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430"/>
  <workbookPr/>
  <mc:AlternateContent xmlns:mc="http://schemas.openxmlformats.org/markup-compatibility/2006">
    <mc:Choice Requires="x15">
      <x15ac:absPath xmlns:x15ac="http://schemas.microsoft.com/office/spreadsheetml/2010/11/ac" url="D:\WORK\tool overheid afval\invullen\"/>
    </mc:Choice>
  </mc:AlternateContent>
  <xr:revisionPtr revIDLastSave="0" documentId="8_{94F89179-3283-499C-8A30-6E53C9769991}" xr6:coauthVersionLast="47" xr6:coauthVersionMax="47" xr10:uidLastSave="{00000000-0000-0000-0000-000000000000}"/>
  <bookViews>
    <workbookView xWindow="-120" yWindow="-120" windowWidth="29040" windowHeight="15840" activeTab="1" xr2:uid="{00000000-000D-0000-FFFF-FFFF00000000}"/>
  </bookViews>
  <sheets>
    <sheet name="Voertuigen" sheetId="1" r:id="rId1"/>
    <sheet name="Routes invulinstructies" sheetId="2" r:id="rId2"/>
    <sheet name="Evaluatie invullen" sheetId="3" r:id="rId3"/>
    <sheet name="FAQ" sheetId="4" r:id="rId4"/>
    <sheet name="Route 1" sheetId="5" r:id="rId5"/>
    <sheet name="Route 2" sheetId="6" r:id="rId6"/>
    <sheet name="Route 3" sheetId="7" r:id="rId7"/>
    <sheet name="Route 4" sheetId="8" r:id="rId8"/>
    <sheet name="Route 5" sheetId="9" r:id="rId9"/>
    <sheet name="Route 6" sheetId="10" r:id="rId10"/>
    <sheet name="Route 7" sheetId="11" r:id="rId11"/>
    <sheet name="Route 8" sheetId="12" r:id="rId12"/>
    <sheet name="Route 9" sheetId="13" r:id="rId13"/>
    <sheet name="Route 10" sheetId="14" r:id="rId14"/>
    <sheet name="Route 11" sheetId="15" r:id="rId15"/>
    <sheet name="Route 12" sheetId="16" r:id="rId16"/>
    <sheet name="Route 13" sheetId="17" r:id="rId17"/>
    <sheet name="Route 14" sheetId="18" r:id="rId18"/>
    <sheet name="Route 15" sheetId="19" r:id="rId19"/>
    <sheet name="Route 16" sheetId="20" r:id="rId20"/>
    <sheet name="Route 17" sheetId="21" r:id="rId21"/>
    <sheet name="Route 18" sheetId="22" r:id="rId22"/>
    <sheet name="Route 19" sheetId="23" r:id="rId23"/>
    <sheet name="Route 20" sheetId="24" r:id="rId24"/>
    <sheet name="Route 21" sheetId="25" r:id="rId25"/>
    <sheet name="Route 22" sheetId="26" r:id="rId26"/>
    <sheet name="Route 23" sheetId="27" r:id="rId27"/>
    <sheet name="Route 24" sheetId="28" r:id="rId28"/>
    <sheet name="Route 25" sheetId="29" r:id="rId29"/>
    <sheet name="Route 26" sheetId="30" r:id="rId30"/>
    <sheet name="Route 27" sheetId="31" r:id="rId31"/>
    <sheet name="Route 28" sheetId="32" r:id="rId32"/>
    <sheet name="Route 29" sheetId="33" r:id="rId33"/>
    <sheet name="Route 30" sheetId="34" r:id="rId34"/>
  </sheets>
  <calcPr calcId="191029"/>
  <extLst>
    <ext xmlns:xcalcf="http://schemas.microsoft.com/office/spreadsheetml/2018/calcfeatures" uri="{B58B0392-4F1F-4190-BB64-5DF3571DCE5F}">
      <xcalcf:calcFeatures>
        <xcalcf:feature name="microsoft.com:RD"/>
        <xcalcf:feature name="microsoft.com:FV"/>
        <xcalcf:feature name="microsoft.com:LET_WF"/>
      </xcalcf:calcFeatures>
    </ext>
    <ext uri="GoogleSheetsCustomDataVersion1">
      <go:sheetsCustomData xmlns:go="http://customooxmlschemas.google.com/" r:id="rId48" roundtripDataSignature="AMtx7miQJVlrIAt16ltYrJMut/Mz96c+/Q=="/>
    </ext>
  </extLst>
</workbook>
</file>

<file path=xl/calcChain.xml><?xml version="1.0" encoding="utf-8"?>
<calcChain xmlns="http://schemas.openxmlformats.org/spreadsheetml/2006/main">
  <c r="F38" i="34" l="1"/>
  <c r="J37" i="34"/>
  <c r="I37" i="34"/>
  <c r="J36" i="34"/>
  <c r="I36" i="34"/>
  <c r="J35" i="34"/>
  <c r="I35" i="34"/>
  <c r="J34" i="34"/>
  <c r="I34" i="34"/>
  <c r="J33" i="34"/>
  <c r="I33" i="34"/>
  <c r="J32" i="34"/>
  <c r="I32" i="34"/>
  <c r="J31" i="34"/>
  <c r="I31" i="34"/>
  <c r="J30" i="34"/>
  <c r="I30" i="34"/>
  <c r="J29" i="34"/>
  <c r="I29" i="34"/>
  <c r="J28" i="34"/>
  <c r="I28" i="34"/>
  <c r="J27" i="34"/>
  <c r="I27" i="34"/>
  <c r="J26" i="34"/>
  <c r="I26" i="34"/>
  <c r="J25" i="34"/>
  <c r="I25" i="34"/>
  <c r="J24" i="34"/>
  <c r="I24" i="34"/>
  <c r="J23" i="34"/>
  <c r="I23" i="34"/>
  <c r="J22" i="34"/>
  <c r="I22" i="34"/>
  <c r="J21" i="34"/>
  <c r="I21" i="34"/>
  <c r="J20" i="34"/>
  <c r="I20" i="34"/>
  <c r="J19" i="34"/>
  <c r="I19" i="34"/>
  <c r="J18" i="34"/>
  <c r="I18" i="34"/>
  <c r="J17" i="34"/>
  <c r="I17" i="34"/>
  <c r="J16" i="34"/>
  <c r="I16" i="34"/>
  <c r="J15" i="34"/>
  <c r="I15" i="34"/>
  <c r="J14" i="34"/>
  <c r="I14" i="34"/>
  <c r="J13" i="34"/>
  <c r="I13" i="34"/>
  <c r="J12" i="34"/>
  <c r="I12" i="34"/>
  <c r="J11" i="34"/>
  <c r="I11" i="34"/>
  <c r="J10" i="34"/>
  <c r="I10" i="34"/>
  <c r="J9" i="34"/>
  <c r="I9" i="34"/>
  <c r="D5" i="34"/>
  <c r="E5" i="34" s="1"/>
  <c r="D4" i="34"/>
  <c r="E4" i="34" s="1"/>
  <c r="E3" i="34"/>
  <c r="F38" i="33"/>
  <c r="J37" i="33"/>
  <c r="I37" i="33"/>
  <c r="J36" i="33"/>
  <c r="I36" i="33"/>
  <c r="J35" i="33"/>
  <c r="I35" i="33"/>
  <c r="J34" i="33"/>
  <c r="I34" i="33"/>
  <c r="J33" i="33"/>
  <c r="I33" i="33"/>
  <c r="J32" i="33"/>
  <c r="I32" i="33"/>
  <c r="J31" i="33"/>
  <c r="I31" i="33"/>
  <c r="J30" i="33"/>
  <c r="I30" i="33"/>
  <c r="J29" i="33"/>
  <c r="I29" i="33"/>
  <c r="J28" i="33"/>
  <c r="I28" i="33"/>
  <c r="J27" i="33"/>
  <c r="I27" i="33"/>
  <c r="J26" i="33"/>
  <c r="I26" i="33"/>
  <c r="J25" i="33"/>
  <c r="I25" i="33"/>
  <c r="J24" i="33"/>
  <c r="I24" i="33"/>
  <c r="J23" i="33"/>
  <c r="I23" i="33"/>
  <c r="J22" i="33"/>
  <c r="I22" i="33"/>
  <c r="J21" i="33"/>
  <c r="I21" i="33"/>
  <c r="J20" i="33"/>
  <c r="I20" i="33"/>
  <c r="J19" i="33"/>
  <c r="I19" i="33"/>
  <c r="J18" i="33"/>
  <c r="I18" i="33"/>
  <c r="J17" i="33"/>
  <c r="I17" i="33"/>
  <c r="J16" i="33"/>
  <c r="I16" i="33"/>
  <c r="J15" i="33"/>
  <c r="I15" i="33"/>
  <c r="J14" i="33"/>
  <c r="I14" i="33"/>
  <c r="J13" i="33"/>
  <c r="I13" i="33"/>
  <c r="J12" i="33"/>
  <c r="I12" i="33"/>
  <c r="J11" i="33"/>
  <c r="I11" i="33"/>
  <c r="J10" i="33"/>
  <c r="I10" i="33"/>
  <c r="J9" i="33"/>
  <c r="I9" i="33"/>
  <c r="D5" i="33"/>
  <c r="E5" i="33" s="1"/>
  <c r="D4" i="33"/>
  <c r="E4" i="33" s="1"/>
  <c r="E3" i="33"/>
  <c r="F38" i="32"/>
  <c r="J37" i="32"/>
  <c r="I37" i="32"/>
  <c r="J36" i="32"/>
  <c r="I36" i="32"/>
  <c r="J35" i="32"/>
  <c r="I35" i="32"/>
  <c r="J34" i="32"/>
  <c r="I34" i="32"/>
  <c r="J33" i="32"/>
  <c r="I33" i="32"/>
  <c r="J32" i="32"/>
  <c r="I32" i="32"/>
  <c r="J31" i="32"/>
  <c r="I31" i="32"/>
  <c r="J30" i="32"/>
  <c r="I30" i="32"/>
  <c r="J29" i="32"/>
  <c r="I29" i="32"/>
  <c r="J28" i="32"/>
  <c r="I28" i="32"/>
  <c r="J27" i="32"/>
  <c r="I27" i="32"/>
  <c r="J26" i="32"/>
  <c r="I26" i="32"/>
  <c r="J25" i="32"/>
  <c r="I25" i="32"/>
  <c r="J24" i="32"/>
  <c r="I24" i="32"/>
  <c r="J23" i="32"/>
  <c r="I23" i="32"/>
  <c r="J22" i="32"/>
  <c r="I22" i="32"/>
  <c r="J21" i="32"/>
  <c r="I21" i="32"/>
  <c r="J20" i="32"/>
  <c r="I20" i="32"/>
  <c r="J19" i="32"/>
  <c r="I19" i="32"/>
  <c r="J18" i="32"/>
  <c r="I18" i="32"/>
  <c r="J17" i="32"/>
  <c r="I17" i="32"/>
  <c r="J16" i="32"/>
  <c r="I16" i="32"/>
  <c r="J15" i="32"/>
  <c r="I15" i="32"/>
  <c r="J14" i="32"/>
  <c r="I14" i="32"/>
  <c r="J13" i="32"/>
  <c r="I13" i="32"/>
  <c r="J12" i="32"/>
  <c r="I12" i="32"/>
  <c r="J11" i="32"/>
  <c r="I11" i="32"/>
  <c r="J10" i="32"/>
  <c r="I10" i="32"/>
  <c r="J9" i="32"/>
  <c r="I9" i="32"/>
  <c r="D5" i="32"/>
  <c r="E5" i="32" s="1"/>
  <c r="D4" i="32"/>
  <c r="E4" i="32" s="1"/>
  <c r="E3" i="32"/>
  <c r="F38" i="31"/>
  <c r="J37" i="31"/>
  <c r="I37" i="31"/>
  <c r="J36" i="31"/>
  <c r="I36" i="31"/>
  <c r="J35" i="31"/>
  <c r="I35" i="31"/>
  <c r="J34" i="31"/>
  <c r="I34" i="31"/>
  <c r="J33" i="31"/>
  <c r="I33" i="31"/>
  <c r="J32" i="31"/>
  <c r="I32" i="31"/>
  <c r="J31" i="31"/>
  <c r="I31" i="31"/>
  <c r="J30" i="31"/>
  <c r="I30" i="31"/>
  <c r="J29" i="31"/>
  <c r="I29" i="31"/>
  <c r="J28" i="31"/>
  <c r="I28" i="31"/>
  <c r="J27" i="31"/>
  <c r="I27" i="31"/>
  <c r="J26" i="31"/>
  <c r="I26" i="31"/>
  <c r="J25" i="31"/>
  <c r="I25" i="31"/>
  <c r="J24" i="31"/>
  <c r="I24" i="31"/>
  <c r="J23" i="31"/>
  <c r="I23" i="31"/>
  <c r="J22" i="31"/>
  <c r="I22" i="31"/>
  <c r="J21" i="31"/>
  <c r="I21" i="31"/>
  <c r="J20" i="31"/>
  <c r="I20" i="31"/>
  <c r="J19" i="31"/>
  <c r="I19" i="31"/>
  <c r="J18" i="31"/>
  <c r="I18" i="31"/>
  <c r="J17" i="31"/>
  <c r="I17" i="31"/>
  <c r="J16" i="31"/>
  <c r="I16" i="31"/>
  <c r="J15" i="31"/>
  <c r="I15" i="31"/>
  <c r="J14" i="31"/>
  <c r="I14" i="31"/>
  <c r="J13" i="31"/>
  <c r="I13" i="31"/>
  <c r="J12" i="31"/>
  <c r="I12" i="31"/>
  <c r="J11" i="31"/>
  <c r="I11" i="31"/>
  <c r="J10" i="31"/>
  <c r="I10" i="31"/>
  <c r="J9" i="31"/>
  <c r="I9" i="31"/>
  <c r="D5" i="31"/>
  <c r="E5" i="31" s="1"/>
  <c r="D4" i="31"/>
  <c r="E4" i="31" s="1"/>
  <c r="E3" i="31"/>
  <c r="F38" i="30"/>
  <c r="J37" i="30"/>
  <c r="I37" i="30"/>
  <c r="J36" i="30"/>
  <c r="I36" i="30"/>
  <c r="J35" i="30"/>
  <c r="I35" i="30"/>
  <c r="J34" i="30"/>
  <c r="I34" i="30"/>
  <c r="J33" i="30"/>
  <c r="I33" i="30"/>
  <c r="J32" i="30"/>
  <c r="I32" i="30"/>
  <c r="J31" i="30"/>
  <c r="I31" i="30"/>
  <c r="J30" i="30"/>
  <c r="I30" i="30"/>
  <c r="J29" i="30"/>
  <c r="I29" i="30"/>
  <c r="J28" i="30"/>
  <c r="I28" i="30"/>
  <c r="J27" i="30"/>
  <c r="I27" i="30"/>
  <c r="J26" i="30"/>
  <c r="I26" i="30"/>
  <c r="J25" i="30"/>
  <c r="I25" i="30"/>
  <c r="J24" i="30"/>
  <c r="I24" i="30"/>
  <c r="J23" i="30"/>
  <c r="I23" i="30"/>
  <c r="J22" i="30"/>
  <c r="I22" i="30"/>
  <c r="J21" i="30"/>
  <c r="I21" i="30"/>
  <c r="J20" i="30"/>
  <c r="I20" i="30"/>
  <c r="J19" i="30"/>
  <c r="I19" i="30"/>
  <c r="J18" i="30"/>
  <c r="I18" i="30"/>
  <c r="J17" i="30"/>
  <c r="I17" i="30"/>
  <c r="J16" i="30"/>
  <c r="I16" i="30"/>
  <c r="J15" i="30"/>
  <c r="I15" i="30"/>
  <c r="J14" i="30"/>
  <c r="I14" i="30"/>
  <c r="J13" i="30"/>
  <c r="I13" i="30"/>
  <c r="J12" i="30"/>
  <c r="I12" i="30"/>
  <c r="J11" i="30"/>
  <c r="I11" i="30"/>
  <c r="J10" i="30"/>
  <c r="I10" i="30"/>
  <c r="J9" i="30"/>
  <c r="I9" i="30"/>
  <c r="D5" i="30"/>
  <c r="E5" i="30" s="1"/>
  <c r="D4" i="30"/>
  <c r="E4" i="30" s="1"/>
  <c r="E3" i="30"/>
  <c r="F38" i="29"/>
  <c r="J37" i="29"/>
  <c r="I37" i="29"/>
  <c r="J36" i="29"/>
  <c r="I36" i="29"/>
  <c r="J35" i="29"/>
  <c r="I35" i="29"/>
  <c r="J34" i="29"/>
  <c r="I34" i="29"/>
  <c r="J33" i="29"/>
  <c r="I33" i="29"/>
  <c r="J32" i="29"/>
  <c r="I32" i="29"/>
  <c r="J31" i="29"/>
  <c r="I31" i="29"/>
  <c r="J30" i="29"/>
  <c r="I30" i="29"/>
  <c r="J29" i="29"/>
  <c r="I29" i="29"/>
  <c r="J28" i="29"/>
  <c r="I28" i="29"/>
  <c r="J27" i="29"/>
  <c r="I27" i="29"/>
  <c r="J26" i="29"/>
  <c r="I26" i="29"/>
  <c r="J25" i="29"/>
  <c r="I25" i="29"/>
  <c r="J24" i="29"/>
  <c r="I24" i="29"/>
  <c r="J23" i="29"/>
  <c r="I23" i="29"/>
  <c r="J22" i="29"/>
  <c r="I22" i="29"/>
  <c r="J21" i="29"/>
  <c r="I21" i="29"/>
  <c r="J20" i="29"/>
  <c r="I20" i="29"/>
  <c r="J19" i="29"/>
  <c r="I19" i="29"/>
  <c r="J18" i="29"/>
  <c r="I18" i="29"/>
  <c r="J17" i="29"/>
  <c r="I17" i="29"/>
  <c r="J16" i="29"/>
  <c r="I16" i="29"/>
  <c r="J15" i="29"/>
  <c r="I15" i="29"/>
  <c r="J14" i="29"/>
  <c r="I14" i="29"/>
  <c r="J13" i="29"/>
  <c r="I13" i="29"/>
  <c r="J12" i="29"/>
  <c r="I12" i="29"/>
  <c r="J11" i="29"/>
  <c r="I11" i="29"/>
  <c r="J10" i="29"/>
  <c r="I10" i="29"/>
  <c r="J9" i="29"/>
  <c r="I9" i="29"/>
  <c r="D5" i="29"/>
  <c r="E5" i="29" s="1"/>
  <c r="D4" i="29"/>
  <c r="E4" i="29" s="1"/>
  <c r="E3" i="29"/>
  <c r="F38" i="28"/>
  <c r="J37" i="28"/>
  <c r="I37" i="28"/>
  <c r="J36" i="28"/>
  <c r="I36" i="28"/>
  <c r="J35" i="28"/>
  <c r="I35" i="28"/>
  <c r="J34" i="28"/>
  <c r="I34" i="28"/>
  <c r="J33" i="28"/>
  <c r="I33" i="28"/>
  <c r="J32" i="28"/>
  <c r="I32" i="28"/>
  <c r="J31" i="28"/>
  <c r="I31" i="28"/>
  <c r="J30" i="28"/>
  <c r="I30" i="28"/>
  <c r="J29" i="28"/>
  <c r="I29" i="28"/>
  <c r="J28" i="28"/>
  <c r="I28" i="28"/>
  <c r="J27" i="28"/>
  <c r="I27" i="28"/>
  <c r="J26" i="28"/>
  <c r="I26" i="28"/>
  <c r="J25" i="28"/>
  <c r="I25" i="28"/>
  <c r="J24" i="28"/>
  <c r="I24" i="28"/>
  <c r="J23" i="28"/>
  <c r="I23" i="28"/>
  <c r="J22" i="28"/>
  <c r="I22" i="28"/>
  <c r="J21" i="28"/>
  <c r="I21" i="28"/>
  <c r="J20" i="28"/>
  <c r="I20" i="28"/>
  <c r="J19" i="28"/>
  <c r="I19" i="28"/>
  <c r="J18" i="28"/>
  <c r="I18" i="28"/>
  <c r="J17" i="28"/>
  <c r="I17" i="28"/>
  <c r="J16" i="28"/>
  <c r="I16" i="28"/>
  <c r="J15" i="28"/>
  <c r="I15" i="28"/>
  <c r="J14" i="28"/>
  <c r="I14" i="28"/>
  <c r="J13" i="28"/>
  <c r="I13" i="28"/>
  <c r="J12" i="28"/>
  <c r="I12" i="28"/>
  <c r="J11" i="28"/>
  <c r="I11" i="28"/>
  <c r="J10" i="28"/>
  <c r="I10" i="28"/>
  <c r="J9" i="28"/>
  <c r="I9" i="28"/>
  <c r="D5" i="28"/>
  <c r="E5" i="28" s="1"/>
  <c r="D4" i="28"/>
  <c r="E4" i="28" s="1"/>
  <c r="E3" i="28"/>
  <c r="F38" i="27"/>
  <c r="J37" i="27"/>
  <c r="I37" i="27"/>
  <c r="J36" i="27"/>
  <c r="I36" i="27"/>
  <c r="J35" i="27"/>
  <c r="I35" i="27"/>
  <c r="J34" i="27"/>
  <c r="I34" i="27"/>
  <c r="J33" i="27"/>
  <c r="I33" i="27"/>
  <c r="J32" i="27"/>
  <c r="I32" i="27"/>
  <c r="J31" i="27"/>
  <c r="I31" i="27"/>
  <c r="J30" i="27"/>
  <c r="I30" i="27"/>
  <c r="J29" i="27"/>
  <c r="I29" i="27"/>
  <c r="J28" i="27"/>
  <c r="I28" i="27"/>
  <c r="J27" i="27"/>
  <c r="I27" i="27"/>
  <c r="J26" i="27"/>
  <c r="I26" i="27"/>
  <c r="J25" i="27"/>
  <c r="I25" i="27"/>
  <c r="J24" i="27"/>
  <c r="I24" i="27"/>
  <c r="J23" i="27"/>
  <c r="I23" i="27"/>
  <c r="J22" i="27"/>
  <c r="I22" i="27"/>
  <c r="J21" i="27"/>
  <c r="I21" i="27"/>
  <c r="J20" i="27"/>
  <c r="I20" i="27"/>
  <c r="J19" i="27"/>
  <c r="I19" i="27"/>
  <c r="J18" i="27"/>
  <c r="I18" i="27"/>
  <c r="J17" i="27"/>
  <c r="I17" i="27"/>
  <c r="J16" i="27"/>
  <c r="I16" i="27"/>
  <c r="J15" i="27"/>
  <c r="I15" i="27"/>
  <c r="J14" i="27"/>
  <c r="I14" i="27"/>
  <c r="J13" i="27"/>
  <c r="I13" i="27"/>
  <c r="J12" i="27"/>
  <c r="I12" i="27"/>
  <c r="J11" i="27"/>
  <c r="I11" i="27"/>
  <c r="J10" i="27"/>
  <c r="I10" i="27"/>
  <c r="J9" i="27"/>
  <c r="I9" i="27"/>
  <c r="D5" i="27"/>
  <c r="E5" i="27" s="1"/>
  <c r="D4" i="27"/>
  <c r="E4" i="27" s="1"/>
  <c r="E3" i="27"/>
  <c r="F38" i="26"/>
  <c r="J37" i="26"/>
  <c r="I37" i="26"/>
  <c r="J36" i="26"/>
  <c r="I36" i="26"/>
  <c r="J35" i="26"/>
  <c r="I35" i="26"/>
  <c r="J34" i="26"/>
  <c r="I34" i="26"/>
  <c r="J33" i="26"/>
  <c r="I33" i="26"/>
  <c r="J32" i="26"/>
  <c r="I32" i="26"/>
  <c r="J31" i="26"/>
  <c r="I31" i="26"/>
  <c r="J30" i="26"/>
  <c r="I30" i="26"/>
  <c r="J29" i="26"/>
  <c r="I29" i="26"/>
  <c r="J28" i="26"/>
  <c r="I28" i="26"/>
  <c r="J27" i="26"/>
  <c r="I27" i="26"/>
  <c r="J26" i="26"/>
  <c r="I26" i="26"/>
  <c r="J25" i="26"/>
  <c r="I25" i="26"/>
  <c r="J24" i="26"/>
  <c r="I24" i="26"/>
  <c r="J23" i="26"/>
  <c r="I23" i="26"/>
  <c r="J22" i="26"/>
  <c r="I22" i="26"/>
  <c r="J21" i="26"/>
  <c r="I21" i="26"/>
  <c r="J20" i="26"/>
  <c r="I20" i="26"/>
  <c r="J19" i="26"/>
  <c r="I19" i="26"/>
  <c r="J18" i="26"/>
  <c r="I18" i="26"/>
  <c r="J17" i="26"/>
  <c r="I17" i="26"/>
  <c r="J16" i="26"/>
  <c r="I16" i="26"/>
  <c r="J15" i="26"/>
  <c r="I15" i="26"/>
  <c r="J14" i="26"/>
  <c r="I14" i="26"/>
  <c r="J13" i="26"/>
  <c r="I13" i="26"/>
  <c r="J12" i="26"/>
  <c r="I12" i="26"/>
  <c r="J11" i="26"/>
  <c r="I11" i="26"/>
  <c r="J10" i="26"/>
  <c r="I10" i="26"/>
  <c r="J9" i="26"/>
  <c r="I9" i="26"/>
  <c r="D5" i="26"/>
  <c r="E5" i="26" s="1"/>
  <c r="D4" i="26"/>
  <c r="E4" i="26" s="1"/>
  <c r="E3" i="26"/>
  <c r="F38" i="25"/>
  <c r="J37" i="25"/>
  <c r="I37" i="25"/>
  <c r="J36" i="25"/>
  <c r="I36" i="25"/>
  <c r="J35" i="25"/>
  <c r="I35" i="25"/>
  <c r="J34" i="25"/>
  <c r="I34" i="25"/>
  <c r="J33" i="25"/>
  <c r="I33" i="25"/>
  <c r="J32" i="25"/>
  <c r="I32" i="25"/>
  <c r="J31" i="25"/>
  <c r="I31" i="25"/>
  <c r="J30" i="25"/>
  <c r="I30" i="25"/>
  <c r="J29" i="25"/>
  <c r="I29" i="25"/>
  <c r="J28" i="25"/>
  <c r="I28" i="25"/>
  <c r="J27" i="25"/>
  <c r="I27" i="25"/>
  <c r="J26" i="25"/>
  <c r="I26" i="25"/>
  <c r="J25" i="25"/>
  <c r="I25" i="25"/>
  <c r="J24" i="25"/>
  <c r="I24" i="25"/>
  <c r="J23" i="25"/>
  <c r="I23" i="25"/>
  <c r="J22" i="25"/>
  <c r="I22" i="25"/>
  <c r="J21" i="25"/>
  <c r="I21" i="25"/>
  <c r="J20" i="25"/>
  <c r="I20" i="25"/>
  <c r="J19" i="25"/>
  <c r="I19" i="25"/>
  <c r="J18" i="25"/>
  <c r="I18" i="25"/>
  <c r="J17" i="25"/>
  <c r="I17" i="25"/>
  <c r="J16" i="25"/>
  <c r="I16" i="25"/>
  <c r="J15" i="25"/>
  <c r="I15" i="25"/>
  <c r="J14" i="25"/>
  <c r="I14" i="25"/>
  <c r="J13" i="25"/>
  <c r="I13" i="25"/>
  <c r="J12" i="25"/>
  <c r="I12" i="25"/>
  <c r="J11" i="25"/>
  <c r="I11" i="25"/>
  <c r="J10" i="25"/>
  <c r="I10" i="25"/>
  <c r="J9" i="25"/>
  <c r="I9" i="25"/>
  <c r="E5" i="25"/>
  <c r="D5" i="25"/>
  <c r="D4" i="25"/>
  <c r="E4" i="25" s="1"/>
  <c r="E3" i="25"/>
  <c r="F38" i="24"/>
  <c r="J37" i="24"/>
  <c r="I37" i="24"/>
  <c r="J36" i="24"/>
  <c r="I36" i="24"/>
  <c r="J35" i="24"/>
  <c r="I35" i="24"/>
  <c r="J34" i="24"/>
  <c r="I34" i="24"/>
  <c r="J33" i="24"/>
  <c r="I33" i="24"/>
  <c r="J32" i="24"/>
  <c r="I32" i="24"/>
  <c r="J31" i="24"/>
  <c r="I31" i="24"/>
  <c r="J30" i="24"/>
  <c r="I30" i="24"/>
  <c r="J29" i="24"/>
  <c r="I29" i="24"/>
  <c r="J28" i="24"/>
  <c r="I28" i="24"/>
  <c r="J27" i="24"/>
  <c r="I27" i="24"/>
  <c r="J26" i="24"/>
  <c r="I26" i="24"/>
  <c r="J25" i="24"/>
  <c r="I25" i="24"/>
  <c r="J24" i="24"/>
  <c r="I24" i="24"/>
  <c r="J23" i="24"/>
  <c r="I23" i="24"/>
  <c r="J22" i="24"/>
  <c r="I22" i="24"/>
  <c r="J21" i="24"/>
  <c r="I21" i="24"/>
  <c r="J20" i="24"/>
  <c r="I20" i="24"/>
  <c r="J19" i="24"/>
  <c r="I19" i="24"/>
  <c r="J18" i="24"/>
  <c r="I18" i="24"/>
  <c r="J17" i="24"/>
  <c r="I17" i="24"/>
  <c r="J16" i="24"/>
  <c r="I16" i="24"/>
  <c r="J15" i="24"/>
  <c r="I15" i="24"/>
  <c r="J14" i="24"/>
  <c r="I14" i="24"/>
  <c r="J13" i="24"/>
  <c r="I13" i="24"/>
  <c r="J12" i="24"/>
  <c r="I12" i="24"/>
  <c r="J11" i="24"/>
  <c r="I11" i="24"/>
  <c r="J10" i="24"/>
  <c r="I10" i="24"/>
  <c r="J9" i="24"/>
  <c r="I9" i="24"/>
  <c r="D5" i="24"/>
  <c r="E5" i="24" s="1"/>
  <c r="D4" i="24"/>
  <c r="E4" i="24" s="1"/>
  <c r="E3" i="24"/>
  <c r="F38" i="23"/>
  <c r="J37" i="23"/>
  <c r="I37" i="23"/>
  <c r="J36" i="23"/>
  <c r="I36" i="23"/>
  <c r="J35" i="23"/>
  <c r="I35" i="23"/>
  <c r="J34" i="23"/>
  <c r="I34" i="23"/>
  <c r="J33" i="23"/>
  <c r="I33" i="23"/>
  <c r="J32" i="23"/>
  <c r="I32" i="23"/>
  <c r="J31" i="23"/>
  <c r="I31" i="23"/>
  <c r="J30" i="23"/>
  <c r="I30" i="23"/>
  <c r="J29" i="23"/>
  <c r="I29" i="23"/>
  <c r="J28" i="23"/>
  <c r="I28" i="23"/>
  <c r="J27" i="23"/>
  <c r="I27" i="23"/>
  <c r="J26" i="23"/>
  <c r="I26" i="23"/>
  <c r="J25" i="23"/>
  <c r="I25" i="23"/>
  <c r="J24" i="23"/>
  <c r="I24" i="23"/>
  <c r="J23" i="23"/>
  <c r="I23" i="23"/>
  <c r="J22" i="23"/>
  <c r="I22" i="23"/>
  <c r="J21" i="23"/>
  <c r="I21" i="23"/>
  <c r="J20" i="23"/>
  <c r="I20" i="23"/>
  <c r="J19" i="23"/>
  <c r="I19" i="23"/>
  <c r="J18" i="23"/>
  <c r="I18" i="23"/>
  <c r="J17" i="23"/>
  <c r="I17" i="23"/>
  <c r="J16" i="23"/>
  <c r="I16" i="23"/>
  <c r="J15" i="23"/>
  <c r="I15" i="23"/>
  <c r="J14" i="23"/>
  <c r="I14" i="23"/>
  <c r="J13" i="23"/>
  <c r="I13" i="23"/>
  <c r="J12" i="23"/>
  <c r="I12" i="23"/>
  <c r="J11" i="23"/>
  <c r="I11" i="23"/>
  <c r="J10" i="23"/>
  <c r="I10" i="23"/>
  <c r="J9" i="23"/>
  <c r="I9" i="23"/>
  <c r="D5" i="23"/>
  <c r="E5" i="23" s="1"/>
  <c r="D4" i="23"/>
  <c r="E4" i="23" s="1"/>
  <c r="E3" i="23"/>
  <c r="F38" i="22"/>
  <c r="J37" i="22"/>
  <c r="I37" i="22"/>
  <c r="J36" i="22"/>
  <c r="I36" i="22"/>
  <c r="J35" i="22"/>
  <c r="I35" i="22"/>
  <c r="J34" i="22"/>
  <c r="I34" i="22"/>
  <c r="J33" i="22"/>
  <c r="I33" i="22"/>
  <c r="J32" i="22"/>
  <c r="I32" i="22"/>
  <c r="J31" i="22"/>
  <c r="I31" i="22"/>
  <c r="J30" i="22"/>
  <c r="I30" i="22"/>
  <c r="J29" i="22"/>
  <c r="I29" i="22"/>
  <c r="J28" i="22"/>
  <c r="I28" i="22"/>
  <c r="J27" i="22"/>
  <c r="I27" i="22"/>
  <c r="J26" i="22"/>
  <c r="I26" i="22"/>
  <c r="J25" i="22"/>
  <c r="I25" i="22"/>
  <c r="J24" i="22"/>
  <c r="I24" i="22"/>
  <c r="J23" i="22"/>
  <c r="I23" i="22"/>
  <c r="J22" i="22"/>
  <c r="I22" i="22"/>
  <c r="J21" i="22"/>
  <c r="I21" i="22"/>
  <c r="J20" i="22"/>
  <c r="I20" i="22"/>
  <c r="J19" i="22"/>
  <c r="I19" i="22"/>
  <c r="J18" i="22"/>
  <c r="I18" i="22"/>
  <c r="J17" i="22"/>
  <c r="I17" i="22"/>
  <c r="J16" i="22"/>
  <c r="I16" i="22"/>
  <c r="J15" i="22"/>
  <c r="I15" i="22"/>
  <c r="J14" i="22"/>
  <c r="I14" i="22"/>
  <c r="J13" i="22"/>
  <c r="I13" i="22"/>
  <c r="J12" i="22"/>
  <c r="I12" i="22"/>
  <c r="J11" i="22"/>
  <c r="I11" i="22"/>
  <c r="J10" i="22"/>
  <c r="I10" i="22"/>
  <c r="J9" i="22"/>
  <c r="I9" i="22"/>
  <c r="D5" i="22"/>
  <c r="E5" i="22" s="1"/>
  <c r="D4" i="22"/>
  <c r="E4" i="22" s="1"/>
  <c r="E3" i="22"/>
  <c r="F38" i="21"/>
  <c r="J37" i="21"/>
  <c r="I37" i="21"/>
  <c r="J36" i="21"/>
  <c r="I36" i="21"/>
  <c r="J35" i="21"/>
  <c r="I35" i="21"/>
  <c r="J34" i="21"/>
  <c r="I34" i="21"/>
  <c r="J33" i="21"/>
  <c r="I33" i="21"/>
  <c r="J32" i="21"/>
  <c r="I32" i="21"/>
  <c r="J31" i="21"/>
  <c r="I31" i="21"/>
  <c r="J30" i="21"/>
  <c r="I30" i="21"/>
  <c r="J29" i="21"/>
  <c r="I29" i="21"/>
  <c r="J28" i="21"/>
  <c r="I28" i="21"/>
  <c r="J27" i="21"/>
  <c r="I27" i="21"/>
  <c r="J26" i="21"/>
  <c r="I26" i="21"/>
  <c r="J25" i="21"/>
  <c r="I25" i="21"/>
  <c r="J24" i="21"/>
  <c r="I24" i="21"/>
  <c r="J23" i="21"/>
  <c r="I23" i="21"/>
  <c r="J22" i="21"/>
  <c r="I22" i="21"/>
  <c r="J21" i="21"/>
  <c r="I21" i="21"/>
  <c r="J20" i="21"/>
  <c r="I20" i="21"/>
  <c r="J19" i="21"/>
  <c r="I19" i="21"/>
  <c r="J18" i="21"/>
  <c r="I18" i="21"/>
  <c r="J17" i="21"/>
  <c r="I17" i="21"/>
  <c r="J16" i="21"/>
  <c r="I16" i="21"/>
  <c r="J15" i="21"/>
  <c r="I15" i="21"/>
  <c r="J14" i="21"/>
  <c r="I14" i="21"/>
  <c r="J13" i="21"/>
  <c r="I13" i="21"/>
  <c r="J12" i="21"/>
  <c r="I12" i="21"/>
  <c r="J11" i="21"/>
  <c r="I11" i="21"/>
  <c r="J10" i="21"/>
  <c r="I10" i="21"/>
  <c r="J9" i="21"/>
  <c r="I9" i="21"/>
  <c r="D5" i="21"/>
  <c r="E5" i="21" s="1"/>
  <c r="D4" i="21"/>
  <c r="E4" i="21" s="1"/>
  <c r="E3" i="21"/>
  <c r="F38" i="20"/>
  <c r="J37" i="20"/>
  <c r="I37" i="20"/>
  <c r="J36" i="20"/>
  <c r="I36" i="20"/>
  <c r="J35" i="20"/>
  <c r="I35" i="20"/>
  <c r="J34" i="20"/>
  <c r="I34" i="20"/>
  <c r="J33" i="20"/>
  <c r="I33" i="20"/>
  <c r="J32" i="20"/>
  <c r="I32" i="20"/>
  <c r="J31" i="20"/>
  <c r="I31" i="20"/>
  <c r="J30" i="20"/>
  <c r="I30" i="20"/>
  <c r="J29" i="20"/>
  <c r="I29" i="20"/>
  <c r="J28" i="20"/>
  <c r="I28" i="20"/>
  <c r="J27" i="20"/>
  <c r="I27" i="20"/>
  <c r="J26" i="20"/>
  <c r="I26" i="20"/>
  <c r="J25" i="20"/>
  <c r="I25" i="20"/>
  <c r="J24" i="20"/>
  <c r="I24" i="20"/>
  <c r="J23" i="20"/>
  <c r="I23" i="20"/>
  <c r="J22" i="20"/>
  <c r="I22" i="20"/>
  <c r="J21" i="20"/>
  <c r="I21" i="20"/>
  <c r="J20" i="20"/>
  <c r="I20" i="20"/>
  <c r="J19" i="20"/>
  <c r="I19" i="20"/>
  <c r="J18" i="20"/>
  <c r="I18" i="20"/>
  <c r="J17" i="20"/>
  <c r="I17" i="20"/>
  <c r="J16" i="20"/>
  <c r="I16" i="20"/>
  <c r="J15" i="20"/>
  <c r="I15" i="20"/>
  <c r="J14" i="20"/>
  <c r="I14" i="20"/>
  <c r="J13" i="20"/>
  <c r="I13" i="20"/>
  <c r="J12" i="20"/>
  <c r="I12" i="20"/>
  <c r="J11" i="20"/>
  <c r="I11" i="20"/>
  <c r="J10" i="20"/>
  <c r="I10" i="20"/>
  <c r="J9" i="20"/>
  <c r="I9" i="20"/>
  <c r="D5" i="20"/>
  <c r="E5" i="20" s="1"/>
  <c r="D4" i="20"/>
  <c r="E4" i="20" s="1"/>
  <c r="E3" i="20"/>
  <c r="F38" i="19"/>
  <c r="J37" i="19"/>
  <c r="I37" i="19"/>
  <c r="J36" i="19"/>
  <c r="I36" i="19"/>
  <c r="J35" i="19"/>
  <c r="I35" i="19"/>
  <c r="J34" i="19"/>
  <c r="I34" i="19"/>
  <c r="J33" i="19"/>
  <c r="I33" i="19"/>
  <c r="J32" i="19"/>
  <c r="I32" i="19"/>
  <c r="J31" i="19"/>
  <c r="I31" i="19"/>
  <c r="J30" i="19"/>
  <c r="I30" i="19"/>
  <c r="J29" i="19"/>
  <c r="I29" i="19"/>
  <c r="J28" i="19"/>
  <c r="I28" i="19"/>
  <c r="J27" i="19"/>
  <c r="I27" i="19"/>
  <c r="J26" i="19"/>
  <c r="I26" i="19"/>
  <c r="J25" i="19"/>
  <c r="I25" i="19"/>
  <c r="J24" i="19"/>
  <c r="I24" i="19"/>
  <c r="J23" i="19"/>
  <c r="I23" i="19"/>
  <c r="J22" i="19"/>
  <c r="I22" i="19"/>
  <c r="J21" i="19"/>
  <c r="I21" i="19"/>
  <c r="J20" i="19"/>
  <c r="I20" i="19"/>
  <c r="J19" i="19"/>
  <c r="I19" i="19"/>
  <c r="J18" i="19"/>
  <c r="I18" i="19"/>
  <c r="J17" i="19"/>
  <c r="I17" i="19"/>
  <c r="J16" i="19"/>
  <c r="I16" i="19"/>
  <c r="J15" i="19"/>
  <c r="I15" i="19"/>
  <c r="J14" i="19"/>
  <c r="I14" i="19"/>
  <c r="J13" i="19"/>
  <c r="I13" i="19"/>
  <c r="J12" i="19"/>
  <c r="I12" i="19"/>
  <c r="J11" i="19"/>
  <c r="I11" i="19"/>
  <c r="J10" i="19"/>
  <c r="I10" i="19"/>
  <c r="J9" i="19"/>
  <c r="I9" i="19"/>
  <c r="D5" i="19"/>
  <c r="E5" i="19" s="1"/>
  <c r="D4" i="19"/>
  <c r="E4" i="19" s="1"/>
  <c r="E3" i="19"/>
  <c r="F38" i="18"/>
  <c r="J37" i="18"/>
  <c r="I37" i="18"/>
  <c r="J36" i="18"/>
  <c r="I36" i="18"/>
  <c r="J35" i="18"/>
  <c r="I35" i="18"/>
  <c r="J34" i="18"/>
  <c r="I34" i="18"/>
  <c r="J33" i="18"/>
  <c r="I33" i="18"/>
  <c r="J32" i="18"/>
  <c r="I32" i="18"/>
  <c r="J31" i="18"/>
  <c r="I31" i="18"/>
  <c r="J30" i="18"/>
  <c r="I30" i="18"/>
  <c r="J29" i="18"/>
  <c r="I29" i="18"/>
  <c r="J28" i="18"/>
  <c r="I28" i="18"/>
  <c r="J27" i="18"/>
  <c r="I27" i="18"/>
  <c r="J26" i="18"/>
  <c r="I26" i="18"/>
  <c r="J25" i="18"/>
  <c r="I25" i="18"/>
  <c r="J24" i="18"/>
  <c r="I24" i="18"/>
  <c r="J23" i="18"/>
  <c r="I23" i="18"/>
  <c r="J22" i="18"/>
  <c r="I22" i="18"/>
  <c r="J21" i="18"/>
  <c r="I21" i="18"/>
  <c r="J20" i="18"/>
  <c r="I20" i="18"/>
  <c r="J19" i="18"/>
  <c r="I19" i="18"/>
  <c r="J18" i="18"/>
  <c r="I18" i="18"/>
  <c r="J17" i="18"/>
  <c r="I17" i="18"/>
  <c r="J16" i="18"/>
  <c r="I16" i="18"/>
  <c r="J15" i="18"/>
  <c r="I15" i="18"/>
  <c r="J14" i="18"/>
  <c r="I14" i="18"/>
  <c r="J13" i="18"/>
  <c r="I13" i="18"/>
  <c r="J12" i="18"/>
  <c r="I12" i="18"/>
  <c r="J11" i="18"/>
  <c r="I11" i="18"/>
  <c r="J10" i="18"/>
  <c r="I10" i="18"/>
  <c r="J9" i="18"/>
  <c r="I9" i="18"/>
  <c r="D5" i="18"/>
  <c r="E5" i="18" s="1"/>
  <c r="D4" i="18"/>
  <c r="E4" i="18" s="1"/>
  <c r="E3" i="18"/>
  <c r="F38" i="17"/>
  <c r="J37" i="17"/>
  <c r="I37" i="17"/>
  <c r="J36" i="17"/>
  <c r="I36" i="17"/>
  <c r="J35" i="17"/>
  <c r="I35" i="17"/>
  <c r="J34" i="17"/>
  <c r="I34" i="17"/>
  <c r="J33" i="17"/>
  <c r="I33" i="17"/>
  <c r="J32" i="17"/>
  <c r="I32" i="17"/>
  <c r="J31" i="17"/>
  <c r="I31" i="17"/>
  <c r="J30" i="17"/>
  <c r="I30" i="17"/>
  <c r="J29" i="17"/>
  <c r="I29" i="17"/>
  <c r="J28" i="17"/>
  <c r="I28" i="17"/>
  <c r="J27" i="17"/>
  <c r="I27" i="17"/>
  <c r="J26" i="17"/>
  <c r="I26" i="17"/>
  <c r="J25" i="17"/>
  <c r="I25" i="17"/>
  <c r="J24" i="17"/>
  <c r="I24" i="17"/>
  <c r="J23" i="17"/>
  <c r="I23" i="17"/>
  <c r="J22" i="17"/>
  <c r="I22" i="17"/>
  <c r="J21" i="17"/>
  <c r="I21" i="17"/>
  <c r="J20" i="17"/>
  <c r="I20" i="17"/>
  <c r="J19" i="17"/>
  <c r="I19" i="17"/>
  <c r="J18" i="17"/>
  <c r="I18" i="17"/>
  <c r="J17" i="17"/>
  <c r="I17" i="17"/>
  <c r="J16" i="17"/>
  <c r="I16" i="17"/>
  <c r="J15" i="17"/>
  <c r="I15" i="17"/>
  <c r="J14" i="17"/>
  <c r="I14" i="17"/>
  <c r="J13" i="17"/>
  <c r="I13" i="17"/>
  <c r="J12" i="17"/>
  <c r="I12" i="17"/>
  <c r="J11" i="17"/>
  <c r="I11" i="17"/>
  <c r="J10" i="17"/>
  <c r="I10" i="17"/>
  <c r="J9" i="17"/>
  <c r="I9" i="17"/>
  <c r="D5" i="17"/>
  <c r="E5" i="17" s="1"/>
  <c r="D4" i="17"/>
  <c r="E4" i="17" s="1"/>
  <c r="E3" i="17"/>
  <c r="F38" i="16"/>
  <c r="J37" i="16"/>
  <c r="I37" i="16"/>
  <c r="J36" i="16"/>
  <c r="I36" i="16"/>
  <c r="J35" i="16"/>
  <c r="I35" i="16"/>
  <c r="J34" i="16"/>
  <c r="I34" i="16"/>
  <c r="J33" i="16"/>
  <c r="I33" i="16"/>
  <c r="J32" i="16"/>
  <c r="I32" i="16"/>
  <c r="J31" i="16"/>
  <c r="I31" i="16"/>
  <c r="J30" i="16"/>
  <c r="I30" i="16"/>
  <c r="J29" i="16"/>
  <c r="I29" i="16"/>
  <c r="J28" i="16"/>
  <c r="I28" i="16"/>
  <c r="J27" i="16"/>
  <c r="I27" i="16"/>
  <c r="J26" i="16"/>
  <c r="I26" i="16"/>
  <c r="J25" i="16"/>
  <c r="I25" i="16"/>
  <c r="J24" i="16"/>
  <c r="I24" i="16"/>
  <c r="J23" i="16"/>
  <c r="I23" i="16"/>
  <c r="J22" i="16"/>
  <c r="I22" i="16"/>
  <c r="J21" i="16"/>
  <c r="I21" i="16"/>
  <c r="J20" i="16"/>
  <c r="I20" i="16"/>
  <c r="J19" i="16"/>
  <c r="I19" i="16"/>
  <c r="J18" i="16"/>
  <c r="I18" i="16"/>
  <c r="J17" i="16"/>
  <c r="I17" i="16"/>
  <c r="J16" i="16"/>
  <c r="I16" i="16"/>
  <c r="J15" i="16"/>
  <c r="I15" i="16"/>
  <c r="J14" i="16"/>
  <c r="I14" i="16"/>
  <c r="J13" i="16"/>
  <c r="I13" i="16"/>
  <c r="J12" i="16"/>
  <c r="I12" i="16"/>
  <c r="J11" i="16"/>
  <c r="I11" i="16"/>
  <c r="J10" i="16"/>
  <c r="I10" i="16"/>
  <c r="J9" i="16"/>
  <c r="I9" i="16"/>
  <c r="D5" i="16"/>
  <c r="E5" i="16" s="1"/>
  <c r="D4" i="16"/>
  <c r="E4" i="16" s="1"/>
  <c r="E3" i="16"/>
  <c r="F38" i="15"/>
  <c r="J37" i="15"/>
  <c r="I37" i="15"/>
  <c r="J36" i="15"/>
  <c r="I36" i="15"/>
  <c r="J35" i="15"/>
  <c r="I35" i="15"/>
  <c r="J34" i="15"/>
  <c r="I34" i="15"/>
  <c r="J33" i="15"/>
  <c r="I33" i="15"/>
  <c r="J32" i="15"/>
  <c r="I32" i="15"/>
  <c r="J31" i="15"/>
  <c r="I31" i="15"/>
  <c r="J30" i="15"/>
  <c r="I30" i="15"/>
  <c r="J29" i="15"/>
  <c r="I29" i="15"/>
  <c r="J28" i="15"/>
  <c r="I28" i="15"/>
  <c r="J27" i="15"/>
  <c r="I27" i="15"/>
  <c r="J26" i="15"/>
  <c r="I26" i="15"/>
  <c r="J25" i="15"/>
  <c r="I25" i="15"/>
  <c r="J24" i="15"/>
  <c r="I24" i="15"/>
  <c r="J23" i="15"/>
  <c r="I23" i="15"/>
  <c r="J22" i="15"/>
  <c r="I22" i="15"/>
  <c r="J21" i="15"/>
  <c r="I21" i="15"/>
  <c r="J20" i="15"/>
  <c r="I20" i="15"/>
  <c r="J19" i="15"/>
  <c r="I19" i="15"/>
  <c r="J18" i="15"/>
  <c r="I18" i="15"/>
  <c r="J17" i="15"/>
  <c r="I17" i="15"/>
  <c r="J16" i="15"/>
  <c r="I16" i="15"/>
  <c r="J15" i="15"/>
  <c r="I15" i="15"/>
  <c r="J14" i="15"/>
  <c r="I14" i="15"/>
  <c r="J13" i="15"/>
  <c r="I13" i="15"/>
  <c r="J12" i="15"/>
  <c r="I12" i="15"/>
  <c r="J11" i="15"/>
  <c r="I11" i="15"/>
  <c r="J10" i="15"/>
  <c r="I10" i="15"/>
  <c r="J9" i="15"/>
  <c r="I9" i="15"/>
  <c r="D5" i="15"/>
  <c r="E5" i="15" s="1"/>
  <c r="D4" i="15"/>
  <c r="E4" i="15" s="1"/>
  <c r="E3" i="15"/>
  <c r="F38" i="14"/>
  <c r="J37" i="14"/>
  <c r="I37" i="14"/>
  <c r="J36" i="14"/>
  <c r="I36" i="14"/>
  <c r="J35" i="14"/>
  <c r="I35" i="14"/>
  <c r="J34" i="14"/>
  <c r="I34" i="14"/>
  <c r="J33" i="14"/>
  <c r="I33" i="14"/>
  <c r="J32" i="14"/>
  <c r="I32" i="14"/>
  <c r="J31" i="14"/>
  <c r="I31" i="14"/>
  <c r="J30" i="14"/>
  <c r="I30" i="14"/>
  <c r="J29" i="14"/>
  <c r="I29" i="14"/>
  <c r="J28" i="14"/>
  <c r="I28" i="14"/>
  <c r="J27" i="14"/>
  <c r="I27" i="14"/>
  <c r="J26" i="14"/>
  <c r="I26" i="14"/>
  <c r="J25" i="14"/>
  <c r="I25" i="14"/>
  <c r="J24" i="14"/>
  <c r="I24" i="14"/>
  <c r="J23" i="14"/>
  <c r="I23" i="14"/>
  <c r="J22" i="14"/>
  <c r="I22" i="14"/>
  <c r="J21" i="14"/>
  <c r="I21" i="14"/>
  <c r="J20" i="14"/>
  <c r="I20" i="14"/>
  <c r="J19" i="14"/>
  <c r="I19" i="14"/>
  <c r="J18" i="14"/>
  <c r="I18" i="14"/>
  <c r="J17" i="14"/>
  <c r="I17" i="14"/>
  <c r="J16" i="14"/>
  <c r="I16" i="14"/>
  <c r="J15" i="14"/>
  <c r="I15" i="14"/>
  <c r="J14" i="14"/>
  <c r="I14" i="14"/>
  <c r="J13" i="14"/>
  <c r="I13" i="14"/>
  <c r="J12" i="14"/>
  <c r="I12" i="14"/>
  <c r="J11" i="14"/>
  <c r="I11" i="14"/>
  <c r="J10" i="14"/>
  <c r="I10" i="14"/>
  <c r="J9" i="14"/>
  <c r="I9" i="14"/>
  <c r="D5" i="14"/>
  <c r="E5" i="14" s="1"/>
  <c r="D4" i="14"/>
  <c r="E4" i="14" s="1"/>
  <c r="E3" i="14"/>
  <c r="F38" i="13"/>
  <c r="J37" i="13"/>
  <c r="I37" i="13"/>
  <c r="J36" i="13"/>
  <c r="I36" i="13"/>
  <c r="J35" i="13"/>
  <c r="I35" i="13"/>
  <c r="J34" i="13"/>
  <c r="I34" i="13"/>
  <c r="J33" i="13"/>
  <c r="I33" i="13"/>
  <c r="J32" i="13"/>
  <c r="I32" i="13"/>
  <c r="J31" i="13"/>
  <c r="I31" i="13"/>
  <c r="J30" i="13"/>
  <c r="I30" i="13"/>
  <c r="J29" i="13"/>
  <c r="I29" i="13"/>
  <c r="J28" i="13"/>
  <c r="I28" i="13"/>
  <c r="J27" i="13"/>
  <c r="I27" i="13"/>
  <c r="J26" i="13"/>
  <c r="I26" i="13"/>
  <c r="J25" i="13"/>
  <c r="I25" i="13"/>
  <c r="J24" i="13"/>
  <c r="I24" i="13"/>
  <c r="J23" i="13"/>
  <c r="I23" i="13"/>
  <c r="J22" i="13"/>
  <c r="I22" i="13"/>
  <c r="J21" i="13"/>
  <c r="I21" i="13"/>
  <c r="J20" i="13"/>
  <c r="I20" i="13"/>
  <c r="J19" i="13"/>
  <c r="I19" i="13"/>
  <c r="J18" i="13"/>
  <c r="I18" i="13"/>
  <c r="J17" i="13"/>
  <c r="I17" i="13"/>
  <c r="J16" i="13"/>
  <c r="I16" i="13"/>
  <c r="J15" i="13"/>
  <c r="I15" i="13"/>
  <c r="J14" i="13"/>
  <c r="I14" i="13"/>
  <c r="J13" i="13"/>
  <c r="I13" i="13"/>
  <c r="J12" i="13"/>
  <c r="I12" i="13"/>
  <c r="J11" i="13"/>
  <c r="I11" i="13"/>
  <c r="J10" i="13"/>
  <c r="I10" i="13"/>
  <c r="J9" i="13"/>
  <c r="I9" i="13"/>
  <c r="D5" i="13"/>
  <c r="E5" i="13" s="1"/>
  <c r="D4" i="13"/>
  <c r="E4" i="13" s="1"/>
  <c r="E3" i="13"/>
  <c r="F38" i="12"/>
  <c r="J37" i="12"/>
  <c r="I37" i="12"/>
  <c r="J36" i="12"/>
  <c r="I36" i="12"/>
  <c r="J35" i="12"/>
  <c r="I35" i="12"/>
  <c r="J34" i="12"/>
  <c r="I34" i="12"/>
  <c r="J33" i="12"/>
  <c r="I33" i="12"/>
  <c r="J32" i="12"/>
  <c r="I32" i="12"/>
  <c r="J31" i="12"/>
  <c r="I31" i="12"/>
  <c r="J30" i="12"/>
  <c r="I30" i="12"/>
  <c r="J29" i="12"/>
  <c r="I29" i="12"/>
  <c r="J28" i="12"/>
  <c r="I28" i="12"/>
  <c r="J27" i="12"/>
  <c r="I27" i="12"/>
  <c r="J26" i="12"/>
  <c r="I26" i="12"/>
  <c r="J25" i="12"/>
  <c r="I25" i="12"/>
  <c r="J24" i="12"/>
  <c r="I24" i="12"/>
  <c r="J23" i="12"/>
  <c r="I23" i="12"/>
  <c r="J22" i="12"/>
  <c r="I22" i="12"/>
  <c r="J21" i="12"/>
  <c r="I21" i="12"/>
  <c r="J20" i="12"/>
  <c r="I20" i="12"/>
  <c r="J19" i="12"/>
  <c r="I19" i="12"/>
  <c r="J18" i="12"/>
  <c r="I18" i="12"/>
  <c r="J17" i="12"/>
  <c r="I17" i="12"/>
  <c r="J16" i="12"/>
  <c r="I16" i="12"/>
  <c r="J15" i="12"/>
  <c r="I15" i="12"/>
  <c r="J14" i="12"/>
  <c r="I14" i="12"/>
  <c r="J13" i="12"/>
  <c r="I13" i="12"/>
  <c r="J12" i="12"/>
  <c r="I12" i="12"/>
  <c r="J11" i="12"/>
  <c r="I11" i="12"/>
  <c r="J10" i="12"/>
  <c r="I10" i="12"/>
  <c r="J9" i="12"/>
  <c r="I9" i="12"/>
  <c r="D5" i="12"/>
  <c r="E5" i="12" s="1"/>
  <c r="D4" i="12"/>
  <c r="E4" i="12" s="1"/>
  <c r="E3" i="12"/>
  <c r="F38" i="11"/>
  <c r="J37" i="11"/>
  <c r="I37" i="11"/>
  <c r="J36" i="11"/>
  <c r="I36" i="11"/>
  <c r="J35" i="11"/>
  <c r="I35" i="11"/>
  <c r="J34" i="11"/>
  <c r="I34" i="11"/>
  <c r="J33" i="11"/>
  <c r="I33" i="11"/>
  <c r="J32" i="11"/>
  <c r="I32" i="11"/>
  <c r="J31" i="11"/>
  <c r="I31" i="11"/>
  <c r="J30" i="11"/>
  <c r="I30" i="11"/>
  <c r="J29" i="11"/>
  <c r="I29" i="11"/>
  <c r="J28" i="11"/>
  <c r="I28" i="11"/>
  <c r="J27" i="11"/>
  <c r="I27" i="11"/>
  <c r="J26" i="11"/>
  <c r="I26" i="11"/>
  <c r="J25" i="11"/>
  <c r="I25" i="11"/>
  <c r="J24" i="11"/>
  <c r="I24" i="11"/>
  <c r="J23" i="11"/>
  <c r="I23" i="11"/>
  <c r="J22" i="11"/>
  <c r="I22" i="11"/>
  <c r="J21" i="11"/>
  <c r="I21" i="11"/>
  <c r="J20" i="11"/>
  <c r="I20" i="11"/>
  <c r="J19" i="11"/>
  <c r="I19" i="11"/>
  <c r="J18" i="11"/>
  <c r="I18" i="11"/>
  <c r="J17" i="11"/>
  <c r="I17" i="11"/>
  <c r="J16" i="11"/>
  <c r="I16" i="11"/>
  <c r="J15" i="11"/>
  <c r="I15" i="11"/>
  <c r="J14" i="11"/>
  <c r="I14" i="11"/>
  <c r="J13" i="11"/>
  <c r="I13" i="11"/>
  <c r="J12" i="11"/>
  <c r="I12" i="11"/>
  <c r="I11" i="11"/>
  <c r="I10" i="11"/>
  <c r="I9" i="11"/>
  <c r="D5" i="11"/>
  <c r="E5" i="11" s="1"/>
  <c r="D4" i="11"/>
  <c r="E4" i="11" s="1"/>
  <c r="E3" i="11"/>
  <c r="F38" i="10"/>
  <c r="S13" i="3" s="1"/>
  <c r="J37" i="10"/>
  <c r="I37" i="10"/>
  <c r="J36" i="10"/>
  <c r="I36" i="10"/>
  <c r="J35" i="10"/>
  <c r="I35" i="10"/>
  <c r="J34" i="10"/>
  <c r="I34" i="10"/>
  <c r="J33" i="10"/>
  <c r="I33" i="10"/>
  <c r="J32" i="10"/>
  <c r="I32" i="10"/>
  <c r="J31" i="10"/>
  <c r="I31" i="10"/>
  <c r="J30" i="10"/>
  <c r="I30" i="10"/>
  <c r="J29" i="10"/>
  <c r="I29" i="10"/>
  <c r="J28" i="10"/>
  <c r="I28" i="10"/>
  <c r="J27" i="10"/>
  <c r="I27" i="10"/>
  <c r="J26" i="10"/>
  <c r="I26" i="10"/>
  <c r="J25" i="10"/>
  <c r="I25" i="10"/>
  <c r="J24" i="10"/>
  <c r="I24" i="10"/>
  <c r="J23" i="10"/>
  <c r="I23" i="10"/>
  <c r="J22" i="10"/>
  <c r="I22" i="10"/>
  <c r="J21" i="10"/>
  <c r="I21" i="10"/>
  <c r="J20" i="10"/>
  <c r="I20" i="10"/>
  <c r="J19" i="10"/>
  <c r="I19" i="10"/>
  <c r="J18" i="10"/>
  <c r="I18" i="10"/>
  <c r="J17" i="10"/>
  <c r="I17" i="10"/>
  <c r="J16" i="10"/>
  <c r="I16" i="10"/>
  <c r="J15" i="10"/>
  <c r="I15" i="10"/>
  <c r="J14" i="10"/>
  <c r="I14" i="10"/>
  <c r="J13" i="10"/>
  <c r="I13" i="10"/>
  <c r="J12" i="10"/>
  <c r="I12" i="10"/>
  <c r="J11" i="10"/>
  <c r="I11" i="10"/>
  <c r="J10" i="10"/>
  <c r="I10" i="10"/>
  <c r="I9" i="10"/>
  <c r="D5" i="10"/>
  <c r="J9" i="10" s="1"/>
  <c r="D4" i="10"/>
  <c r="E4" i="10" s="1"/>
  <c r="E3" i="10"/>
  <c r="F38" i="9"/>
  <c r="S12" i="3" s="1"/>
  <c r="J37" i="9"/>
  <c r="I37" i="9"/>
  <c r="J36" i="9"/>
  <c r="I36" i="9"/>
  <c r="J35" i="9"/>
  <c r="I35" i="9"/>
  <c r="J34" i="9"/>
  <c r="I34" i="9"/>
  <c r="J33" i="9"/>
  <c r="I33" i="9"/>
  <c r="J32" i="9"/>
  <c r="I32" i="9"/>
  <c r="J31" i="9"/>
  <c r="I31" i="9"/>
  <c r="J30" i="9"/>
  <c r="I30" i="9"/>
  <c r="J29" i="9"/>
  <c r="I29" i="9"/>
  <c r="J28" i="9"/>
  <c r="I28" i="9"/>
  <c r="J27" i="9"/>
  <c r="I27" i="9"/>
  <c r="J26" i="9"/>
  <c r="I26" i="9"/>
  <c r="J25" i="9"/>
  <c r="I25" i="9"/>
  <c r="J24" i="9"/>
  <c r="I24" i="9"/>
  <c r="J23" i="9"/>
  <c r="I23" i="9"/>
  <c r="J22" i="9"/>
  <c r="I22" i="9"/>
  <c r="J21" i="9"/>
  <c r="I21" i="9"/>
  <c r="J20" i="9"/>
  <c r="I20" i="9"/>
  <c r="J19" i="9"/>
  <c r="I19" i="9"/>
  <c r="J18" i="9"/>
  <c r="I18" i="9"/>
  <c r="J17" i="9"/>
  <c r="I17" i="9"/>
  <c r="J16" i="9"/>
  <c r="I16" i="9"/>
  <c r="J15" i="9"/>
  <c r="I15" i="9"/>
  <c r="J14" i="9"/>
  <c r="I14" i="9"/>
  <c r="J13" i="9"/>
  <c r="I13" i="9"/>
  <c r="J12" i="9"/>
  <c r="I12" i="9"/>
  <c r="J11" i="9"/>
  <c r="I11" i="9"/>
  <c r="J10" i="9"/>
  <c r="I10" i="9"/>
  <c r="I9" i="9"/>
  <c r="D5" i="9"/>
  <c r="D4" i="9"/>
  <c r="E4" i="9" s="1"/>
  <c r="E3" i="9"/>
  <c r="F38" i="8"/>
  <c r="J37" i="8"/>
  <c r="I37" i="8"/>
  <c r="J36" i="8"/>
  <c r="I36" i="8"/>
  <c r="J35" i="8"/>
  <c r="I35" i="8"/>
  <c r="J34" i="8"/>
  <c r="I34" i="8"/>
  <c r="J33" i="8"/>
  <c r="I33" i="8"/>
  <c r="J32" i="8"/>
  <c r="I32" i="8"/>
  <c r="J31" i="8"/>
  <c r="I31" i="8"/>
  <c r="J30" i="8"/>
  <c r="I30" i="8"/>
  <c r="J29" i="8"/>
  <c r="I29" i="8"/>
  <c r="J28" i="8"/>
  <c r="I28" i="8"/>
  <c r="J27" i="8"/>
  <c r="I27" i="8"/>
  <c r="J26" i="8"/>
  <c r="I26" i="8"/>
  <c r="J25" i="8"/>
  <c r="I25" i="8"/>
  <c r="J24" i="8"/>
  <c r="I24" i="8"/>
  <c r="J23" i="8"/>
  <c r="I23" i="8"/>
  <c r="J22" i="8"/>
  <c r="I22" i="8"/>
  <c r="J21" i="8"/>
  <c r="I21" i="8"/>
  <c r="J20" i="8"/>
  <c r="I20" i="8"/>
  <c r="J19" i="8"/>
  <c r="I19" i="8"/>
  <c r="J18" i="8"/>
  <c r="I18" i="8"/>
  <c r="J17" i="8"/>
  <c r="I17" i="8"/>
  <c r="J16" i="8"/>
  <c r="I16" i="8"/>
  <c r="J15" i="8"/>
  <c r="I15" i="8"/>
  <c r="J14" i="8"/>
  <c r="I14" i="8"/>
  <c r="J13" i="8"/>
  <c r="I13" i="8"/>
  <c r="J12" i="8"/>
  <c r="I12" i="8"/>
  <c r="J11" i="8"/>
  <c r="I11" i="8"/>
  <c r="I10" i="8"/>
  <c r="I9" i="8"/>
  <c r="D5" i="8"/>
  <c r="E5" i="8" s="1"/>
  <c r="D4" i="8"/>
  <c r="E4" i="8" s="1"/>
  <c r="E3" i="8"/>
  <c r="F38" i="7"/>
  <c r="S10" i="3" s="1"/>
  <c r="J37" i="7"/>
  <c r="I37" i="7"/>
  <c r="J36" i="7"/>
  <c r="I36" i="7"/>
  <c r="J35" i="7"/>
  <c r="I35" i="7"/>
  <c r="J34" i="7"/>
  <c r="I34" i="7"/>
  <c r="J33" i="7"/>
  <c r="I33" i="7"/>
  <c r="J32" i="7"/>
  <c r="I32" i="7"/>
  <c r="J31" i="7"/>
  <c r="I31" i="7"/>
  <c r="J30" i="7"/>
  <c r="I30" i="7"/>
  <c r="J29" i="7"/>
  <c r="I29" i="7"/>
  <c r="J28" i="7"/>
  <c r="I28" i="7"/>
  <c r="J27" i="7"/>
  <c r="I27" i="7"/>
  <c r="J26" i="7"/>
  <c r="I26" i="7"/>
  <c r="J25" i="7"/>
  <c r="I25" i="7"/>
  <c r="J24" i="7"/>
  <c r="I24" i="7"/>
  <c r="J23" i="7"/>
  <c r="I23" i="7"/>
  <c r="J22" i="7"/>
  <c r="I22" i="7"/>
  <c r="J21" i="7"/>
  <c r="I21" i="7"/>
  <c r="J20" i="7"/>
  <c r="I20" i="7"/>
  <c r="J19" i="7"/>
  <c r="I19" i="7"/>
  <c r="J18" i="7"/>
  <c r="I18" i="7"/>
  <c r="J17" i="7"/>
  <c r="I17" i="7"/>
  <c r="J16" i="7"/>
  <c r="I16" i="7"/>
  <c r="J15" i="7"/>
  <c r="I15" i="7"/>
  <c r="J14" i="7"/>
  <c r="I14" i="7"/>
  <c r="J13" i="7"/>
  <c r="I13" i="7"/>
  <c r="J12" i="7"/>
  <c r="I12" i="7"/>
  <c r="J11" i="7"/>
  <c r="I11" i="7"/>
  <c r="I10" i="7"/>
  <c r="I9" i="7"/>
  <c r="D5" i="7"/>
  <c r="J9" i="7" s="1"/>
  <c r="D4" i="7"/>
  <c r="E4" i="7" s="1"/>
  <c r="E3" i="7"/>
  <c r="F38" i="6"/>
  <c r="S9" i="3" s="1"/>
  <c r="J37" i="6"/>
  <c r="I37" i="6"/>
  <c r="J36" i="6"/>
  <c r="I36" i="6"/>
  <c r="J35" i="6"/>
  <c r="I35" i="6"/>
  <c r="J34" i="6"/>
  <c r="I34" i="6"/>
  <c r="J33" i="6"/>
  <c r="I33" i="6"/>
  <c r="J32" i="6"/>
  <c r="I32" i="6"/>
  <c r="J31" i="6"/>
  <c r="I31" i="6"/>
  <c r="J30" i="6"/>
  <c r="I30" i="6"/>
  <c r="J29" i="6"/>
  <c r="I29" i="6"/>
  <c r="J28" i="6"/>
  <c r="I28" i="6"/>
  <c r="J27" i="6"/>
  <c r="I27" i="6"/>
  <c r="J26" i="6"/>
  <c r="I26" i="6"/>
  <c r="J25" i="6"/>
  <c r="I25" i="6"/>
  <c r="J24" i="6"/>
  <c r="I24" i="6"/>
  <c r="J23" i="6"/>
  <c r="I23" i="6"/>
  <c r="J22" i="6"/>
  <c r="I22" i="6"/>
  <c r="J21" i="6"/>
  <c r="I21" i="6"/>
  <c r="J20" i="6"/>
  <c r="I20" i="6"/>
  <c r="J19" i="6"/>
  <c r="I19" i="6"/>
  <c r="J18" i="6"/>
  <c r="I18" i="6"/>
  <c r="J17" i="6"/>
  <c r="I17" i="6"/>
  <c r="J16" i="6"/>
  <c r="I16" i="6"/>
  <c r="J15" i="6"/>
  <c r="I15" i="6"/>
  <c r="J14" i="6"/>
  <c r="I14" i="6"/>
  <c r="J13" i="6"/>
  <c r="I13" i="6"/>
  <c r="J12" i="6"/>
  <c r="I12" i="6"/>
  <c r="J11" i="6"/>
  <c r="I11" i="6"/>
  <c r="I10" i="6"/>
  <c r="I9" i="6"/>
  <c r="D5" i="6"/>
  <c r="J10" i="6" s="1"/>
  <c r="D4" i="6"/>
  <c r="E4" i="6" s="1"/>
  <c r="E3" i="6"/>
  <c r="F38" i="5"/>
  <c r="J37" i="5"/>
  <c r="I37" i="5"/>
  <c r="J36" i="5"/>
  <c r="I36" i="5"/>
  <c r="J35" i="5"/>
  <c r="I35" i="5"/>
  <c r="J34" i="5"/>
  <c r="I34" i="5"/>
  <c r="J33" i="5"/>
  <c r="I33" i="5"/>
  <c r="J32" i="5"/>
  <c r="I32" i="5"/>
  <c r="J31" i="5"/>
  <c r="I31" i="5"/>
  <c r="J30" i="5"/>
  <c r="I30" i="5"/>
  <c r="J29" i="5"/>
  <c r="I29" i="5"/>
  <c r="J28" i="5"/>
  <c r="I28" i="5"/>
  <c r="J27" i="5"/>
  <c r="I27" i="5"/>
  <c r="J26" i="5"/>
  <c r="I26" i="5"/>
  <c r="J25" i="5"/>
  <c r="I25" i="5"/>
  <c r="J24" i="5"/>
  <c r="I24" i="5"/>
  <c r="J23" i="5"/>
  <c r="I23" i="5"/>
  <c r="J22" i="5"/>
  <c r="I22" i="5"/>
  <c r="J21" i="5"/>
  <c r="I21" i="5"/>
  <c r="J20" i="5"/>
  <c r="I20" i="5"/>
  <c r="J19" i="5"/>
  <c r="I19" i="5"/>
  <c r="J18" i="5"/>
  <c r="I18" i="5"/>
  <c r="J17" i="5"/>
  <c r="I17" i="5"/>
  <c r="J16" i="5"/>
  <c r="I16" i="5"/>
  <c r="J15" i="5"/>
  <c r="I15" i="5"/>
  <c r="J14" i="5"/>
  <c r="I14" i="5"/>
  <c r="I13" i="5"/>
  <c r="I12" i="5"/>
  <c r="I11" i="5"/>
  <c r="I10" i="5"/>
  <c r="I9" i="5"/>
  <c r="D5" i="5"/>
  <c r="E5" i="5" s="1"/>
  <c r="D4" i="5"/>
  <c r="E4" i="5" s="1"/>
  <c r="E3" i="5"/>
  <c r="H246" i="3"/>
  <c r="H245" i="3"/>
  <c r="H244" i="3"/>
  <c r="IF243" i="3"/>
  <c r="IK243" i="3" s="1"/>
  <c r="IC243" i="3"/>
  <c r="HX243" i="3"/>
  <c r="HP243" i="3"/>
  <c r="HU243" i="3" s="1"/>
  <c r="HH243" i="3"/>
  <c r="HM243" i="3" s="1"/>
  <c r="HE243" i="3"/>
  <c r="GZ243" i="3"/>
  <c r="GR243" i="3"/>
  <c r="GW243" i="3" s="1"/>
  <c r="GJ243" i="3"/>
  <c r="GO243" i="3" s="1"/>
  <c r="GG243" i="3"/>
  <c r="GB243" i="3"/>
  <c r="FY243" i="3"/>
  <c r="FT243" i="3"/>
  <c r="FL243" i="3"/>
  <c r="FQ243" i="3" s="1"/>
  <c r="FD243" i="3"/>
  <c r="FI243" i="3" s="1"/>
  <c r="EV243" i="3"/>
  <c r="FA243" i="3" s="1"/>
  <c r="EN243" i="3"/>
  <c r="ES243" i="3" s="1"/>
  <c r="EK243" i="3"/>
  <c r="EF243" i="3"/>
  <c r="EC243" i="3"/>
  <c r="DX243" i="3"/>
  <c r="DP243" i="3"/>
  <c r="DU243" i="3" s="1"/>
  <c r="DM243" i="3"/>
  <c r="DH243" i="3"/>
  <c r="CZ243" i="3"/>
  <c r="DE243" i="3" s="1"/>
  <c r="CR243" i="3"/>
  <c r="CW243" i="3" s="1"/>
  <c r="CO243" i="3"/>
  <c r="CJ243" i="3"/>
  <c r="CG243" i="3"/>
  <c r="CB243" i="3"/>
  <c r="BT243" i="3"/>
  <c r="BY243" i="3" s="1"/>
  <c r="BQ243" i="3"/>
  <c r="BL243" i="3"/>
  <c r="BD243" i="3"/>
  <c r="BI243" i="3" s="1"/>
  <c r="AV243" i="3"/>
  <c r="BA243" i="3" s="1"/>
  <c r="AS243" i="3"/>
  <c r="AN243" i="3"/>
  <c r="AF243" i="3"/>
  <c r="AK243" i="3" s="1"/>
  <c r="X243" i="3"/>
  <c r="AC243" i="3" s="1"/>
  <c r="U243" i="3"/>
  <c r="J243" i="3"/>
  <c r="H243" i="3"/>
  <c r="B243" i="3"/>
  <c r="G243" i="3" s="1"/>
  <c r="IK242" i="3"/>
  <c r="IF242" i="3"/>
  <c r="HX242" i="3"/>
  <c r="IC242" i="3" s="1"/>
  <c r="HU242" i="3"/>
  <c r="HP242" i="3"/>
  <c r="HH242" i="3"/>
  <c r="HM242" i="3" s="1"/>
  <c r="HE242" i="3"/>
  <c r="GZ242" i="3"/>
  <c r="GR242" i="3"/>
  <c r="GW242" i="3" s="1"/>
  <c r="GO242" i="3"/>
  <c r="GJ242" i="3"/>
  <c r="GB242" i="3"/>
  <c r="GG242" i="3" s="1"/>
  <c r="FY242" i="3"/>
  <c r="FT242" i="3"/>
  <c r="FL242" i="3"/>
  <c r="FQ242" i="3" s="1"/>
  <c r="FI242" i="3"/>
  <c r="FD242" i="3"/>
  <c r="EV242" i="3"/>
  <c r="FA242" i="3" s="1"/>
  <c r="ES242" i="3"/>
  <c r="EN242" i="3"/>
  <c r="EF242" i="3"/>
  <c r="EK242" i="3" s="1"/>
  <c r="EC242" i="3"/>
  <c r="DX242" i="3"/>
  <c r="DP242" i="3"/>
  <c r="DU242" i="3" s="1"/>
  <c r="DM242" i="3"/>
  <c r="DH242" i="3"/>
  <c r="CZ242" i="3"/>
  <c r="DE242" i="3" s="1"/>
  <c r="CW242" i="3"/>
  <c r="CR242" i="3"/>
  <c r="CJ242" i="3"/>
  <c r="CO242" i="3" s="1"/>
  <c r="CG242" i="3"/>
  <c r="CB242" i="3"/>
  <c r="BY242" i="3"/>
  <c r="BT242" i="3"/>
  <c r="BQ242" i="3"/>
  <c r="BL242" i="3"/>
  <c r="BD242" i="3"/>
  <c r="BI242" i="3" s="1"/>
  <c r="BA242" i="3"/>
  <c r="AV242" i="3"/>
  <c r="AN242" i="3"/>
  <c r="AS242" i="3" s="1"/>
  <c r="AK242" i="3"/>
  <c r="AF242" i="3"/>
  <c r="X242" i="3"/>
  <c r="AC242" i="3" s="1"/>
  <c r="U242" i="3"/>
  <c r="J242" i="3"/>
  <c r="H242" i="3"/>
  <c r="B242" i="3"/>
  <c r="G242" i="3" s="1"/>
  <c r="IK241" i="3"/>
  <c r="IF241" i="3"/>
  <c r="HX241" i="3"/>
  <c r="IC241" i="3" s="1"/>
  <c r="HP241" i="3"/>
  <c r="HU241" i="3" s="1"/>
  <c r="HM241" i="3"/>
  <c r="HH241" i="3"/>
  <c r="GZ241" i="3"/>
  <c r="HE241" i="3" s="1"/>
  <c r="GR241" i="3"/>
  <c r="GW241" i="3" s="1"/>
  <c r="GO241" i="3"/>
  <c r="GJ241" i="3"/>
  <c r="GG241" i="3"/>
  <c r="GB241" i="3"/>
  <c r="FT241" i="3"/>
  <c r="FY241" i="3" s="1"/>
  <c r="FL241" i="3"/>
  <c r="FQ241" i="3" s="1"/>
  <c r="FD241" i="3"/>
  <c r="FI241" i="3" s="1"/>
  <c r="EV241" i="3"/>
  <c r="FA241" i="3" s="1"/>
  <c r="ES241" i="3"/>
  <c r="EN241" i="3"/>
  <c r="EK241" i="3"/>
  <c r="EF241" i="3"/>
  <c r="DX241" i="3"/>
  <c r="EC241" i="3" s="1"/>
  <c r="DU241" i="3"/>
  <c r="DP241" i="3"/>
  <c r="DH241" i="3"/>
  <c r="DM241" i="3" s="1"/>
  <c r="CZ241" i="3"/>
  <c r="DE241" i="3" s="1"/>
  <c r="CW241" i="3"/>
  <c r="CR241" i="3"/>
  <c r="CO241" i="3"/>
  <c r="CJ241" i="3"/>
  <c r="CB241" i="3"/>
  <c r="CG241" i="3" s="1"/>
  <c r="BY241" i="3"/>
  <c r="BT241" i="3"/>
  <c r="BL241" i="3"/>
  <c r="BQ241" i="3" s="1"/>
  <c r="BD241" i="3"/>
  <c r="BI241" i="3" s="1"/>
  <c r="BA241" i="3"/>
  <c r="AV241" i="3"/>
  <c r="AN241" i="3"/>
  <c r="AS241" i="3" s="1"/>
  <c r="AF241" i="3"/>
  <c r="AK241" i="3" s="1"/>
  <c r="AC241" i="3"/>
  <c r="X241" i="3"/>
  <c r="J241" i="3"/>
  <c r="U241" i="3" s="1"/>
  <c r="H241" i="3"/>
  <c r="B241" i="3"/>
  <c r="G241" i="3" s="1"/>
  <c r="IF240" i="3"/>
  <c r="IK240" i="3" s="1"/>
  <c r="IC240" i="3"/>
  <c r="HX240" i="3"/>
  <c r="HP240" i="3"/>
  <c r="HU240" i="3" s="1"/>
  <c r="HM240" i="3"/>
  <c r="HH240" i="3"/>
  <c r="GZ240" i="3"/>
  <c r="HE240" i="3" s="1"/>
  <c r="GW240" i="3"/>
  <c r="GR240" i="3"/>
  <c r="GJ240" i="3"/>
  <c r="GO240" i="3" s="1"/>
  <c r="GG240" i="3"/>
  <c r="GB240" i="3"/>
  <c r="FT240" i="3"/>
  <c r="FY240" i="3" s="1"/>
  <c r="FQ240" i="3"/>
  <c r="FL240" i="3"/>
  <c r="FD240" i="3"/>
  <c r="FI240" i="3" s="1"/>
  <c r="FA240" i="3"/>
  <c r="EV240" i="3"/>
  <c r="EN240" i="3"/>
  <c r="ES240" i="3" s="1"/>
  <c r="EK240" i="3"/>
  <c r="EF240" i="3"/>
  <c r="DX240" i="3"/>
  <c r="EC240" i="3" s="1"/>
  <c r="DU240" i="3"/>
  <c r="DP240" i="3"/>
  <c r="DH240" i="3"/>
  <c r="DM240" i="3" s="1"/>
  <c r="CZ240" i="3"/>
  <c r="DE240" i="3" s="1"/>
  <c r="CR240" i="3"/>
  <c r="CW240" i="3" s="1"/>
  <c r="CO240" i="3"/>
  <c r="CJ240" i="3"/>
  <c r="CG240" i="3"/>
  <c r="CB240" i="3"/>
  <c r="BY240" i="3"/>
  <c r="BT240" i="3"/>
  <c r="BL240" i="3"/>
  <c r="BQ240" i="3" s="1"/>
  <c r="BD240" i="3"/>
  <c r="BI240" i="3" s="1"/>
  <c r="AV240" i="3"/>
  <c r="BA240" i="3" s="1"/>
  <c r="AS240" i="3"/>
  <c r="AN240" i="3"/>
  <c r="AF240" i="3"/>
  <c r="AK240" i="3" s="1"/>
  <c r="AC240" i="3"/>
  <c r="X240" i="3"/>
  <c r="J240" i="3"/>
  <c r="U240" i="3" s="1"/>
  <c r="H240" i="3"/>
  <c r="B240" i="3"/>
  <c r="G240" i="3" s="1"/>
  <c r="IF239" i="3"/>
  <c r="IK239" i="3" s="1"/>
  <c r="HX239" i="3"/>
  <c r="IC239" i="3" s="1"/>
  <c r="HU239" i="3"/>
  <c r="HP239" i="3"/>
  <c r="HH239" i="3"/>
  <c r="HM239" i="3" s="1"/>
  <c r="HE239" i="3"/>
  <c r="GZ239" i="3"/>
  <c r="GR239" i="3"/>
  <c r="GW239" i="3" s="1"/>
  <c r="GJ239" i="3"/>
  <c r="GO239" i="3" s="1"/>
  <c r="GB239" i="3"/>
  <c r="GG239" i="3" s="1"/>
  <c r="FT239" i="3"/>
  <c r="FY239" i="3" s="1"/>
  <c r="FL239" i="3"/>
  <c r="FQ239" i="3" s="1"/>
  <c r="FD239" i="3"/>
  <c r="FI239" i="3" s="1"/>
  <c r="FA239" i="3"/>
  <c r="EV239" i="3"/>
  <c r="EN239" i="3"/>
  <c r="ES239" i="3" s="1"/>
  <c r="EF239" i="3"/>
  <c r="EK239" i="3" s="1"/>
  <c r="DX239" i="3"/>
  <c r="EC239" i="3" s="1"/>
  <c r="DP239" i="3"/>
  <c r="DU239" i="3" s="1"/>
  <c r="DM239" i="3"/>
  <c r="DH239" i="3"/>
  <c r="DE239" i="3"/>
  <c r="CZ239" i="3"/>
  <c r="CR239" i="3"/>
  <c r="CW239" i="3" s="1"/>
  <c r="CJ239" i="3"/>
  <c r="CO239" i="3" s="1"/>
  <c r="CB239" i="3"/>
  <c r="CG239" i="3" s="1"/>
  <c r="BT239" i="3"/>
  <c r="BY239" i="3" s="1"/>
  <c r="BQ239" i="3"/>
  <c r="BL239" i="3"/>
  <c r="BD239" i="3"/>
  <c r="BI239" i="3" s="1"/>
  <c r="BA239" i="3"/>
  <c r="AV239" i="3"/>
  <c r="AN239" i="3"/>
  <c r="AS239" i="3" s="1"/>
  <c r="AK239" i="3"/>
  <c r="AF239" i="3"/>
  <c r="X239" i="3"/>
  <c r="AC239" i="3" s="1"/>
  <c r="J239" i="3"/>
  <c r="U239" i="3" s="1"/>
  <c r="H239" i="3"/>
  <c r="B239" i="3"/>
  <c r="G239" i="3" s="1"/>
  <c r="IK238" i="3"/>
  <c r="IF238" i="3"/>
  <c r="HX238" i="3"/>
  <c r="IC238" i="3" s="1"/>
  <c r="HP238" i="3"/>
  <c r="HU238" i="3" s="1"/>
  <c r="HH238" i="3"/>
  <c r="HM238" i="3" s="1"/>
  <c r="HE238" i="3"/>
  <c r="GZ238" i="3"/>
  <c r="GR238" i="3"/>
  <c r="GW238" i="3" s="1"/>
  <c r="GO238" i="3"/>
  <c r="GJ238" i="3"/>
  <c r="GB238" i="3"/>
  <c r="GG238" i="3" s="1"/>
  <c r="FT238" i="3"/>
  <c r="FY238" i="3" s="1"/>
  <c r="FL238" i="3"/>
  <c r="FQ238" i="3" s="1"/>
  <c r="FI238" i="3"/>
  <c r="FD238" i="3"/>
  <c r="EV238" i="3"/>
  <c r="FA238" i="3" s="1"/>
  <c r="ES238" i="3"/>
  <c r="EN238" i="3"/>
  <c r="EF238" i="3"/>
  <c r="EK238" i="3" s="1"/>
  <c r="DX238" i="3"/>
  <c r="EC238" i="3" s="1"/>
  <c r="DP238" i="3"/>
  <c r="DU238" i="3" s="1"/>
  <c r="DM238" i="3"/>
  <c r="DH238" i="3"/>
  <c r="CZ238" i="3"/>
  <c r="DE238" i="3" s="1"/>
  <c r="CW238" i="3"/>
  <c r="CR238" i="3"/>
  <c r="CJ238" i="3"/>
  <c r="CO238" i="3" s="1"/>
  <c r="CB238" i="3"/>
  <c r="CG238" i="3" s="1"/>
  <c r="BT238" i="3"/>
  <c r="BY238" i="3" s="1"/>
  <c r="BQ238" i="3"/>
  <c r="BL238" i="3"/>
  <c r="BD238" i="3"/>
  <c r="BI238" i="3" s="1"/>
  <c r="BA238" i="3"/>
  <c r="AV238" i="3"/>
  <c r="AN238" i="3"/>
  <c r="AS238" i="3" s="1"/>
  <c r="AF238" i="3"/>
  <c r="AK238" i="3" s="1"/>
  <c r="X238" i="3"/>
  <c r="AC238" i="3" s="1"/>
  <c r="U238" i="3"/>
  <c r="J238" i="3"/>
  <c r="H238" i="3"/>
  <c r="G238" i="3"/>
  <c r="B238" i="3"/>
  <c r="IF237" i="3"/>
  <c r="IK237" i="3" s="1"/>
  <c r="IC237" i="3"/>
  <c r="HX237" i="3"/>
  <c r="HP237" i="3"/>
  <c r="HU237" i="3" s="1"/>
  <c r="HH237" i="3"/>
  <c r="HM237" i="3" s="1"/>
  <c r="HE237" i="3"/>
  <c r="GZ237" i="3"/>
  <c r="GW237" i="3"/>
  <c r="GR237" i="3"/>
  <c r="GJ237" i="3"/>
  <c r="GO237" i="3" s="1"/>
  <c r="GG237" i="3"/>
  <c r="GB237" i="3"/>
  <c r="FT237" i="3"/>
  <c r="FY237" i="3" s="1"/>
  <c r="FL237" i="3"/>
  <c r="FQ237" i="3" s="1"/>
  <c r="FI237" i="3"/>
  <c r="FD237" i="3"/>
  <c r="FA237" i="3"/>
  <c r="EV237" i="3"/>
  <c r="EN237" i="3"/>
  <c r="ES237" i="3" s="1"/>
  <c r="EK237" i="3"/>
  <c r="EF237" i="3"/>
  <c r="DX237" i="3"/>
  <c r="EC237" i="3" s="1"/>
  <c r="DP237" i="3"/>
  <c r="DU237" i="3" s="1"/>
  <c r="DM237" i="3"/>
  <c r="DH237" i="3"/>
  <c r="DE237" i="3"/>
  <c r="CZ237" i="3"/>
  <c r="CR237" i="3"/>
  <c r="CW237" i="3" s="1"/>
  <c r="CO237" i="3"/>
  <c r="CJ237" i="3"/>
  <c r="CB237" i="3"/>
  <c r="CG237" i="3" s="1"/>
  <c r="BT237" i="3"/>
  <c r="BY237" i="3" s="1"/>
  <c r="BQ237" i="3"/>
  <c r="BL237" i="3"/>
  <c r="BI237" i="3"/>
  <c r="BD237" i="3"/>
  <c r="AV237" i="3"/>
  <c r="BA237" i="3" s="1"/>
  <c r="AS237" i="3"/>
  <c r="AN237" i="3"/>
  <c r="AF237" i="3"/>
  <c r="AK237" i="3" s="1"/>
  <c r="X237" i="3"/>
  <c r="AC237" i="3" s="1"/>
  <c r="U237" i="3"/>
  <c r="J237" i="3"/>
  <c r="H237" i="3"/>
  <c r="G237" i="3"/>
  <c r="B237" i="3"/>
  <c r="IF236" i="3"/>
  <c r="IK236" i="3" s="1"/>
  <c r="HX236" i="3"/>
  <c r="IC236" i="3" s="1"/>
  <c r="HP236" i="3"/>
  <c r="HU236" i="3" s="1"/>
  <c r="HM236" i="3"/>
  <c r="HH236" i="3"/>
  <c r="GZ236" i="3"/>
  <c r="HE236" i="3" s="1"/>
  <c r="GW236" i="3"/>
  <c r="GR236" i="3"/>
  <c r="GJ236" i="3"/>
  <c r="GO236" i="3" s="1"/>
  <c r="GB236" i="3"/>
  <c r="GG236" i="3" s="1"/>
  <c r="FT236" i="3"/>
  <c r="FY236" i="3" s="1"/>
  <c r="FQ236" i="3"/>
  <c r="FL236" i="3"/>
  <c r="FD236" i="3"/>
  <c r="FI236" i="3" s="1"/>
  <c r="FA236" i="3"/>
  <c r="EV236" i="3"/>
  <c r="EN236" i="3"/>
  <c r="ES236" i="3" s="1"/>
  <c r="EF236" i="3"/>
  <c r="EK236" i="3" s="1"/>
  <c r="DX236" i="3"/>
  <c r="EC236" i="3" s="1"/>
  <c r="DU236" i="3"/>
  <c r="DP236" i="3"/>
  <c r="DH236" i="3"/>
  <c r="DM236" i="3" s="1"/>
  <c r="DE236" i="3"/>
  <c r="CZ236" i="3"/>
  <c r="CR236" i="3"/>
  <c r="CW236" i="3" s="1"/>
  <c r="CJ236" i="3"/>
  <c r="CO236" i="3" s="1"/>
  <c r="CB236" i="3"/>
  <c r="CG236" i="3" s="1"/>
  <c r="BY236" i="3"/>
  <c r="BT236" i="3"/>
  <c r="BL236" i="3"/>
  <c r="BQ236" i="3" s="1"/>
  <c r="BI236" i="3"/>
  <c r="BD236" i="3"/>
  <c r="AV236" i="3"/>
  <c r="BA236" i="3" s="1"/>
  <c r="AN236" i="3"/>
  <c r="AS236" i="3" s="1"/>
  <c r="AF236" i="3"/>
  <c r="AK236" i="3" s="1"/>
  <c r="AC236" i="3"/>
  <c r="X236" i="3"/>
  <c r="J236" i="3"/>
  <c r="U236" i="3" s="1"/>
  <c r="H236" i="3"/>
  <c r="B236" i="3"/>
  <c r="G236" i="3" s="1"/>
  <c r="IK235" i="3"/>
  <c r="IF235" i="3"/>
  <c r="HX235" i="3"/>
  <c r="IC235" i="3" s="1"/>
  <c r="HP235" i="3"/>
  <c r="HU235" i="3" s="1"/>
  <c r="HM235" i="3"/>
  <c r="HH235" i="3"/>
  <c r="HE235" i="3"/>
  <c r="GZ235" i="3"/>
  <c r="GR235" i="3"/>
  <c r="GW235" i="3" s="1"/>
  <c r="GO235" i="3"/>
  <c r="GJ235" i="3"/>
  <c r="GB235" i="3"/>
  <c r="GG235" i="3" s="1"/>
  <c r="FT235" i="3"/>
  <c r="FY235" i="3" s="1"/>
  <c r="FQ235" i="3"/>
  <c r="FL235" i="3"/>
  <c r="FI235" i="3"/>
  <c r="FD235" i="3"/>
  <c r="EV235" i="3"/>
  <c r="FA235" i="3" s="1"/>
  <c r="ES235" i="3"/>
  <c r="EN235" i="3"/>
  <c r="EF235" i="3"/>
  <c r="EK235" i="3" s="1"/>
  <c r="DX235" i="3"/>
  <c r="EC235" i="3" s="1"/>
  <c r="DU235" i="3"/>
  <c r="DP235" i="3"/>
  <c r="DM235" i="3"/>
  <c r="DH235" i="3"/>
  <c r="CZ235" i="3"/>
  <c r="DE235" i="3" s="1"/>
  <c r="CW235" i="3"/>
  <c r="CR235" i="3"/>
  <c r="CJ235" i="3"/>
  <c r="CO235" i="3" s="1"/>
  <c r="CB235" i="3"/>
  <c r="CG235" i="3" s="1"/>
  <c r="BY235" i="3"/>
  <c r="BT235" i="3"/>
  <c r="BQ235" i="3"/>
  <c r="BL235" i="3"/>
  <c r="BD235" i="3"/>
  <c r="BI235" i="3" s="1"/>
  <c r="BA235" i="3"/>
  <c r="AV235" i="3"/>
  <c r="AN235" i="3"/>
  <c r="AS235" i="3" s="1"/>
  <c r="AF235" i="3"/>
  <c r="AK235" i="3" s="1"/>
  <c r="AC235" i="3"/>
  <c r="X235" i="3"/>
  <c r="U235" i="3"/>
  <c r="J235" i="3"/>
  <c r="H235" i="3"/>
  <c r="B235" i="3"/>
  <c r="G235" i="3" s="1"/>
  <c r="IF234" i="3"/>
  <c r="IK234" i="3" s="1"/>
  <c r="HX234" i="3"/>
  <c r="IC234" i="3" s="1"/>
  <c r="HU234" i="3"/>
  <c r="HP234" i="3"/>
  <c r="HH234" i="3"/>
  <c r="HM234" i="3" s="1"/>
  <c r="HE234" i="3"/>
  <c r="GZ234" i="3"/>
  <c r="GR234" i="3"/>
  <c r="GW234" i="3" s="1"/>
  <c r="GJ234" i="3"/>
  <c r="GO234" i="3" s="1"/>
  <c r="GB234" i="3"/>
  <c r="GG234" i="3" s="1"/>
  <c r="FY234" i="3"/>
  <c r="FT234" i="3"/>
  <c r="FL234" i="3"/>
  <c r="FQ234" i="3" s="1"/>
  <c r="FI234" i="3"/>
  <c r="FD234" i="3"/>
  <c r="EV234" i="3"/>
  <c r="FA234" i="3" s="1"/>
  <c r="EN234" i="3"/>
  <c r="ES234" i="3" s="1"/>
  <c r="EF234" i="3"/>
  <c r="EK234" i="3" s="1"/>
  <c r="EC234" i="3"/>
  <c r="DX234" i="3"/>
  <c r="DP234" i="3"/>
  <c r="DU234" i="3" s="1"/>
  <c r="DM234" i="3"/>
  <c r="DH234" i="3"/>
  <c r="CZ234" i="3"/>
  <c r="DE234" i="3" s="1"/>
  <c r="CR234" i="3"/>
  <c r="CW234" i="3" s="1"/>
  <c r="CJ234" i="3"/>
  <c r="CO234" i="3" s="1"/>
  <c r="CG234" i="3"/>
  <c r="CB234" i="3"/>
  <c r="BT234" i="3"/>
  <c r="BY234" i="3" s="1"/>
  <c r="BQ234" i="3"/>
  <c r="BL234" i="3"/>
  <c r="BD234" i="3"/>
  <c r="BI234" i="3" s="1"/>
  <c r="AV234" i="3"/>
  <c r="BA234" i="3" s="1"/>
  <c r="AN234" i="3"/>
  <c r="AS234" i="3" s="1"/>
  <c r="AK234" i="3"/>
  <c r="AF234" i="3"/>
  <c r="X234" i="3"/>
  <c r="AC234" i="3" s="1"/>
  <c r="U234" i="3"/>
  <c r="J234" i="3"/>
  <c r="H234" i="3"/>
  <c r="G234" i="3"/>
  <c r="B234" i="3"/>
  <c r="IF233" i="3"/>
  <c r="IK233" i="3" s="1"/>
  <c r="HX233" i="3"/>
  <c r="IC233" i="3" s="1"/>
  <c r="HU233" i="3"/>
  <c r="HP233" i="3"/>
  <c r="HM233" i="3"/>
  <c r="HH233" i="3"/>
  <c r="GZ233" i="3"/>
  <c r="HE233" i="3" s="1"/>
  <c r="GW233" i="3"/>
  <c r="GR233" i="3"/>
  <c r="GJ233" i="3"/>
  <c r="GO233" i="3" s="1"/>
  <c r="GB233" i="3"/>
  <c r="GG233" i="3" s="1"/>
  <c r="FY233" i="3"/>
  <c r="FT233" i="3"/>
  <c r="FQ233" i="3"/>
  <c r="FL233" i="3"/>
  <c r="FD233" i="3"/>
  <c r="FI233" i="3" s="1"/>
  <c r="FA233" i="3"/>
  <c r="EV233" i="3"/>
  <c r="EN233" i="3"/>
  <c r="ES233" i="3" s="1"/>
  <c r="EF233" i="3"/>
  <c r="EK233" i="3" s="1"/>
  <c r="EC233" i="3"/>
  <c r="DX233" i="3"/>
  <c r="DU233" i="3"/>
  <c r="DP233" i="3"/>
  <c r="DH233" i="3"/>
  <c r="DM233" i="3" s="1"/>
  <c r="DE233" i="3"/>
  <c r="CZ233" i="3"/>
  <c r="CR233" i="3"/>
  <c r="CW233" i="3" s="1"/>
  <c r="CJ233" i="3"/>
  <c r="CO233" i="3" s="1"/>
  <c r="CG233" i="3"/>
  <c r="CB233" i="3"/>
  <c r="BY233" i="3"/>
  <c r="BT233" i="3"/>
  <c r="BL233" i="3"/>
  <c r="BQ233" i="3" s="1"/>
  <c r="BI233" i="3"/>
  <c r="BD233" i="3"/>
  <c r="AV233" i="3"/>
  <c r="BA233" i="3" s="1"/>
  <c r="AN233" i="3"/>
  <c r="AS233" i="3" s="1"/>
  <c r="AK233" i="3"/>
  <c r="AF233" i="3"/>
  <c r="AC233" i="3"/>
  <c r="X233" i="3"/>
  <c r="J233" i="3"/>
  <c r="U233" i="3" s="1"/>
  <c r="H233" i="3"/>
  <c r="B233" i="3"/>
  <c r="G233" i="3" s="1"/>
  <c r="IF232" i="3"/>
  <c r="IK232" i="3" s="1"/>
  <c r="IC232" i="3"/>
  <c r="HX232" i="3"/>
  <c r="HP232" i="3"/>
  <c r="HU232" i="3" s="1"/>
  <c r="HM232" i="3"/>
  <c r="HH232" i="3"/>
  <c r="GZ232" i="3"/>
  <c r="HE232" i="3" s="1"/>
  <c r="GR232" i="3"/>
  <c r="GW232" i="3" s="1"/>
  <c r="GJ232" i="3"/>
  <c r="GO232" i="3" s="1"/>
  <c r="GG232" i="3"/>
  <c r="GB232" i="3"/>
  <c r="FT232" i="3"/>
  <c r="FY232" i="3" s="1"/>
  <c r="FQ232" i="3"/>
  <c r="FL232" i="3"/>
  <c r="FD232" i="3"/>
  <c r="FI232" i="3" s="1"/>
  <c r="EV232" i="3"/>
  <c r="FA232" i="3" s="1"/>
  <c r="EN232" i="3"/>
  <c r="ES232" i="3" s="1"/>
  <c r="EK232" i="3"/>
  <c r="EF232" i="3"/>
  <c r="DX232" i="3"/>
  <c r="EC232" i="3" s="1"/>
  <c r="DU232" i="3"/>
  <c r="DP232" i="3"/>
  <c r="DH232" i="3"/>
  <c r="DM232" i="3" s="1"/>
  <c r="CZ232" i="3"/>
  <c r="DE232" i="3" s="1"/>
  <c r="CR232" i="3"/>
  <c r="CW232" i="3" s="1"/>
  <c r="CO232" i="3"/>
  <c r="CJ232" i="3"/>
  <c r="CB232" i="3"/>
  <c r="CG232" i="3" s="1"/>
  <c r="BY232" i="3"/>
  <c r="BT232" i="3"/>
  <c r="BL232" i="3"/>
  <c r="BQ232" i="3" s="1"/>
  <c r="BD232" i="3"/>
  <c r="BI232" i="3" s="1"/>
  <c r="AV232" i="3"/>
  <c r="BA232" i="3" s="1"/>
  <c r="AS232" i="3"/>
  <c r="AN232" i="3"/>
  <c r="AF232" i="3"/>
  <c r="AK232" i="3" s="1"/>
  <c r="AC232" i="3"/>
  <c r="X232" i="3"/>
  <c r="J232" i="3"/>
  <c r="U232" i="3" s="1"/>
  <c r="H232" i="3"/>
  <c r="B232" i="3"/>
  <c r="G232" i="3" s="1"/>
  <c r="IF231" i="3"/>
  <c r="IK231" i="3" s="1"/>
  <c r="IC231" i="3"/>
  <c r="HX231" i="3"/>
  <c r="HU231" i="3"/>
  <c r="HP231" i="3"/>
  <c r="HH231" i="3"/>
  <c r="HM231" i="3" s="1"/>
  <c r="HE231" i="3"/>
  <c r="GZ231" i="3"/>
  <c r="GR231" i="3"/>
  <c r="GW231" i="3" s="1"/>
  <c r="GJ231" i="3"/>
  <c r="GO231" i="3" s="1"/>
  <c r="GG231" i="3"/>
  <c r="GB231" i="3"/>
  <c r="FY231" i="3"/>
  <c r="FT231" i="3"/>
  <c r="FL231" i="3"/>
  <c r="FQ231" i="3" s="1"/>
  <c r="FI231" i="3"/>
  <c r="FD231" i="3"/>
  <c r="EV231" i="3"/>
  <c r="FA231" i="3" s="1"/>
  <c r="EN231" i="3"/>
  <c r="ES231" i="3" s="1"/>
  <c r="EK231" i="3"/>
  <c r="EF231" i="3"/>
  <c r="EC231" i="3"/>
  <c r="DX231" i="3"/>
  <c r="DP231" i="3"/>
  <c r="DU231" i="3" s="1"/>
  <c r="DM231" i="3"/>
  <c r="DH231" i="3"/>
  <c r="CZ231" i="3"/>
  <c r="DE231" i="3" s="1"/>
  <c r="CR231" i="3"/>
  <c r="CW231" i="3" s="1"/>
  <c r="CO231" i="3"/>
  <c r="CJ231" i="3"/>
  <c r="CG231" i="3"/>
  <c r="CB231" i="3"/>
  <c r="BT231" i="3"/>
  <c r="BY231" i="3" s="1"/>
  <c r="BQ231" i="3"/>
  <c r="BL231" i="3"/>
  <c r="BD231" i="3"/>
  <c r="BI231" i="3" s="1"/>
  <c r="AV231" i="3"/>
  <c r="BA231" i="3" s="1"/>
  <c r="AS231" i="3"/>
  <c r="AN231" i="3"/>
  <c r="AK231" i="3"/>
  <c r="AF231" i="3"/>
  <c r="X231" i="3"/>
  <c r="AC231" i="3" s="1"/>
  <c r="U231" i="3"/>
  <c r="J231" i="3"/>
  <c r="H231" i="3"/>
  <c r="B231" i="3"/>
  <c r="G231" i="3" s="1"/>
  <c r="IK230" i="3"/>
  <c r="IF230" i="3"/>
  <c r="HX230" i="3"/>
  <c r="IC230" i="3" s="1"/>
  <c r="HU230" i="3"/>
  <c r="HP230" i="3"/>
  <c r="HH230" i="3"/>
  <c r="HM230" i="3" s="1"/>
  <c r="GZ230" i="3"/>
  <c r="HE230" i="3" s="1"/>
  <c r="GR230" i="3"/>
  <c r="GW230" i="3" s="1"/>
  <c r="GO230" i="3"/>
  <c r="GJ230" i="3"/>
  <c r="GB230" i="3"/>
  <c r="GG230" i="3" s="1"/>
  <c r="FY230" i="3"/>
  <c r="FT230" i="3"/>
  <c r="FL230" i="3"/>
  <c r="FQ230" i="3" s="1"/>
  <c r="FD230" i="3"/>
  <c r="FI230" i="3" s="1"/>
  <c r="EV230" i="3"/>
  <c r="FA230" i="3" s="1"/>
  <c r="ES230" i="3"/>
  <c r="EN230" i="3"/>
  <c r="EF230" i="3"/>
  <c r="EK230" i="3" s="1"/>
  <c r="EC230" i="3"/>
  <c r="DX230" i="3"/>
  <c r="DP230" i="3"/>
  <c r="DU230" i="3" s="1"/>
  <c r="DH230" i="3"/>
  <c r="DM230" i="3" s="1"/>
  <c r="CZ230" i="3"/>
  <c r="DE230" i="3" s="1"/>
  <c r="CW230" i="3"/>
  <c r="CR230" i="3"/>
  <c r="CJ230" i="3"/>
  <c r="CO230" i="3" s="1"/>
  <c r="CG230" i="3"/>
  <c r="CB230" i="3"/>
  <c r="BT230" i="3"/>
  <c r="BY230" i="3" s="1"/>
  <c r="BL230" i="3"/>
  <c r="BQ230" i="3" s="1"/>
  <c r="BD230" i="3"/>
  <c r="BI230" i="3" s="1"/>
  <c r="BA230" i="3"/>
  <c r="AV230" i="3"/>
  <c r="AN230" i="3"/>
  <c r="AS230" i="3" s="1"/>
  <c r="AK230" i="3"/>
  <c r="AF230" i="3"/>
  <c r="X230" i="3"/>
  <c r="AC230" i="3" s="1"/>
  <c r="J230" i="3"/>
  <c r="U230" i="3" s="1"/>
  <c r="H230" i="3"/>
  <c r="B230" i="3"/>
  <c r="G230" i="3" s="1"/>
  <c r="IK229" i="3"/>
  <c r="IF229" i="3"/>
  <c r="IC229" i="3"/>
  <c r="HX229" i="3"/>
  <c r="HP229" i="3"/>
  <c r="HU229" i="3" s="1"/>
  <c r="HM229" i="3"/>
  <c r="HH229" i="3"/>
  <c r="GZ229" i="3"/>
  <c r="HE229" i="3" s="1"/>
  <c r="GR229" i="3"/>
  <c r="GW229" i="3" s="1"/>
  <c r="GO229" i="3"/>
  <c r="GJ229" i="3"/>
  <c r="GG229" i="3"/>
  <c r="GB229" i="3"/>
  <c r="FT229" i="3"/>
  <c r="FY229" i="3" s="1"/>
  <c r="FQ229" i="3"/>
  <c r="FL229" i="3"/>
  <c r="FD229" i="3"/>
  <c r="FI229" i="3" s="1"/>
  <c r="EV229" i="3"/>
  <c r="FA229" i="3" s="1"/>
  <c r="ES229" i="3"/>
  <c r="EN229" i="3"/>
  <c r="EK229" i="3"/>
  <c r="EF229" i="3"/>
  <c r="DX229" i="3"/>
  <c r="EC229" i="3" s="1"/>
  <c r="DU229" i="3"/>
  <c r="DP229" i="3"/>
  <c r="DH229" i="3"/>
  <c r="DM229" i="3" s="1"/>
  <c r="CZ229" i="3"/>
  <c r="DE229" i="3" s="1"/>
  <c r="CW229" i="3"/>
  <c r="CR229" i="3"/>
  <c r="CO229" i="3"/>
  <c r="CJ229" i="3"/>
  <c r="CB229" i="3"/>
  <c r="CG229" i="3" s="1"/>
  <c r="BY229" i="3"/>
  <c r="BT229" i="3"/>
  <c r="BL229" i="3"/>
  <c r="BQ229" i="3" s="1"/>
  <c r="BD229" i="3"/>
  <c r="BI229" i="3" s="1"/>
  <c r="BA229" i="3"/>
  <c r="AV229" i="3"/>
  <c r="AS229" i="3"/>
  <c r="AN229" i="3"/>
  <c r="AF229" i="3"/>
  <c r="AK229" i="3" s="1"/>
  <c r="AC229" i="3"/>
  <c r="X229" i="3"/>
  <c r="J229" i="3"/>
  <c r="U229" i="3" s="1"/>
  <c r="H229" i="3"/>
  <c r="G229" i="3"/>
  <c r="B229" i="3"/>
  <c r="IF228" i="3"/>
  <c r="IK228" i="3" s="1"/>
  <c r="IC228" i="3"/>
  <c r="HX228" i="3"/>
  <c r="HP228" i="3"/>
  <c r="HU228" i="3" s="1"/>
  <c r="HH228" i="3"/>
  <c r="HM228" i="3" s="1"/>
  <c r="GZ228" i="3"/>
  <c r="HE228" i="3" s="1"/>
  <c r="GW228" i="3"/>
  <c r="GR228" i="3"/>
  <c r="GJ228" i="3"/>
  <c r="GO228" i="3" s="1"/>
  <c r="GG228" i="3"/>
  <c r="GB228" i="3"/>
  <c r="FT228" i="3"/>
  <c r="FY228" i="3" s="1"/>
  <c r="FL228" i="3"/>
  <c r="FQ228" i="3" s="1"/>
  <c r="FD228" i="3"/>
  <c r="FI228" i="3" s="1"/>
  <c r="FA228" i="3"/>
  <c r="EV228" i="3"/>
  <c r="EN228" i="3"/>
  <c r="ES228" i="3" s="1"/>
  <c r="EK228" i="3"/>
  <c r="EF228" i="3"/>
  <c r="DX228" i="3"/>
  <c r="EC228" i="3" s="1"/>
  <c r="DP228" i="3"/>
  <c r="DU228" i="3" s="1"/>
  <c r="DH228" i="3"/>
  <c r="DM228" i="3" s="1"/>
  <c r="DE228" i="3"/>
  <c r="CZ228" i="3"/>
  <c r="CR228" i="3"/>
  <c r="CW228" i="3" s="1"/>
  <c r="CO228" i="3"/>
  <c r="CJ228" i="3"/>
  <c r="CB228" i="3"/>
  <c r="CG228" i="3" s="1"/>
  <c r="BT228" i="3"/>
  <c r="BY228" i="3" s="1"/>
  <c r="BL228" i="3"/>
  <c r="BQ228" i="3" s="1"/>
  <c r="BI228" i="3"/>
  <c r="BD228" i="3"/>
  <c r="AV228" i="3"/>
  <c r="BA228" i="3" s="1"/>
  <c r="AS228" i="3"/>
  <c r="AN228" i="3"/>
  <c r="AF228" i="3"/>
  <c r="AK228" i="3" s="1"/>
  <c r="X228" i="3"/>
  <c r="AC228" i="3" s="1"/>
  <c r="J228" i="3"/>
  <c r="U228" i="3" s="1"/>
  <c r="H228" i="3"/>
  <c r="G228" i="3"/>
  <c r="B228" i="3"/>
  <c r="IK227" i="3"/>
  <c r="IF227" i="3"/>
  <c r="HX227" i="3"/>
  <c r="IC227" i="3" s="1"/>
  <c r="HU227" i="3"/>
  <c r="HP227" i="3"/>
  <c r="HH227" i="3"/>
  <c r="HM227" i="3" s="1"/>
  <c r="GZ227" i="3"/>
  <c r="HE227" i="3" s="1"/>
  <c r="GW227" i="3"/>
  <c r="GR227" i="3"/>
  <c r="GO227" i="3"/>
  <c r="GJ227" i="3"/>
  <c r="GB227" i="3"/>
  <c r="GG227" i="3" s="1"/>
  <c r="FY227" i="3"/>
  <c r="FT227" i="3"/>
  <c r="FL227" i="3"/>
  <c r="FQ227" i="3" s="1"/>
  <c r="FD227" i="3"/>
  <c r="FI227" i="3" s="1"/>
  <c r="FA227" i="3"/>
  <c r="EV227" i="3"/>
  <c r="ES227" i="3"/>
  <c r="EN227" i="3"/>
  <c r="EF227" i="3"/>
  <c r="EK227" i="3" s="1"/>
  <c r="EC227" i="3"/>
  <c r="DX227" i="3"/>
  <c r="DP227" i="3"/>
  <c r="DU227" i="3" s="1"/>
  <c r="DH227" i="3"/>
  <c r="DM227" i="3" s="1"/>
  <c r="DE227" i="3"/>
  <c r="CZ227" i="3"/>
  <c r="CW227" i="3"/>
  <c r="CR227" i="3"/>
  <c r="CJ227" i="3"/>
  <c r="CO227" i="3" s="1"/>
  <c r="CG227" i="3"/>
  <c r="CB227" i="3"/>
  <c r="BT227" i="3"/>
  <c r="BY227" i="3" s="1"/>
  <c r="BL227" i="3"/>
  <c r="BQ227" i="3" s="1"/>
  <c r="BI227" i="3"/>
  <c r="BD227" i="3"/>
  <c r="BA227" i="3"/>
  <c r="AV227" i="3"/>
  <c r="AN227" i="3"/>
  <c r="AS227" i="3" s="1"/>
  <c r="AK227" i="3"/>
  <c r="AF227" i="3"/>
  <c r="X227" i="3"/>
  <c r="AC227" i="3" s="1"/>
  <c r="J227" i="3"/>
  <c r="U227" i="3" s="1"/>
  <c r="H227" i="3"/>
  <c r="B227" i="3"/>
  <c r="G227" i="3" s="1"/>
  <c r="IK226" i="3"/>
  <c r="IF226" i="3"/>
  <c r="HX226" i="3"/>
  <c r="IC226" i="3" s="1"/>
  <c r="HP226" i="3"/>
  <c r="HU226" i="3" s="1"/>
  <c r="HH226" i="3"/>
  <c r="HM226" i="3" s="1"/>
  <c r="HE226" i="3"/>
  <c r="GZ226" i="3"/>
  <c r="GR226" i="3"/>
  <c r="GW226" i="3" s="1"/>
  <c r="GO226" i="3"/>
  <c r="GJ226" i="3"/>
  <c r="GB226" i="3"/>
  <c r="GG226" i="3" s="1"/>
  <c r="FT226" i="3"/>
  <c r="FY226" i="3" s="1"/>
  <c r="FL226" i="3"/>
  <c r="FQ226" i="3" s="1"/>
  <c r="FI226" i="3"/>
  <c r="FD226" i="3"/>
  <c r="EV226" i="3"/>
  <c r="FA226" i="3" s="1"/>
  <c r="ES226" i="3"/>
  <c r="EN226" i="3"/>
  <c r="EF226" i="3"/>
  <c r="EK226" i="3" s="1"/>
  <c r="DX226" i="3"/>
  <c r="EC226" i="3" s="1"/>
  <c r="DP226" i="3"/>
  <c r="DU226" i="3" s="1"/>
  <c r="DM226" i="3"/>
  <c r="DH226" i="3"/>
  <c r="CZ226" i="3"/>
  <c r="DE226" i="3" s="1"/>
  <c r="CW226" i="3"/>
  <c r="CR226" i="3"/>
  <c r="CJ226" i="3"/>
  <c r="CO226" i="3" s="1"/>
  <c r="CB226" i="3"/>
  <c r="CG226" i="3" s="1"/>
  <c r="BT226" i="3"/>
  <c r="BY226" i="3" s="1"/>
  <c r="BQ226" i="3"/>
  <c r="BL226" i="3"/>
  <c r="BD226" i="3"/>
  <c r="BI226" i="3" s="1"/>
  <c r="BA226" i="3"/>
  <c r="AV226" i="3"/>
  <c r="AN226" i="3"/>
  <c r="AS226" i="3" s="1"/>
  <c r="AF226" i="3"/>
  <c r="AK226" i="3" s="1"/>
  <c r="X226" i="3"/>
  <c r="AC226" i="3" s="1"/>
  <c r="U226" i="3"/>
  <c r="J226" i="3"/>
  <c r="H226" i="3"/>
  <c r="G226" i="3"/>
  <c r="B226" i="3"/>
  <c r="IF225" i="3"/>
  <c r="IK225" i="3" s="1"/>
  <c r="IC225" i="3"/>
  <c r="HX225" i="3"/>
  <c r="HP225" i="3"/>
  <c r="HU225" i="3" s="1"/>
  <c r="HH225" i="3"/>
  <c r="HM225" i="3" s="1"/>
  <c r="HE225" i="3"/>
  <c r="GZ225" i="3"/>
  <c r="GW225" i="3"/>
  <c r="GR225" i="3"/>
  <c r="GJ225" i="3"/>
  <c r="GO225" i="3" s="1"/>
  <c r="GG225" i="3"/>
  <c r="GB225" i="3"/>
  <c r="FT225" i="3"/>
  <c r="FY225" i="3" s="1"/>
  <c r="FL225" i="3"/>
  <c r="FQ225" i="3" s="1"/>
  <c r="FI225" i="3"/>
  <c r="FD225" i="3"/>
  <c r="FA225" i="3"/>
  <c r="EV225" i="3"/>
  <c r="EN225" i="3"/>
  <c r="ES225" i="3" s="1"/>
  <c r="EK225" i="3"/>
  <c r="EF225" i="3"/>
  <c r="DX225" i="3"/>
  <c r="EC225" i="3" s="1"/>
  <c r="DP225" i="3"/>
  <c r="DU225" i="3" s="1"/>
  <c r="DM225" i="3"/>
  <c r="DH225" i="3"/>
  <c r="DE225" i="3"/>
  <c r="CZ225" i="3"/>
  <c r="CR225" i="3"/>
  <c r="CW225" i="3" s="1"/>
  <c r="CO225" i="3"/>
  <c r="CJ225" i="3"/>
  <c r="CB225" i="3"/>
  <c r="CG225" i="3" s="1"/>
  <c r="BT225" i="3"/>
  <c r="BY225" i="3" s="1"/>
  <c r="BQ225" i="3"/>
  <c r="BL225" i="3"/>
  <c r="BI225" i="3"/>
  <c r="BD225" i="3"/>
  <c r="AV225" i="3"/>
  <c r="BA225" i="3" s="1"/>
  <c r="AS225" i="3"/>
  <c r="AN225" i="3"/>
  <c r="AF225" i="3"/>
  <c r="AK225" i="3" s="1"/>
  <c r="X225" i="3"/>
  <c r="AC225" i="3" s="1"/>
  <c r="U225" i="3"/>
  <c r="J225" i="3"/>
  <c r="H225" i="3"/>
  <c r="G225" i="3"/>
  <c r="B225" i="3"/>
  <c r="IF224" i="3"/>
  <c r="IK224" i="3" s="1"/>
  <c r="HX224" i="3"/>
  <c r="IC224" i="3" s="1"/>
  <c r="HP224" i="3"/>
  <c r="HU224" i="3" s="1"/>
  <c r="HM224" i="3"/>
  <c r="HH224" i="3"/>
  <c r="GZ224" i="3"/>
  <c r="HE224" i="3" s="1"/>
  <c r="GW224" i="3"/>
  <c r="GR224" i="3"/>
  <c r="GJ224" i="3"/>
  <c r="GO224" i="3" s="1"/>
  <c r="GB224" i="3"/>
  <c r="GG224" i="3" s="1"/>
  <c r="FT224" i="3"/>
  <c r="FY224" i="3" s="1"/>
  <c r="FQ224" i="3"/>
  <c r="FL224" i="3"/>
  <c r="FD224" i="3"/>
  <c r="FI224" i="3" s="1"/>
  <c r="FA224" i="3"/>
  <c r="EV224" i="3"/>
  <c r="EN224" i="3"/>
  <c r="ES224" i="3" s="1"/>
  <c r="EF224" i="3"/>
  <c r="EK224" i="3" s="1"/>
  <c r="DX224" i="3"/>
  <c r="EC224" i="3" s="1"/>
  <c r="DU224" i="3"/>
  <c r="DP224" i="3"/>
  <c r="DH224" i="3"/>
  <c r="DM224" i="3" s="1"/>
  <c r="DE224" i="3"/>
  <c r="CZ224" i="3"/>
  <c r="CR224" i="3"/>
  <c r="CW224" i="3" s="1"/>
  <c r="CJ224" i="3"/>
  <c r="CO224" i="3" s="1"/>
  <c r="CB224" i="3"/>
  <c r="CG224" i="3" s="1"/>
  <c r="BY224" i="3"/>
  <c r="BT224" i="3"/>
  <c r="BL224" i="3"/>
  <c r="BQ224" i="3" s="1"/>
  <c r="BI224" i="3"/>
  <c r="BD224" i="3"/>
  <c r="AV224" i="3"/>
  <c r="BA224" i="3" s="1"/>
  <c r="AN224" i="3"/>
  <c r="AS224" i="3" s="1"/>
  <c r="AF224" i="3"/>
  <c r="AK224" i="3" s="1"/>
  <c r="AC224" i="3"/>
  <c r="X224" i="3"/>
  <c r="J224" i="3"/>
  <c r="U224" i="3" s="1"/>
  <c r="H224" i="3"/>
  <c r="B224" i="3"/>
  <c r="G224" i="3" s="1"/>
  <c r="IK223" i="3"/>
  <c r="IF223" i="3"/>
  <c r="HX223" i="3"/>
  <c r="IC223" i="3" s="1"/>
  <c r="HP223" i="3"/>
  <c r="HU223" i="3" s="1"/>
  <c r="HM223" i="3"/>
  <c r="HH223" i="3"/>
  <c r="HE223" i="3"/>
  <c r="GZ223" i="3"/>
  <c r="GR223" i="3"/>
  <c r="GW223" i="3" s="1"/>
  <c r="GO223" i="3"/>
  <c r="GJ223" i="3"/>
  <c r="GB223" i="3"/>
  <c r="GG223" i="3" s="1"/>
  <c r="FT223" i="3"/>
  <c r="FY223" i="3" s="1"/>
  <c r="FQ223" i="3"/>
  <c r="FL223" i="3"/>
  <c r="FI223" i="3"/>
  <c r="FD223" i="3"/>
  <c r="EV223" i="3"/>
  <c r="FA223" i="3" s="1"/>
  <c r="ES223" i="3"/>
  <c r="EN223" i="3"/>
  <c r="EF223" i="3"/>
  <c r="EK223" i="3" s="1"/>
  <c r="DX223" i="3"/>
  <c r="EC223" i="3" s="1"/>
  <c r="DU223" i="3"/>
  <c r="DP223" i="3"/>
  <c r="DM223" i="3"/>
  <c r="DH223" i="3"/>
  <c r="CZ223" i="3"/>
  <c r="DE223" i="3" s="1"/>
  <c r="CW223" i="3"/>
  <c r="CR223" i="3"/>
  <c r="CJ223" i="3"/>
  <c r="CO223" i="3" s="1"/>
  <c r="CB223" i="3"/>
  <c r="CG223" i="3" s="1"/>
  <c r="BY223" i="3"/>
  <c r="BT223" i="3"/>
  <c r="BQ223" i="3"/>
  <c r="BL223" i="3"/>
  <c r="BD223" i="3"/>
  <c r="BI223" i="3" s="1"/>
  <c r="BA223" i="3"/>
  <c r="AV223" i="3"/>
  <c r="AN223" i="3"/>
  <c r="AS223" i="3" s="1"/>
  <c r="AF223" i="3"/>
  <c r="AK223" i="3" s="1"/>
  <c r="AC223" i="3"/>
  <c r="X223" i="3"/>
  <c r="U223" i="3"/>
  <c r="J223" i="3"/>
  <c r="H223" i="3"/>
  <c r="B223" i="3"/>
  <c r="G223" i="3" s="1"/>
  <c r="IF222" i="3"/>
  <c r="IK222" i="3" s="1"/>
  <c r="HX222" i="3"/>
  <c r="IC222" i="3" s="1"/>
  <c r="HU222" i="3"/>
  <c r="HP222" i="3"/>
  <c r="HH222" i="3"/>
  <c r="HM222" i="3" s="1"/>
  <c r="HE222" i="3"/>
  <c r="GZ222" i="3"/>
  <c r="GR222" i="3"/>
  <c r="GW222" i="3" s="1"/>
  <c r="GJ222" i="3"/>
  <c r="GO222" i="3" s="1"/>
  <c r="GB222" i="3"/>
  <c r="GG222" i="3" s="1"/>
  <c r="FY222" i="3"/>
  <c r="FT222" i="3"/>
  <c r="FL222" i="3"/>
  <c r="FQ222" i="3" s="1"/>
  <c r="FI222" i="3"/>
  <c r="FD222" i="3"/>
  <c r="EV222" i="3"/>
  <c r="FA222" i="3" s="1"/>
  <c r="EN222" i="3"/>
  <c r="ES222" i="3" s="1"/>
  <c r="EF222" i="3"/>
  <c r="EK222" i="3" s="1"/>
  <c r="EC222" i="3"/>
  <c r="DX222" i="3"/>
  <c r="DP222" i="3"/>
  <c r="DU222" i="3" s="1"/>
  <c r="DM222" i="3"/>
  <c r="DH222" i="3"/>
  <c r="CZ222" i="3"/>
  <c r="DE222" i="3" s="1"/>
  <c r="CR222" i="3"/>
  <c r="CW222" i="3" s="1"/>
  <c r="CJ222" i="3"/>
  <c r="CO222" i="3" s="1"/>
  <c r="CG222" i="3"/>
  <c r="CB222" i="3"/>
  <c r="BT222" i="3"/>
  <c r="BY222" i="3" s="1"/>
  <c r="BQ222" i="3"/>
  <c r="BL222" i="3"/>
  <c r="BD222" i="3"/>
  <c r="BI222" i="3" s="1"/>
  <c r="AV222" i="3"/>
  <c r="BA222" i="3" s="1"/>
  <c r="AN222" i="3"/>
  <c r="AS222" i="3" s="1"/>
  <c r="AK222" i="3"/>
  <c r="AF222" i="3"/>
  <c r="X222" i="3"/>
  <c r="AC222" i="3" s="1"/>
  <c r="U222" i="3"/>
  <c r="J222" i="3"/>
  <c r="H222" i="3"/>
  <c r="G222" i="3"/>
  <c r="B222" i="3"/>
  <c r="IF221" i="3"/>
  <c r="IK221" i="3" s="1"/>
  <c r="HX221" i="3"/>
  <c r="IC221" i="3" s="1"/>
  <c r="HU221" i="3"/>
  <c r="HP221" i="3"/>
  <c r="HM221" i="3"/>
  <c r="HH221" i="3"/>
  <c r="GZ221" i="3"/>
  <c r="HE221" i="3" s="1"/>
  <c r="GW221" i="3"/>
  <c r="GR221" i="3"/>
  <c r="GJ221" i="3"/>
  <c r="GO221" i="3" s="1"/>
  <c r="GB221" i="3"/>
  <c r="GG221" i="3" s="1"/>
  <c r="FY221" i="3"/>
  <c r="FT221" i="3"/>
  <c r="FQ221" i="3"/>
  <c r="FL221" i="3"/>
  <c r="FD221" i="3"/>
  <c r="FI221" i="3" s="1"/>
  <c r="FA221" i="3"/>
  <c r="EV221" i="3"/>
  <c r="EN221" i="3"/>
  <c r="ES221" i="3" s="1"/>
  <c r="EF221" i="3"/>
  <c r="EK221" i="3" s="1"/>
  <c r="EC221" i="3"/>
  <c r="DX221" i="3"/>
  <c r="DU221" i="3"/>
  <c r="DP221" i="3"/>
  <c r="DH221" i="3"/>
  <c r="DM221" i="3" s="1"/>
  <c r="DE221" i="3"/>
  <c r="CZ221" i="3"/>
  <c r="CR221" i="3"/>
  <c r="CW221" i="3" s="1"/>
  <c r="CJ221" i="3"/>
  <c r="CO221" i="3" s="1"/>
  <c r="CG221" i="3"/>
  <c r="CB221" i="3"/>
  <c r="BY221" i="3"/>
  <c r="BT221" i="3"/>
  <c r="BL221" i="3"/>
  <c r="BQ221" i="3" s="1"/>
  <c r="BI221" i="3"/>
  <c r="BD221" i="3"/>
  <c r="AV221" i="3"/>
  <c r="BA221" i="3" s="1"/>
  <c r="AN221" i="3"/>
  <c r="AS221" i="3" s="1"/>
  <c r="AF221" i="3"/>
  <c r="AK221" i="3" s="1"/>
  <c r="AC221" i="3"/>
  <c r="X221" i="3"/>
  <c r="J221" i="3"/>
  <c r="U221" i="3" s="1"/>
  <c r="H221" i="3"/>
  <c r="B221" i="3"/>
  <c r="G221" i="3" s="1"/>
  <c r="IF220" i="3"/>
  <c r="IK220" i="3" s="1"/>
  <c r="IC220" i="3"/>
  <c r="HX220" i="3"/>
  <c r="HP220" i="3"/>
  <c r="HU220" i="3" s="1"/>
  <c r="HM220" i="3"/>
  <c r="HH220" i="3"/>
  <c r="GZ220" i="3"/>
  <c r="HE220" i="3" s="1"/>
  <c r="GR220" i="3"/>
  <c r="GW220" i="3" s="1"/>
  <c r="GJ220" i="3"/>
  <c r="GO220" i="3" s="1"/>
  <c r="GG220" i="3"/>
  <c r="GB220" i="3"/>
  <c r="FT220" i="3"/>
  <c r="FY220" i="3" s="1"/>
  <c r="FQ220" i="3"/>
  <c r="FL220" i="3"/>
  <c r="FD220" i="3"/>
  <c r="FI220" i="3" s="1"/>
  <c r="EV220" i="3"/>
  <c r="FA220" i="3" s="1"/>
  <c r="EN220" i="3"/>
  <c r="ES220" i="3" s="1"/>
  <c r="EK220" i="3"/>
  <c r="EF220" i="3"/>
  <c r="DX220" i="3"/>
  <c r="EC220" i="3" s="1"/>
  <c r="DU220" i="3"/>
  <c r="DP220" i="3"/>
  <c r="DH220" i="3"/>
  <c r="DM220" i="3" s="1"/>
  <c r="CZ220" i="3"/>
  <c r="DE220" i="3" s="1"/>
  <c r="CR220" i="3"/>
  <c r="CW220" i="3" s="1"/>
  <c r="CO220" i="3"/>
  <c r="CJ220" i="3"/>
  <c r="CB220" i="3"/>
  <c r="CG220" i="3" s="1"/>
  <c r="BY220" i="3"/>
  <c r="BT220" i="3"/>
  <c r="BL220" i="3"/>
  <c r="BQ220" i="3" s="1"/>
  <c r="BD220" i="3"/>
  <c r="BI220" i="3" s="1"/>
  <c r="AV220" i="3"/>
  <c r="BA220" i="3" s="1"/>
  <c r="AS220" i="3"/>
  <c r="AN220" i="3"/>
  <c r="AF220" i="3"/>
  <c r="AK220" i="3" s="1"/>
  <c r="AC220" i="3"/>
  <c r="X220" i="3"/>
  <c r="J220" i="3"/>
  <c r="U220" i="3" s="1"/>
  <c r="H220" i="3"/>
  <c r="B220" i="3"/>
  <c r="G220" i="3" s="1"/>
  <c r="IF219" i="3"/>
  <c r="IK219" i="3" s="1"/>
  <c r="IC219" i="3"/>
  <c r="HX219" i="3"/>
  <c r="HU219" i="3"/>
  <c r="HP219" i="3"/>
  <c r="HH219" i="3"/>
  <c r="HM219" i="3" s="1"/>
  <c r="HE219" i="3"/>
  <c r="GZ219" i="3"/>
  <c r="GR219" i="3"/>
  <c r="GW219" i="3" s="1"/>
  <c r="GJ219" i="3"/>
  <c r="GO219" i="3" s="1"/>
  <c r="GG219" i="3"/>
  <c r="GB219" i="3"/>
  <c r="FY219" i="3"/>
  <c r="FT219" i="3"/>
  <c r="FL219" i="3"/>
  <c r="FQ219" i="3" s="1"/>
  <c r="FI219" i="3"/>
  <c r="FD219" i="3"/>
  <c r="EV219" i="3"/>
  <c r="FA219" i="3" s="1"/>
  <c r="EN219" i="3"/>
  <c r="ES219" i="3" s="1"/>
  <c r="EK219" i="3"/>
  <c r="EF219" i="3"/>
  <c r="EC219" i="3"/>
  <c r="DX219" i="3"/>
  <c r="DP219" i="3"/>
  <c r="DU219" i="3" s="1"/>
  <c r="DM219" i="3"/>
  <c r="DH219" i="3"/>
  <c r="CZ219" i="3"/>
  <c r="DE219" i="3" s="1"/>
  <c r="CR219" i="3"/>
  <c r="CW219" i="3" s="1"/>
  <c r="CO219" i="3"/>
  <c r="CJ219" i="3"/>
  <c r="CG219" i="3"/>
  <c r="CB219" i="3"/>
  <c r="BT219" i="3"/>
  <c r="BY219" i="3" s="1"/>
  <c r="BQ219" i="3"/>
  <c r="BL219" i="3"/>
  <c r="BD219" i="3"/>
  <c r="BI219" i="3" s="1"/>
  <c r="AV219" i="3"/>
  <c r="BA219" i="3" s="1"/>
  <c r="AS219" i="3"/>
  <c r="AN219" i="3"/>
  <c r="AF219" i="3"/>
  <c r="AK219" i="3" s="1"/>
  <c r="X219" i="3"/>
  <c r="AC219" i="3" s="1"/>
  <c r="U219" i="3"/>
  <c r="J219" i="3"/>
  <c r="H219" i="3"/>
  <c r="B219" i="3"/>
  <c r="G219" i="3" s="1"/>
  <c r="IK218" i="3"/>
  <c r="IF218" i="3"/>
  <c r="HX218" i="3"/>
  <c r="IC218" i="3" s="1"/>
  <c r="HU218" i="3"/>
  <c r="HP218" i="3"/>
  <c r="HH218" i="3"/>
  <c r="HM218" i="3" s="1"/>
  <c r="GZ218" i="3"/>
  <c r="HE218" i="3" s="1"/>
  <c r="GR218" i="3"/>
  <c r="GW218" i="3" s="1"/>
  <c r="GO218" i="3"/>
  <c r="GJ218" i="3"/>
  <c r="GB218" i="3"/>
  <c r="GG218" i="3" s="1"/>
  <c r="FY218" i="3"/>
  <c r="FT218" i="3"/>
  <c r="FL218" i="3"/>
  <c r="FQ218" i="3" s="1"/>
  <c r="FD218" i="3"/>
  <c r="FI218" i="3" s="1"/>
  <c r="EV218" i="3"/>
  <c r="FA218" i="3" s="1"/>
  <c r="ES218" i="3"/>
  <c r="EN218" i="3"/>
  <c r="EF218" i="3"/>
  <c r="EK218" i="3" s="1"/>
  <c r="EC218" i="3"/>
  <c r="DX218" i="3"/>
  <c r="DP218" i="3"/>
  <c r="DU218" i="3" s="1"/>
  <c r="DH218" i="3"/>
  <c r="DM218" i="3" s="1"/>
  <c r="CZ218" i="3"/>
  <c r="DE218" i="3" s="1"/>
  <c r="CW218" i="3"/>
  <c r="CR218" i="3"/>
  <c r="CJ218" i="3"/>
  <c r="CO218" i="3" s="1"/>
  <c r="CG218" i="3"/>
  <c r="CB218" i="3"/>
  <c r="BT218" i="3"/>
  <c r="BY218" i="3" s="1"/>
  <c r="BL218" i="3"/>
  <c r="BQ218" i="3" s="1"/>
  <c r="BD218" i="3"/>
  <c r="BI218" i="3" s="1"/>
  <c r="AV218" i="3"/>
  <c r="BA218" i="3" s="1"/>
  <c r="AN218" i="3"/>
  <c r="AS218" i="3" s="1"/>
  <c r="AF218" i="3"/>
  <c r="AK218" i="3" s="1"/>
  <c r="X218" i="3"/>
  <c r="AC218" i="3" s="1"/>
  <c r="J218" i="3"/>
  <c r="U218" i="3" s="1"/>
  <c r="H218" i="3"/>
  <c r="B218" i="3"/>
  <c r="G218" i="3" s="1"/>
  <c r="IK217" i="3"/>
  <c r="IF217" i="3"/>
  <c r="IC217" i="3"/>
  <c r="HX217" i="3"/>
  <c r="HP217" i="3"/>
  <c r="HU217" i="3" s="1"/>
  <c r="HM217" i="3"/>
  <c r="HH217" i="3"/>
  <c r="GZ217" i="3"/>
  <c r="HE217" i="3" s="1"/>
  <c r="GR217" i="3"/>
  <c r="GW217" i="3" s="1"/>
  <c r="GO217" i="3"/>
  <c r="GJ217" i="3"/>
  <c r="GG217" i="3"/>
  <c r="GB217" i="3"/>
  <c r="FT217" i="3"/>
  <c r="FY217" i="3" s="1"/>
  <c r="FQ217" i="3"/>
  <c r="FL217" i="3"/>
  <c r="FD217" i="3"/>
  <c r="FI217" i="3" s="1"/>
  <c r="EV217" i="3"/>
  <c r="FA217" i="3" s="1"/>
  <c r="ES217" i="3"/>
  <c r="EN217" i="3"/>
  <c r="EK217" i="3"/>
  <c r="EF217" i="3"/>
  <c r="DX217" i="3"/>
  <c r="EC217" i="3" s="1"/>
  <c r="DU217" i="3"/>
  <c r="DP217" i="3"/>
  <c r="DH217" i="3"/>
  <c r="DM217" i="3" s="1"/>
  <c r="CZ217" i="3"/>
  <c r="DE217" i="3" s="1"/>
  <c r="CW217" i="3"/>
  <c r="CR217" i="3"/>
  <c r="CO217" i="3"/>
  <c r="CJ217" i="3"/>
  <c r="CB217" i="3"/>
  <c r="CG217" i="3" s="1"/>
  <c r="BY217" i="3"/>
  <c r="BT217" i="3"/>
  <c r="BL217" i="3"/>
  <c r="BQ217" i="3" s="1"/>
  <c r="BD217" i="3"/>
  <c r="BI217" i="3" s="1"/>
  <c r="AV217" i="3"/>
  <c r="BA217" i="3" s="1"/>
  <c r="AS217" i="3"/>
  <c r="AN217" i="3"/>
  <c r="AF217" i="3"/>
  <c r="AK217" i="3" s="1"/>
  <c r="X217" i="3"/>
  <c r="AC217" i="3" s="1"/>
  <c r="J217" i="3"/>
  <c r="U217" i="3" s="1"/>
  <c r="H217" i="3"/>
  <c r="G217" i="3"/>
  <c r="B217" i="3"/>
  <c r="IF216" i="3"/>
  <c r="IK216" i="3" s="1"/>
  <c r="IC216" i="3"/>
  <c r="HX216" i="3"/>
  <c r="HP216" i="3"/>
  <c r="HU216" i="3" s="1"/>
  <c r="HH216" i="3"/>
  <c r="HM216" i="3" s="1"/>
  <c r="GZ216" i="3"/>
  <c r="HE216" i="3" s="1"/>
  <c r="GW216" i="3"/>
  <c r="GR216" i="3"/>
  <c r="GJ216" i="3"/>
  <c r="GO216" i="3" s="1"/>
  <c r="GG216" i="3"/>
  <c r="GB216" i="3"/>
  <c r="FT216" i="3"/>
  <c r="FY216" i="3" s="1"/>
  <c r="FL216" i="3"/>
  <c r="FQ216" i="3" s="1"/>
  <c r="FD216" i="3"/>
  <c r="FI216" i="3" s="1"/>
  <c r="FA216" i="3"/>
  <c r="EV216" i="3"/>
  <c r="EN216" i="3"/>
  <c r="ES216" i="3" s="1"/>
  <c r="EK216" i="3"/>
  <c r="EF216" i="3"/>
  <c r="DX216" i="3"/>
  <c r="EC216" i="3" s="1"/>
  <c r="DP216" i="3"/>
  <c r="DU216" i="3" s="1"/>
  <c r="DH216" i="3"/>
  <c r="DM216" i="3" s="1"/>
  <c r="DE216" i="3"/>
  <c r="CZ216" i="3"/>
  <c r="CR216" i="3"/>
  <c r="CW216" i="3" s="1"/>
  <c r="CO216" i="3"/>
  <c r="CJ216" i="3"/>
  <c r="CB216" i="3"/>
  <c r="CG216" i="3" s="1"/>
  <c r="BT216" i="3"/>
  <c r="BY216" i="3" s="1"/>
  <c r="BL216" i="3"/>
  <c r="BQ216" i="3" s="1"/>
  <c r="BI216" i="3"/>
  <c r="BD216" i="3"/>
  <c r="AV216" i="3"/>
  <c r="BA216" i="3" s="1"/>
  <c r="AN216" i="3"/>
  <c r="AS216" i="3" s="1"/>
  <c r="AF216" i="3"/>
  <c r="AK216" i="3" s="1"/>
  <c r="X216" i="3"/>
  <c r="AC216" i="3" s="1"/>
  <c r="J216" i="3"/>
  <c r="U216" i="3" s="1"/>
  <c r="H216" i="3"/>
  <c r="B216" i="3"/>
  <c r="G216" i="3" s="1"/>
  <c r="IK215" i="3"/>
  <c r="IF215" i="3"/>
  <c r="HX215" i="3"/>
  <c r="IC215" i="3" s="1"/>
  <c r="HU215" i="3"/>
  <c r="HP215" i="3"/>
  <c r="HH215" i="3"/>
  <c r="HM215" i="3" s="1"/>
  <c r="GZ215" i="3"/>
  <c r="HE215" i="3" s="1"/>
  <c r="GW215" i="3"/>
  <c r="GR215" i="3"/>
  <c r="GO215" i="3"/>
  <c r="GJ215" i="3"/>
  <c r="GB215" i="3"/>
  <c r="GG215" i="3" s="1"/>
  <c r="FY215" i="3"/>
  <c r="FT215" i="3"/>
  <c r="FL215" i="3"/>
  <c r="FQ215" i="3" s="1"/>
  <c r="FD215" i="3"/>
  <c r="FI215" i="3" s="1"/>
  <c r="FA215" i="3"/>
  <c r="EV215" i="3"/>
  <c r="ES215" i="3"/>
  <c r="EN215" i="3"/>
  <c r="EF215" i="3"/>
  <c r="EK215" i="3" s="1"/>
  <c r="EC215" i="3"/>
  <c r="DX215" i="3"/>
  <c r="DP215" i="3"/>
  <c r="DU215" i="3" s="1"/>
  <c r="DH215" i="3"/>
  <c r="DM215" i="3" s="1"/>
  <c r="DE215" i="3"/>
  <c r="CZ215" i="3"/>
  <c r="CW215" i="3"/>
  <c r="CR215" i="3"/>
  <c r="CJ215" i="3"/>
  <c r="CO215" i="3" s="1"/>
  <c r="CG215" i="3"/>
  <c r="CB215" i="3"/>
  <c r="BT215" i="3"/>
  <c r="BY215" i="3" s="1"/>
  <c r="BL215" i="3"/>
  <c r="BQ215" i="3" s="1"/>
  <c r="BD215" i="3"/>
  <c r="BI215" i="3" s="1"/>
  <c r="AV215" i="3"/>
  <c r="BA215" i="3" s="1"/>
  <c r="AN215" i="3"/>
  <c r="AS215" i="3" s="1"/>
  <c r="AF215" i="3"/>
  <c r="AK215" i="3" s="1"/>
  <c r="X215" i="3"/>
  <c r="AC215" i="3" s="1"/>
  <c r="J215" i="3"/>
  <c r="U215" i="3" s="1"/>
  <c r="H215" i="3"/>
  <c r="B215" i="3"/>
  <c r="G215" i="3" s="1"/>
  <c r="IK214" i="3"/>
  <c r="IF214" i="3"/>
  <c r="HX214" i="3"/>
  <c r="IC214" i="3" s="1"/>
  <c r="HP214" i="3"/>
  <c r="HU214" i="3" s="1"/>
  <c r="HH214" i="3"/>
  <c r="HM214" i="3" s="1"/>
  <c r="HE214" i="3"/>
  <c r="GZ214" i="3"/>
  <c r="GR214" i="3"/>
  <c r="GW214" i="3" s="1"/>
  <c r="GO214" i="3"/>
  <c r="GJ214" i="3"/>
  <c r="GB214" i="3"/>
  <c r="GG214" i="3" s="1"/>
  <c r="GG244" i="3" s="1" a="1"/>
  <c r="GG244" i="3" s="1"/>
  <c r="H182" i="3" s="1"/>
  <c r="FT214" i="3"/>
  <c r="FY214" i="3" s="1"/>
  <c r="FL214" i="3"/>
  <c r="FQ214" i="3" s="1"/>
  <c r="FI214" i="3"/>
  <c r="FD214" i="3"/>
  <c r="EV214" i="3"/>
  <c r="FA214" i="3" s="1"/>
  <c r="ES214" i="3"/>
  <c r="EN214" i="3"/>
  <c r="EF214" i="3"/>
  <c r="EK214" i="3" s="1"/>
  <c r="EK244" i="3" s="1" a="1"/>
  <c r="EK244" i="3" s="1"/>
  <c r="H176" i="3" s="1"/>
  <c r="DX214" i="3"/>
  <c r="EC214" i="3" s="1"/>
  <c r="DP214" i="3"/>
  <c r="DU214" i="3" s="1"/>
  <c r="DM214" i="3"/>
  <c r="DH214" i="3"/>
  <c r="CZ214" i="3"/>
  <c r="DE214" i="3" s="1"/>
  <c r="CW214" i="3"/>
  <c r="CR214" i="3"/>
  <c r="CJ214" i="3"/>
  <c r="CO214" i="3" s="1"/>
  <c r="CB214" i="3"/>
  <c r="CG214" i="3" s="1"/>
  <c r="BT214" i="3"/>
  <c r="BY214" i="3" s="1"/>
  <c r="BL214" i="3"/>
  <c r="BQ214" i="3" s="1"/>
  <c r="BD214" i="3"/>
  <c r="BI214" i="3" s="1"/>
  <c r="AV214" i="3"/>
  <c r="BA214" i="3" s="1"/>
  <c r="AN214" i="3"/>
  <c r="AS214" i="3" s="1"/>
  <c r="AF214" i="3"/>
  <c r="AK214" i="3" s="1"/>
  <c r="X214" i="3"/>
  <c r="AC214" i="3" s="1"/>
  <c r="J214" i="3"/>
  <c r="U214" i="3" s="1"/>
  <c r="H214" i="3"/>
  <c r="B214" i="3"/>
  <c r="G214" i="3" s="1"/>
  <c r="H213" i="3"/>
  <c r="H212" i="3"/>
  <c r="H211" i="3"/>
  <c r="H210" i="3"/>
  <c r="H209" i="3"/>
  <c r="H208" i="3"/>
  <c r="H207" i="3"/>
  <c r="H206" i="3"/>
  <c r="H205" i="3"/>
  <c r="H204" i="3"/>
  <c r="H203" i="3"/>
  <c r="H202" i="3"/>
  <c r="H201" i="3"/>
  <c r="H200" i="3"/>
  <c r="H199" i="3"/>
  <c r="H198" i="3"/>
  <c r="H197" i="3"/>
  <c r="H196" i="3"/>
  <c r="H195" i="3"/>
  <c r="H194" i="3"/>
  <c r="H193" i="3"/>
  <c r="H192" i="3"/>
  <c r="H191" i="3"/>
  <c r="H190" i="3"/>
  <c r="E189" i="3"/>
  <c r="D189" i="3"/>
  <c r="G188" i="3"/>
  <c r="E188" i="3"/>
  <c r="D188" i="3"/>
  <c r="G187" i="3"/>
  <c r="E187" i="3"/>
  <c r="D187" i="3"/>
  <c r="G186" i="3"/>
  <c r="E186" i="3"/>
  <c r="D186" i="3"/>
  <c r="G185" i="3"/>
  <c r="E185" i="3"/>
  <c r="D185" i="3"/>
  <c r="E184" i="3"/>
  <c r="D184" i="3"/>
  <c r="E183" i="3"/>
  <c r="D183" i="3"/>
  <c r="G182" i="3"/>
  <c r="E182" i="3"/>
  <c r="D182" i="3"/>
  <c r="G181" i="3"/>
  <c r="E181" i="3"/>
  <c r="D181" i="3"/>
  <c r="E180" i="3"/>
  <c r="D180" i="3"/>
  <c r="E179" i="3"/>
  <c r="D179" i="3"/>
  <c r="E178" i="3"/>
  <c r="D178" i="3"/>
  <c r="E177" i="3"/>
  <c r="D177" i="3"/>
  <c r="G176" i="3"/>
  <c r="E176" i="3"/>
  <c r="D176" i="3"/>
  <c r="G175" i="3"/>
  <c r="E175" i="3"/>
  <c r="D175" i="3"/>
  <c r="E174" i="3"/>
  <c r="D174" i="3"/>
  <c r="E173" i="3"/>
  <c r="D173" i="3"/>
  <c r="E172" i="3"/>
  <c r="D172" i="3"/>
  <c r="E171" i="3"/>
  <c r="D171" i="3"/>
  <c r="G170" i="3"/>
  <c r="E170" i="3"/>
  <c r="D170" i="3"/>
  <c r="G169" i="3"/>
  <c r="E169" i="3"/>
  <c r="D169" i="3"/>
  <c r="E168" i="3"/>
  <c r="D168" i="3"/>
  <c r="E167" i="3"/>
  <c r="D167" i="3"/>
  <c r="E166" i="3"/>
  <c r="D166" i="3"/>
  <c r="E165" i="3"/>
  <c r="D165" i="3"/>
  <c r="E164" i="3"/>
  <c r="D164" i="3"/>
  <c r="E163" i="3"/>
  <c r="D163" i="3"/>
  <c r="E162" i="3"/>
  <c r="D162" i="3"/>
  <c r="E161" i="3"/>
  <c r="D161" i="3"/>
  <c r="E160" i="3"/>
  <c r="D160" i="3"/>
  <c r="E78" i="3"/>
  <c r="D78" i="3"/>
  <c r="C78" i="3"/>
  <c r="B78" i="3"/>
  <c r="A78" i="3"/>
  <c r="E77" i="3"/>
  <c r="D77" i="3"/>
  <c r="C77" i="3"/>
  <c r="B77" i="3"/>
  <c r="A77" i="3"/>
  <c r="E76" i="3"/>
  <c r="D76" i="3"/>
  <c r="C76" i="3"/>
  <c r="B76" i="3"/>
  <c r="A76" i="3"/>
  <c r="E75" i="3"/>
  <c r="D75" i="3"/>
  <c r="C75" i="3"/>
  <c r="B75" i="3"/>
  <c r="A75" i="3"/>
  <c r="E70" i="3"/>
  <c r="D70" i="3"/>
  <c r="C70" i="3"/>
  <c r="B70" i="3"/>
  <c r="A70" i="3"/>
  <c r="E69" i="3"/>
  <c r="D69" i="3"/>
  <c r="C69" i="3"/>
  <c r="B69" i="3"/>
  <c r="A69" i="3"/>
  <c r="E68" i="3"/>
  <c r="D68" i="3"/>
  <c r="C68" i="3"/>
  <c r="B68" i="3"/>
  <c r="A68" i="3"/>
  <c r="E67" i="3"/>
  <c r="D67" i="3"/>
  <c r="C67" i="3"/>
  <c r="B67" i="3"/>
  <c r="E61" i="3"/>
  <c r="E60" i="3"/>
  <c r="E59" i="3"/>
  <c r="E58" i="3"/>
  <c r="E57" i="3"/>
  <c r="E55" i="3"/>
  <c r="E54" i="3"/>
  <c r="E53" i="3"/>
  <c r="E52" i="3"/>
  <c r="E51" i="3"/>
  <c r="E49" i="3"/>
  <c r="E48" i="3"/>
  <c r="E47" i="3"/>
  <c r="E46" i="3"/>
  <c r="E45" i="3"/>
  <c r="E62" i="3" s="1"/>
  <c r="K46" i="3" s="1"/>
  <c r="W37" i="3"/>
  <c r="U37" i="3"/>
  <c r="T37" i="3"/>
  <c r="G189" i="3" s="1"/>
  <c r="S37" i="3"/>
  <c r="Q37" i="3"/>
  <c r="P37" i="3"/>
  <c r="O37" i="3"/>
  <c r="N37" i="3"/>
  <c r="M37" i="3"/>
  <c r="L37" i="3"/>
  <c r="K37" i="3"/>
  <c r="J37" i="3"/>
  <c r="I37" i="3"/>
  <c r="H37" i="3"/>
  <c r="G37" i="3"/>
  <c r="F37" i="3"/>
  <c r="E37" i="3"/>
  <c r="D37" i="3"/>
  <c r="C37" i="3"/>
  <c r="W36" i="3"/>
  <c r="T36" i="3"/>
  <c r="U36" i="3" s="1"/>
  <c r="S36" i="3"/>
  <c r="Q36" i="3"/>
  <c r="P36" i="3"/>
  <c r="O36" i="3"/>
  <c r="N36" i="3"/>
  <c r="M36" i="3"/>
  <c r="L36" i="3"/>
  <c r="K36" i="3"/>
  <c r="J36" i="3"/>
  <c r="I36" i="3"/>
  <c r="H36" i="3"/>
  <c r="G36" i="3"/>
  <c r="F36" i="3"/>
  <c r="E36" i="3"/>
  <c r="D36" i="3"/>
  <c r="C36" i="3"/>
  <c r="W35" i="3"/>
  <c r="U35" i="3"/>
  <c r="T35" i="3"/>
  <c r="S35" i="3"/>
  <c r="Q35" i="3"/>
  <c r="P35" i="3"/>
  <c r="O35" i="3"/>
  <c r="N35" i="3"/>
  <c r="M35" i="3"/>
  <c r="L35" i="3"/>
  <c r="K35" i="3"/>
  <c r="J35" i="3"/>
  <c r="I35" i="3"/>
  <c r="H35" i="3"/>
  <c r="G35" i="3"/>
  <c r="F35" i="3"/>
  <c r="E35" i="3"/>
  <c r="D35" i="3"/>
  <c r="C35" i="3"/>
  <c r="W34" i="3"/>
  <c r="U34" i="3"/>
  <c r="T34" i="3"/>
  <c r="S34" i="3"/>
  <c r="Q34" i="3"/>
  <c r="P34" i="3"/>
  <c r="O34" i="3"/>
  <c r="N34" i="3"/>
  <c r="M34" i="3"/>
  <c r="L34" i="3"/>
  <c r="K34" i="3"/>
  <c r="J34" i="3"/>
  <c r="I34" i="3"/>
  <c r="H34" i="3"/>
  <c r="G34" i="3"/>
  <c r="F34" i="3"/>
  <c r="E34" i="3"/>
  <c r="D34" i="3"/>
  <c r="C34" i="3"/>
  <c r="W33" i="3"/>
  <c r="U33" i="3"/>
  <c r="T33" i="3"/>
  <c r="S33" i="3"/>
  <c r="Q33" i="3"/>
  <c r="P33" i="3"/>
  <c r="O33" i="3"/>
  <c r="N33" i="3"/>
  <c r="M33" i="3"/>
  <c r="L33" i="3"/>
  <c r="K33" i="3"/>
  <c r="J33" i="3"/>
  <c r="I33" i="3"/>
  <c r="H33" i="3"/>
  <c r="G33" i="3"/>
  <c r="F33" i="3"/>
  <c r="E33" i="3"/>
  <c r="D33" i="3"/>
  <c r="C33" i="3"/>
  <c r="W32" i="3"/>
  <c r="T32" i="3"/>
  <c r="G184" i="3" s="1"/>
  <c r="S32" i="3"/>
  <c r="Q32" i="3"/>
  <c r="P32" i="3"/>
  <c r="O32" i="3"/>
  <c r="N32" i="3"/>
  <c r="M32" i="3"/>
  <c r="L32" i="3"/>
  <c r="K32" i="3"/>
  <c r="J32" i="3"/>
  <c r="I32" i="3"/>
  <c r="H32" i="3"/>
  <c r="G32" i="3"/>
  <c r="F32" i="3"/>
  <c r="E32" i="3"/>
  <c r="D32" i="3"/>
  <c r="C32" i="3"/>
  <c r="W31" i="3"/>
  <c r="U31" i="3"/>
  <c r="T31" i="3"/>
  <c r="G183" i="3" s="1"/>
  <c r="S31" i="3"/>
  <c r="Q31" i="3"/>
  <c r="P31" i="3"/>
  <c r="O31" i="3"/>
  <c r="N31" i="3"/>
  <c r="M31" i="3"/>
  <c r="L31" i="3"/>
  <c r="K31" i="3"/>
  <c r="J31" i="3"/>
  <c r="I31" i="3"/>
  <c r="H31" i="3"/>
  <c r="G31" i="3"/>
  <c r="F31" i="3"/>
  <c r="E31" i="3"/>
  <c r="D31" i="3"/>
  <c r="C31" i="3"/>
  <c r="W30" i="3"/>
  <c r="T30" i="3"/>
  <c r="U30" i="3" s="1"/>
  <c r="S30" i="3"/>
  <c r="Q30" i="3"/>
  <c r="P30" i="3"/>
  <c r="O30" i="3"/>
  <c r="N30" i="3"/>
  <c r="M30" i="3"/>
  <c r="L30" i="3"/>
  <c r="K30" i="3"/>
  <c r="J30" i="3"/>
  <c r="I30" i="3"/>
  <c r="H30" i="3"/>
  <c r="G30" i="3"/>
  <c r="F30" i="3"/>
  <c r="E30" i="3"/>
  <c r="D30" i="3"/>
  <c r="C30" i="3"/>
  <c r="W29" i="3"/>
  <c r="U29" i="3"/>
  <c r="T29" i="3"/>
  <c r="S29" i="3"/>
  <c r="Q29" i="3"/>
  <c r="P29" i="3"/>
  <c r="O29" i="3"/>
  <c r="N29" i="3"/>
  <c r="M29" i="3"/>
  <c r="L29" i="3"/>
  <c r="K29" i="3"/>
  <c r="J29" i="3"/>
  <c r="I29" i="3"/>
  <c r="H29" i="3"/>
  <c r="G29" i="3"/>
  <c r="F29" i="3"/>
  <c r="E29" i="3"/>
  <c r="D29" i="3"/>
  <c r="C29" i="3"/>
  <c r="W28" i="3"/>
  <c r="T28" i="3"/>
  <c r="G180" i="3" s="1"/>
  <c r="S28" i="3"/>
  <c r="Q28" i="3"/>
  <c r="P28" i="3"/>
  <c r="O28" i="3"/>
  <c r="N28" i="3"/>
  <c r="M28" i="3"/>
  <c r="L28" i="3"/>
  <c r="K28" i="3"/>
  <c r="J28" i="3"/>
  <c r="I28" i="3"/>
  <c r="H28" i="3"/>
  <c r="G28" i="3"/>
  <c r="F28" i="3"/>
  <c r="E28" i="3"/>
  <c r="D28" i="3"/>
  <c r="C28" i="3"/>
  <c r="W27" i="3"/>
  <c r="T27" i="3"/>
  <c r="U27" i="3" s="1"/>
  <c r="S27" i="3"/>
  <c r="Q27" i="3"/>
  <c r="P27" i="3"/>
  <c r="O27" i="3"/>
  <c r="N27" i="3"/>
  <c r="M27" i="3"/>
  <c r="L27" i="3"/>
  <c r="K27" i="3"/>
  <c r="J27" i="3"/>
  <c r="I27" i="3"/>
  <c r="H27" i="3"/>
  <c r="G27" i="3"/>
  <c r="F27" i="3"/>
  <c r="E27" i="3"/>
  <c r="D27" i="3"/>
  <c r="C27" i="3"/>
  <c r="W26" i="3"/>
  <c r="T26" i="3"/>
  <c r="G178" i="3" s="1"/>
  <c r="S26" i="3"/>
  <c r="Q26" i="3"/>
  <c r="P26" i="3"/>
  <c r="O26" i="3"/>
  <c r="N26" i="3"/>
  <c r="M26" i="3"/>
  <c r="L26" i="3"/>
  <c r="K26" i="3"/>
  <c r="J26" i="3"/>
  <c r="I26" i="3"/>
  <c r="H26" i="3"/>
  <c r="G26" i="3"/>
  <c r="F26" i="3"/>
  <c r="E26" i="3"/>
  <c r="D26" i="3"/>
  <c r="C26" i="3"/>
  <c r="W25" i="3"/>
  <c r="U25" i="3"/>
  <c r="T25" i="3"/>
  <c r="G177" i="3" s="1"/>
  <c r="S25" i="3"/>
  <c r="Q25" i="3"/>
  <c r="P25" i="3"/>
  <c r="O25" i="3"/>
  <c r="N25" i="3"/>
  <c r="M25" i="3"/>
  <c r="L25" i="3"/>
  <c r="K25" i="3"/>
  <c r="J25" i="3"/>
  <c r="I25" i="3"/>
  <c r="H25" i="3"/>
  <c r="G25" i="3"/>
  <c r="F25" i="3"/>
  <c r="E25" i="3"/>
  <c r="D25" i="3"/>
  <c r="C25" i="3"/>
  <c r="W24" i="3"/>
  <c r="T24" i="3"/>
  <c r="U24" i="3" s="1"/>
  <c r="S24" i="3"/>
  <c r="Q24" i="3"/>
  <c r="P24" i="3"/>
  <c r="O24" i="3"/>
  <c r="N24" i="3"/>
  <c r="M24" i="3"/>
  <c r="L24" i="3"/>
  <c r="K24" i="3"/>
  <c r="J24" i="3"/>
  <c r="I24" i="3"/>
  <c r="H24" i="3"/>
  <c r="G24" i="3"/>
  <c r="F24" i="3"/>
  <c r="E24" i="3"/>
  <c r="D24" i="3"/>
  <c r="C24" i="3"/>
  <c r="W23" i="3"/>
  <c r="U23" i="3"/>
  <c r="T23" i="3"/>
  <c r="S23" i="3"/>
  <c r="Q23" i="3"/>
  <c r="P23" i="3"/>
  <c r="O23" i="3"/>
  <c r="N23" i="3"/>
  <c r="M23" i="3"/>
  <c r="L23" i="3"/>
  <c r="K23" i="3"/>
  <c r="J23" i="3"/>
  <c r="I23" i="3"/>
  <c r="H23" i="3"/>
  <c r="G23" i="3"/>
  <c r="F23" i="3"/>
  <c r="E23" i="3"/>
  <c r="D23" i="3"/>
  <c r="C23" i="3"/>
  <c r="W22" i="3"/>
  <c r="T22" i="3"/>
  <c r="U22" i="3" s="1"/>
  <c r="S22" i="3"/>
  <c r="Q22" i="3"/>
  <c r="P22" i="3"/>
  <c r="O22" i="3"/>
  <c r="N22" i="3"/>
  <c r="M22" i="3"/>
  <c r="L22" i="3"/>
  <c r="K22" i="3"/>
  <c r="J22" i="3"/>
  <c r="I22" i="3"/>
  <c r="H22" i="3"/>
  <c r="G22" i="3"/>
  <c r="F22" i="3"/>
  <c r="E22" i="3"/>
  <c r="D22" i="3"/>
  <c r="C22" i="3"/>
  <c r="W21" i="3"/>
  <c r="T21" i="3"/>
  <c r="G173" i="3" s="1"/>
  <c r="S21" i="3"/>
  <c r="Q21" i="3"/>
  <c r="P21" i="3"/>
  <c r="O21" i="3"/>
  <c r="N21" i="3"/>
  <c r="M21" i="3"/>
  <c r="L21" i="3"/>
  <c r="K21" i="3"/>
  <c r="J21" i="3"/>
  <c r="I21" i="3"/>
  <c r="H21" i="3"/>
  <c r="G21" i="3"/>
  <c r="F21" i="3"/>
  <c r="E21" i="3"/>
  <c r="D21" i="3"/>
  <c r="C21" i="3"/>
  <c r="W20" i="3"/>
  <c r="T20" i="3"/>
  <c r="G172" i="3" s="1"/>
  <c r="S20" i="3"/>
  <c r="Q20" i="3"/>
  <c r="P20" i="3"/>
  <c r="O20" i="3"/>
  <c r="N20" i="3"/>
  <c r="M20" i="3"/>
  <c r="L20" i="3"/>
  <c r="K20" i="3"/>
  <c r="J20" i="3"/>
  <c r="I20" i="3"/>
  <c r="H20" i="3"/>
  <c r="G20" i="3"/>
  <c r="F20" i="3"/>
  <c r="E20" i="3"/>
  <c r="D20" i="3"/>
  <c r="C20" i="3"/>
  <c r="W19" i="3"/>
  <c r="U19" i="3"/>
  <c r="T19" i="3"/>
  <c r="G171" i="3" s="1"/>
  <c r="S19" i="3"/>
  <c r="Q19" i="3"/>
  <c r="P19" i="3"/>
  <c r="O19" i="3"/>
  <c r="N19" i="3"/>
  <c r="M19" i="3"/>
  <c r="L19" i="3"/>
  <c r="K19" i="3"/>
  <c r="J19" i="3"/>
  <c r="I19" i="3"/>
  <c r="H19" i="3"/>
  <c r="G19" i="3"/>
  <c r="F19" i="3"/>
  <c r="E19" i="3"/>
  <c r="D19" i="3"/>
  <c r="C19" i="3"/>
  <c r="W18" i="3"/>
  <c r="T18" i="3"/>
  <c r="U18" i="3" s="1"/>
  <c r="S18" i="3"/>
  <c r="Q18" i="3"/>
  <c r="P18" i="3"/>
  <c r="O18" i="3"/>
  <c r="N18" i="3"/>
  <c r="M18" i="3"/>
  <c r="L18" i="3"/>
  <c r="K18" i="3"/>
  <c r="J18" i="3"/>
  <c r="I18" i="3"/>
  <c r="H18" i="3"/>
  <c r="G18" i="3"/>
  <c r="F18" i="3"/>
  <c r="E18" i="3"/>
  <c r="D18" i="3"/>
  <c r="C18" i="3"/>
  <c r="W17" i="3"/>
  <c r="U17" i="3"/>
  <c r="T17" i="3"/>
  <c r="S17" i="3"/>
  <c r="Q17" i="3"/>
  <c r="P17" i="3"/>
  <c r="O17" i="3"/>
  <c r="N17" i="3"/>
  <c r="M17" i="3"/>
  <c r="L17" i="3"/>
  <c r="K17" i="3"/>
  <c r="J17" i="3"/>
  <c r="I17" i="3"/>
  <c r="H17" i="3"/>
  <c r="G17" i="3"/>
  <c r="F17" i="3"/>
  <c r="E17" i="3"/>
  <c r="D17" i="3"/>
  <c r="C17" i="3"/>
  <c r="W16" i="3"/>
  <c r="T16" i="3"/>
  <c r="G168" i="3" s="1"/>
  <c r="S16" i="3"/>
  <c r="Q16" i="3"/>
  <c r="P16" i="3"/>
  <c r="O16" i="3"/>
  <c r="N16" i="3"/>
  <c r="M16" i="3"/>
  <c r="L16" i="3"/>
  <c r="K16" i="3"/>
  <c r="J16" i="3"/>
  <c r="I16" i="3"/>
  <c r="H16" i="3"/>
  <c r="G16" i="3"/>
  <c r="F16" i="3"/>
  <c r="E16" i="3"/>
  <c r="D16" i="3"/>
  <c r="C16" i="3"/>
  <c r="W15" i="3"/>
  <c r="T15" i="3"/>
  <c r="S15" i="3"/>
  <c r="Q15" i="3"/>
  <c r="P15" i="3"/>
  <c r="O15" i="3"/>
  <c r="N15" i="3"/>
  <c r="M15" i="3"/>
  <c r="L15" i="3"/>
  <c r="K15" i="3"/>
  <c r="J15" i="3"/>
  <c r="I15" i="3"/>
  <c r="H15" i="3"/>
  <c r="G15" i="3"/>
  <c r="F15" i="3"/>
  <c r="E15" i="3"/>
  <c r="D15" i="3"/>
  <c r="C15" i="3"/>
  <c r="W14" i="3"/>
  <c r="T14" i="3"/>
  <c r="G166" i="3" s="1"/>
  <c r="S14" i="3"/>
  <c r="Q14" i="3"/>
  <c r="P14" i="3"/>
  <c r="O14" i="3"/>
  <c r="N14" i="3"/>
  <c r="M14" i="3"/>
  <c r="L14" i="3"/>
  <c r="K14" i="3"/>
  <c r="J14" i="3"/>
  <c r="I14" i="3"/>
  <c r="H14" i="3"/>
  <c r="G14" i="3"/>
  <c r="F14" i="3"/>
  <c r="E14" i="3"/>
  <c r="D14" i="3"/>
  <c r="C14" i="3"/>
  <c r="W13" i="3"/>
  <c r="T13" i="3"/>
  <c r="G165" i="3" s="1"/>
  <c r="Q13" i="3"/>
  <c r="P13" i="3"/>
  <c r="O13" i="3"/>
  <c r="N13" i="3"/>
  <c r="M13" i="3"/>
  <c r="L13" i="3"/>
  <c r="K13" i="3"/>
  <c r="J13" i="3"/>
  <c r="I13" i="3"/>
  <c r="H13" i="3"/>
  <c r="G13" i="3"/>
  <c r="F13" i="3"/>
  <c r="E13" i="3"/>
  <c r="D13" i="3"/>
  <c r="C13" i="3"/>
  <c r="W12" i="3"/>
  <c r="T12" i="3"/>
  <c r="Q12" i="3"/>
  <c r="P12" i="3"/>
  <c r="O12" i="3"/>
  <c r="N12" i="3"/>
  <c r="M12" i="3"/>
  <c r="L12" i="3"/>
  <c r="K12" i="3"/>
  <c r="J12" i="3"/>
  <c r="I12" i="3"/>
  <c r="H12" i="3"/>
  <c r="G12" i="3"/>
  <c r="F12" i="3"/>
  <c r="E12" i="3"/>
  <c r="D12" i="3"/>
  <c r="C12" i="3"/>
  <c r="W11" i="3"/>
  <c r="T11" i="3"/>
  <c r="G163" i="3" s="1"/>
  <c r="S11" i="3"/>
  <c r="Q11" i="3"/>
  <c r="P11" i="3"/>
  <c r="O11" i="3"/>
  <c r="N11" i="3"/>
  <c r="M11" i="3"/>
  <c r="L11" i="3"/>
  <c r="K11" i="3"/>
  <c r="J11" i="3"/>
  <c r="I11" i="3"/>
  <c r="H11" i="3"/>
  <c r="G11" i="3"/>
  <c r="F11" i="3"/>
  <c r="E11" i="3"/>
  <c r="D11" i="3"/>
  <c r="C11" i="3"/>
  <c r="W10" i="3"/>
  <c r="T10" i="3"/>
  <c r="Q10" i="3"/>
  <c r="P10" i="3"/>
  <c r="O10" i="3"/>
  <c r="N10" i="3"/>
  <c r="M10" i="3"/>
  <c r="L10" i="3"/>
  <c r="K10" i="3"/>
  <c r="J10" i="3"/>
  <c r="I10" i="3"/>
  <c r="H10" i="3"/>
  <c r="G10" i="3"/>
  <c r="F10" i="3"/>
  <c r="E10" i="3"/>
  <c r="D10" i="3"/>
  <c r="C10" i="3"/>
  <c r="W9" i="3"/>
  <c r="T9" i="3"/>
  <c r="G161" i="3" s="1"/>
  <c r="Q9" i="3"/>
  <c r="P9" i="3"/>
  <c r="O9" i="3"/>
  <c r="N9" i="3"/>
  <c r="M9" i="3"/>
  <c r="L9" i="3"/>
  <c r="K9" i="3"/>
  <c r="J9" i="3"/>
  <c r="I9" i="3"/>
  <c r="H9" i="3"/>
  <c r="G9" i="3"/>
  <c r="F9" i="3"/>
  <c r="E9" i="3"/>
  <c r="D9" i="3"/>
  <c r="C9" i="3"/>
  <c r="W8" i="3"/>
  <c r="T8" i="3"/>
  <c r="G160" i="3" s="1"/>
  <c r="S8" i="3"/>
  <c r="Q8" i="3"/>
  <c r="P8" i="3"/>
  <c r="O8" i="3"/>
  <c r="N8" i="3"/>
  <c r="M8" i="3"/>
  <c r="L8" i="3"/>
  <c r="K8" i="3"/>
  <c r="J8" i="3"/>
  <c r="I8" i="3"/>
  <c r="H8" i="3"/>
  <c r="G8" i="3"/>
  <c r="F8" i="3"/>
  <c r="E8" i="3"/>
  <c r="D8" i="3"/>
  <c r="C8" i="3"/>
  <c r="Q7" i="3"/>
  <c r="P7" i="3"/>
  <c r="O7" i="3"/>
  <c r="N7" i="3"/>
  <c r="M7" i="3"/>
  <c r="L7" i="3"/>
  <c r="J372" i="1"/>
  <c r="J371" i="1"/>
  <c r="J370" i="1"/>
  <c r="J364" i="1"/>
  <c r="J363" i="1"/>
  <c r="J362" i="1"/>
  <c r="F351" i="1"/>
  <c r="D351" i="1"/>
  <c r="C351" i="1"/>
  <c r="F350" i="1"/>
  <c r="D350" i="1"/>
  <c r="C350" i="1"/>
  <c r="F349" i="1"/>
  <c r="D349" i="1"/>
  <c r="C349" i="1"/>
  <c r="F348" i="1"/>
  <c r="D348" i="1"/>
  <c r="C348" i="1"/>
  <c r="F347" i="1"/>
  <c r="D347" i="1"/>
  <c r="C347" i="1"/>
  <c r="F346" i="1"/>
  <c r="D346" i="1"/>
  <c r="C346" i="1"/>
  <c r="F345" i="1"/>
  <c r="D345" i="1"/>
  <c r="C345" i="1"/>
  <c r="F344" i="1"/>
  <c r="D344" i="1"/>
  <c r="C344" i="1"/>
  <c r="F343" i="1"/>
  <c r="D343" i="1"/>
  <c r="C343" i="1"/>
  <c r="F342" i="1"/>
  <c r="D342" i="1"/>
  <c r="C342" i="1"/>
  <c r="F341" i="1"/>
  <c r="D341" i="1"/>
  <c r="C341" i="1"/>
  <c r="F340" i="1"/>
  <c r="D340" i="1"/>
  <c r="C340" i="1"/>
  <c r="F339" i="1"/>
  <c r="D339" i="1"/>
  <c r="C339" i="1"/>
  <c r="F338" i="1"/>
  <c r="D338" i="1"/>
  <c r="C338" i="1"/>
  <c r="F337" i="1"/>
  <c r="D337" i="1"/>
  <c r="C337" i="1"/>
  <c r="F336" i="1"/>
  <c r="D336" i="1"/>
  <c r="C336" i="1"/>
  <c r="F335" i="1"/>
  <c r="D335" i="1"/>
  <c r="C335" i="1"/>
  <c r="F334" i="1"/>
  <c r="D334" i="1"/>
  <c r="C334" i="1"/>
  <c r="F333" i="1"/>
  <c r="D333" i="1"/>
  <c r="C333" i="1"/>
  <c r="F332" i="1"/>
  <c r="D332" i="1"/>
  <c r="C332" i="1"/>
  <c r="F331" i="1"/>
  <c r="D331" i="1"/>
  <c r="C331" i="1"/>
  <c r="F330" i="1"/>
  <c r="D330" i="1"/>
  <c r="C330" i="1"/>
  <c r="F329" i="1"/>
  <c r="D329" i="1"/>
  <c r="C329" i="1"/>
  <c r="F328" i="1"/>
  <c r="D328" i="1"/>
  <c r="C328" i="1"/>
  <c r="F327" i="1"/>
  <c r="D327" i="1"/>
  <c r="C327" i="1"/>
  <c r="F326" i="1"/>
  <c r="D326" i="1"/>
  <c r="C326" i="1"/>
  <c r="F325" i="1"/>
  <c r="D325" i="1"/>
  <c r="C325" i="1"/>
  <c r="F324" i="1"/>
  <c r="D324" i="1"/>
  <c r="C324" i="1"/>
  <c r="F323" i="1"/>
  <c r="D323" i="1"/>
  <c r="C323" i="1"/>
  <c r="F322" i="1"/>
  <c r="D322" i="1"/>
  <c r="C322" i="1"/>
  <c r="F304" i="1"/>
  <c r="AH37" i="3" s="1"/>
  <c r="D304" i="1"/>
  <c r="C304" i="1"/>
  <c r="F303" i="1"/>
  <c r="AH36" i="3" s="1"/>
  <c r="D303" i="1"/>
  <c r="C303" i="1"/>
  <c r="F302" i="1"/>
  <c r="AH35" i="3" s="1"/>
  <c r="D302" i="1"/>
  <c r="C302" i="1"/>
  <c r="F301" i="1"/>
  <c r="AH34" i="3" s="1"/>
  <c r="D301" i="1"/>
  <c r="C301" i="1"/>
  <c r="F300" i="1"/>
  <c r="AH33" i="3" s="1"/>
  <c r="D300" i="1"/>
  <c r="C300" i="1"/>
  <c r="F299" i="1"/>
  <c r="AH32" i="3" s="1"/>
  <c r="D299" i="1"/>
  <c r="C299" i="1"/>
  <c r="F298" i="1"/>
  <c r="AH31" i="3" s="1"/>
  <c r="D298" i="1"/>
  <c r="C298" i="1"/>
  <c r="F297" i="1"/>
  <c r="AH30" i="3" s="1"/>
  <c r="D297" i="1"/>
  <c r="C297" i="1"/>
  <c r="F296" i="1"/>
  <c r="AH29" i="3" s="1"/>
  <c r="D296" i="1"/>
  <c r="C296" i="1"/>
  <c r="F295" i="1"/>
  <c r="AH28" i="3" s="1"/>
  <c r="D295" i="1"/>
  <c r="C295" i="1"/>
  <c r="F294" i="1"/>
  <c r="AH27" i="3" s="1"/>
  <c r="D294" i="1"/>
  <c r="C294" i="1"/>
  <c r="F293" i="1"/>
  <c r="AH26" i="3" s="1"/>
  <c r="D293" i="1"/>
  <c r="C293" i="1"/>
  <c r="F292" i="1"/>
  <c r="AH25" i="3" s="1"/>
  <c r="D292" i="1"/>
  <c r="C292" i="1"/>
  <c r="F291" i="1"/>
  <c r="AH24" i="3" s="1"/>
  <c r="D291" i="1"/>
  <c r="C291" i="1"/>
  <c r="F290" i="1"/>
  <c r="AH23" i="3" s="1"/>
  <c r="D290" i="1"/>
  <c r="C290" i="1"/>
  <c r="F289" i="1"/>
  <c r="AH22" i="3" s="1"/>
  <c r="D289" i="1"/>
  <c r="C289" i="1"/>
  <c r="F288" i="1"/>
  <c r="AH21" i="3" s="1"/>
  <c r="D288" i="1"/>
  <c r="C288" i="1"/>
  <c r="F287" i="1"/>
  <c r="AH20" i="3" s="1"/>
  <c r="D287" i="1"/>
  <c r="C287" i="1"/>
  <c r="F286" i="1"/>
  <c r="AH19" i="3" s="1"/>
  <c r="D286" i="1"/>
  <c r="C286" i="1"/>
  <c r="F285" i="1"/>
  <c r="AH18" i="3" s="1"/>
  <c r="D285" i="1"/>
  <c r="C285" i="1"/>
  <c r="F284" i="1"/>
  <c r="AH17" i="3" s="1"/>
  <c r="D284" i="1"/>
  <c r="C284" i="1"/>
  <c r="F283" i="1"/>
  <c r="AH16" i="3" s="1"/>
  <c r="D283" i="1"/>
  <c r="C283" i="1"/>
  <c r="F282" i="1"/>
  <c r="AH15" i="3" s="1"/>
  <c r="D282" i="1"/>
  <c r="C282" i="1"/>
  <c r="F281" i="1"/>
  <c r="AH14" i="3" s="1"/>
  <c r="D281" i="1"/>
  <c r="C281" i="1"/>
  <c r="F280" i="1"/>
  <c r="AH13" i="3" s="1"/>
  <c r="D280" i="1"/>
  <c r="C280" i="1"/>
  <c r="F279" i="1"/>
  <c r="AH12" i="3" s="1"/>
  <c r="D279" i="1"/>
  <c r="C279" i="1"/>
  <c r="F278" i="1"/>
  <c r="AH11" i="3" s="1"/>
  <c r="D278" i="1"/>
  <c r="C278" i="1"/>
  <c r="F277" i="1"/>
  <c r="AH10" i="3" s="1"/>
  <c r="D277" i="1"/>
  <c r="C277" i="1"/>
  <c r="F276" i="1"/>
  <c r="AH9" i="3" s="1"/>
  <c r="D276" i="1"/>
  <c r="C276" i="1"/>
  <c r="F275" i="1"/>
  <c r="AH8" i="3" s="1"/>
  <c r="D275" i="1"/>
  <c r="C275" i="1"/>
  <c r="J263" i="1"/>
  <c r="Z37" i="3" s="1"/>
  <c r="I263" i="1"/>
  <c r="AA37" i="3" s="1"/>
  <c r="H263" i="1"/>
  <c r="AG37" i="3" s="1"/>
  <c r="D263" i="1"/>
  <c r="C263" i="1"/>
  <c r="J262" i="1"/>
  <c r="Z36" i="3" s="1"/>
  <c r="I262" i="1"/>
  <c r="AA36" i="3" s="1"/>
  <c r="H262" i="1"/>
  <c r="AG36" i="3" s="1"/>
  <c r="D262" i="1"/>
  <c r="C262" i="1"/>
  <c r="J261" i="1"/>
  <c r="Z35" i="3" s="1"/>
  <c r="I261" i="1"/>
  <c r="AA35" i="3" s="1"/>
  <c r="H261" i="1"/>
  <c r="AG35" i="3" s="1"/>
  <c r="D261" i="1"/>
  <c r="C261" i="1"/>
  <c r="J260" i="1"/>
  <c r="Z34" i="3" s="1"/>
  <c r="I260" i="1"/>
  <c r="AA34" i="3" s="1"/>
  <c r="H260" i="1"/>
  <c r="AG34" i="3" s="1"/>
  <c r="D260" i="1"/>
  <c r="C260" i="1"/>
  <c r="J259" i="1"/>
  <c r="Z33" i="3" s="1"/>
  <c r="I259" i="1"/>
  <c r="AA33" i="3" s="1"/>
  <c r="H259" i="1"/>
  <c r="AG33" i="3" s="1"/>
  <c r="D259" i="1"/>
  <c r="C259" i="1"/>
  <c r="J258" i="1"/>
  <c r="Z32" i="3" s="1"/>
  <c r="I258" i="1"/>
  <c r="AA32" i="3" s="1"/>
  <c r="H258" i="1"/>
  <c r="AG32" i="3" s="1"/>
  <c r="D258" i="1"/>
  <c r="C258" i="1"/>
  <c r="J257" i="1"/>
  <c r="Z31" i="3" s="1"/>
  <c r="I257" i="1"/>
  <c r="AA31" i="3" s="1"/>
  <c r="H257" i="1"/>
  <c r="AG31" i="3" s="1"/>
  <c r="D257" i="1"/>
  <c r="C257" i="1"/>
  <c r="J256" i="1"/>
  <c r="Z30" i="3" s="1"/>
  <c r="I256" i="1"/>
  <c r="AA30" i="3" s="1"/>
  <c r="H256" i="1"/>
  <c r="AG30" i="3" s="1"/>
  <c r="D256" i="1"/>
  <c r="C256" i="1"/>
  <c r="J255" i="1"/>
  <c r="Z29" i="3" s="1"/>
  <c r="I255" i="1"/>
  <c r="AA29" i="3" s="1"/>
  <c r="H255" i="1"/>
  <c r="AG29" i="3" s="1"/>
  <c r="D255" i="1"/>
  <c r="C255" i="1"/>
  <c r="J254" i="1"/>
  <c r="Z28" i="3" s="1"/>
  <c r="I254" i="1"/>
  <c r="AA28" i="3" s="1"/>
  <c r="H254" i="1"/>
  <c r="AG28" i="3" s="1"/>
  <c r="D254" i="1"/>
  <c r="C254" i="1"/>
  <c r="J253" i="1"/>
  <c r="Z27" i="3" s="1"/>
  <c r="I253" i="1"/>
  <c r="AA27" i="3" s="1"/>
  <c r="H253" i="1"/>
  <c r="AG27" i="3" s="1"/>
  <c r="D253" i="1"/>
  <c r="C253" i="1"/>
  <c r="J252" i="1"/>
  <c r="Z26" i="3" s="1"/>
  <c r="I252" i="1"/>
  <c r="AA26" i="3" s="1"/>
  <c r="H252" i="1"/>
  <c r="AG26" i="3" s="1"/>
  <c r="D252" i="1"/>
  <c r="C252" i="1"/>
  <c r="J251" i="1"/>
  <c r="Z25" i="3" s="1"/>
  <c r="I251" i="1"/>
  <c r="AA25" i="3" s="1"/>
  <c r="H251" i="1"/>
  <c r="AG25" i="3" s="1"/>
  <c r="D251" i="1"/>
  <c r="C251" i="1"/>
  <c r="J250" i="1"/>
  <c r="Z24" i="3" s="1"/>
  <c r="I250" i="1"/>
  <c r="AA24" i="3" s="1"/>
  <c r="H250" i="1"/>
  <c r="AG24" i="3" s="1"/>
  <c r="D250" i="1"/>
  <c r="C250" i="1"/>
  <c r="J249" i="1"/>
  <c r="Z23" i="3" s="1"/>
  <c r="I249" i="1"/>
  <c r="AA23" i="3" s="1"/>
  <c r="H249" i="1"/>
  <c r="AG23" i="3" s="1"/>
  <c r="D249" i="1"/>
  <c r="C249" i="1"/>
  <c r="J248" i="1"/>
  <c r="Z22" i="3" s="1"/>
  <c r="I248" i="1"/>
  <c r="AA22" i="3" s="1"/>
  <c r="H248" i="1"/>
  <c r="AG22" i="3" s="1"/>
  <c r="D248" i="1"/>
  <c r="C248" i="1"/>
  <c r="J247" i="1"/>
  <c r="Z21" i="3" s="1"/>
  <c r="I247" i="1"/>
  <c r="AA21" i="3" s="1"/>
  <c r="H247" i="1"/>
  <c r="AG21" i="3" s="1"/>
  <c r="D247" i="1"/>
  <c r="C247" i="1"/>
  <c r="J246" i="1"/>
  <c r="Z20" i="3" s="1"/>
  <c r="I246" i="1"/>
  <c r="AA20" i="3" s="1"/>
  <c r="H246" i="1"/>
  <c r="AG20" i="3" s="1"/>
  <c r="D246" i="1"/>
  <c r="C246" i="1"/>
  <c r="J245" i="1"/>
  <c r="Z19" i="3" s="1"/>
  <c r="I245" i="1"/>
  <c r="AA19" i="3" s="1"/>
  <c r="H245" i="1"/>
  <c r="AG19" i="3" s="1"/>
  <c r="D245" i="1"/>
  <c r="C245" i="1"/>
  <c r="J244" i="1"/>
  <c r="Z18" i="3" s="1"/>
  <c r="I244" i="1"/>
  <c r="AA18" i="3" s="1"/>
  <c r="H244" i="1"/>
  <c r="AG18" i="3" s="1"/>
  <c r="D244" i="1"/>
  <c r="C244" i="1"/>
  <c r="J243" i="1"/>
  <c r="Z17" i="3" s="1"/>
  <c r="I243" i="1"/>
  <c r="AA17" i="3" s="1"/>
  <c r="H243" i="1"/>
  <c r="AG17" i="3" s="1"/>
  <c r="D243" i="1"/>
  <c r="C243" i="1"/>
  <c r="J242" i="1"/>
  <c r="Z16" i="3" s="1"/>
  <c r="I242" i="1"/>
  <c r="AA16" i="3" s="1"/>
  <c r="H242" i="1"/>
  <c r="AG16" i="3" s="1"/>
  <c r="D242" i="1"/>
  <c r="C242" i="1"/>
  <c r="J241" i="1"/>
  <c r="Z15" i="3" s="1"/>
  <c r="I241" i="1"/>
  <c r="AA15" i="3" s="1"/>
  <c r="H241" i="1"/>
  <c r="AG15" i="3" s="1"/>
  <c r="D241" i="1"/>
  <c r="C241" i="1"/>
  <c r="J240" i="1"/>
  <c r="Z14" i="3" s="1"/>
  <c r="I240" i="1"/>
  <c r="AA14" i="3" s="1"/>
  <c r="H240" i="1"/>
  <c r="AG14" i="3" s="1"/>
  <c r="D240" i="1"/>
  <c r="C240" i="1"/>
  <c r="J239" i="1"/>
  <c r="Z13" i="3" s="1"/>
  <c r="I239" i="1"/>
  <c r="AA13" i="3" s="1"/>
  <c r="H239" i="1"/>
  <c r="AG13" i="3" s="1"/>
  <c r="D239" i="1"/>
  <c r="C239" i="1"/>
  <c r="J238" i="1"/>
  <c r="Z12" i="3" s="1"/>
  <c r="I238" i="1"/>
  <c r="AA12" i="3" s="1"/>
  <c r="H238" i="1"/>
  <c r="AG12" i="3" s="1"/>
  <c r="D238" i="1"/>
  <c r="C238" i="1"/>
  <c r="J237" i="1"/>
  <c r="Z11" i="3" s="1"/>
  <c r="I237" i="1"/>
  <c r="AA11" i="3" s="1"/>
  <c r="H237" i="1"/>
  <c r="AG11" i="3" s="1"/>
  <c r="D237" i="1"/>
  <c r="C237" i="1"/>
  <c r="J236" i="1"/>
  <c r="Z10" i="3" s="1"/>
  <c r="I236" i="1"/>
  <c r="AA10" i="3" s="1"/>
  <c r="H236" i="1"/>
  <c r="AG10" i="3" s="1"/>
  <c r="D236" i="1"/>
  <c r="C236" i="1"/>
  <c r="J235" i="1"/>
  <c r="Z9" i="3" s="1"/>
  <c r="I235" i="1"/>
  <c r="AA9" i="3" s="1"/>
  <c r="H235" i="1"/>
  <c r="AG9" i="3" s="1"/>
  <c r="D235" i="1"/>
  <c r="C235" i="1"/>
  <c r="J234" i="1"/>
  <c r="Z8" i="3" s="1"/>
  <c r="I234" i="1"/>
  <c r="AA8" i="3" s="1"/>
  <c r="H234" i="1"/>
  <c r="AG8" i="3" s="1"/>
  <c r="D234" i="1"/>
  <c r="C234" i="1"/>
  <c r="L213" i="1"/>
  <c r="R37" i="3" s="1"/>
  <c r="E213" i="1"/>
  <c r="D213" i="1"/>
  <c r="C213" i="1"/>
  <c r="L212" i="1"/>
  <c r="R36" i="3" s="1"/>
  <c r="E212" i="1"/>
  <c r="D212" i="1"/>
  <c r="C212" i="1"/>
  <c r="L211" i="1"/>
  <c r="R35" i="3" s="1"/>
  <c r="E211" i="1"/>
  <c r="D211" i="1"/>
  <c r="C211" i="1"/>
  <c r="L210" i="1"/>
  <c r="R34" i="3" s="1"/>
  <c r="E210" i="1"/>
  <c r="D210" i="1"/>
  <c r="C210" i="1"/>
  <c r="L209" i="1"/>
  <c r="R33" i="3" s="1"/>
  <c r="E209" i="1"/>
  <c r="D209" i="1"/>
  <c r="C209" i="1"/>
  <c r="L208" i="1"/>
  <c r="E208" i="1"/>
  <c r="D208" i="1"/>
  <c r="C208" i="1"/>
  <c r="L207" i="1"/>
  <c r="E207" i="1"/>
  <c r="D207" i="1"/>
  <c r="C207" i="1"/>
  <c r="L206" i="1"/>
  <c r="E206" i="1"/>
  <c r="D206" i="1"/>
  <c r="C206" i="1"/>
  <c r="L205" i="1"/>
  <c r="E205" i="1"/>
  <c r="D205" i="1"/>
  <c r="C205" i="1"/>
  <c r="L204" i="1"/>
  <c r="E204" i="1"/>
  <c r="D204" i="1"/>
  <c r="C204" i="1"/>
  <c r="L203" i="1"/>
  <c r="E203" i="1"/>
  <c r="D203" i="1"/>
  <c r="C203" i="1"/>
  <c r="L202" i="1"/>
  <c r="E202" i="1"/>
  <c r="D202" i="1"/>
  <c r="C202" i="1"/>
  <c r="L201" i="1"/>
  <c r="E201" i="1"/>
  <c r="D201" i="1"/>
  <c r="C201" i="1"/>
  <c r="L200" i="1"/>
  <c r="E200" i="1"/>
  <c r="D200" i="1"/>
  <c r="C200" i="1"/>
  <c r="L199" i="1"/>
  <c r="E199" i="1"/>
  <c r="D199" i="1"/>
  <c r="C199" i="1"/>
  <c r="L198" i="1"/>
  <c r="E198" i="1"/>
  <c r="D198" i="1"/>
  <c r="C198" i="1"/>
  <c r="L197" i="1"/>
  <c r="E197" i="1"/>
  <c r="D197" i="1"/>
  <c r="C197" i="1"/>
  <c r="L196" i="1"/>
  <c r="E196" i="1"/>
  <c r="D196" i="1"/>
  <c r="C196" i="1"/>
  <c r="L195" i="1"/>
  <c r="E195" i="1"/>
  <c r="D195" i="1"/>
  <c r="C195" i="1"/>
  <c r="L194" i="1"/>
  <c r="E194" i="1"/>
  <c r="D194" i="1"/>
  <c r="C194" i="1"/>
  <c r="L193" i="1"/>
  <c r="E193" i="1"/>
  <c r="D193" i="1"/>
  <c r="C193" i="1"/>
  <c r="L192" i="1"/>
  <c r="E192" i="1"/>
  <c r="D192" i="1"/>
  <c r="C192" i="1"/>
  <c r="L191" i="1"/>
  <c r="E191" i="1"/>
  <c r="D191" i="1"/>
  <c r="C191" i="1"/>
  <c r="L190" i="1"/>
  <c r="E190" i="1"/>
  <c r="D190" i="1"/>
  <c r="C190" i="1"/>
  <c r="L189" i="1"/>
  <c r="E189" i="1"/>
  <c r="D189" i="1"/>
  <c r="C189" i="1"/>
  <c r="L188" i="1"/>
  <c r="E188" i="1"/>
  <c r="D188" i="1"/>
  <c r="C188" i="1"/>
  <c r="L187" i="1"/>
  <c r="E187" i="1"/>
  <c r="D187" i="1"/>
  <c r="C187" i="1"/>
  <c r="L186" i="1"/>
  <c r="E186" i="1"/>
  <c r="D186" i="1"/>
  <c r="C186" i="1"/>
  <c r="L185" i="1"/>
  <c r="E185" i="1"/>
  <c r="D185" i="1"/>
  <c r="C185" i="1"/>
  <c r="L184" i="1"/>
  <c r="E184" i="1"/>
  <c r="D184" i="1"/>
  <c r="C184" i="1"/>
  <c r="F162" i="1"/>
  <c r="AD37" i="3" s="1"/>
  <c r="D162" i="1"/>
  <c r="C162" i="1"/>
  <c r="F161" i="1"/>
  <c r="AD36" i="3" s="1"/>
  <c r="D161" i="1"/>
  <c r="C161" i="1"/>
  <c r="F160" i="1"/>
  <c r="AD35" i="3" s="1"/>
  <c r="D160" i="1"/>
  <c r="C160" i="1"/>
  <c r="F159" i="1"/>
  <c r="AD34" i="3" s="1"/>
  <c r="D159" i="1"/>
  <c r="C159" i="1"/>
  <c r="F158" i="1"/>
  <c r="AD33" i="3" s="1"/>
  <c r="D158" i="1"/>
  <c r="C158" i="1"/>
  <c r="F157" i="1"/>
  <c r="AD32" i="3" s="1"/>
  <c r="D157" i="1"/>
  <c r="C157" i="1"/>
  <c r="F156" i="1"/>
  <c r="AD31" i="3" s="1"/>
  <c r="D156" i="1"/>
  <c r="C156" i="1"/>
  <c r="F155" i="1"/>
  <c r="AD30" i="3" s="1"/>
  <c r="D155" i="1"/>
  <c r="C155" i="1"/>
  <c r="F154" i="1"/>
  <c r="AD29" i="3" s="1"/>
  <c r="D154" i="1"/>
  <c r="C154" i="1"/>
  <c r="F153" i="1"/>
  <c r="AD28" i="3" s="1"/>
  <c r="D153" i="1"/>
  <c r="C153" i="1"/>
  <c r="F152" i="1"/>
  <c r="AD27" i="3" s="1"/>
  <c r="D152" i="1"/>
  <c r="C152" i="1"/>
  <c r="F151" i="1"/>
  <c r="AD26" i="3" s="1"/>
  <c r="D151" i="1"/>
  <c r="C151" i="1"/>
  <c r="F150" i="1"/>
  <c r="AD25" i="3" s="1"/>
  <c r="D150" i="1"/>
  <c r="C150" i="1"/>
  <c r="F149" i="1"/>
  <c r="AD24" i="3" s="1"/>
  <c r="D149" i="1"/>
  <c r="C149" i="1"/>
  <c r="F148" i="1"/>
  <c r="AD23" i="3" s="1"/>
  <c r="D148" i="1"/>
  <c r="C148" i="1"/>
  <c r="F147" i="1"/>
  <c r="AD22" i="3" s="1"/>
  <c r="D147" i="1"/>
  <c r="C147" i="1"/>
  <c r="F146" i="1"/>
  <c r="AD21" i="3" s="1"/>
  <c r="D146" i="1"/>
  <c r="C146" i="1"/>
  <c r="F145" i="1"/>
  <c r="AD20" i="3" s="1"/>
  <c r="D145" i="1"/>
  <c r="C145" i="1"/>
  <c r="F144" i="1"/>
  <c r="AD19" i="3" s="1"/>
  <c r="D144" i="1"/>
  <c r="C144" i="1"/>
  <c r="F143" i="1"/>
  <c r="AD18" i="3" s="1"/>
  <c r="D143" i="1"/>
  <c r="C143" i="1"/>
  <c r="F142" i="1"/>
  <c r="AD17" i="3" s="1"/>
  <c r="D142" i="1"/>
  <c r="C142" i="1"/>
  <c r="F141" i="1"/>
  <c r="AD16" i="3" s="1"/>
  <c r="D141" i="1"/>
  <c r="C141" i="1"/>
  <c r="F140" i="1"/>
  <c r="AD15" i="3" s="1"/>
  <c r="D140" i="1"/>
  <c r="C140" i="1"/>
  <c r="F139" i="1"/>
  <c r="AD14" i="3" s="1"/>
  <c r="D139" i="1"/>
  <c r="C139" i="1"/>
  <c r="F138" i="1"/>
  <c r="AD13" i="3" s="1"/>
  <c r="D138" i="1"/>
  <c r="C138" i="1"/>
  <c r="F137" i="1"/>
  <c r="AD12" i="3" s="1"/>
  <c r="D137" i="1"/>
  <c r="C137" i="1"/>
  <c r="F136" i="1"/>
  <c r="AD11" i="3" s="1"/>
  <c r="D136" i="1"/>
  <c r="C136" i="1"/>
  <c r="F135" i="1"/>
  <c r="AD10" i="3" s="1"/>
  <c r="D135" i="1"/>
  <c r="C135" i="1"/>
  <c r="F134" i="1"/>
  <c r="AD9" i="3" s="1"/>
  <c r="D134" i="1"/>
  <c r="C134" i="1"/>
  <c r="F133" i="1"/>
  <c r="AD8" i="3" s="1"/>
  <c r="D133" i="1"/>
  <c r="C133" i="1"/>
  <c r="J111" i="1"/>
  <c r="AC37" i="3" s="1"/>
  <c r="I111" i="1"/>
  <c r="H111" i="1"/>
  <c r="AB37" i="3" s="1"/>
  <c r="J110" i="1"/>
  <c r="AC36" i="3" s="1"/>
  <c r="I110" i="1"/>
  <c r="H110" i="1"/>
  <c r="AB36" i="3" s="1"/>
  <c r="J109" i="1"/>
  <c r="AC35" i="3" s="1"/>
  <c r="I109" i="1"/>
  <c r="H109" i="1"/>
  <c r="AB35" i="3" s="1"/>
  <c r="J108" i="1"/>
  <c r="AC34" i="3" s="1"/>
  <c r="I108" i="1"/>
  <c r="H108" i="1"/>
  <c r="AB34" i="3" s="1"/>
  <c r="J107" i="1"/>
  <c r="AC33" i="3" s="1"/>
  <c r="I107" i="1"/>
  <c r="H107" i="1"/>
  <c r="AB33" i="3" s="1"/>
  <c r="J106" i="1"/>
  <c r="AC32" i="3" s="1"/>
  <c r="I106" i="1"/>
  <c r="H106" i="1"/>
  <c r="AB32" i="3" s="1"/>
  <c r="J105" i="1"/>
  <c r="AC31" i="3" s="1"/>
  <c r="I105" i="1"/>
  <c r="H105" i="1"/>
  <c r="AB31" i="3" s="1"/>
  <c r="J104" i="1"/>
  <c r="AC30" i="3" s="1"/>
  <c r="I104" i="1"/>
  <c r="H104" i="1"/>
  <c r="AB30" i="3" s="1"/>
  <c r="J103" i="1"/>
  <c r="AC29" i="3" s="1"/>
  <c r="I103" i="1"/>
  <c r="H103" i="1"/>
  <c r="AB29" i="3" s="1"/>
  <c r="J102" i="1"/>
  <c r="AC28" i="3" s="1"/>
  <c r="I102" i="1"/>
  <c r="H102" i="1"/>
  <c r="AB28" i="3" s="1"/>
  <c r="J101" i="1"/>
  <c r="AC27" i="3" s="1"/>
  <c r="I101" i="1"/>
  <c r="H101" i="1"/>
  <c r="AB27" i="3" s="1"/>
  <c r="J100" i="1"/>
  <c r="AC26" i="3" s="1"/>
  <c r="I100" i="1"/>
  <c r="H100" i="1"/>
  <c r="AB26" i="3" s="1"/>
  <c r="J99" i="1"/>
  <c r="AC25" i="3" s="1"/>
  <c r="I99" i="1"/>
  <c r="H99" i="1"/>
  <c r="AB25" i="3" s="1"/>
  <c r="J98" i="1"/>
  <c r="AC24" i="3" s="1"/>
  <c r="I98" i="1"/>
  <c r="H98" i="1"/>
  <c r="AB24" i="3" s="1"/>
  <c r="J97" i="1"/>
  <c r="AC23" i="3" s="1"/>
  <c r="I97" i="1"/>
  <c r="H97" i="1"/>
  <c r="AB23" i="3" s="1"/>
  <c r="J96" i="1"/>
  <c r="AC22" i="3" s="1"/>
  <c r="I96" i="1"/>
  <c r="H96" i="1"/>
  <c r="AB22" i="3" s="1"/>
  <c r="J95" i="1"/>
  <c r="AC21" i="3" s="1"/>
  <c r="I95" i="1"/>
  <c r="H95" i="1"/>
  <c r="AB21" i="3" s="1"/>
  <c r="J94" i="1"/>
  <c r="AC20" i="3" s="1"/>
  <c r="I94" i="1"/>
  <c r="H94" i="1"/>
  <c r="AB20" i="3" s="1"/>
  <c r="J93" i="1"/>
  <c r="AC19" i="3" s="1"/>
  <c r="I93" i="1"/>
  <c r="H93" i="1"/>
  <c r="AB19" i="3" s="1"/>
  <c r="J92" i="1"/>
  <c r="AC18" i="3" s="1"/>
  <c r="I92" i="1"/>
  <c r="H92" i="1"/>
  <c r="AB18" i="3" s="1"/>
  <c r="J91" i="1"/>
  <c r="AC17" i="3" s="1"/>
  <c r="I91" i="1"/>
  <c r="H91" i="1"/>
  <c r="AB17" i="3" s="1"/>
  <c r="J90" i="1"/>
  <c r="AC16" i="3" s="1"/>
  <c r="I90" i="1"/>
  <c r="H90" i="1"/>
  <c r="AB16" i="3" s="1"/>
  <c r="J89" i="1"/>
  <c r="AC15" i="3" s="1"/>
  <c r="I89" i="1"/>
  <c r="H89" i="1"/>
  <c r="AB15" i="3" s="1"/>
  <c r="J88" i="1"/>
  <c r="AC14" i="3" s="1"/>
  <c r="I88" i="1"/>
  <c r="H88" i="1"/>
  <c r="AB14" i="3" s="1"/>
  <c r="J87" i="1"/>
  <c r="AC13" i="3" s="1"/>
  <c r="I87" i="1"/>
  <c r="H87" i="1"/>
  <c r="AB13" i="3" s="1"/>
  <c r="J86" i="1"/>
  <c r="AC12" i="3" s="1"/>
  <c r="I86" i="1"/>
  <c r="H86" i="1"/>
  <c r="AB12" i="3" s="1"/>
  <c r="J85" i="1"/>
  <c r="AC11" i="3" s="1"/>
  <c r="I85" i="1"/>
  <c r="H85" i="1"/>
  <c r="AB11" i="3" s="1"/>
  <c r="J84" i="1"/>
  <c r="AC10" i="3" s="1"/>
  <c r="I84" i="1"/>
  <c r="H84" i="1"/>
  <c r="AB10" i="3" s="1"/>
  <c r="J83" i="1"/>
  <c r="AC9" i="3" s="1"/>
  <c r="I83" i="1"/>
  <c r="H83" i="1"/>
  <c r="AB9" i="3" s="1"/>
  <c r="J82" i="1"/>
  <c r="AC8" i="3" s="1"/>
  <c r="I82" i="1"/>
  <c r="H82" i="1"/>
  <c r="AB8" i="3" s="1"/>
  <c r="U15" i="3" l="1"/>
  <c r="U12" i="3"/>
  <c r="E5" i="7"/>
  <c r="U13" i="3"/>
  <c r="U11" i="3"/>
  <c r="U10" i="3"/>
  <c r="E5" i="10"/>
  <c r="G244" i="3" a="1"/>
  <c r="G244" i="3" s="1"/>
  <c r="H160" i="3" s="1"/>
  <c r="I160" i="3" s="1"/>
  <c r="BY244" i="3" a="1"/>
  <c r="BY244" i="3" s="1"/>
  <c r="H168" i="3" s="1"/>
  <c r="HM244" i="3" a="1"/>
  <c r="HM244" i="3" s="1"/>
  <c r="H186" i="3" s="1"/>
  <c r="CG244" i="3" a="1"/>
  <c r="CG244" i="3" s="1"/>
  <c r="H169" i="3" s="1"/>
  <c r="FA244" i="3" a="1"/>
  <c r="FA244" i="3" s="1"/>
  <c r="H178" i="3" s="1"/>
  <c r="I178" i="3" s="1"/>
  <c r="HU244" i="3" a="1"/>
  <c r="HU244" i="3" s="1"/>
  <c r="H187" i="3" s="1"/>
  <c r="I187" i="3" s="1"/>
  <c r="I186" i="3"/>
  <c r="IC244" i="3" a="1"/>
  <c r="IC244" i="3" s="1"/>
  <c r="H188" i="3" s="1"/>
  <c r="CO244" i="3" a="1"/>
  <c r="CO244" i="3" s="1"/>
  <c r="H170" i="3" s="1"/>
  <c r="I170" i="3" s="1"/>
  <c r="I176" i="3"/>
  <c r="U244" i="3" a="1"/>
  <c r="U244" i="3" s="1"/>
  <c r="H161" i="3" s="1"/>
  <c r="I161" i="3" s="1"/>
  <c r="I173" i="3"/>
  <c r="I175" i="3"/>
  <c r="I182" i="3"/>
  <c r="AC244" i="3" a="1"/>
  <c r="AC244" i="3" s="1"/>
  <c r="H162" i="3" s="1"/>
  <c r="FQ244" i="3" a="1"/>
  <c r="FQ244" i="3" s="1"/>
  <c r="H180" i="3" s="1"/>
  <c r="I180" i="3" s="1"/>
  <c r="BQ244" i="3" a="1"/>
  <c r="BQ244" i="3" s="1"/>
  <c r="H167" i="3" s="1"/>
  <c r="AK244" i="3" a="1"/>
  <c r="AK244" i="3" s="1"/>
  <c r="H163" i="3" s="1"/>
  <c r="I163" i="3" s="1"/>
  <c r="DE244" i="3" a="1"/>
  <c r="DE244" i="3" s="1"/>
  <c r="H172" i="3" s="1"/>
  <c r="I172" i="3" s="1"/>
  <c r="FY244" i="3" a="1"/>
  <c r="FY244" i="3" s="1"/>
  <c r="H181" i="3" s="1"/>
  <c r="I181" i="3" s="1"/>
  <c r="AS244" i="3" a="1"/>
  <c r="AS244" i="3" s="1"/>
  <c r="H164" i="3" s="1"/>
  <c r="I168" i="3"/>
  <c r="DM244" i="3" a="1"/>
  <c r="DM244" i="3" s="1"/>
  <c r="H173" i="3" s="1"/>
  <c r="DU244" i="3" a="1"/>
  <c r="DU244" i="3" s="1"/>
  <c r="H174" i="3" s="1"/>
  <c r="I169" i="3"/>
  <c r="I174" i="3"/>
  <c r="I188" i="3"/>
  <c r="BI244" i="3" a="1"/>
  <c r="BI244" i="3" s="1"/>
  <c r="H166" i="3" s="1"/>
  <c r="I166" i="3" s="1"/>
  <c r="EC244" i="3" a="1"/>
  <c r="EC244" i="3" s="1"/>
  <c r="H175" i="3" s="1"/>
  <c r="GW244" i="3" a="1"/>
  <c r="GW244" i="3" s="1"/>
  <c r="H184" i="3" s="1"/>
  <c r="I184" i="3" s="1"/>
  <c r="FI244" i="3" a="1"/>
  <c r="FI244" i="3" s="1"/>
  <c r="H179" i="3" s="1"/>
  <c r="I179" i="3" s="1"/>
  <c r="G164" i="3"/>
  <c r="G162" i="3"/>
  <c r="G174" i="3"/>
  <c r="U8" i="3"/>
  <c r="U14" i="3"/>
  <c r="U20" i="3"/>
  <c r="U26" i="3"/>
  <c r="U32" i="3"/>
  <c r="G167" i="3"/>
  <c r="G179" i="3"/>
  <c r="J11" i="5"/>
  <c r="J10" i="5"/>
  <c r="J9" i="5"/>
  <c r="J13" i="5"/>
  <c r="J9" i="6"/>
  <c r="E5" i="6"/>
  <c r="J11" i="11"/>
  <c r="J10" i="11"/>
  <c r="J9" i="11"/>
  <c r="HE244" i="3" a="1"/>
  <c r="HE244" i="3" s="1"/>
  <c r="H185" i="3" s="1"/>
  <c r="I185" i="3" s="1"/>
  <c r="U9" i="3"/>
  <c r="U21" i="3"/>
  <c r="U16" i="3"/>
  <c r="U28" i="3"/>
  <c r="J10" i="8"/>
  <c r="J9" i="8"/>
  <c r="BA244" i="3" a="1"/>
  <c r="BA244" i="3" s="1"/>
  <c r="H165" i="3" s="1"/>
  <c r="I165" i="3" s="1"/>
  <c r="CW244" i="3" a="1"/>
  <c r="CW244" i="3" s="1"/>
  <c r="H171" i="3" s="1"/>
  <c r="I171" i="3" s="1"/>
  <c r="ES244" i="3" a="1"/>
  <c r="ES244" i="3" s="1"/>
  <c r="H177" i="3" s="1"/>
  <c r="I177" i="3" s="1"/>
  <c r="GO244" i="3" a="1"/>
  <c r="GO244" i="3" s="1"/>
  <c r="H183" i="3" s="1"/>
  <c r="I183" i="3" s="1"/>
  <c r="IK244" i="3" a="1"/>
  <c r="IK244" i="3" s="1"/>
  <c r="H189" i="3" s="1"/>
  <c r="I189" i="3" s="1"/>
  <c r="J12" i="5"/>
  <c r="J10" i="7"/>
  <c r="J9" i="9"/>
  <c r="E5" i="9"/>
  <c r="I167" i="3" l="1"/>
  <c r="I162" i="3"/>
  <c r="I164" i="3"/>
  <c r="I190" i="3" l="1"/>
  <c r="K45" i="3" s="1"/>
  <c r="K47" i="3" s="1"/>
</calcChain>
</file>

<file path=xl/sharedStrings.xml><?xml version="1.0" encoding="utf-8"?>
<sst xmlns="http://schemas.openxmlformats.org/spreadsheetml/2006/main" count="7445" uniqueCount="502">
  <si>
    <t>Introductie</t>
  </si>
  <si>
    <t>Wagenpark inschrijver</t>
  </si>
  <si>
    <t xml:space="preserve">Voor de aanbesteding moet de inschrijver invullen hoe het afvaltransport zal plaatsvinden voor de testcase met 5 ophaallocaties en 3 verwerkingslocaties. </t>
  </si>
  <si>
    <t>Vul op dit tabblad “Voertuigen” stap 1 tot 11 in. Doorloop deze stappen op volgorde. Ga daarna naar het volgende tabblad "Routes invulinstructies" en volg de verdere instructies.</t>
  </si>
  <si>
    <t>- Alleen in de witte lege velden kan informatie worden opgegeven.</t>
  </si>
  <si>
    <t>- De routes worden beschreven per voertuig</t>
  </si>
  <si>
    <t>- Er kunnen tot maximaal 30 voertuigen worden ingevuld.</t>
  </si>
  <si>
    <t>- Voer alleen voertuigen in die voor de routes van de testcase gebruikt zullen worden.</t>
  </si>
  <si>
    <t>- Voor elk ingevuld voertuig kan één route worden ingevuld. Als u verschillende routes wilt rijden met één voertuig, vul het voertuig dan meerdere keren in.</t>
  </si>
  <si>
    <t>- Als u minder voertuigen wilt gebruiken dan 30 kunt u de ongebruikte velden leeg laten.</t>
  </si>
  <si>
    <t xml:space="preserve">Informatie </t>
  </si>
  <si>
    <t>Afval ophaaladressen</t>
  </si>
  <si>
    <t>opdracht</t>
  </si>
  <si>
    <t>Hieronder staan de ophaaladressen vermeld van de testcase</t>
  </si>
  <si>
    <t>Ook staat er vermeld wat het afval aanbod is per tijdseenheid die moet worden opgehaald op deze locaties</t>
  </si>
  <si>
    <t>Let er op dat de ingevulde routes zullen voldoen aan de minimale ophaal frequentie per adres.</t>
  </si>
  <si>
    <t>Ophaal adressen Rijksoverheid</t>
  </si>
  <si>
    <t>Afvalstroom</t>
  </si>
  <si>
    <t>Restafval jaar aanbod</t>
  </si>
  <si>
    <t>frequentie ophalen</t>
  </si>
  <si>
    <t>Metaal jaar aanbod</t>
  </si>
  <si>
    <t>E-waste jaar aanbod</t>
  </si>
  <si>
    <t>Opmerking</t>
  </si>
  <si>
    <t>Rijkswaterstaat:</t>
  </si>
  <si>
    <t>Minimaal 1 maal per week</t>
  </si>
  <si>
    <t>Minimaal 1 maal per maand</t>
  </si>
  <si>
    <t>Amersfoortsestraat 21</t>
  </si>
  <si>
    <t>Amersfoort</t>
  </si>
  <si>
    <t>Zutphensestraat 230</t>
  </si>
  <si>
    <t>Apeldoorn</t>
  </si>
  <si>
    <t>DRZ:</t>
  </si>
  <si>
    <t>Overbuurtseweg 13</t>
  </si>
  <si>
    <t>Bleiswijk</t>
  </si>
  <si>
    <t>Defensie:</t>
  </si>
  <si>
    <t>Frankenlaan 70</t>
  </si>
  <si>
    <t>alleen toegang tot de stad met zero emissievoertuigen</t>
  </si>
  <si>
    <t>Clement van Maasdijklaan 5</t>
  </si>
  <si>
    <t>Arnhem</t>
  </si>
  <si>
    <t>Vaststelling:</t>
  </si>
  <si>
    <t>Een jaar heeft 52 weken</t>
  </si>
  <si>
    <t>Meerdere soorten voertuigen kunnen ingezet worden maar minimaal emisie 6</t>
  </si>
  <si>
    <t>Afval wegbrengadressen</t>
  </si>
  <si>
    <t>Hieronder staan de adressen vermeld van de testcase van de afvalverwerkers met het soort afval dat ze kunnen verwerken.</t>
  </si>
  <si>
    <t>Bedrijf</t>
  </si>
  <si>
    <t>betreft</t>
  </si>
  <si>
    <t>Attero:</t>
  </si>
  <si>
    <t>Middenweg 34</t>
  </si>
  <si>
    <t>Restafval</t>
  </si>
  <si>
    <t>4782 PM Moerdijk</t>
  </si>
  <si>
    <t>Huiskes:</t>
  </si>
  <si>
    <t>Veerweg 9,</t>
  </si>
  <si>
    <t>E-waste</t>
  </si>
  <si>
    <t>5145 NS Waalwijk</t>
  </si>
  <si>
    <t>Prometaal:</t>
  </si>
  <si>
    <t>Westkanaaldijk 20,</t>
  </si>
  <si>
    <t>Metalen</t>
  </si>
  <si>
    <t>3606 AM Maarssen</t>
  </si>
  <si>
    <t>Invullen</t>
  </si>
  <si>
    <t>Stap 1</t>
  </si>
  <si>
    <t>Beschrijving en laadvermogen voertuigen</t>
  </si>
  <si>
    <t>1. Voer hier het merk en typenummer in van de voertuigen in die gebruikt gaan worden om het afval te transporteren. Gebruik hiervoor het merk en type nummer die in de fabrieksspecificatie (CVO/COC) staat van het voertuig</t>
  </si>
  <si>
    <t>*Het CVO/COC document wordt standaard meegeleverd bij de verkoop van bedrijfsvoertuigen. Als het CVO/COC ontbreekt van een voertuig kunt u de gevraagde informatie opvragen bij de dealer of fabrikant van het voertuig.</t>
  </si>
  <si>
    <t>2. Vul de laadcapaciteit van het voertuig in (hoe veel kilogram afval kan het voertuig vervoeren?) Gebruik hiervoor de getallen die in de fabrieksspecificatie staat van het voertuig</t>
  </si>
  <si>
    <t>3. Vul het voertuigtype in. U kunt het type selecteren in het dropdown menu</t>
  </si>
  <si>
    <t>4. Vul in of het voertuig een trailer gaat gebruiken heeft ja of nee. Dit heeft namelijk effect op de hoeveelheid uitstoot die een voertuig produceert.</t>
  </si>
  <si>
    <t>5. Als u een voertuig gebruikt voor bijvoorbeeld drie verschillende routes, vul het voertuig dan drie keer hieronder in. Als een voertuig een aantal keer dezelfde route rijdt, vul het voertuig dan een keer in.</t>
  </si>
  <si>
    <t>*U kunt bij de route specificatie in volgende stappen dan opgeven hoe vaak elke route wordt gereden per jaar.</t>
  </si>
  <si>
    <t>6. Als u minder voertuigen wilt gebruiken kunt u de ongebruikte velden leeg laten.</t>
  </si>
  <si>
    <t>Voertuig nr</t>
  </si>
  <si>
    <t>Voertuig merk en type</t>
  </si>
  <si>
    <t>Laadcapaciteit (kg)</t>
  </si>
  <si>
    <t>Voertuig type</t>
  </si>
  <si>
    <t>Toevoeging trailer</t>
  </si>
  <si>
    <t>Check laadcapaciteit</t>
  </si>
  <si>
    <t>Check voertuig type</t>
  </si>
  <si>
    <t>Check trailer</t>
  </si>
  <si>
    <t>Vrachtwagen</t>
  </si>
  <si>
    <t>Nee</t>
  </si>
  <si>
    <t>Vrachtschip</t>
  </si>
  <si>
    <t>Niet gemotoriseerd voertuig</t>
  </si>
  <si>
    <t>Ja</t>
  </si>
  <si>
    <t>_</t>
  </si>
  <si>
    <t>-</t>
  </si>
  <si>
    <t>Stap 2</t>
  </si>
  <si>
    <t>Brandstof type</t>
  </si>
  <si>
    <t>De inschrijver dient in te vullen wat per voertuig het type brandstof is</t>
  </si>
  <si>
    <t>U kunt het brandstoftype selecteren in het uitklapmenu in de lege velden zoals te zien op de afbeelding</t>
  </si>
  <si>
    <t>Als uw voertuig op meerdere soorten brandstoffen kan rijden vul dan “Hybride” in</t>
  </si>
  <si>
    <t>Check brandstoftype</t>
  </si>
  <si>
    <t>Elektrisch</t>
  </si>
  <si>
    <t>Diesel</t>
  </si>
  <si>
    <t>Geen Brandstof</t>
  </si>
  <si>
    <t>Stap 3</t>
  </si>
  <si>
    <t>Brandstof verbruik gegevens</t>
  </si>
  <si>
    <t>Vul in wat het brandstofverbruik is per 100 km op de relevante plek. Deze gegevens zijn opvraagbaar bij de fabrikant van het voertuig. Deze staan ook op het CVO/COC vermeld.</t>
  </si>
  <si>
    <t>Vul het brandstofverbruik in op de witte velden in de onderstaande tabel onder de juiste brandstof soort. De niet relevante velden zijn automatisch donker grijs ingevuld. Vul bij een hybride voertuig alleen het verbruik in voor de relevante brandstof soorten.</t>
  </si>
  <si>
    <r>
      <rPr>
        <sz val="10"/>
        <color theme="1"/>
        <rFont val="Calibri"/>
      </rPr>
      <t xml:space="preserve">*Gebruik hiervoor het </t>
    </r>
    <r>
      <rPr>
        <b/>
        <sz val="10"/>
        <color theme="1"/>
        <rFont val="Calibri"/>
      </rPr>
      <t>gecombineerde brandstofverbruik</t>
    </r>
    <r>
      <rPr>
        <sz val="10"/>
        <color theme="1"/>
        <rFont val="Calibri"/>
      </rPr>
      <t xml:space="preserve"> (dus niet het verbruik gespecificeerd voor in de stad of buiten de stad) </t>
    </r>
  </si>
  <si>
    <t xml:space="preserve">Het brandstof verbruik is als volgt gespecificeerd: </t>
  </si>
  <si>
    <t xml:space="preserve">- Elektrische voertuigen in kWh per 100 km, </t>
  </si>
  <si>
    <t>- Diesel, LPG en Benzine in Liter per 100 km</t>
  </si>
  <si>
    <t>- Aardgas in kg per 100km</t>
  </si>
  <si>
    <t>- Waterstof in kg per 100km</t>
  </si>
  <si>
    <t>*Het verbruik van brandstoftypes die niet van toepassing zijn hoeven niet te worden ingevuld. Zorg er voor dat alleen de witte velden ingevuld zijn.</t>
  </si>
  <si>
    <t>*Als het voertuig een Hybride voertuig is en op meerdere brandstoffen kan rijden, vul dan hier het verbruik per 100 km in per type brandstof. Als het voertuig bijvoorbeeld op Elektriciteit rijd en op Diesel, vul dan het verbruik in onder "Diesel" en "Elektrisch"</t>
  </si>
  <si>
    <t>Brandstof gebruik per 100km</t>
  </si>
  <si>
    <t>Ingevulde brandstof type bij stap 3</t>
  </si>
  <si>
    <t>LPG</t>
  </si>
  <si>
    <t>Benzine</t>
  </si>
  <si>
    <t xml:space="preserve">CNG/LNG  </t>
  </si>
  <si>
    <t>Waterstof</t>
  </si>
  <si>
    <t>Check brandstofverbruik</t>
  </si>
  <si>
    <t>Stap 4</t>
  </si>
  <si>
    <t>Emissieklasse en gewicht</t>
  </si>
  <si>
    <t>Vul hier per voertuig de gewichtsklasse en emissieklasse in. Gebruik de Emissieklasse zoals die op het COC/CVO is beschreven, bijvoorbeeld "Euro-6D"</t>
  </si>
  <si>
    <r>
      <rPr>
        <sz val="10"/>
        <color theme="1"/>
        <rFont val="Calibri"/>
      </rPr>
      <t xml:space="preserve">Een bestelbus is </t>
    </r>
    <r>
      <rPr>
        <b/>
        <sz val="10"/>
        <color theme="1"/>
        <rFont val="Calibri"/>
      </rPr>
      <t>lichtgewicht</t>
    </r>
    <r>
      <rPr>
        <sz val="10"/>
        <color theme="1"/>
        <rFont val="Calibri"/>
      </rPr>
      <t xml:space="preserve"> als het beladen gewicht </t>
    </r>
    <r>
      <rPr>
        <b/>
        <sz val="10"/>
        <color theme="1"/>
        <rFont val="Calibri"/>
      </rPr>
      <t>minder is dan 1305 kg</t>
    </r>
  </si>
  <si>
    <r>
      <rPr>
        <sz val="10"/>
        <color theme="1"/>
        <rFont val="Calibri"/>
      </rPr>
      <t xml:space="preserve">Een bestelbus is </t>
    </r>
    <r>
      <rPr>
        <b/>
        <sz val="10"/>
        <color theme="1"/>
        <rFont val="Calibri"/>
      </rPr>
      <t>mediumgewicht</t>
    </r>
    <r>
      <rPr>
        <sz val="10"/>
        <color theme="1"/>
        <rFont val="Calibri"/>
      </rPr>
      <t xml:space="preserve"> als het beladen gewicht tussen </t>
    </r>
    <r>
      <rPr>
        <b/>
        <sz val="10"/>
        <color theme="1"/>
        <rFont val="Calibri"/>
      </rPr>
      <t>1305 kg tot 1760 kg</t>
    </r>
    <r>
      <rPr>
        <sz val="10"/>
        <color theme="1"/>
        <rFont val="Calibri"/>
      </rPr>
      <t xml:space="preserve"> is</t>
    </r>
  </si>
  <si>
    <r>
      <rPr>
        <sz val="10"/>
        <color theme="1"/>
        <rFont val="Calibri"/>
      </rPr>
      <t xml:space="preserve">Een bestelbus is </t>
    </r>
    <r>
      <rPr>
        <b/>
        <sz val="10"/>
        <color theme="1"/>
        <rFont val="Calibri"/>
      </rPr>
      <t>zwaargewicht</t>
    </r>
    <r>
      <rPr>
        <sz val="10"/>
        <color theme="1"/>
        <rFont val="Calibri"/>
      </rPr>
      <t xml:space="preserve"> als het beladen gewicht tussen </t>
    </r>
    <r>
      <rPr>
        <b/>
        <sz val="10"/>
        <color theme="1"/>
        <rFont val="Calibri"/>
      </rPr>
      <t>1760 en 3500 kg</t>
    </r>
    <r>
      <rPr>
        <sz val="10"/>
        <color theme="1"/>
        <rFont val="Calibri"/>
      </rPr>
      <t xml:space="preserve"> is</t>
    </r>
  </si>
  <si>
    <r>
      <rPr>
        <sz val="10"/>
        <color theme="1"/>
        <rFont val="Calibri"/>
      </rPr>
      <t xml:space="preserve">Een vrachtwagen is </t>
    </r>
    <r>
      <rPr>
        <b/>
        <sz val="10"/>
        <color theme="1"/>
        <rFont val="Calibri"/>
      </rPr>
      <t>lichtgewicht</t>
    </r>
    <r>
      <rPr>
        <sz val="10"/>
        <color theme="1"/>
        <rFont val="Calibri"/>
      </rPr>
      <t xml:space="preserve"> als het beladen gewicht </t>
    </r>
    <r>
      <rPr>
        <b/>
        <sz val="10"/>
        <color theme="1"/>
        <rFont val="Calibri"/>
      </rPr>
      <t>minder is dan 10 ton</t>
    </r>
  </si>
  <si>
    <r>
      <rPr>
        <sz val="10"/>
        <color theme="1"/>
        <rFont val="Calibri"/>
      </rPr>
      <t xml:space="preserve">Een vrachtwagen is </t>
    </r>
    <r>
      <rPr>
        <b/>
        <sz val="10"/>
        <color theme="1"/>
        <rFont val="Calibri"/>
      </rPr>
      <t>mediumgewicht</t>
    </r>
    <r>
      <rPr>
        <sz val="10"/>
        <color theme="1"/>
        <rFont val="Calibri"/>
      </rPr>
      <t xml:space="preserve"> als het beladen gewicht </t>
    </r>
    <r>
      <rPr>
        <b/>
        <sz val="10"/>
        <color theme="1"/>
        <rFont val="Calibri"/>
      </rPr>
      <t>tussen 10 en 20 ton</t>
    </r>
    <r>
      <rPr>
        <sz val="10"/>
        <color theme="1"/>
        <rFont val="Calibri"/>
      </rPr>
      <t xml:space="preserve"> is</t>
    </r>
  </si>
  <si>
    <r>
      <rPr>
        <sz val="10"/>
        <color theme="1"/>
        <rFont val="Calibri"/>
      </rPr>
      <t xml:space="preserve">Een vrachtwagen is </t>
    </r>
    <r>
      <rPr>
        <b/>
        <sz val="10"/>
        <color theme="1"/>
        <rFont val="Calibri"/>
      </rPr>
      <t>zwaargewicht</t>
    </r>
    <r>
      <rPr>
        <sz val="10"/>
        <color theme="1"/>
        <rFont val="Calibri"/>
      </rPr>
      <t xml:space="preserve"> als het beladen gewicht </t>
    </r>
    <r>
      <rPr>
        <b/>
        <sz val="10"/>
        <color theme="1"/>
        <rFont val="Calibri"/>
      </rPr>
      <t>meer is dan 20 ton</t>
    </r>
  </si>
  <si>
    <r>
      <rPr>
        <sz val="10"/>
        <color theme="1"/>
        <rFont val="Calibri"/>
      </rPr>
      <t xml:space="preserve">Als het voertuig een </t>
    </r>
    <r>
      <rPr>
        <b/>
        <sz val="10"/>
        <color theme="1"/>
        <rFont val="Calibri"/>
      </rPr>
      <t>Vrachtschip of Duw/Sleepboot</t>
    </r>
    <r>
      <rPr>
        <sz val="10"/>
        <color theme="1"/>
        <rFont val="Calibri"/>
      </rPr>
      <t xml:space="preserve"> is kan "</t>
    </r>
    <r>
      <rPr>
        <b/>
        <sz val="10"/>
        <color theme="1"/>
        <rFont val="Calibri"/>
      </rPr>
      <t>nvt</t>
    </r>
    <r>
      <rPr>
        <sz val="10"/>
        <color theme="1"/>
        <rFont val="Calibri"/>
      </rPr>
      <t>" worden geselecteerd bij de Gewichtsklasse en Emissieklasse</t>
    </r>
  </si>
  <si>
    <r>
      <rPr>
        <sz val="10"/>
        <color theme="1"/>
        <rFont val="Calibri"/>
      </rPr>
      <t>Voer het productiejaar van het voertuig in bij "</t>
    </r>
    <r>
      <rPr>
        <b/>
        <sz val="10"/>
        <color theme="1"/>
        <rFont val="Calibri"/>
      </rPr>
      <t>Jaartal productie voertuig</t>
    </r>
    <r>
      <rPr>
        <sz val="10"/>
        <color theme="1"/>
        <rFont val="Calibri"/>
      </rPr>
      <t>"</t>
    </r>
  </si>
  <si>
    <t>Voertuig</t>
  </si>
  <si>
    <t>Jaartal productie voertuig</t>
  </si>
  <si>
    <t>Gewichtsklasse voertuig</t>
  </si>
  <si>
    <t>Emissieklassse</t>
  </si>
  <si>
    <t>Check Jaartal productie</t>
  </si>
  <si>
    <t>Check gewichtsklasse</t>
  </si>
  <si>
    <t>Check emissieklasse</t>
  </si>
  <si>
    <t>nvt</t>
  </si>
  <si>
    <t>Euro-6</t>
  </si>
  <si>
    <t>Lichtgewicht</t>
  </si>
  <si>
    <t>Stap 5</t>
  </si>
  <si>
    <t>Banden gegevens</t>
  </si>
  <si>
    <t xml:space="preserve">Vul het aantal banden in dat het voertuig heeft. </t>
  </si>
  <si>
    <t>Deze informatie samen met het type voertuig zal worden gebruikt om de fijnstof uitstoot te berekenen voor het onderdeel wegbelasting.</t>
  </si>
  <si>
    <t xml:space="preserve">Als het voertuig een schip is, voer dan het getal 0 in. Als het voertuig een liftas heeft, zodat er bijvoorbeeld op 6 banden of op 10 banden gereden kan worden, vul dan het gemiddelde aantal banden in. in dit geval is dat (6+10)/2 = 8 banden.  </t>
  </si>
  <si>
    <t>Het aantal banden van het voertuig</t>
  </si>
  <si>
    <t>Check aantal banden</t>
  </si>
  <si>
    <t>Stap 6</t>
  </si>
  <si>
    <t>Aanvullende opmerkingen</t>
  </si>
  <si>
    <t>Als u nog aanvullende informatie heeft over de verschillende voertuigen kan deze informatie hieronder per voertuig worden beschreven</t>
  </si>
  <si>
    <t>Voorbeelden van opmerkingen kunnen zijn:</t>
  </si>
  <si>
    <t>- model type B</t>
  </si>
  <si>
    <t xml:space="preserve">- origineel benzine maar omgebouwd tot LPG </t>
  </si>
  <si>
    <t>- extra duurzaam vanwege: ....</t>
  </si>
  <si>
    <t>- model met mogelijkheid tot vervoeren verschillende soorten afval</t>
  </si>
  <si>
    <t>Opmerkingen</t>
  </si>
  <si>
    <t>Check opemerkingen</t>
  </si>
  <si>
    <t>geen</t>
  </si>
  <si>
    <t>Stap 7</t>
  </si>
  <si>
    <t>Standplaatsen adressen</t>
  </si>
  <si>
    <t xml:space="preserve">De standplaatsen van de voertuigen zullen in de inschrijving altijd het beginpunt en eindpunt van de routes zijn. Vul hieronder de adressen in van de standplaatsen van uw voertuigen. Als u  op meerdere adressen standplaatsen heeft kunt u die invullen. </t>
  </si>
  <si>
    <t xml:space="preserve">*Het gaat hierbij alleen om de relevante standplaatsen die gebruikt zullen worden voor de voertuigen van de testcase. </t>
  </si>
  <si>
    <t>Stad</t>
  </si>
  <si>
    <t>Postcode</t>
  </si>
  <si>
    <t>Straatnaam</t>
  </si>
  <si>
    <t>Huisnummer</t>
  </si>
  <si>
    <t>Check adres ingevuld</t>
  </si>
  <si>
    <t>Standplaats voertuig locatie 1:</t>
  </si>
  <si>
    <t>Standplaats voertuig locatie 2:</t>
  </si>
  <si>
    <t>Standplaats voertuig locatie 3:</t>
  </si>
  <si>
    <t>Rotterdam</t>
  </si>
  <si>
    <t>Hubs adressen</t>
  </si>
  <si>
    <t>Indien u gebruik wilt maken van een of meerdere hubs (voor bijvoorbeeld afvalsortering of het overladen van afval naar andere voertuigen) kunt u de hier de adressen van de hubs invullen</t>
  </si>
  <si>
    <t>Deze adressen kunt u later selecteren in de route specificaties als Hub 1, 2 of 3. In het volgende tabblad staat hier meer over beschreven.</t>
  </si>
  <si>
    <t>Locatie hub 1:</t>
  </si>
  <si>
    <t>Locatie hub 2:</t>
  </si>
  <si>
    <t>Locatie hub 3:</t>
  </si>
  <si>
    <t>Stap 8</t>
  </si>
  <si>
    <t>Dubbelcheck ingevulde gegevens</t>
  </si>
  <si>
    <t>Bekijk of er bij “Check” nog waarden staan die niet op “ok” staan. Doe dit voor stap 1 tot 7</t>
  </si>
  <si>
    <t>Als dit het geval is, vul dan de ontbrekende gegevens aan indien van toepassing</t>
  </si>
  <si>
    <t>Ga hierna door naar het volgende tabblad "Routes invulinstructies"</t>
  </si>
  <si>
    <t>Instructies</t>
  </si>
  <si>
    <t>Route voorbeeld</t>
  </si>
  <si>
    <t>Deze beschrijving geeft instructies hoe de routes ten behoeve van de testcase ingevuld kunnen worden. Dit zijn de routes voor het vervoeren van het afval van de 5 ophaallocaties naar de 3 verwerkingslocaties.</t>
  </si>
  <si>
    <t>Voor elk voertuig (dat is beschreven in het tabblad “Voertuigen”) kan een route worden omschreven.</t>
  </si>
  <si>
    <t>In het onderstaande plaatje is een voorbeeld weergeven hoe de route kan worden beschreven per voertuig.</t>
  </si>
  <si>
    <r>
      <rPr>
        <sz val="10"/>
        <color theme="1"/>
        <rFont val="Calibri"/>
      </rPr>
      <t xml:space="preserve">Volg </t>
    </r>
    <r>
      <rPr>
        <b/>
        <sz val="10"/>
        <color theme="1"/>
        <rFont val="Calibri"/>
      </rPr>
      <t xml:space="preserve">stap 1 tot 6 </t>
    </r>
    <r>
      <rPr>
        <sz val="10"/>
        <color theme="1"/>
        <rFont val="Calibri"/>
      </rPr>
      <t>(zoals hieronder beschreven) voor elke route die u wilt invoeren</t>
    </r>
  </si>
  <si>
    <r>
      <rPr>
        <sz val="10"/>
        <color theme="1"/>
        <rFont val="Calibri"/>
      </rPr>
      <t>Vul in wat de frequentie van de route is per jaar. Hoe veel keer wordt deze route per jaar gereden? Vul dit in bij "</t>
    </r>
    <r>
      <rPr>
        <b/>
        <sz val="10"/>
        <color theme="1"/>
        <rFont val="Calibri"/>
      </rPr>
      <t>Frequentie van route per jaar</t>
    </r>
    <r>
      <rPr>
        <sz val="10"/>
        <color theme="1"/>
        <rFont val="Calibri"/>
      </rPr>
      <t>" in</t>
    </r>
  </si>
  <si>
    <t>*Let er op dat de minimale ophaalfrequentie per ophaallocatie wordt behaald. In de opdracht staat vermeld hoe veel keer per jaar het afval per locatie minimaal moet worden opgehaald.</t>
  </si>
  <si>
    <t>*Let er ook op dat de voertuigen de juiste hoeveelheid kilogrammen afval kunnen ophalen. In de opdracht staat gespecificeerd hoe veel kilogrammen afval er per jaar moet worden opgehaald.</t>
  </si>
  <si>
    <t>Beschrijving van de route</t>
  </si>
  <si>
    <t>Selecteer onder “Beschrijving locatie” welke locaties het voertuig bij langs gaat om de route te definiëren</t>
  </si>
  <si>
    <t>In de onderstaande afbeelding is te zien hoe de verschillende locaties kunnen worden geselecteerd via het uitklapmenu</t>
  </si>
  <si>
    <t xml:space="preserve">*U kunt tot 30 verschillende routes opgeven, een voor elk voertuig. </t>
  </si>
  <si>
    <t>*Als u minder routes gaat gebruiken kunt u de ongebruikte route tabbladen leeg laten.</t>
  </si>
  <si>
    <t>*Als u minder adressen heeft per route dan de maximale hoeveelheid, kunt u de ongebruikte velden leeg laten.</t>
  </si>
  <si>
    <t xml:space="preserve">Standplaats   </t>
  </si>
  <si>
    <t>Locatie 1 is het begin van de route en is altijd de standplaats van het voertuig waarop het voertuig aanwezig is aan het begin van de route.</t>
  </si>
  <si>
    <t>*Als u uw voertuigen op meerdere standplaatsen heeft staan, selecteer dan de standplaats voor het voertuig dat zal worden gebruikt voor deze route.</t>
  </si>
  <si>
    <t>De adressen die u op de vorige pagina hebt opgegeven onder stap 7 worden hier gebruikt als adres specificatie van "Standplaats voertuig locatie" 1, 2 en 3.</t>
  </si>
  <si>
    <t>*De eerste locatie van de route moet altijd de standplaats van het voertuig zijn</t>
  </si>
  <si>
    <t>Hubs</t>
  </si>
  <si>
    <t>Als er gebruik gemaakt wordt van een hub om bijvoorbeeld afval te sorteren of te verzamelen kan deze in de route worden aangegeven.</t>
  </si>
  <si>
    <t>Als u gebruik gaat maken van meerdere hubs, selecteer dan de relevante hub.</t>
  </si>
  <si>
    <t>De adressen die u op de vorige pagina hebt opgegeven onder stap 7 worden hier gebruikt als adres specificatie van "Hub" 1, 2 en 3.</t>
  </si>
  <si>
    <t>Wissel brandstof</t>
  </si>
  <si>
    <t xml:space="preserve">Als u gebruik maakt van een hybride voertuig dat kan wisselen van brandstof kunt u aangeven op welk moment in de route er van brandstof gewisseld zal worden. </t>
  </si>
  <si>
    <t>Dit zal bijvoorbeeld voor en na milieuzones kunnen gebeuren.</t>
  </si>
  <si>
    <t xml:space="preserve">Selecteer bij de locatie: wissel brandstof, als het voertuig van brandstof wisselt. U kunt deze "wissel brandstof" locatie dan gebruiken </t>
  </si>
  <si>
    <t>Selecteer afvaltype</t>
  </si>
  <si>
    <t>Selecteer in het dropdown menu onder “ Afvaltype in voertuig” welk afvaltype in het voertuig aanwezig is tijdens het onderdeel van de rit</t>
  </si>
  <si>
    <t>U kunt kiezen voor "Leeg" als er geen afval in het voertuig zit</t>
  </si>
  <si>
    <t>Kilometers per onderdeel route</t>
  </si>
  <si>
    <t>Vul in onder "Kilometers vanaf vorige adres" wat de hemelsbrede afstand is vanaf het vorige adres van de route.</t>
  </si>
  <si>
    <t>Zoek deze afstanden op in de onderstaande tabel en vul in wat de afstanden zijn van de rit onderdelen.</t>
  </si>
  <si>
    <t>De afstanden tussen de verschillende locaties zijn hemelsbreed vastgesteld op:</t>
  </si>
  <si>
    <t>Van:</t>
  </si>
  <si>
    <t>Naar:</t>
  </si>
  <si>
    <t>Afstand hemelsbreed in kilometer</t>
  </si>
  <si>
    <t>Ophaaladres: Rijkswaterstaat : Amersfoortsestraat 21, Amersfoort</t>
  </si>
  <si>
    <t>Ophaaladres: DRZ: Overbuurtseweg 13, Bleiswijk</t>
  </si>
  <si>
    <t xml:space="preserve">64,49 </t>
  </si>
  <si>
    <t>Ophaaladres: Rijkswaterstaat : Zutphensestraat 230, Apeldoorn</t>
  </si>
  <si>
    <t xml:space="preserve">37,91 </t>
  </si>
  <si>
    <t>Ophaaladres: Defensie: Frankenlaan 70, Apeldoorn</t>
  </si>
  <si>
    <t xml:space="preserve">33,76 </t>
  </si>
  <si>
    <t>Ophaaladres: Defentie: Clement van Maasdijklaan 5, Arnhem</t>
  </si>
  <si>
    <t xml:space="preserve">35,62 </t>
  </si>
  <si>
    <t>Afvalverwerker adres: Attero, Middenweg 34, Moerdijk</t>
  </si>
  <si>
    <t xml:space="preserve">80,49 </t>
  </si>
  <si>
    <t>Afvalverwerker adres: Huiskes, Veerweg 9, Waalwijk</t>
  </si>
  <si>
    <t xml:space="preserve">58,44 </t>
  </si>
  <si>
    <t>Afvalverwerker adres: Prometaal, Westkanaaldijk 20, Maarssen</t>
  </si>
  <si>
    <t xml:space="preserve">28,29 </t>
  </si>
  <si>
    <t xml:space="preserve">102,17 </t>
  </si>
  <si>
    <t xml:space="preserve">97,99  </t>
  </si>
  <si>
    <t xml:space="preserve">93,83 </t>
  </si>
  <si>
    <t xml:space="preserve">38,03  </t>
  </si>
  <si>
    <t xml:space="preserve">49,57  </t>
  </si>
  <si>
    <t xml:space="preserve">36,81 </t>
  </si>
  <si>
    <t xml:space="preserve">4,18  </t>
  </si>
  <si>
    <t xml:space="preserve">22,02 </t>
  </si>
  <si>
    <t xml:space="preserve">113,46  </t>
  </si>
  <si>
    <t xml:space="preserve">85,90 </t>
  </si>
  <si>
    <t xml:space="preserve">66,20  </t>
  </si>
  <si>
    <t xml:space="preserve">20,35 </t>
  </si>
  <si>
    <t xml:space="preserve">109,51 </t>
  </si>
  <si>
    <t xml:space="preserve">82,25 </t>
  </si>
  <si>
    <t xml:space="preserve">62,05 </t>
  </si>
  <si>
    <t xml:space="preserve">98,35 </t>
  </si>
  <si>
    <t xml:space="preserve">68,48 </t>
  </si>
  <si>
    <t xml:space="preserve">61,20 </t>
  </si>
  <si>
    <t xml:space="preserve">32,06 </t>
  </si>
  <si>
    <t xml:space="preserve">60,22 </t>
  </si>
  <si>
    <t xml:space="preserve">48,76 </t>
  </si>
  <si>
    <t>Er wordt aangenomen dat gereden afstanden in milieuzones hemelsbreed 10 kilometer zijn.</t>
  </si>
  <si>
    <t>Brandstof soort tijdens onderdeel van de route</t>
  </si>
  <si>
    <t>Geef in het dropdown menu aan welke soort brandstof er gebruikt wordt tijdens elk onderdeel van de route. Als het voertuig alleen een type brandstof gebruikt, bijvoorbeeld alleen benzine, vul dan bij elk adres van de route benzine in.</t>
  </si>
  <si>
    <t>Als het voertuig een hybride voertuig is en kan wisselen tussen bijvoorbeeld elektrisch en benzine, geef dan per adres van de route aan op welke brandstof soort er wordt gereden</t>
  </si>
  <si>
    <t>Bij het onderdeel opmerkingen kan aanvullende informatie worden toegevoegd over de locaties, of informatie over handelingen op de locatie. Hieronder een aantal voorbeelden van opmerkingen:</t>
  </si>
  <si>
    <t>- Parkeerplaats voertuig startpunt route</t>
  </si>
  <si>
    <t>- Eerste ophaalpunt</t>
  </si>
  <si>
    <t>- Tussenstop bijladen restafval hub</t>
  </si>
  <si>
    <t>- Restafval en metaal bijladen</t>
  </si>
  <si>
    <t xml:space="preserve">- Tussenstop bijladen restafval hub </t>
  </si>
  <si>
    <t>- Restafval afgeven aan verwerker</t>
  </si>
  <si>
    <t>- Metaal afgeven aan verwerker</t>
  </si>
  <si>
    <t>- Parkeerplaats voertuig eindbestemming</t>
  </si>
  <si>
    <t>Controleer de onderstaande gegevens.</t>
  </si>
  <si>
    <t>Op deze pagina kunt u zien of u alles correct heeft ingevuld, of dat er nog gegevens ontbreken</t>
  </si>
  <si>
    <t>Als er gegevens ontbreken, vul deze dan in op de vorige tabbladen</t>
  </si>
  <si>
    <t>*check of het brandstofverbruik op de juiste plek staat!</t>
  </si>
  <si>
    <t>Check 1: overzicht gegevens</t>
  </si>
  <si>
    <t>Overzicht ingevulde gegevens</t>
  </si>
  <si>
    <t>Brandstof verbruik</t>
  </si>
  <si>
    <t>Route per voertuig ingevulde gegevens:</t>
  </si>
  <si>
    <t>naam:</t>
  </si>
  <si>
    <t>Laadcapaciteit</t>
  </si>
  <si>
    <t>Trailer?</t>
  </si>
  <si>
    <t>Productie datum voertuig</t>
  </si>
  <si>
    <t>gewichtsklasse voertuig</t>
  </si>
  <si>
    <t>Emissieklasse voertuig</t>
  </si>
  <si>
    <t>Aantal banden voertuig</t>
  </si>
  <si>
    <t>Kilometers per voertuig</t>
  </si>
  <si>
    <t>Frequentie</t>
  </si>
  <si>
    <t>Totaal kilometer per voertuig per jaar</t>
  </si>
  <si>
    <t>Frequentie goed ingevuld?</t>
  </si>
  <si>
    <t>Komen de voertuigen overeen met de ingevulde routes?</t>
  </si>
  <si>
    <t>emessieklasse ingevuld?</t>
  </si>
  <si>
    <t>gewichtsklasse ingevuld?</t>
  </si>
  <si>
    <t>Laadcapaciteit ingevuld?</t>
  </si>
  <si>
    <t>Trailer ingevuld?</t>
  </si>
  <si>
    <t>Brandstof soort ingevuld?</t>
  </si>
  <si>
    <t>Productie jaartal ingevuld?</t>
  </si>
  <si>
    <t>aantal banden ingevuld?</t>
  </si>
  <si>
    <t>Voertuig 1</t>
  </si>
  <si>
    <t>Voertuig 2</t>
  </si>
  <si>
    <t>Voertuig 3</t>
  </si>
  <si>
    <t>Voertuig 4</t>
  </si>
  <si>
    <t>Voertuig 5</t>
  </si>
  <si>
    <t>Voertuig 6</t>
  </si>
  <si>
    <t>Voertuig 7</t>
  </si>
  <si>
    <t>Voertuig 8</t>
  </si>
  <si>
    <t>Voertuig 9</t>
  </si>
  <si>
    <t>Voertuig 10</t>
  </si>
  <si>
    <t>Voertuig 11</t>
  </si>
  <si>
    <t>Voertuig 12</t>
  </si>
  <si>
    <t>Voertuig 13</t>
  </si>
  <si>
    <t>Voertuig 14</t>
  </si>
  <si>
    <t>Voertuig 15</t>
  </si>
  <si>
    <t>Voertuig 16</t>
  </si>
  <si>
    <t>Voertuig 17</t>
  </si>
  <si>
    <t>Voertuig 18</t>
  </si>
  <si>
    <t>Voertuig 19</t>
  </si>
  <si>
    <t>Voertuig 20</t>
  </si>
  <si>
    <t>Voertuig 21</t>
  </si>
  <si>
    <t>Voertuig 22</t>
  </si>
  <si>
    <t>Voertuig 23</t>
  </si>
  <si>
    <t>Voertuig 24</t>
  </si>
  <si>
    <t>Voertuig 25</t>
  </si>
  <si>
    <t>Voertuig 26</t>
  </si>
  <si>
    <t>Voertuig 27</t>
  </si>
  <si>
    <t>Voertuig 28</t>
  </si>
  <si>
    <t>Voertuig 29</t>
  </si>
  <si>
    <t>Voertuig 30</t>
  </si>
  <si>
    <t xml:space="preserve">Check 2: kilogram capaciteit </t>
  </si>
  <si>
    <t>Check of de voertuigen de minimale hoeveelheid kg afval kunnen wegbrengen</t>
  </si>
  <si>
    <t>Kilogrammen totaal van de opgave:</t>
  </si>
  <si>
    <t>Afval op te halen:</t>
  </si>
  <si>
    <t>per jaar</t>
  </si>
  <si>
    <t>Check kg afval vs laadcapaciteit voertuig</t>
  </si>
  <si>
    <t>kg</t>
  </si>
  <si>
    <t>frequentie</t>
  </si>
  <si>
    <t>Totaal kg max weg te brengen door de inschrijver</t>
  </si>
  <si>
    <t>Totaal op te halen kg afval per jaar:</t>
  </si>
  <si>
    <t>Voldoet:</t>
  </si>
  <si>
    <t>Metaal</t>
  </si>
  <si>
    <t>Als er na voldoet: "ONWAAR" staat kunt u meerdere dingen doen:</t>
  </si>
  <si>
    <t>- voeg meer routes toe om de minimale hoeveelheid afval weg te kunnen brengen</t>
  </si>
  <si>
    <t>- een hogere frequentie van de routes per jaar zorgt er voor dat er meer afval verwerkt kan worden</t>
  </si>
  <si>
    <t>- voertuigen met een grotere laadcapaciteit kunnen per rit meer afval meenemen</t>
  </si>
  <si>
    <t>- check of u bij de routes voldoende afvalverwerkers geselecteerd heeft</t>
  </si>
  <si>
    <t>Check 3: gegevens standplaatsen</t>
  </si>
  <si>
    <t>Check of de gegevens van de standplaatsen zijn ingevuld</t>
  </si>
  <si>
    <t>*deze velden kunnen leeg gelaten worden als er minder standplaatsen gebruikt worden</t>
  </si>
  <si>
    <t>Check 4: gegevens hubs</t>
  </si>
  <si>
    <t>Check of de gegevens van de hubs zijn ingevuld</t>
  </si>
  <si>
    <t>*deze velden kunnen leeg gelaten worden als er geen hubs gebruikt worden</t>
  </si>
  <si>
    <t>Hier wordt uitgerekend wat het maximale theoretische gewicht is dat kan worden opgehaald door de inschrijver</t>
  </si>
  <si>
    <t>Check afval kg max wegbrengen in geselecteerde ritten</t>
  </si>
  <si>
    <t>Frequentie rit</t>
  </si>
  <si>
    <t>Afvalverwerkers in rit</t>
  </si>
  <si>
    <t>kg maximaal wegbrengen in geselecteerde route</t>
  </si>
  <si>
    <t>Totaal kg max wegbrengen door inschrijver</t>
  </si>
  <si>
    <t>*ook al wordt al het afval naar een hub gebracht, de totale hoeveelheid afval die verwerkt kan worden is beperkt door de hoeveelheid ritten naar de afvalverwerkers</t>
  </si>
  <si>
    <t>Route 1 locations</t>
  </si>
  <si>
    <t>Route 2 locations</t>
  </si>
  <si>
    <t>Route 3 locations</t>
  </si>
  <si>
    <t>Route 4 locations</t>
  </si>
  <si>
    <t>Route 5 locations</t>
  </si>
  <si>
    <t>Route 6 locations</t>
  </si>
  <si>
    <t>Route 7 locations</t>
  </si>
  <si>
    <t>Route 8 locations</t>
  </si>
  <si>
    <t>Route 9 locations</t>
  </si>
  <si>
    <t>Route 10 locations</t>
  </si>
  <si>
    <t>Route 11 locations</t>
  </si>
  <si>
    <t>Route 12 locations</t>
  </si>
  <si>
    <t>Route 13 locations</t>
  </si>
  <si>
    <t>Route 14 locations</t>
  </si>
  <si>
    <t>Route 15 locations</t>
  </si>
  <si>
    <t>Route 16 locations</t>
  </si>
  <si>
    <t>Route 17 locations</t>
  </si>
  <si>
    <t>Route 18 locations</t>
  </si>
  <si>
    <t>Route 19 locations</t>
  </si>
  <si>
    <t>Route 20 locations</t>
  </si>
  <si>
    <t>Route 21 locations</t>
  </si>
  <si>
    <t>Route 22 locations</t>
  </si>
  <si>
    <t>Route 23 locations</t>
  </si>
  <si>
    <t>Route 24 locations</t>
  </si>
  <si>
    <t>Route 25 locations</t>
  </si>
  <si>
    <t>Route 26 locations</t>
  </si>
  <si>
    <t>Route 27 locations</t>
  </si>
  <si>
    <t>Route 28 locations</t>
  </si>
  <si>
    <t>Route 29 locations</t>
  </si>
  <si>
    <t>Route 30 locations</t>
  </si>
  <si>
    <t>teller afvalverwerkers</t>
  </si>
  <si>
    <t>afvalverwerkers:</t>
  </si>
  <si>
    <t>Veel gestelde vragen:</t>
  </si>
  <si>
    <t>Vraag 1:</t>
  </si>
  <si>
    <t>Ik wil een route maken die gereden wordt door meerdere voertuigen. Moet ik dan meerdere routes aanmaken?</t>
  </si>
  <si>
    <t>Antwoord:</t>
  </si>
  <si>
    <t xml:space="preserve">Ja, de routes worden per voertuig gedefinieerd. </t>
  </si>
  <si>
    <t>Voorbeeld:</t>
  </si>
  <si>
    <t>Voertuig 1 rijd van locatie A naar locatie B. Het afval wordt dan overgedragen naar voertuig 2 die vervolgens van locatie B naar locatie C rijdt.</t>
  </si>
  <si>
    <t xml:space="preserve">Ingevuld moet dan worden: </t>
  </si>
  <si>
    <t>Voertuig 1 en voertuig 2 in het tabblad voertuigen</t>
  </si>
  <si>
    <t>Bij het tabblad Route 1 kan dan de route voor voertuig 1 worden aangegeven. In dit geval is dat locatie A en locatie B</t>
  </si>
  <si>
    <t xml:space="preserve">- </t>
  </si>
  <si>
    <t>Bij het tabblad Route 2 kan dan de route worden ingevuld voor voertuig 2, namelijk locatie B en locatie C</t>
  </si>
  <si>
    <t>Vraag 2:</t>
  </si>
  <si>
    <t>Ik wil een route aanmaken die het afval via een hub transporteert, hoe doe ik dat?</t>
  </si>
  <si>
    <t>U kunt bij het tabblad voertuigen de voertuigen invullen die het afval gaan transporteren. Als voertuig 1 het afval naar de hub brengt en voertuig 2 het afval van de hub naar de afvalverwerker brengt,</t>
  </si>
  <si>
    <t>vul dan voertuig 1 en 2 in bij het tabblad voertuigen. U kunt vervolgens bij het tabblad Route 1 aangeven dat voertuig 1 het afval ophaalt bij de ophaallocatie en naar de hub brengt. U kunt de Hub selecteren in de locatie selectievelden van de routes</t>
  </si>
  <si>
    <t>Voertuig 1 rijd van de ophaallocatie naar de hub. Het afval wordt dan overgedragen naar voertuig 2 die vervolgens van de hub naar de verwerkingslocatie rijdt.</t>
  </si>
  <si>
    <t xml:space="preserve">Bij het tabblad Route 1 kan dan de route voor voertuig 1 worden aangegeven. In dit geval is dat van de ophaallocatie naar de hub </t>
  </si>
  <si>
    <t>Bij het tabblad Route 2 kan dan de route worden ingevuld voor voertuig 2, namelijk vanaf de hub naar de verwerkingslocatie</t>
  </si>
  <si>
    <t>Vraag 3:</t>
  </si>
  <si>
    <t>Ik wil verschillende routes rijden met een voertuig, hoe doe ik dat?</t>
  </si>
  <si>
    <t xml:space="preserve">Voer hetzelfde voertuig meerdere keren in bij het tabblad voertuigen </t>
  </si>
  <si>
    <t>Ik wil met het voertuig "Mercedes-Benz Actros" drie verschillende routes rijden</t>
  </si>
  <si>
    <t>De eerste route gaat van locatie A, naar B, naar C naar D.</t>
  </si>
  <si>
    <t>De tweede route gaat van locatie B naar D naar E naar F</t>
  </si>
  <si>
    <t>De derde route gaat van locatie D naar C naar B naar F.</t>
  </si>
  <si>
    <t>Vul de "Mercedes-Benz Actros" drie keer in op het tabblad voertuigen</t>
  </si>
  <si>
    <t>Als dit voertuig nummer 1, 2 en 3 zijn, dan kunt u bij het tabblad Route 1, 2 en 3 de routes invullen</t>
  </si>
  <si>
    <t>Bij route 1 is dat: locatie A, B, C en D</t>
  </si>
  <si>
    <t>Bij route 2 is dat: locatie B, D, E en F</t>
  </si>
  <si>
    <t>Bij route 3 is dat: locatie D, C, B en F</t>
  </si>
  <si>
    <t>Vraag 4:</t>
  </si>
  <si>
    <t>Ik wil ongemotoriseerde voertuigen opgeven, hoe doe ik dit?</t>
  </si>
  <si>
    <t>Voer de voertuigen in bij het tabblad Voertuigen en selecteer bij stap 1 onder type "Niet gemotoriseerd voertuig" voor elk voertuig dat een niet gemotoriseerd voertuig type is.</t>
  </si>
  <si>
    <t>Vul bij stap 2 onder brandstof type in: "Geen brandstof"</t>
  </si>
  <si>
    <t>Bij het tabblad waar de routes opgegeven kunnen worden (Route 1, 2, 3, etc.) kan worden ingevuld per onderdeel van de rit wat het soort gebruikte brandstof is. ("Welke soort brandstof gebruikt tijdens onderdeel rit"). Vul hier in bij de relevante voertuigen "Geen brandstof"</t>
  </si>
  <si>
    <t xml:space="preserve">Route van voertuig 1: </t>
  </si>
  <si>
    <t>Frequentie van route per jaar</t>
  </si>
  <si>
    <t>Brandstof:</t>
  </si>
  <si>
    <t>Locatie</t>
  </si>
  <si>
    <t>Beschrijving locatie</t>
  </si>
  <si>
    <t>Afvaltype in voertuig</t>
  </si>
  <si>
    <t>KM vanaf vorige adres</t>
  </si>
  <si>
    <t>Welke soort brandstof gebruikt tijdens onderdeel rit</t>
  </si>
  <si>
    <t>Check</t>
  </si>
  <si>
    <t>Check brandstof soort</t>
  </si>
  <si>
    <t>Standplaats voertuig locatie 1</t>
  </si>
  <si>
    <t xml:space="preserve">       </t>
  </si>
  <si>
    <t>Ophaaladres: Defentie: Clement van Maasdijklaan 5 Arnhem</t>
  </si>
  <si>
    <t>Ophaaladres: Rijkswaterstaat : Zutphensestraat 230 Apeldoorn</t>
  </si>
  <si>
    <t>Hub 1</t>
  </si>
  <si>
    <t>..</t>
  </si>
  <si>
    <t>Totale kilometers route:</t>
  </si>
  <si>
    <t>Overzicht van de adressen:</t>
  </si>
  <si>
    <t>Standplaats voertuig locatie 2</t>
  </si>
  <si>
    <t>Standplaats voertuig locatie 3</t>
  </si>
  <si>
    <t>Ophaaladres: Rijkswaterstaat : Amersfoortsestraat 21 Amersfoort</t>
  </si>
  <si>
    <t>Ophaaladres: DRZ: Overbuurtseweg 13 Bleiswijk</t>
  </si>
  <si>
    <t>Ophaaladres: Defensie: Frankenlaan 70 Apeldoorn</t>
  </si>
  <si>
    <t>Afvalverwerker adres: Attero Middenweg 34 Moerdijk</t>
  </si>
  <si>
    <t>Afvalverwerker adres: Huiskes Veerweg 9 Waalwijk</t>
  </si>
  <si>
    <t>Afvalverwerker adres: Prometaal Westkanaaldijk 20 Maarssen</t>
  </si>
  <si>
    <t>Hub 2</t>
  </si>
  <si>
    <t>Hub 3</t>
  </si>
  <si>
    <t>Route van voertuig 2:</t>
  </si>
  <si>
    <t xml:space="preserve"> </t>
  </si>
  <si>
    <t>Route van voertuig 3:</t>
  </si>
  <si>
    <t>Route van voertuig 4:</t>
  </si>
  <si>
    <t>Geen brandstof</t>
  </si>
  <si>
    <t>Route van voertuig 5:</t>
  </si>
  <si>
    <t>Route van voertuig 6:</t>
  </si>
  <si>
    <t>Route van voertuig 7:</t>
  </si>
  <si>
    <t>E-Waste</t>
  </si>
  <si>
    <t>Route van voertuig 8:</t>
  </si>
  <si>
    <t>Route van voertuig 9:</t>
  </si>
  <si>
    <t>Route van voertuig 10:</t>
  </si>
  <si>
    <t>Route van voertuig 11:</t>
  </si>
  <si>
    <t>Route van voertuig 12:</t>
  </si>
  <si>
    <t>Route van voertuig 13:</t>
  </si>
  <si>
    <t>Route van voertuig 14:</t>
  </si>
  <si>
    <t>Route van voertuig 15:</t>
  </si>
  <si>
    <t>Route van voertuig 16:</t>
  </si>
  <si>
    <t>Route van voertuig 17:</t>
  </si>
  <si>
    <t>Route van voertuig 18:</t>
  </si>
  <si>
    <t>Route van voertuig 19:</t>
  </si>
  <si>
    <t>Route van voertuig 20:</t>
  </si>
  <si>
    <t>Route van voertuig 21:</t>
  </si>
  <si>
    <t>Route van voertuig 22:</t>
  </si>
  <si>
    <t>Route van voertuig 23:</t>
  </si>
  <si>
    <t>Route van voertuig 24:</t>
  </si>
  <si>
    <t>Route van voertuig 25:</t>
  </si>
  <si>
    <t>Route van voertuig 26:</t>
  </si>
  <si>
    <t>Route van voertuig 27:</t>
  </si>
  <si>
    <t>Route van voertuig 28:</t>
  </si>
  <si>
    <t>Route van voertuig 29:</t>
  </si>
  <si>
    <t>Route van voertuig 30:</t>
  </si>
  <si>
    <t>Deze tool dient te worden ingevuld voor de aanbesteding voor het afvaltransport van de Rijksoverheid. Deze tool zal de inschrijver beoordelen op de duurzaamheid van de inschrijving.</t>
  </si>
  <si>
    <t>Deze testcase is representatief voor de 700+ locaties en zal gebruikt worden om de duurzaamheid te vergelijken van de inschrijvingen. Zie voor een uitgebreide uitleg over hoe de score wordt berekend het document</t>
  </si>
  <si>
    <t>Bestelbus</t>
  </si>
  <si>
    <t>Vrachtwagen A</t>
  </si>
  <si>
    <t>Bestelbus A</t>
  </si>
  <si>
    <t>Bakfiets</t>
  </si>
  <si>
    <t>Vrachtwagen B</t>
  </si>
  <si>
    <t>Hybride</t>
  </si>
  <si>
    <t>2016.0</t>
  </si>
  <si>
    <t>2019.0</t>
  </si>
  <si>
    <t>2004.0</t>
  </si>
  <si>
    <t>2020.0</t>
  </si>
  <si>
    <t>Mediumgewicht</t>
  </si>
  <si>
    <t>Euro-6B</t>
  </si>
  <si>
    <t>Amsterdam</t>
  </si>
  <si>
    <t>1111AA</t>
  </si>
  <si>
    <t>nr</t>
  </si>
  <si>
    <t>Den Haag</t>
  </si>
  <si>
    <t>Amstelveen</t>
  </si>
  <si>
    <t>ophalen restafval</t>
  </si>
  <si>
    <t>wegbrengen restafval</t>
  </si>
  <si>
    <t>Parkeerplaats vrachtwagen B</t>
  </si>
  <si>
    <t>Leeg</t>
  </si>
  <si>
    <t>Restafval + Metaal</t>
  </si>
  <si>
    <t>Restafval + E-Waste + Metaal</t>
  </si>
  <si>
    <t>1111aaa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</si>
</sst>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0"/>
      <color rgb="FF000000"/>
      <name val="Arial"/>
    </font>
    <font>
      <b/>
      <sz val="10"/>
      <color theme="1"/>
      <name val="Calibri"/>
    </font>
    <font>
      <sz val="10"/>
      <color theme="1"/>
      <name val="Calibri"/>
    </font>
    <font>
      <sz val="10"/>
      <color rgb="FF000000"/>
      <name val="Calibri"/>
    </font>
    <font>
      <sz val="10"/>
      <color theme="1"/>
      <name val="Arial"/>
    </font>
    <font>
      <sz val="11"/>
      <color theme="1"/>
      <name val="Calibri"/>
    </font>
    <font>
      <sz val="11"/>
      <color rgb="FF000000"/>
      <name val="Inconsolata"/>
    </font>
    <font>
      <b/>
      <sz val="11"/>
      <color rgb="FF000000"/>
      <name val="Inconsolata"/>
    </font>
    <font>
      <sz val="10"/>
      <color rgb="FF000000"/>
      <name val="Arial"/>
    </font>
    <font>
      <sz val="10"/>
      <name val="Arial"/>
    </font>
    <font>
      <sz val="10"/>
      <color theme="1"/>
      <name val="Arial"/>
    </font>
    <font>
      <b/>
      <sz val="10"/>
      <name val="Calibri"/>
    </font>
    <font>
      <sz val="10"/>
      <name val="Calibri"/>
    </font>
    <font>
      <sz val="10"/>
      <color theme="1"/>
      <name val="Calibri"/>
    </font>
    <font>
      <b/>
      <sz val="10"/>
      <color theme="1"/>
      <name val="Arial"/>
    </font>
    <font>
      <sz val="10"/>
      <color theme="1"/>
      <name val="Arial"/>
      <family val="2"/>
    </font>
    <font>
      <sz val="10"/>
      <color rgb="FFFF0000"/>
      <name val="Calibri"/>
      <family val="2"/>
    </font>
    <font>
      <sz val="10"/>
      <color theme="1"/>
      <name val="Calibri"/>
      <family val="2"/>
    </font>
  </fonts>
  <fills count="7">
    <fill>
      <patternFill patternType="none"/>
    </fill>
    <fill>
      <patternFill patternType="gray125"/>
    </fill>
    <fill>
      <patternFill patternType="solid">
        <fgColor rgb="FFB2B2B2"/>
        <bgColor rgb="FFB2B2B2"/>
      </patternFill>
    </fill>
    <fill>
      <patternFill patternType="solid">
        <fgColor rgb="FFDDDDDD"/>
        <bgColor rgb="FFDDDDDD"/>
      </patternFill>
    </fill>
    <fill>
      <patternFill patternType="solid">
        <fgColor rgb="FFD9D9D9"/>
        <bgColor rgb="FFD9D9D9"/>
      </patternFill>
    </fill>
    <fill>
      <patternFill patternType="solid">
        <fgColor rgb="FFFFFFFF"/>
        <bgColor rgb="FFFFFFFF"/>
      </patternFill>
    </fill>
    <fill>
      <patternFill patternType="solid">
        <fgColor rgb="FFB6D7A8"/>
        <bgColor rgb="FFB6D7A8"/>
      </patternFill>
    </fill>
  </fills>
  <borders count="26">
    <border>
      <left/>
      <right/>
      <top/>
      <bottom/>
      <diagonal/>
    </border>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style="thin">
        <color rgb="FF000000"/>
      </right>
      <top style="thin">
        <color rgb="FF000000"/>
      </top>
      <bottom/>
      <diagonal/>
    </border>
    <border>
      <left/>
      <right/>
      <top/>
      <bottom/>
      <diagonal/>
    </border>
    <border>
      <left/>
      <right/>
      <top/>
      <bottom/>
      <diagonal/>
    </border>
    <border>
      <left/>
      <right style="thin">
        <color rgb="FF000000"/>
      </right>
      <top/>
      <bottom/>
      <diagonal/>
    </border>
    <border>
      <left style="thin">
        <color rgb="FF000000"/>
      </left>
      <right style="thin">
        <color rgb="FF000000"/>
      </right>
      <top style="thin">
        <color rgb="FF000000"/>
      </top>
      <bottom/>
      <diagonal/>
    </border>
    <border>
      <left/>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72">
    <xf numFmtId="0" fontId="0" fillId="0" borderId="0" xfId="0" applyFont="1" applyAlignment="1"/>
    <xf numFmtId="0" fontId="1" fillId="2" borderId="1" xfId="0" applyFont="1" applyFill="1" applyBorder="1"/>
    <xf numFmtId="0" fontId="2" fillId="2" borderId="1" xfId="0" applyFont="1" applyFill="1" applyBorder="1"/>
    <xf numFmtId="0" fontId="2" fillId="3" borderId="2" xfId="0" applyFont="1" applyFill="1" applyBorder="1"/>
    <xf numFmtId="0" fontId="2" fillId="3" borderId="3" xfId="0" applyFont="1" applyFill="1" applyBorder="1"/>
    <xf numFmtId="0" fontId="2" fillId="3" borderId="4" xfId="0" applyFont="1" applyFill="1" applyBorder="1"/>
    <xf numFmtId="0" fontId="2" fillId="3" borderId="5" xfId="0" applyFont="1" applyFill="1" applyBorder="1"/>
    <xf numFmtId="0" fontId="1" fillId="3" borderId="1" xfId="0" applyFont="1" applyFill="1" applyBorder="1"/>
    <xf numFmtId="0" fontId="2" fillId="3" borderId="1" xfId="0" applyFont="1" applyFill="1" applyBorder="1"/>
    <xf numFmtId="0" fontId="2" fillId="3" borderId="6" xfId="0" applyFont="1" applyFill="1" applyBorder="1"/>
    <xf numFmtId="0" fontId="3" fillId="3" borderId="1" xfId="0" applyFont="1" applyFill="1" applyBorder="1" applyAlignment="1">
      <alignment horizontal="left"/>
    </xf>
    <xf numFmtId="0" fontId="3" fillId="3" borderId="1" xfId="0" applyFont="1" applyFill="1" applyBorder="1"/>
    <xf numFmtId="0" fontId="2" fillId="3" borderId="7" xfId="0" applyFont="1" applyFill="1" applyBorder="1"/>
    <xf numFmtId="0" fontId="2" fillId="3" borderId="8" xfId="0" applyFont="1" applyFill="1" applyBorder="1"/>
    <xf numFmtId="0" fontId="2" fillId="3" borderId="9" xfId="0" applyFont="1" applyFill="1" applyBorder="1"/>
    <xf numFmtId="0" fontId="1" fillId="3" borderId="10" xfId="0" applyFont="1" applyFill="1" applyBorder="1"/>
    <xf numFmtId="0" fontId="1" fillId="3" borderId="11" xfId="0" applyFont="1" applyFill="1" applyBorder="1"/>
    <xf numFmtId="0" fontId="1" fillId="3" borderId="12" xfId="0" applyFont="1" applyFill="1" applyBorder="1"/>
    <xf numFmtId="0" fontId="2" fillId="3" borderId="12" xfId="0" applyFont="1" applyFill="1" applyBorder="1"/>
    <xf numFmtId="0" fontId="2" fillId="3" borderId="13" xfId="0" applyFont="1" applyFill="1" applyBorder="1"/>
    <xf numFmtId="0" fontId="2" fillId="3" borderId="14" xfId="0" applyFont="1" applyFill="1" applyBorder="1"/>
    <xf numFmtId="0" fontId="2" fillId="2" borderId="15" xfId="0" applyFont="1" applyFill="1" applyBorder="1"/>
    <xf numFmtId="0" fontId="2" fillId="3" borderId="16" xfId="0" applyFont="1" applyFill="1" applyBorder="1"/>
    <xf numFmtId="0" fontId="2" fillId="4" borderId="1" xfId="0" applyFont="1" applyFill="1" applyBorder="1"/>
    <xf numFmtId="0" fontId="4" fillId="0" borderId="17" xfId="0" applyFont="1" applyBorder="1"/>
    <xf numFmtId="0" fontId="5" fillId="0" borderId="17" xfId="0" applyFont="1" applyBorder="1"/>
    <xf numFmtId="0" fontId="2" fillId="0" borderId="17" xfId="0" applyFont="1" applyBorder="1"/>
    <xf numFmtId="0" fontId="2" fillId="3" borderId="10" xfId="0" applyFont="1" applyFill="1" applyBorder="1" applyAlignment="1">
      <alignment wrapText="1"/>
    </xf>
    <xf numFmtId="0" fontId="2" fillId="3" borderId="10" xfId="0" applyFont="1" applyFill="1" applyBorder="1"/>
    <xf numFmtId="0" fontId="2" fillId="3" borderId="11" xfId="0" applyFont="1" applyFill="1" applyBorder="1" applyAlignment="1">
      <alignment wrapText="1"/>
    </xf>
    <xf numFmtId="0" fontId="2" fillId="3" borderId="11" xfId="0" applyFont="1" applyFill="1" applyBorder="1"/>
    <xf numFmtId="0" fontId="2" fillId="3" borderId="1" xfId="0" applyFont="1" applyFill="1" applyBorder="1" applyAlignment="1">
      <alignment wrapText="1"/>
    </xf>
    <xf numFmtId="0" fontId="2" fillId="3" borderId="12" xfId="0" applyFont="1" applyFill="1" applyBorder="1" applyAlignment="1">
      <alignment wrapText="1"/>
    </xf>
    <xf numFmtId="0" fontId="4" fillId="3" borderId="1" xfId="0" applyFont="1" applyFill="1" applyBorder="1"/>
    <xf numFmtId="0" fontId="2" fillId="0" borderId="18" xfId="0" applyFont="1" applyBorder="1"/>
    <xf numFmtId="0" fontId="2" fillId="5" borderId="10" xfId="0" applyFont="1" applyFill="1" applyBorder="1"/>
    <xf numFmtId="0" fontId="2" fillId="0" borderId="19" xfId="0" applyFont="1" applyBorder="1"/>
    <xf numFmtId="0" fontId="4" fillId="0" borderId="19" xfId="0" applyFont="1" applyBorder="1"/>
    <xf numFmtId="0" fontId="1" fillId="0" borderId="0" xfId="0" applyFont="1"/>
    <xf numFmtId="0" fontId="2" fillId="0" borderId="0" xfId="0" applyFont="1"/>
    <xf numFmtId="0" fontId="2" fillId="3" borderId="19" xfId="0" applyFont="1" applyFill="1" applyBorder="1"/>
    <xf numFmtId="0" fontId="2" fillId="3" borderId="19" xfId="0" applyFont="1" applyFill="1" applyBorder="1" applyAlignment="1">
      <alignment wrapText="1"/>
    </xf>
    <xf numFmtId="0" fontId="2" fillId="3" borderId="20" xfId="0" applyFont="1" applyFill="1" applyBorder="1"/>
    <xf numFmtId="0" fontId="2" fillId="3" borderId="21" xfId="0" applyFont="1" applyFill="1" applyBorder="1"/>
    <xf numFmtId="0" fontId="2" fillId="3" borderId="22" xfId="0" applyFont="1" applyFill="1" applyBorder="1"/>
    <xf numFmtId="0" fontId="2" fillId="0" borderId="23" xfId="0" applyFont="1" applyBorder="1"/>
    <xf numFmtId="0" fontId="2" fillId="0" borderId="24" xfId="0" applyFont="1" applyBorder="1"/>
    <xf numFmtId="0" fontId="2" fillId="0" borderId="25" xfId="0" applyFont="1" applyBorder="1"/>
    <xf numFmtId="0" fontId="2" fillId="6" borderId="1" xfId="0" applyFont="1" applyFill="1" applyBorder="1"/>
    <xf numFmtId="0" fontId="6" fillId="3" borderId="1" xfId="0" applyFont="1" applyFill="1" applyBorder="1"/>
    <xf numFmtId="0" fontId="6" fillId="2" borderId="1" xfId="0" applyFont="1" applyFill="1" applyBorder="1"/>
    <xf numFmtId="0" fontId="6" fillId="5" borderId="1" xfId="0" applyFont="1" applyFill="1" applyBorder="1"/>
    <xf numFmtId="0" fontId="2" fillId="0" borderId="0" xfId="0" applyFont="1" applyAlignment="1">
      <alignment wrapText="1"/>
    </xf>
    <xf numFmtId="0" fontId="3" fillId="5" borderId="1" xfId="0" applyFont="1" applyFill="1" applyBorder="1"/>
    <xf numFmtId="0" fontId="7" fillId="3" borderId="1" xfId="0" applyFont="1" applyFill="1" applyBorder="1"/>
    <xf numFmtId="0" fontId="4" fillId="0" borderId="0" xfId="0" applyFont="1"/>
    <xf numFmtId="0" fontId="8" fillId="5" borderId="1" xfId="0" applyFont="1" applyFill="1" applyBorder="1" applyAlignment="1"/>
    <xf numFmtId="0" fontId="9" fillId="0" borderId="0" xfId="0" applyFont="1"/>
    <xf numFmtId="0" fontId="10" fillId="0" borderId="0" xfId="0" applyFont="1"/>
    <xf numFmtId="0" fontId="11" fillId="3" borderId="1" xfId="0" applyFont="1" applyFill="1" applyBorder="1"/>
    <xf numFmtId="0" fontId="12" fillId="0" borderId="0" xfId="0" applyFont="1"/>
    <xf numFmtId="0" fontId="12" fillId="3" borderId="1" xfId="0" applyFont="1" applyFill="1" applyBorder="1"/>
    <xf numFmtId="0" fontId="13" fillId="0" borderId="0" xfId="0" applyFont="1"/>
    <xf numFmtId="0" fontId="14" fillId="3" borderId="1" xfId="0" applyFont="1" applyFill="1" applyBorder="1"/>
    <xf numFmtId="0" fontId="14" fillId="2" borderId="1" xfId="0" applyFont="1" applyFill="1" applyBorder="1"/>
    <xf numFmtId="0" fontId="4" fillId="2" borderId="1" xfId="0" applyFont="1" applyFill="1" applyBorder="1"/>
    <xf numFmtId="0" fontId="16" fillId="3" borderId="1" xfId="0" applyFont="1" applyFill="1" applyBorder="1"/>
    <xf numFmtId="0" fontId="15" fillId="0" borderId="17" xfId="0" applyFont="1" applyBorder="1"/>
    <xf numFmtId="0" fontId="17" fillId="0" borderId="19" xfId="0" applyFont="1" applyBorder="1"/>
    <xf numFmtId="0" fontId="15" fillId="0" borderId="19" xfId="0" applyFont="1" applyBorder="1"/>
    <xf numFmtId="0" fontId="17" fillId="0" borderId="0" xfId="0" applyFont="1"/>
    <xf numFmtId="0" fontId="15" fillId="0" borderId="0" xfId="0" applyFont="1"/>
  </cellXfs>
  <cellStyles count="1">
    <cellStyle name="Normal" xfId="0" builtinId="0"/>
  </cellStyles>
  <dxfs count="50">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F9AF98"/>
          <bgColor rgb="FFF9AF98"/>
        </patternFill>
      </fill>
    </dxf>
    <dxf>
      <font>
        <color rgb="FFFF6D6D"/>
      </font>
      <fill>
        <patternFill patternType="none"/>
      </fill>
    </dxf>
    <dxf>
      <fill>
        <patternFill patternType="solid">
          <fgColor rgb="FFF9AF98"/>
          <bgColor rgb="FFF9AF98"/>
        </patternFill>
      </fill>
    </dxf>
    <dxf>
      <font>
        <color rgb="FFFF6D6D"/>
      </font>
      <fill>
        <patternFill patternType="none"/>
      </fill>
    </dxf>
    <dxf>
      <font>
        <color rgb="FFFF6D6D"/>
      </font>
      <fill>
        <patternFill patternType="none"/>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666666"/>
          <bgColor rgb="FF666666"/>
        </patternFill>
      </fill>
    </dxf>
    <dxf>
      <fill>
        <patternFill patternType="solid">
          <fgColor rgb="FF666666"/>
          <bgColor rgb="FF666666"/>
        </patternFill>
      </fill>
    </dxf>
    <dxf>
      <fill>
        <patternFill patternType="solid">
          <fgColor rgb="FF666666"/>
          <bgColor rgb="FF666666"/>
        </patternFill>
      </fill>
    </dxf>
    <dxf>
      <fill>
        <patternFill patternType="solid">
          <fgColor rgb="FF666666"/>
          <bgColor rgb="FF666666"/>
        </patternFill>
      </fill>
    </dxf>
    <dxf>
      <fill>
        <patternFill patternType="solid">
          <fgColor rgb="FF666666"/>
          <bgColor rgb="FF666666"/>
        </patternFill>
      </fill>
    </dxf>
    <dxf>
      <fill>
        <patternFill patternType="solid">
          <fgColor rgb="FF666666"/>
          <bgColor rgb="FF666666"/>
        </patternFill>
      </fill>
    </dxf>
    <dxf>
      <fill>
        <patternFill patternType="solid">
          <fgColor rgb="FFB7E1CD"/>
          <bgColor rgb="FFB7E1CD"/>
        </patternFill>
      </fill>
    </dxf>
    <dxf>
      <fill>
        <patternFill patternType="solid">
          <fgColor rgb="FFB7E1CD"/>
          <bgColor rgb="FFB7E1CD"/>
        </patternFill>
      </fill>
    </dxf>
    <dxf>
      <font>
        <color rgb="FF000000"/>
      </font>
      <fill>
        <patternFill patternType="solid">
          <fgColor rgb="FFB7E1CD"/>
          <bgColor rgb="FFB7E1CD"/>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51"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50"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49"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52"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48"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4"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oneCellAnchor>
    <xdr:from>
      <xdr:col>2</xdr:col>
      <xdr:colOff>47625</xdr:colOff>
      <xdr:row>116</xdr:row>
      <xdr:rowOff>57150</xdr:rowOff>
    </xdr:from>
    <xdr:ext cx="2162175" cy="2181225"/>
    <xdr:pic>
      <xdr:nvPicPr>
        <xdr:cNvPr id="2" name="image1.png" title="Afbeeldi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1</xdr:col>
      <xdr:colOff>238125</xdr:colOff>
      <xdr:row>10</xdr:row>
      <xdr:rowOff>171450</xdr:rowOff>
    </xdr:from>
    <xdr:ext cx="10429875" cy="4733925"/>
    <xdr:pic>
      <xdr:nvPicPr>
        <xdr:cNvPr id="2" name="image5.png" title="Afbeeldin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xdr:col>
      <xdr:colOff>57150</xdr:colOff>
      <xdr:row>171</xdr:row>
      <xdr:rowOff>95250</xdr:rowOff>
    </xdr:from>
    <xdr:ext cx="3238500" cy="2590800"/>
    <xdr:pic>
      <xdr:nvPicPr>
        <xdr:cNvPr id="3" name="image2.png" title="Afbeelding">
          <a:extLst>
            <a:ext uri="{FF2B5EF4-FFF2-40B4-BE49-F238E27FC236}">
              <a16:creationId xmlns:a16="http://schemas.microsoft.com/office/drawing/2014/main" id="{00000000-0008-0000-01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2</xdr:col>
      <xdr:colOff>9525</xdr:colOff>
      <xdr:row>60</xdr:row>
      <xdr:rowOff>38100</xdr:rowOff>
    </xdr:from>
    <xdr:ext cx="4105275" cy="3695700"/>
    <xdr:pic>
      <xdr:nvPicPr>
        <xdr:cNvPr id="4" name="image4.png" title="Afbeelding">
          <a:extLst>
            <a:ext uri="{FF2B5EF4-FFF2-40B4-BE49-F238E27FC236}">
              <a16:creationId xmlns:a16="http://schemas.microsoft.com/office/drawing/2014/main" id="{00000000-0008-0000-01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1</xdr:col>
      <xdr:colOff>228600</xdr:colOff>
      <xdr:row>91</xdr:row>
      <xdr:rowOff>142875</xdr:rowOff>
    </xdr:from>
    <xdr:ext cx="2828925" cy="3514725"/>
    <xdr:pic>
      <xdr:nvPicPr>
        <xdr:cNvPr id="5" name="image3.png" title="Afbeelding">
          <a:extLst>
            <a:ext uri="{FF2B5EF4-FFF2-40B4-BE49-F238E27FC236}">
              <a16:creationId xmlns:a16="http://schemas.microsoft.com/office/drawing/2014/main" id="{00000000-0008-0000-0100-000005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1002"/>
  <sheetViews>
    <sheetView topLeftCell="A345" workbookViewId="0">
      <selection activeCell="J43" sqref="J43"/>
    </sheetView>
  </sheetViews>
  <sheetFormatPr defaultColWidth="14.42578125" defaultRowHeight="15" customHeight="1" x14ac:dyDescent="0.2"/>
  <cols>
    <col min="1" max="1" width="11.140625" customWidth="1"/>
    <col min="2" max="2" width="3.28515625" customWidth="1"/>
    <col min="3" max="3" width="22.7109375" customWidth="1"/>
    <col min="4" max="4" width="27.5703125" customWidth="1"/>
    <col min="5" max="5" width="29" customWidth="1"/>
    <col min="6" max="6" width="25.5703125" customWidth="1"/>
    <col min="7" max="7" width="23.42578125" customWidth="1"/>
    <col min="8" max="8" width="29.7109375" customWidth="1"/>
    <col min="9" max="9" width="24.7109375" customWidth="1"/>
    <col min="10" max="10" width="21.28515625" customWidth="1"/>
    <col min="11" max="11" width="11" customWidth="1"/>
    <col min="12" max="13" width="12.42578125" customWidth="1"/>
    <col min="14" max="14" width="13.42578125" customWidth="1"/>
    <col min="15" max="15" width="22.5703125" customWidth="1"/>
    <col min="16" max="16" width="29.85546875" customWidth="1"/>
    <col min="17" max="18" width="8.85546875" customWidth="1"/>
    <col min="19" max="19" width="18.42578125" customWidth="1"/>
    <col min="20" max="30" width="11.5703125" customWidth="1"/>
  </cols>
  <sheetData>
    <row r="1" spans="1:14" ht="12.75" customHeight="1" x14ac:dyDescent="0.2">
      <c r="A1" s="1"/>
      <c r="B1" s="2"/>
      <c r="C1" s="2"/>
      <c r="D1" s="2"/>
      <c r="E1" s="2"/>
      <c r="F1" s="2"/>
      <c r="G1" s="2"/>
      <c r="H1" s="2"/>
      <c r="I1" s="2"/>
      <c r="J1" s="2"/>
      <c r="K1" s="2"/>
      <c r="L1" s="2"/>
      <c r="M1" s="2"/>
      <c r="N1" s="2"/>
    </row>
    <row r="2" spans="1:14" ht="12.75" customHeight="1" x14ac:dyDescent="0.2">
      <c r="A2" s="2"/>
      <c r="B2" s="2"/>
      <c r="C2" s="2"/>
      <c r="D2" s="2"/>
      <c r="E2" s="2"/>
      <c r="F2" s="2"/>
      <c r="G2" s="2"/>
      <c r="H2" s="2"/>
      <c r="I2" s="2"/>
      <c r="J2" s="2"/>
      <c r="K2" s="2"/>
      <c r="L2" s="2"/>
      <c r="M2" s="2"/>
      <c r="N2" s="2"/>
    </row>
    <row r="3" spans="1:14" ht="12.75" customHeight="1" x14ac:dyDescent="0.2">
      <c r="A3" s="1"/>
      <c r="B3" s="3"/>
      <c r="C3" s="4"/>
      <c r="D3" s="4"/>
      <c r="E3" s="4"/>
      <c r="F3" s="4"/>
      <c r="G3" s="4"/>
      <c r="H3" s="4"/>
      <c r="I3" s="4"/>
      <c r="J3" s="4"/>
      <c r="K3" s="4"/>
      <c r="L3" s="4"/>
      <c r="M3" s="5"/>
      <c r="N3" s="2"/>
    </row>
    <row r="4" spans="1:14" ht="12.75" customHeight="1" x14ac:dyDescent="0.2">
      <c r="A4" s="1" t="s">
        <v>0</v>
      </c>
      <c r="B4" s="6"/>
      <c r="C4" s="7" t="s">
        <v>1</v>
      </c>
      <c r="D4" s="8"/>
      <c r="E4" s="8"/>
      <c r="F4" s="8"/>
      <c r="G4" s="8"/>
      <c r="H4" s="8"/>
      <c r="I4" s="8"/>
      <c r="J4" s="8"/>
      <c r="K4" s="8"/>
      <c r="L4" s="8"/>
      <c r="M4" s="9"/>
      <c r="N4" s="2"/>
    </row>
    <row r="5" spans="1:14" ht="12.75" customHeight="1" x14ac:dyDescent="0.2">
      <c r="A5" s="1"/>
      <c r="B5" s="6"/>
      <c r="C5" s="8"/>
      <c r="D5" s="8"/>
      <c r="E5" s="8"/>
      <c r="F5" s="8"/>
      <c r="G5" s="8"/>
      <c r="H5" s="8"/>
      <c r="I5" s="8"/>
      <c r="J5" s="8"/>
      <c r="K5" s="8"/>
      <c r="L5" s="8"/>
      <c r="M5" s="9"/>
      <c r="N5" s="2"/>
    </row>
    <row r="6" spans="1:14" ht="12.75" customHeight="1" x14ac:dyDescent="0.2">
      <c r="A6" s="1"/>
      <c r="B6" s="6"/>
      <c r="C6" s="8" t="s">
        <v>476</v>
      </c>
      <c r="D6" s="8"/>
      <c r="E6" s="8"/>
      <c r="F6" s="8"/>
      <c r="G6" s="8"/>
      <c r="H6" s="8"/>
      <c r="I6" s="8"/>
      <c r="J6" s="8"/>
      <c r="K6" s="8"/>
      <c r="L6" s="8"/>
      <c r="M6" s="9"/>
      <c r="N6" s="2"/>
    </row>
    <row r="7" spans="1:14" ht="12.75" customHeight="1" x14ac:dyDescent="0.2">
      <c r="A7" s="1"/>
      <c r="B7" s="6"/>
      <c r="C7" s="8" t="s">
        <v>2</v>
      </c>
      <c r="D7" s="8"/>
      <c r="E7" s="8"/>
      <c r="F7" s="8"/>
      <c r="G7" s="8"/>
      <c r="H7" s="8"/>
      <c r="I7" s="8"/>
      <c r="J7" s="8"/>
      <c r="K7" s="8"/>
      <c r="L7" s="8"/>
      <c r="M7" s="9"/>
      <c r="N7" s="2"/>
    </row>
    <row r="8" spans="1:14" ht="12.75" customHeight="1" x14ac:dyDescent="0.2">
      <c r="A8" s="1"/>
      <c r="B8" s="6"/>
      <c r="C8" s="10" t="s">
        <v>477</v>
      </c>
      <c r="D8" s="8"/>
      <c r="E8" s="8"/>
      <c r="F8" s="8"/>
      <c r="G8" s="8"/>
      <c r="H8" s="8"/>
      <c r="I8" s="8"/>
      <c r="J8" s="8"/>
      <c r="K8" s="8"/>
      <c r="L8" s="8"/>
      <c r="M8" s="9"/>
      <c r="N8" s="2"/>
    </row>
    <row r="9" spans="1:14" ht="12.75" customHeight="1" x14ac:dyDescent="0.2">
      <c r="A9" s="1"/>
      <c r="B9" s="6"/>
      <c r="C9" s="8" t="s">
        <v>3</v>
      </c>
      <c r="D9" s="8"/>
      <c r="E9" s="8"/>
      <c r="F9" s="8"/>
      <c r="G9" s="8"/>
      <c r="H9" s="8"/>
      <c r="I9" s="8"/>
      <c r="J9" s="8"/>
      <c r="K9" s="8"/>
      <c r="L9" s="8"/>
      <c r="M9" s="9"/>
      <c r="N9" s="2"/>
    </row>
    <row r="10" spans="1:14" ht="12.75" customHeight="1" x14ac:dyDescent="0.2">
      <c r="A10" s="1"/>
      <c r="B10" s="6"/>
      <c r="C10" s="8"/>
      <c r="D10" s="8"/>
      <c r="E10" s="8"/>
      <c r="F10" s="8"/>
      <c r="G10" s="8"/>
      <c r="H10" s="8"/>
      <c r="I10" s="8"/>
      <c r="J10" s="8"/>
      <c r="K10" s="8"/>
      <c r="L10" s="8"/>
      <c r="M10" s="9"/>
      <c r="N10" s="2"/>
    </row>
    <row r="11" spans="1:14" ht="12.75" customHeight="1" x14ac:dyDescent="0.2">
      <c r="A11" s="1"/>
      <c r="B11" s="6"/>
      <c r="C11" s="8" t="s">
        <v>4</v>
      </c>
      <c r="D11" s="8"/>
      <c r="E11" s="8"/>
      <c r="F11" s="8"/>
      <c r="G11" s="8"/>
      <c r="H11" s="8"/>
      <c r="I11" s="8"/>
      <c r="J11" s="8"/>
      <c r="K11" s="8"/>
      <c r="L11" s="8"/>
      <c r="M11" s="9"/>
      <c r="N11" s="2"/>
    </row>
    <row r="12" spans="1:14" ht="12.75" customHeight="1" x14ac:dyDescent="0.2">
      <c r="A12" s="1"/>
      <c r="B12" s="6"/>
      <c r="C12" s="8" t="s">
        <v>5</v>
      </c>
      <c r="D12" s="8"/>
      <c r="E12" s="8"/>
      <c r="F12" s="8"/>
      <c r="G12" s="8"/>
      <c r="H12" s="8"/>
      <c r="I12" s="8"/>
      <c r="J12" s="8"/>
      <c r="K12" s="8"/>
      <c r="L12" s="8"/>
      <c r="M12" s="9"/>
      <c r="N12" s="2"/>
    </row>
    <row r="13" spans="1:14" ht="12.75" customHeight="1" x14ac:dyDescent="0.2">
      <c r="A13" s="1"/>
      <c r="B13" s="6"/>
      <c r="C13" s="8" t="s">
        <v>6</v>
      </c>
      <c r="D13" s="8"/>
      <c r="E13" s="8"/>
      <c r="F13" s="8"/>
      <c r="G13" s="8"/>
      <c r="H13" s="8"/>
      <c r="I13" s="8"/>
      <c r="J13" s="8"/>
      <c r="K13" s="8"/>
      <c r="L13" s="8"/>
      <c r="M13" s="9"/>
      <c r="N13" s="2"/>
    </row>
    <row r="14" spans="1:14" ht="12.75" customHeight="1" x14ac:dyDescent="0.2">
      <c r="A14" s="1"/>
      <c r="B14" s="6"/>
      <c r="C14" s="8" t="s">
        <v>7</v>
      </c>
      <c r="D14" s="8"/>
      <c r="E14" s="8"/>
      <c r="F14" s="8"/>
      <c r="G14" s="8"/>
      <c r="H14" s="8"/>
      <c r="I14" s="8"/>
      <c r="J14" s="8"/>
      <c r="K14" s="8"/>
      <c r="L14" s="8"/>
      <c r="M14" s="9"/>
      <c r="N14" s="2"/>
    </row>
    <row r="15" spans="1:14" ht="12.75" customHeight="1" x14ac:dyDescent="0.2">
      <c r="A15" s="1"/>
      <c r="B15" s="6"/>
      <c r="C15" s="8" t="s">
        <v>8</v>
      </c>
      <c r="D15" s="8"/>
      <c r="E15" s="8"/>
      <c r="F15" s="8"/>
      <c r="G15" s="8"/>
      <c r="H15" s="8"/>
      <c r="I15" s="8"/>
      <c r="J15" s="8"/>
      <c r="K15" s="8"/>
      <c r="L15" s="8"/>
      <c r="M15" s="9"/>
      <c r="N15" s="2"/>
    </row>
    <row r="16" spans="1:14" ht="12.75" customHeight="1" x14ac:dyDescent="0.2">
      <c r="A16" s="1"/>
      <c r="B16" s="6"/>
      <c r="C16" s="8" t="s">
        <v>9</v>
      </c>
      <c r="D16" s="8"/>
      <c r="E16" s="8"/>
      <c r="F16" s="8"/>
      <c r="G16" s="8"/>
      <c r="H16" s="8"/>
      <c r="I16" s="8"/>
      <c r="J16" s="8"/>
      <c r="K16" s="8"/>
      <c r="L16" s="8"/>
      <c r="M16" s="9"/>
      <c r="N16" s="2"/>
    </row>
    <row r="17" spans="1:14" ht="12.75" customHeight="1" x14ac:dyDescent="0.2">
      <c r="A17" s="2"/>
      <c r="B17" s="6"/>
      <c r="C17" s="8"/>
      <c r="D17" s="8"/>
      <c r="E17" s="8"/>
      <c r="F17" s="8"/>
      <c r="G17" s="8"/>
      <c r="H17" s="8"/>
      <c r="I17" s="8"/>
      <c r="J17" s="8"/>
      <c r="K17" s="8"/>
      <c r="L17" s="8"/>
      <c r="M17" s="9"/>
      <c r="N17" s="2"/>
    </row>
    <row r="18" spans="1:14" ht="12.75" customHeight="1" x14ac:dyDescent="0.2">
      <c r="A18" s="1" t="s">
        <v>10</v>
      </c>
      <c r="B18" s="6">
        <v>1</v>
      </c>
      <c r="C18" s="7" t="s">
        <v>11</v>
      </c>
      <c r="D18" s="8"/>
      <c r="E18" s="8"/>
      <c r="F18" s="8"/>
      <c r="G18" s="8"/>
      <c r="H18" s="8"/>
      <c r="I18" s="8"/>
      <c r="J18" s="8"/>
      <c r="K18" s="8"/>
      <c r="L18" s="8"/>
      <c r="M18" s="9"/>
      <c r="N18" s="2"/>
    </row>
    <row r="19" spans="1:14" ht="12.75" customHeight="1" x14ac:dyDescent="0.2">
      <c r="A19" s="1" t="s">
        <v>12</v>
      </c>
      <c r="B19" s="6"/>
      <c r="C19" s="8"/>
      <c r="D19" s="8"/>
      <c r="E19" s="8"/>
      <c r="F19" s="8"/>
      <c r="G19" s="8"/>
      <c r="H19" s="8"/>
      <c r="I19" s="8"/>
      <c r="J19" s="8"/>
      <c r="K19" s="8"/>
      <c r="L19" s="8"/>
      <c r="M19" s="9"/>
      <c r="N19" s="2"/>
    </row>
    <row r="20" spans="1:14" ht="12.75" customHeight="1" x14ac:dyDescent="0.2">
      <c r="A20" s="2"/>
      <c r="B20" s="6"/>
      <c r="C20" s="8" t="s">
        <v>13</v>
      </c>
      <c r="D20" s="8"/>
      <c r="E20" s="8"/>
      <c r="F20" s="8"/>
      <c r="G20" s="8"/>
      <c r="H20" s="8"/>
      <c r="I20" s="8"/>
      <c r="J20" s="8"/>
      <c r="K20" s="8"/>
      <c r="L20" s="8"/>
      <c r="M20" s="9"/>
      <c r="N20" s="2"/>
    </row>
    <row r="21" spans="1:14" ht="12.75" customHeight="1" x14ac:dyDescent="0.2">
      <c r="A21" s="2"/>
      <c r="B21" s="6"/>
      <c r="C21" s="8" t="s">
        <v>14</v>
      </c>
      <c r="D21" s="8"/>
      <c r="E21" s="8"/>
      <c r="F21" s="8"/>
      <c r="G21" s="8"/>
      <c r="H21" s="8"/>
      <c r="I21" s="8"/>
      <c r="J21" s="8"/>
      <c r="K21" s="8"/>
      <c r="L21" s="8"/>
      <c r="M21" s="9"/>
      <c r="N21" s="2"/>
    </row>
    <row r="22" spans="1:14" ht="12.75" customHeight="1" x14ac:dyDescent="0.2">
      <c r="A22" s="2"/>
      <c r="B22" s="6"/>
      <c r="C22" s="11" t="s">
        <v>15</v>
      </c>
      <c r="D22" s="8"/>
      <c r="E22" s="8"/>
      <c r="F22" s="8"/>
      <c r="G22" s="8"/>
      <c r="H22" s="8"/>
      <c r="I22" s="8"/>
      <c r="J22" s="8"/>
      <c r="K22" s="8"/>
      <c r="L22" s="8"/>
      <c r="M22" s="9"/>
      <c r="N22" s="2"/>
    </row>
    <row r="23" spans="1:14" ht="12.75" customHeight="1" x14ac:dyDescent="0.2">
      <c r="A23" s="2"/>
      <c r="B23" s="12"/>
      <c r="C23" s="13"/>
      <c r="D23" s="13"/>
      <c r="E23" s="13"/>
      <c r="F23" s="13"/>
      <c r="G23" s="13"/>
      <c r="H23" s="13"/>
      <c r="I23" s="13"/>
      <c r="J23" s="13"/>
      <c r="K23" s="13"/>
      <c r="L23" s="13"/>
      <c r="M23" s="14"/>
      <c r="N23" s="2"/>
    </row>
    <row r="24" spans="1:14" ht="12.75" customHeight="1" x14ac:dyDescent="0.2">
      <c r="A24" s="2"/>
      <c r="B24" s="2"/>
      <c r="C24" s="1" t="s">
        <v>16</v>
      </c>
      <c r="D24" s="1" t="s">
        <v>17</v>
      </c>
      <c r="E24" s="2"/>
      <c r="F24" s="2"/>
      <c r="G24" s="2"/>
      <c r="H24" s="2"/>
      <c r="I24" s="2"/>
      <c r="J24" s="2"/>
      <c r="K24" s="2"/>
      <c r="L24" s="2"/>
      <c r="M24" s="2"/>
      <c r="N24" s="2"/>
    </row>
    <row r="25" spans="1:14" ht="12.75" customHeight="1" x14ac:dyDescent="0.2">
      <c r="A25" s="2"/>
      <c r="B25" s="1"/>
      <c r="C25" s="1"/>
      <c r="D25" s="1" t="s">
        <v>18</v>
      </c>
      <c r="E25" s="1" t="s">
        <v>19</v>
      </c>
      <c r="F25" s="1" t="s">
        <v>20</v>
      </c>
      <c r="G25" s="1" t="s">
        <v>19</v>
      </c>
      <c r="H25" s="1" t="s">
        <v>21</v>
      </c>
      <c r="I25" s="1" t="s">
        <v>19</v>
      </c>
      <c r="J25" s="1" t="s">
        <v>22</v>
      </c>
      <c r="K25" s="2"/>
      <c r="L25" s="2"/>
      <c r="M25" s="2"/>
      <c r="N25" s="2"/>
    </row>
    <row r="26" spans="1:14" ht="12.75" customHeight="1" x14ac:dyDescent="0.2">
      <c r="A26" s="2"/>
      <c r="B26" s="1">
        <v>1</v>
      </c>
      <c r="C26" s="1" t="s">
        <v>23</v>
      </c>
      <c r="D26" s="15">
        <v>625</v>
      </c>
      <c r="E26" s="15" t="s">
        <v>24</v>
      </c>
      <c r="F26" s="15">
        <v>0</v>
      </c>
      <c r="G26" s="15" t="s">
        <v>25</v>
      </c>
      <c r="H26" s="15">
        <v>0</v>
      </c>
      <c r="I26" s="15" t="s">
        <v>25</v>
      </c>
      <c r="J26" s="4"/>
      <c r="K26" s="4"/>
      <c r="L26" s="4"/>
      <c r="M26" s="5"/>
      <c r="N26" s="2"/>
    </row>
    <row r="27" spans="1:14" ht="12.75" customHeight="1" x14ac:dyDescent="0.2">
      <c r="A27" s="2"/>
      <c r="B27" s="1"/>
      <c r="C27" s="1" t="s">
        <v>26</v>
      </c>
      <c r="D27" s="16"/>
      <c r="E27" s="16"/>
      <c r="F27" s="16"/>
      <c r="G27" s="16"/>
      <c r="H27" s="16"/>
      <c r="I27" s="16"/>
      <c r="J27" s="8"/>
      <c r="K27" s="8"/>
      <c r="L27" s="8"/>
      <c r="M27" s="9"/>
      <c r="N27" s="2"/>
    </row>
    <row r="28" spans="1:14" ht="12.75" customHeight="1" x14ac:dyDescent="0.2">
      <c r="A28" s="2"/>
      <c r="B28" s="1"/>
      <c r="C28" s="1" t="s">
        <v>27</v>
      </c>
      <c r="D28" s="16"/>
      <c r="E28" s="16"/>
      <c r="F28" s="16"/>
      <c r="G28" s="16"/>
      <c r="H28" s="16"/>
      <c r="I28" s="16"/>
      <c r="J28" s="8"/>
      <c r="K28" s="8"/>
      <c r="L28" s="8"/>
      <c r="M28" s="9"/>
      <c r="N28" s="2"/>
    </row>
    <row r="29" spans="1:14" ht="12.75" customHeight="1" x14ac:dyDescent="0.2">
      <c r="A29" s="2"/>
      <c r="B29" s="1"/>
      <c r="C29" s="1"/>
      <c r="D29" s="17"/>
      <c r="E29" s="17"/>
      <c r="F29" s="17"/>
      <c r="G29" s="17"/>
      <c r="H29" s="17"/>
      <c r="I29" s="17"/>
      <c r="J29" s="13"/>
      <c r="K29" s="13"/>
      <c r="L29" s="13"/>
      <c r="M29" s="14"/>
      <c r="N29" s="2"/>
    </row>
    <row r="30" spans="1:14" ht="12.75" customHeight="1" x14ac:dyDescent="0.2">
      <c r="A30" s="2"/>
      <c r="B30" s="1">
        <v>2</v>
      </c>
      <c r="C30" s="1" t="s">
        <v>23</v>
      </c>
      <c r="D30" s="15">
        <v>590</v>
      </c>
      <c r="E30" s="15" t="s">
        <v>24</v>
      </c>
      <c r="F30" s="15">
        <v>0</v>
      </c>
      <c r="G30" s="15" t="s">
        <v>25</v>
      </c>
      <c r="H30" s="15">
        <v>0</v>
      </c>
      <c r="I30" s="15" t="s">
        <v>25</v>
      </c>
      <c r="J30" s="4"/>
      <c r="K30" s="4"/>
      <c r="L30" s="4"/>
      <c r="M30" s="5"/>
      <c r="N30" s="2"/>
    </row>
    <row r="31" spans="1:14" ht="12.75" customHeight="1" x14ac:dyDescent="0.2">
      <c r="A31" s="2"/>
      <c r="B31" s="1"/>
      <c r="C31" s="1" t="s">
        <v>28</v>
      </c>
      <c r="D31" s="16"/>
      <c r="E31" s="16"/>
      <c r="F31" s="16"/>
      <c r="G31" s="16"/>
      <c r="H31" s="16"/>
      <c r="I31" s="16"/>
      <c r="J31" s="8"/>
      <c r="K31" s="8"/>
      <c r="L31" s="8"/>
      <c r="M31" s="9"/>
      <c r="N31" s="2"/>
    </row>
    <row r="32" spans="1:14" ht="13.5" customHeight="1" x14ac:dyDescent="0.2">
      <c r="A32" s="2"/>
      <c r="B32" s="1"/>
      <c r="C32" s="1" t="s">
        <v>29</v>
      </c>
      <c r="D32" s="16"/>
      <c r="E32" s="16"/>
      <c r="F32" s="16"/>
      <c r="G32" s="16"/>
      <c r="H32" s="16"/>
      <c r="I32" s="16"/>
      <c r="J32" s="8"/>
      <c r="K32" s="8"/>
      <c r="L32" s="8"/>
      <c r="M32" s="9"/>
      <c r="N32" s="2"/>
    </row>
    <row r="33" spans="1:14" ht="12.75" customHeight="1" x14ac:dyDescent="0.2">
      <c r="A33" s="2"/>
      <c r="B33" s="1"/>
      <c r="C33" s="1"/>
      <c r="D33" s="17"/>
      <c r="E33" s="17"/>
      <c r="F33" s="17"/>
      <c r="G33" s="17"/>
      <c r="H33" s="17"/>
      <c r="I33" s="17"/>
      <c r="J33" s="13"/>
      <c r="K33" s="13"/>
      <c r="L33" s="13"/>
      <c r="M33" s="14"/>
      <c r="N33" s="2"/>
    </row>
    <row r="34" spans="1:14" ht="12.75" customHeight="1" x14ac:dyDescent="0.2">
      <c r="A34" s="2"/>
      <c r="B34" s="1">
        <v>3</v>
      </c>
      <c r="C34" s="1" t="s">
        <v>30</v>
      </c>
      <c r="D34" s="15">
        <v>58450</v>
      </c>
      <c r="E34" s="15" t="s">
        <v>24</v>
      </c>
      <c r="F34" s="15">
        <v>72400</v>
      </c>
      <c r="G34" s="15" t="s">
        <v>25</v>
      </c>
      <c r="H34" s="15">
        <v>0</v>
      </c>
      <c r="I34" s="15" t="s">
        <v>25</v>
      </c>
      <c r="J34" s="4"/>
      <c r="K34" s="4"/>
      <c r="L34" s="4"/>
      <c r="M34" s="5"/>
      <c r="N34" s="2"/>
    </row>
    <row r="35" spans="1:14" ht="12.75" customHeight="1" x14ac:dyDescent="0.2">
      <c r="A35" s="2"/>
      <c r="B35" s="1"/>
      <c r="C35" s="1" t="s">
        <v>31</v>
      </c>
      <c r="D35" s="16"/>
      <c r="E35" s="16"/>
      <c r="F35" s="16"/>
      <c r="G35" s="16"/>
      <c r="H35" s="16"/>
      <c r="I35" s="16"/>
      <c r="J35" s="8"/>
      <c r="K35" s="8"/>
      <c r="L35" s="8"/>
      <c r="M35" s="9"/>
      <c r="N35" s="2"/>
    </row>
    <row r="36" spans="1:14" ht="12.75" customHeight="1" x14ac:dyDescent="0.2">
      <c r="A36" s="2"/>
      <c r="B36" s="1"/>
      <c r="C36" s="1" t="s">
        <v>32</v>
      </c>
      <c r="D36" s="16"/>
      <c r="E36" s="16"/>
      <c r="F36" s="16"/>
      <c r="G36" s="16"/>
      <c r="H36" s="16"/>
      <c r="I36" s="16"/>
      <c r="J36" s="8"/>
      <c r="K36" s="8"/>
      <c r="L36" s="8"/>
      <c r="M36" s="9"/>
      <c r="N36" s="2"/>
    </row>
    <row r="37" spans="1:14" ht="12.75" customHeight="1" x14ac:dyDescent="0.2">
      <c r="A37" s="2"/>
      <c r="B37" s="1"/>
      <c r="C37" s="1"/>
      <c r="D37" s="17"/>
      <c r="E37" s="17"/>
      <c r="F37" s="17"/>
      <c r="G37" s="17"/>
      <c r="H37" s="17"/>
      <c r="I37" s="17"/>
      <c r="J37" s="13"/>
      <c r="K37" s="13"/>
      <c r="L37" s="13"/>
      <c r="M37" s="14"/>
      <c r="N37" s="2"/>
    </row>
    <row r="38" spans="1:14" ht="12.75" customHeight="1" x14ac:dyDescent="0.2">
      <c r="A38" s="2"/>
      <c r="B38" s="1">
        <v>4</v>
      </c>
      <c r="C38" s="1" t="s">
        <v>33</v>
      </c>
      <c r="D38" s="15">
        <v>110280</v>
      </c>
      <c r="E38" s="15" t="s">
        <v>24</v>
      </c>
      <c r="F38" s="15">
        <v>13710</v>
      </c>
      <c r="G38" s="15" t="s">
        <v>25</v>
      </c>
      <c r="H38" s="15">
        <v>0</v>
      </c>
      <c r="I38" s="15" t="s">
        <v>25</v>
      </c>
      <c r="J38" s="4"/>
      <c r="K38" s="4"/>
      <c r="L38" s="4"/>
      <c r="M38" s="5"/>
      <c r="N38" s="2"/>
    </row>
    <row r="39" spans="1:14" ht="12.75" customHeight="1" x14ac:dyDescent="0.2">
      <c r="A39" s="2"/>
      <c r="B39" s="1"/>
      <c r="C39" s="1" t="s">
        <v>34</v>
      </c>
      <c r="D39" s="16"/>
      <c r="E39" s="16"/>
      <c r="F39" s="16"/>
      <c r="G39" s="16"/>
      <c r="H39" s="16"/>
      <c r="I39" s="16"/>
      <c r="J39" s="66" t="s">
        <v>35</v>
      </c>
      <c r="K39" s="8"/>
      <c r="L39" s="8"/>
      <c r="M39" s="9"/>
      <c r="N39" s="2"/>
    </row>
    <row r="40" spans="1:14" ht="12.75" customHeight="1" x14ac:dyDescent="0.2">
      <c r="A40" s="2"/>
      <c r="B40" s="1"/>
      <c r="C40" s="1" t="s">
        <v>29</v>
      </c>
      <c r="D40" s="16"/>
      <c r="E40" s="16"/>
      <c r="F40" s="16"/>
      <c r="G40" s="16"/>
      <c r="H40" s="16"/>
      <c r="I40" s="16"/>
      <c r="J40" s="8"/>
      <c r="K40" s="8"/>
      <c r="L40" s="8"/>
      <c r="M40" s="9"/>
      <c r="N40" s="2"/>
    </row>
    <row r="41" spans="1:14" ht="12.75" customHeight="1" x14ac:dyDescent="0.2">
      <c r="A41" s="2"/>
      <c r="B41" s="1"/>
      <c r="C41" s="1"/>
      <c r="D41" s="17"/>
      <c r="E41" s="17"/>
      <c r="F41" s="17"/>
      <c r="G41" s="17"/>
      <c r="H41" s="17"/>
      <c r="I41" s="17"/>
      <c r="J41" s="13"/>
      <c r="K41" s="13"/>
      <c r="L41" s="13"/>
      <c r="M41" s="14"/>
      <c r="N41" s="2"/>
    </row>
    <row r="42" spans="1:14" ht="12.75" customHeight="1" x14ac:dyDescent="0.2">
      <c r="A42" s="2"/>
      <c r="B42" s="1">
        <v>5</v>
      </c>
      <c r="C42" s="1" t="s">
        <v>33</v>
      </c>
      <c r="D42" s="15">
        <v>502933</v>
      </c>
      <c r="E42" s="15" t="s">
        <v>24</v>
      </c>
      <c r="F42" s="15">
        <v>61580</v>
      </c>
      <c r="G42" s="15" t="s">
        <v>25</v>
      </c>
      <c r="H42" s="15">
        <v>6700</v>
      </c>
      <c r="I42" s="15" t="s">
        <v>25</v>
      </c>
      <c r="J42" s="4"/>
      <c r="K42" s="4"/>
      <c r="L42" s="4"/>
      <c r="M42" s="5"/>
      <c r="N42" s="2"/>
    </row>
    <row r="43" spans="1:14" ht="12.75" customHeight="1" x14ac:dyDescent="0.2">
      <c r="A43" s="2"/>
      <c r="B43" s="1"/>
      <c r="C43" s="1" t="s">
        <v>36</v>
      </c>
      <c r="D43" s="16"/>
      <c r="E43" s="16"/>
      <c r="F43" s="16"/>
      <c r="G43" s="16"/>
      <c r="H43" s="16"/>
      <c r="I43" s="16"/>
      <c r="J43" s="66" t="s">
        <v>35</v>
      </c>
      <c r="K43" s="8"/>
      <c r="L43" s="8"/>
      <c r="M43" s="9"/>
      <c r="N43" s="2"/>
    </row>
    <row r="44" spans="1:14" ht="12.75" customHeight="1" x14ac:dyDescent="0.2">
      <c r="A44" s="2"/>
      <c r="B44" s="1"/>
      <c r="C44" s="1" t="s">
        <v>37</v>
      </c>
      <c r="D44" s="18"/>
      <c r="E44" s="17"/>
      <c r="F44" s="17"/>
      <c r="G44" s="17"/>
      <c r="H44" s="17"/>
      <c r="I44" s="17"/>
      <c r="J44" s="13"/>
      <c r="K44" s="13"/>
      <c r="L44" s="13"/>
      <c r="M44" s="14"/>
      <c r="N44" s="2"/>
    </row>
    <row r="45" spans="1:14" ht="12.75" customHeight="1" x14ac:dyDescent="0.2">
      <c r="A45" s="2"/>
      <c r="B45" s="1"/>
      <c r="C45" s="1"/>
      <c r="D45" s="2"/>
      <c r="E45" s="2"/>
      <c r="F45" s="2"/>
      <c r="G45" s="2"/>
      <c r="H45" s="2"/>
      <c r="I45" s="2"/>
      <c r="J45" s="2"/>
      <c r="K45" s="2"/>
      <c r="L45" s="2"/>
      <c r="M45" s="2"/>
      <c r="N45" s="2"/>
    </row>
    <row r="46" spans="1:14" ht="12.75" customHeight="1" x14ac:dyDescent="0.2">
      <c r="A46" s="2"/>
      <c r="B46" s="1"/>
      <c r="C46" s="1" t="s">
        <v>38</v>
      </c>
      <c r="D46" s="2" t="s">
        <v>39</v>
      </c>
      <c r="E46" s="2"/>
      <c r="F46" s="2"/>
      <c r="G46" s="2"/>
      <c r="H46" s="2"/>
      <c r="I46" s="2"/>
      <c r="J46" s="2"/>
      <c r="K46" s="2"/>
      <c r="L46" s="2"/>
      <c r="M46" s="2"/>
      <c r="N46" s="2"/>
    </row>
    <row r="47" spans="1:14" ht="12.75" customHeight="1" x14ac:dyDescent="0.2">
      <c r="A47" s="2"/>
      <c r="B47" s="2"/>
      <c r="C47" s="2"/>
      <c r="D47" s="2" t="s">
        <v>40</v>
      </c>
      <c r="E47" s="2"/>
      <c r="F47" s="2"/>
      <c r="G47" s="2"/>
      <c r="H47" s="2"/>
      <c r="I47" s="2"/>
      <c r="J47" s="2"/>
      <c r="K47" s="2"/>
      <c r="L47" s="2"/>
      <c r="M47" s="2"/>
      <c r="N47" s="2"/>
    </row>
    <row r="48" spans="1:14" ht="12.75" customHeight="1" x14ac:dyDescent="0.2">
      <c r="A48" s="2"/>
      <c r="B48" s="3"/>
      <c r="C48" s="4"/>
      <c r="D48" s="4"/>
      <c r="E48" s="4"/>
      <c r="F48" s="4"/>
      <c r="G48" s="4"/>
      <c r="H48" s="4"/>
      <c r="I48" s="4"/>
      <c r="J48" s="4"/>
      <c r="K48" s="4"/>
      <c r="L48" s="4"/>
      <c r="M48" s="5"/>
      <c r="N48" s="2"/>
    </row>
    <row r="49" spans="1:14" ht="12.75" customHeight="1" x14ac:dyDescent="0.2">
      <c r="A49" s="1" t="s">
        <v>10</v>
      </c>
      <c r="B49" s="6">
        <v>2</v>
      </c>
      <c r="C49" s="7" t="s">
        <v>41</v>
      </c>
      <c r="D49" s="8"/>
      <c r="E49" s="8"/>
      <c r="F49" s="8"/>
      <c r="G49" s="8"/>
      <c r="H49" s="8"/>
      <c r="I49" s="8"/>
      <c r="J49" s="8"/>
      <c r="K49" s="8"/>
      <c r="L49" s="8"/>
      <c r="M49" s="9"/>
      <c r="N49" s="2"/>
    </row>
    <row r="50" spans="1:14" ht="12.75" customHeight="1" x14ac:dyDescent="0.2">
      <c r="A50" s="1" t="s">
        <v>12</v>
      </c>
      <c r="B50" s="6"/>
      <c r="C50" s="8"/>
      <c r="D50" s="8"/>
      <c r="E50" s="8"/>
      <c r="F50" s="8"/>
      <c r="G50" s="8"/>
      <c r="H50" s="8"/>
      <c r="I50" s="8"/>
      <c r="J50" s="8"/>
      <c r="K50" s="8"/>
      <c r="L50" s="8"/>
      <c r="M50" s="9"/>
      <c r="N50" s="2"/>
    </row>
    <row r="51" spans="1:14" ht="12.75" customHeight="1" x14ac:dyDescent="0.2">
      <c r="A51" s="2"/>
      <c r="B51" s="6"/>
      <c r="C51" s="8" t="s">
        <v>42</v>
      </c>
      <c r="D51" s="8"/>
      <c r="E51" s="8"/>
      <c r="F51" s="8"/>
      <c r="G51" s="8"/>
      <c r="H51" s="8"/>
      <c r="I51" s="8"/>
      <c r="J51" s="8"/>
      <c r="K51" s="8"/>
      <c r="L51" s="8"/>
      <c r="M51" s="9"/>
      <c r="N51" s="2"/>
    </row>
    <row r="52" spans="1:14" ht="12.75" customHeight="1" x14ac:dyDescent="0.2">
      <c r="A52" s="2"/>
      <c r="B52" s="6"/>
      <c r="C52" s="8"/>
      <c r="D52" s="8"/>
      <c r="E52" s="8"/>
      <c r="F52" s="8"/>
      <c r="G52" s="8"/>
      <c r="H52" s="8"/>
      <c r="I52" s="8"/>
      <c r="J52" s="8"/>
      <c r="K52" s="8"/>
      <c r="L52" s="8"/>
      <c r="M52" s="9"/>
      <c r="N52" s="2"/>
    </row>
    <row r="53" spans="1:14" ht="12.75" customHeight="1" x14ac:dyDescent="0.2">
      <c r="A53" s="2"/>
      <c r="B53" s="12"/>
      <c r="C53" s="13"/>
      <c r="D53" s="13"/>
      <c r="E53" s="13"/>
      <c r="F53" s="13"/>
      <c r="G53" s="13"/>
      <c r="H53" s="13"/>
      <c r="I53" s="13"/>
      <c r="J53" s="13"/>
      <c r="K53" s="13"/>
      <c r="L53" s="13"/>
      <c r="M53" s="14"/>
      <c r="N53" s="2"/>
    </row>
    <row r="54" spans="1:14" ht="12.75" customHeight="1" x14ac:dyDescent="0.2">
      <c r="A54" s="2"/>
      <c r="B54" s="2"/>
      <c r="C54" s="2"/>
      <c r="D54" s="1" t="s">
        <v>43</v>
      </c>
      <c r="E54" s="1" t="s">
        <v>44</v>
      </c>
      <c r="F54" s="2"/>
      <c r="G54" s="1"/>
      <c r="H54" s="2"/>
      <c r="I54" s="2"/>
      <c r="J54" s="2"/>
      <c r="K54" s="2"/>
      <c r="L54" s="2"/>
      <c r="M54" s="2"/>
      <c r="N54" s="2"/>
    </row>
    <row r="55" spans="1:14" ht="12.75" customHeight="1" x14ac:dyDescent="0.2">
      <c r="A55" s="2"/>
      <c r="B55" s="2"/>
      <c r="C55" s="2">
        <v>1</v>
      </c>
      <c r="D55" s="3" t="s">
        <v>45</v>
      </c>
      <c r="E55" s="5"/>
      <c r="F55" s="2"/>
      <c r="G55" s="2"/>
      <c r="H55" s="2"/>
      <c r="I55" s="2"/>
      <c r="J55" s="2"/>
      <c r="K55" s="2"/>
      <c r="L55" s="2"/>
      <c r="M55" s="2"/>
      <c r="N55" s="2"/>
    </row>
    <row r="56" spans="1:14" ht="12.75" customHeight="1" x14ac:dyDescent="0.2">
      <c r="A56" s="2"/>
      <c r="B56" s="2"/>
      <c r="C56" s="2"/>
      <c r="D56" s="6" t="s">
        <v>46</v>
      </c>
      <c r="E56" s="9" t="s">
        <v>47</v>
      </c>
      <c r="F56" s="2"/>
      <c r="G56" s="2"/>
      <c r="H56" s="2"/>
      <c r="I56" s="2"/>
      <c r="J56" s="2"/>
      <c r="K56" s="2"/>
      <c r="L56" s="2"/>
      <c r="M56" s="2"/>
      <c r="N56" s="2"/>
    </row>
    <row r="57" spans="1:14" ht="12.75" customHeight="1" x14ac:dyDescent="0.2">
      <c r="A57" s="2"/>
      <c r="B57" s="2"/>
      <c r="C57" s="2"/>
      <c r="D57" s="6" t="s">
        <v>48</v>
      </c>
      <c r="E57" s="9"/>
      <c r="F57" s="2"/>
      <c r="G57" s="2"/>
      <c r="H57" s="2"/>
      <c r="I57" s="2"/>
      <c r="J57" s="2"/>
      <c r="K57" s="2"/>
      <c r="L57" s="2"/>
      <c r="M57" s="2"/>
      <c r="N57" s="2"/>
    </row>
    <row r="58" spans="1:14" ht="12.75" customHeight="1" x14ac:dyDescent="0.2">
      <c r="A58" s="2"/>
      <c r="B58" s="2"/>
      <c r="C58" s="2"/>
      <c r="D58" s="12"/>
      <c r="E58" s="14"/>
      <c r="F58" s="2"/>
      <c r="G58" s="2"/>
      <c r="H58" s="2"/>
      <c r="I58" s="2"/>
      <c r="J58" s="2"/>
      <c r="K58" s="2"/>
      <c r="L58" s="2"/>
      <c r="M58" s="2"/>
      <c r="N58" s="2"/>
    </row>
    <row r="59" spans="1:14" ht="12.75" customHeight="1" x14ac:dyDescent="0.2">
      <c r="A59" s="2"/>
      <c r="B59" s="2"/>
      <c r="C59" s="2">
        <v>2</v>
      </c>
      <c r="D59" s="3" t="s">
        <v>49</v>
      </c>
      <c r="E59" s="5"/>
      <c r="F59" s="2"/>
      <c r="G59" s="2"/>
      <c r="H59" s="2"/>
      <c r="I59" s="2"/>
      <c r="J59" s="2"/>
      <c r="K59" s="2"/>
      <c r="L59" s="2"/>
      <c r="M59" s="2"/>
      <c r="N59" s="2"/>
    </row>
    <row r="60" spans="1:14" ht="12.75" customHeight="1" x14ac:dyDescent="0.2">
      <c r="A60" s="2"/>
      <c r="B60" s="2"/>
      <c r="C60" s="2"/>
      <c r="D60" s="6" t="s">
        <v>50</v>
      </c>
      <c r="E60" s="9" t="s">
        <v>51</v>
      </c>
      <c r="F60" s="2"/>
      <c r="G60" s="2"/>
      <c r="H60" s="2"/>
      <c r="I60" s="2"/>
      <c r="J60" s="2"/>
      <c r="K60" s="2"/>
      <c r="L60" s="2"/>
      <c r="M60" s="2"/>
      <c r="N60" s="2"/>
    </row>
    <row r="61" spans="1:14" ht="12.75" customHeight="1" x14ac:dyDescent="0.2">
      <c r="A61" s="2"/>
      <c r="B61" s="2"/>
      <c r="C61" s="2"/>
      <c r="D61" s="6" t="s">
        <v>52</v>
      </c>
      <c r="E61" s="9"/>
      <c r="F61" s="2"/>
      <c r="G61" s="2"/>
      <c r="H61" s="2"/>
      <c r="I61" s="2"/>
      <c r="J61" s="2"/>
      <c r="K61" s="2"/>
      <c r="L61" s="2"/>
      <c r="M61" s="2"/>
      <c r="N61" s="2"/>
    </row>
    <row r="62" spans="1:14" ht="12.75" customHeight="1" x14ac:dyDescent="0.2">
      <c r="A62" s="2"/>
      <c r="B62" s="2"/>
      <c r="C62" s="2"/>
      <c r="D62" s="12"/>
      <c r="E62" s="14"/>
      <c r="F62" s="2"/>
      <c r="G62" s="2"/>
      <c r="H62" s="2"/>
      <c r="I62" s="2"/>
      <c r="J62" s="2"/>
      <c r="K62" s="2"/>
      <c r="L62" s="2"/>
      <c r="M62" s="2"/>
      <c r="N62" s="2"/>
    </row>
    <row r="63" spans="1:14" ht="12.75" customHeight="1" x14ac:dyDescent="0.2">
      <c r="A63" s="2"/>
      <c r="B63" s="2"/>
      <c r="C63" s="2">
        <v>3</v>
      </c>
      <c r="D63" s="3" t="s">
        <v>53</v>
      </c>
      <c r="E63" s="5"/>
      <c r="F63" s="2"/>
      <c r="G63" s="2"/>
      <c r="H63" s="2"/>
      <c r="I63" s="2"/>
      <c r="J63" s="2"/>
      <c r="K63" s="2"/>
      <c r="L63" s="2"/>
      <c r="M63" s="2"/>
      <c r="N63" s="2"/>
    </row>
    <row r="64" spans="1:14" ht="12.75" customHeight="1" x14ac:dyDescent="0.2">
      <c r="A64" s="2"/>
      <c r="B64" s="2"/>
      <c r="C64" s="2"/>
      <c r="D64" s="6" t="s">
        <v>54</v>
      </c>
      <c r="E64" s="9" t="s">
        <v>55</v>
      </c>
      <c r="F64" s="2"/>
      <c r="G64" s="2"/>
      <c r="H64" s="2"/>
      <c r="I64" s="2"/>
      <c r="J64" s="2"/>
      <c r="K64" s="2"/>
      <c r="L64" s="2"/>
      <c r="M64" s="2"/>
      <c r="N64" s="2"/>
    </row>
    <row r="65" spans="1:14" ht="12.75" customHeight="1" x14ac:dyDescent="0.2">
      <c r="A65" s="2"/>
      <c r="B65" s="2"/>
      <c r="C65" s="2"/>
      <c r="D65" s="12" t="s">
        <v>56</v>
      </c>
      <c r="E65" s="14"/>
      <c r="F65" s="2"/>
      <c r="G65" s="2"/>
      <c r="H65" s="2"/>
      <c r="I65" s="2"/>
      <c r="J65" s="2"/>
      <c r="K65" s="2"/>
      <c r="L65" s="2"/>
      <c r="M65" s="2"/>
      <c r="N65" s="2"/>
    </row>
    <row r="66" spans="1:14" ht="12.75" customHeight="1" x14ac:dyDescent="0.2">
      <c r="A66" s="2"/>
      <c r="B66" s="2"/>
      <c r="C66" s="2"/>
      <c r="D66" s="2"/>
      <c r="E66" s="2"/>
      <c r="F66" s="2"/>
      <c r="G66" s="2"/>
      <c r="H66" s="2"/>
      <c r="I66" s="2"/>
      <c r="J66" s="2"/>
      <c r="K66" s="2"/>
      <c r="L66" s="2"/>
      <c r="M66" s="2"/>
      <c r="N66" s="2"/>
    </row>
    <row r="67" spans="1:14" ht="12.75" customHeight="1" x14ac:dyDescent="0.2">
      <c r="A67" s="2"/>
      <c r="B67" s="2"/>
      <c r="C67" s="2"/>
      <c r="D67" s="2"/>
      <c r="E67" s="2"/>
      <c r="F67" s="2"/>
      <c r="G67" s="2"/>
      <c r="H67" s="2"/>
      <c r="I67" s="2"/>
      <c r="J67" s="2"/>
      <c r="K67" s="2"/>
      <c r="L67" s="2"/>
      <c r="M67" s="2"/>
      <c r="N67" s="2"/>
    </row>
    <row r="68" spans="1:14" ht="12.75" customHeight="1" x14ac:dyDescent="0.2">
      <c r="A68" s="1" t="s">
        <v>57</v>
      </c>
      <c r="B68" s="3"/>
      <c r="C68" s="4"/>
      <c r="D68" s="4"/>
      <c r="E68" s="4"/>
      <c r="F68" s="4"/>
      <c r="G68" s="4"/>
      <c r="H68" s="4"/>
      <c r="I68" s="4"/>
      <c r="J68" s="4"/>
      <c r="K68" s="4"/>
      <c r="L68" s="4"/>
      <c r="M68" s="19"/>
      <c r="N68" s="2"/>
    </row>
    <row r="69" spans="1:14" ht="12.75" customHeight="1" x14ac:dyDescent="0.2">
      <c r="A69" s="1" t="s">
        <v>58</v>
      </c>
      <c r="B69" s="6"/>
      <c r="C69" s="7" t="s">
        <v>59</v>
      </c>
      <c r="D69" s="8"/>
      <c r="E69" s="8"/>
      <c r="F69" s="8"/>
      <c r="G69" s="8"/>
      <c r="H69" s="8"/>
      <c r="I69" s="8"/>
      <c r="J69" s="8"/>
      <c r="K69" s="8"/>
      <c r="L69" s="20"/>
      <c r="M69" s="9"/>
      <c r="N69" s="21"/>
    </row>
    <row r="70" spans="1:14" ht="12.75" customHeight="1" x14ac:dyDescent="0.2">
      <c r="A70" s="2"/>
      <c r="B70" s="6"/>
      <c r="C70" s="8"/>
      <c r="D70" s="8"/>
      <c r="E70" s="8"/>
      <c r="F70" s="8"/>
      <c r="G70" s="8"/>
      <c r="H70" s="8"/>
      <c r="I70" s="8"/>
      <c r="J70" s="8"/>
      <c r="K70" s="8"/>
      <c r="L70" s="8"/>
      <c r="M70" s="22"/>
      <c r="N70" s="2"/>
    </row>
    <row r="71" spans="1:14" ht="12.75" customHeight="1" x14ac:dyDescent="0.2">
      <c r="A71" s="2"/>
      <c r="B71" s="6"/>
      <c r="C71" s="8" t="s">
        <v>60</v>
      </c>
      <c r="D71" s="8"/>
      <c r="E71" s="8"/>
      <c r="F71" s="8"/>
      <c r="G71" s="8"/>
      <c r="H71" s="8"/>
      <c r="I71" s="8"/>
      <c r="J71" s="8"/>
      <c r="K71" s="8"/>
      <c r="L71" s="8"/>
      <c r="M71" s="9"/>
      <c r="N71" s="2"/>
    </row>
    <row r="72" spans="1:14" ht="12.75" customHeight="1" x14ac:dyDescent="0.2">
      <c r="A72" s="2"/>
      <c r="B72" s="6"/>
      <c r="C72" s="8" t="s">
        <v>61</v>
      </c>
      <c r="D72" s="8"/>
      <c r="E72" s="8"/>
      <c r="F72" s="8"/>
      <c r="G72" s="8"/>
      <c r="H72" s="8"/>
      <c r="I72" s="8"/>
      <c r="J72" s="8"/>
      <c r="K72" s="8"/>
      <c r="L72" s="8"/>
      <c r="M72" s="9"/>
      <c r="N72" s="2"/>
    </row>
    <row r="73" spans="1:14" ht="12.75" customHeight="1" x14ac:dyDescent="0.2">
      <c r="A73" s="1"/>
      <c r="B73" s="6"/>
      <c r="C73" s="8" t="s">
        <v>62</v>
      </c>
      <c r="D73" s="8"/>
      <c r="E73" s="8"/>
      <c r="F73" s="8"/>
      <c r="G73" s="8"/>
      <c r="H73" s="8"/>
      <c r="I73" s="8"/>
      <c r="J73" s="8"/>
      <c r="K73" s="8"/>
      <c r="L73" s="8"/>
      <c r="M73" s="9"/>
      <c r="N73" s="2"/>
    </row>
    <row r="74" spans="1:14" ht="12.75" customHeight="1" x14ac:dyDescent="0.2">
      <c r="A74" s="1"/>
      <c r="B74" s="6"/>
      <c r="C74" s="23" t="s">
        <v>63</v>
      </c>
      <c r="D74" s="8"/>
      <c r="E74" s="8"/>
      <c r="F74" s="8"/>
      <c r="G74" s="8"/>
      <c r="H74" s="8"/>
      <c r="I74" s="8"/>
      <c r="J74" s="8"/>
      <c r="K74" s="8"/>
      <c r="L74" s="8"/>
      <c r="M74" s="9"/>
      <c r="N74" s="2"/>
    </row>
    <row r="75" spans="1:14" ht="12.75" customHeight="1" x14ac:dyDescent="0.2">
      <c r="A75" s="1"/>
      <c r="B75" s="6"/>
      <c r="C75" s="8" t="s">
        <v>64</v>
      </c>
      <c r="D75" s="8"/>
      <c r="E75" s="8"/>
      <c r="F75" s="8"/>
      <c r="G75" s="8"/>
      <c r="H75" s="8"/>
      <c r="I75" s="8"/>
      <c r="J75" s="8"/>
      <c r="K75" s="8"/>
      <c r="L75" s="8"/>
      <c r="M75" s="9"/>
      <c r="N75" s="2"/>
    </row>
    <row r="76" spans="1:14" ht="12.75" customHeight="1" x14ac:dyDescent="0.2">
      <c r="A76" s="1"/>
      <c r="B76" s="6"/>
      <c r="C76" s="8" t="s">
        <v>65</v>
      </c>
      <c r="D76" s="8"/>
      <c r="E76" s="8"/>
      <c r="F76" s="8"/>
      <c r="G76" s="8"/>
      <c r="H76" s="8"/>
      <c r="I76" s="8"/>
      <c r="J76" s="8"/>
      <c r="K76" s="8"/>
      <c r="L76" s="8"/>
      <c r="M76" s="9"/>
      <c r="N76" s="2"/>
    </row>
    <row r="77" spans="1:14" ht="12.75" customHeight="1" x14ac:dyDescent="0.2">
      <c r="A77" s="1"/>
      <c r="B77" s="6"/>
      <c r="C77" s="8" t="s">
        <v>66</v>
      </c>
      <c r="D77" s="8"/>
      <c r="E77" s="8"/>
      <c r="F77" s="8"/>
      <c r="G77" s="8"/>
      <c r="H77" s="8"/>
      <c r="I77" s="8"/>
      <c r="J77" s="8"/>
      <c r="K77" s="8"/>
      <c r="L77" s="8"/>
      <c r="M77" s="9"/>
      <c r="N77" s="2"/>
    </row>
    <row r="78" spans="1:14" ht="12.75" customHeight="1" x14ac:dyDescent="0.2">
      <c r="A78" s="1"/>
      <c r="B78" s="6"/>
      <c r="C78" s="8" t="s">
        <v>67</v>
      </c>
      <c r="D78" s="8"/>
      <c r="E78" s="8"/>
      <c r="F78" s="8"/>
      <c r="G78" s="8"/>
      <c r="H78" s="8"/>
      <c r="I78" s="8"/>
      <c r="J78" s="8"/>
      <c r="K78" s="8"/>
      <c r="L78" s="8"/>
      <c r="M78" s="9"/>
      <c r="N78" s="2"/>
    </row>
    <row r="79" spans="1:14" ht="12.75" customHeight="1" x14ac:dyDescent="0.2">
      <c r="A79" s="1"/>
      <c r="B79" s="6"/>
      <c r="C79" s="8"/>
      <c r="D79" s="8"/>
      <c r="E79" s="8"/>
      <c r="F79" s="8"/>
      <c r="G79" s="8"/>
      <c r="H79" s="8"/>
      <c r="I79" s="8"/>
      <c r="J79" s="8"/>
      <c r="K79" s="8"/>
      <c r="L79" s="8"/>
      <c r="M79" s="9"/>
      <c r="N79" s="2"/>
    </row>
    <row r="80" spans="1:14" ht="12.75" customHeight="1" x14ac:dyDescent="0.2">
      <c r="A80" s="1"/>
      <c r="B80" s="6"/>
      <c r="C80" s="8"/>
      <c r="D80" s="8"/>
      <c r="E80" s="8"/>
      <c r="F80" s="8"/>
      <c r="G80" s="8"/>
      <c r="H80" s="8"/>
      <c r="I80" s="8"/>
      <c r="J80" s="8"/>
      <c r="K80" s="8"/>
      <c r="L80" s="8"/>
      <c r="M80" s="9"/>
      <c r="N80" s="2"/>
    </row>
    <row r="81" spans="1:14" ht="12.75" customHeight="1" x14ac:dyDescent="0.2">
      <c r="A81" s="1"/>
      <c r="B81" s="6"/>
      <c r="C81" s="7" t="s">
        <v>68</v>
      </c>
      <c r="D81" s="7" t="s">
        <v>69</v>
      </c>
      <c r="E81" s="7" t="s">
        <v>70</v>
      </c>
      <c r="F81" s="7" t="s">
        <v>71</v>
      </c>
      <c r="G81" s="7" t="s">
        <v>72</v>
      </c>
      <c r="H81" s="7" t="s">
        <v>73</v>
      </c>
      <c r="I81" s="7" t="s">
        <v>74</v>
      </c>
      <c r="J81" s="7" t="s">
        <v>75</v>
      </c>
      <c r="K81" s="8"/>
      <c r="L81" s="8"/>
      <c r="M81" s="9"/>
      <c r="N81" s="2"/>
    </row>
    <row r="82" spans="1:14" ht="12.75" customHeight="1" x14ac:dyDescent="0.25">
      <c r="A82" s="1"/>
      <c r="B82" s="6"/>
      <c r="C82" s="7">
        <v>1</v>
      </c>
      <c r="D82" s="67" t="s">
        <v>479</v>
      </c>
      <c r="E82" s="24">
        <v>10000</v>
      </c>
      <c r="F82" s="25" t="s">
        <v>76</v>
      </c>
      <c r="G82" s="26" t="s">
        <v>80</v>
      </c>
      <c r="H82" s="27" t="str">
        <f t="shared" ref="H82:H111" si="0">IF((E82=""),IF(ISBLANK(D82),"","Vul de laadcapaciteit in"),"ok")</f>
        <v>ok</v>
      </c>
      <c r="I82" s="27" t="str">
        <f t="shared" ref="I82:I111" si="1">IF((F82="_"),IF(ISBLANK(D82),"","Vul het voertuig type in"),"ok")</f>
        <v>ok</v>
      </c>
      <c r="J82" s="28" t="str">
        <f t="shared" ref="J82:J111" si="2">IF((G82="-"),IF(ISBLANK(D82),"","Vul in of er een trailer is"),"ok")</f>
        <v>ok</v>
      </c>
      <c r="K82" s="8"/>
      <c r="L82" s="8"/>
      <c r="M82" s="9"/>
      <c r="N82" s="2"/>
    </row>
    <row r="83" spans="1:14" ht="12.75" customHeight="1" x14ac:dyDescent="0.25">
      <c r="A83" s="1"/>
      <c r="B83" s="6"/>
      <c r="C83" s="7">
        <v>2</v>
      </c>
      <c r="D83" s="67" t="s">
        <v>482</v>
      </c>
      <c r="E83" s="24">
        <v>15000</v>
      </c>
      <c r="F83" s="25" t="s">
        <v>76</v>
      </c>
      <c r="G83" s="26" t="s">
        <v>77</v>
      </c>
      <c r="H83" s="29" t="str">
        <f t="shared" si="0"/>
        <v>ok</v>
      </c>
      <c r="I83" s="29" t="str">
        <f t="shared" si="1"/>
        <v>ok</v>
      </c>
      <c r="J83" s="30" t="str">
        <f t="shared" si="2"/>
        <v>ok</v>
      </c>
      <c r="K83" s="8"/>
      <c r="L83" s="8"/>
      <c r="M83" s="9"/>
      <c r="N83" s="2"/>
    </row>
    <row r="84" spans="1:14" ht="12.75" customHeight="1" x14ac:dyDescent="0.25">
      <c r="A84" s="1"/>
      <c r="B84" s="6"/>
      <c r="C84" s="7">
        <v>3</v>
      </c>
      <c r="D84" s="67" t="s">
        <v>480</v>
      </c>
      <c r="E84" s="24">
        <v>1500</v>
      </c>
      <c r="F84" s="25" t="s">
        <v>478</v>
      </c>
      <c r="G84" s="26" t="s">
        <v>77</v>
      </c>
      <c r="H84" s="29" t="str">
        <f>IF((E84=""),IF(ISBLANK(D84),"","Vul de laadcapaciteit in"),"ok")</f>
        <v>ok</v>
      </c>
      <c r="I84" s="29" t="str">
        <f>IF((F84="_"),IF(ISBLANK(D84),"","Vul het voertuig type in"),"ok")</f>
        <v>ok</v>
      </c>
      <c r="J84" s="30" t="str">
        <f>IF((G84="-"),IF(ISBLANK(D84),"","Vul in of er een trailer is"),"ok")</f>
        <v>ok</v>
      </c>
      <c r="K84" s="8"/>
      <c r="L84" s="8"/>
      <c r="M84" s="9"/>
      <c r="N84" s="2"/>
    </row>
    <row r="85" spans="1:14" ht="12.75" customHeight="1" x14ac:dyDescent="0.25">
      <c r="A85" s="1"/>
      <c r="B85" s="6"/>
      <c r="C85" s="7">
        <v>4</v>
      </c>
      <c r="D85" s="67" t="s">
        <v>481</v>
      </c>
      <c r="E85" s="24">
        <v>200</v>
      </c>
      <c r="F85" s="25" t="s">
        <v>79</v>
      </c>
      <c r="G85" s="26" t="s">
        <v>77</v>
      </c>
      <c r="H85" s="29" t="str">
        <f>IF((E85=""),IF(ISBLANK(D85),"","Vul de laadcapaciteit in"),"ok")</f>
        <v>ok</v>
      </c>
      <c r="I85" s="29" t="str">
        <f>IF((F85="_"),IF(ISBLANK(D85),"","Vul het voertuig type in"),"ok")</f>
        <v>ok</v>
      </c>
      <c r="J85" s="30" t="str">
        <f>IF((G85="-"),IF(ISBLANK(D85),"","Vul in of er een trailer is"),"ok")</f>
        <v>ok</v>
      </c>
      <c r="K85" s="8"/>
      <c r="L85" s="8"/>
      <c r="M85" s="9"/>
      <c r="N85" s="2"/>
    </row>
    <row r="86" spans="1:14" ht="12.75" customHeight="1" x14ac:dyDescent="0.25">
      <c r="A86" s="1"/>
      <c r="B86" s="6"/>
      <c r="C86" s="7">
        <v>5</v>
      </c>
      <c r="D86" s="67" t="s">
        <v>78</v>
      </c>
      <c r="E86" s="24">
        <v>100000</v>
      </c>
      <c r="F86" s="25" t="s">
        <v>78</v>
      </c>
      <c r="G86" s="26" t="s">
        <v>77</v>
      </c>
      <c r="H86" s="29" t="str">
        <f>IF((E86=""),IF(ISBLANK(D86),"","Vul de laadcapaciteit in"),"ok")</f>
        <v>ok</v>
      </c>
      <c r="I86" s="29" t="str">
        <f>IF((F86="_"),IF(ISBLANK(D86),"","Vul het voertuig type in"),"ok")</f>
        <v>ok</v>
      </c>
      <c r="J86" s="30" t="str">
        <f>IF((G86="-"),IF(ISBLANK(D86),"","Vul in of er een trailer is"),"ok")</f>
        <v>ok</v>
      </c>
      <c r="K86" s="8"/>
      <c r="L86" s="8"/>
      <c r="M86" s="9"/>
      <c r="N86" s="2"/>
    </row>
    <row r="87" spans="1:14" ht="12.75" customHeight="1" x14ac:dyDescent="0.25">
      <c r="A87" s="1"/>
      <c r="B87" s="6"/>
      <c r="C87" s="7">
        <v>6</v>
      </c>
      <c r="D87" s="67" t="s">
        <v>482</v>
      </c>
      <c r="E87" s="24">
        <v>15000</v>
      </c>
      <c r="F87" s="25" t="s">
        <v>76</v>
      </c>
      <c r="G87" s="26" t="s">
        <v>77</v>
      </c>
      <c r="H87" s="29" t="str">
        <f>IF((E87=""),IF(ISBLANK(D87),"","Vul de laadcapaciteit in"),"ok")</f>
        <v>ok</v>
      </c>
      <c r="I87" s="29" t="str">
        <f>IF((F87="_"),IF(ISBLANK(D87),"","Vul het voertuig type in"),"ok")</f>
        <v>ok</v>
      </c>
      <c r="J87" s="30" t="str">
        <f>IF((G87="-"),IF(ISBLANK(D87),"","Vul in of er een trailer is"),"ok")</f>
        <v>ok</v>
      </c>
      <c r="K87" s="8"/>
      <c r="L87" s="8"/>
      <c r="M87" s="9"/>
      <c r="N87" s="2"/>
    </row>
    <row r="88" spans="1:14" ht="12.75" customHeight="1" x14ac:dyDescent="0.25">
      <c r="A88" s="1"/>
      <c r="B88" s="6"/>
      <c r="C88" s="7">
        <v>7</v>
      </c>
      <c r="D88" s="67" t="s">
        <v>482</v>
      </c>
      <c r="E88" s="24">
        <v>15000</v>
      </c>
      <c r="F88" s="25" t="s">
        <v>76</v>
      </c>
      <c r="G88" s="26" t="s">
        <v>77</v>
      </c>
      <c r="H88" s="29" t="str">
        <f>IF((E88=""),IF(ISBLANK(D88),"","Vul de laadcapaciteit in"),"ok")</f>
        <v>ok</v>
      </c>
      <c r="I88" s="29" t="str">
        <f>IF((F88="_"),IF(ISBLANK(D88),"","Vul het voertuig type in"),"ok")</f>
        <v>ok</v>
      </c>
      <c r="J88" s="30" t="str">
        <f>IF((G88="-"),IF(ISBLANK(D88),"","Vul in of er een trailer is"),"ok")</f>
        <v>ok</v>
      </c>
      <c r="K88" s="8"/>
      <c r="L88" s="8"/>
      <c r="M88" s="9"/>
      <c r="N88" s="2"/>
    </row>
    <row r="89" spans="1:14" ht="12.75" customHeight="1" x14ac:dyDescent="0.25">
      <c r="A89" s="1"/>
      <c r="B89" s="6"/>
      <c r="C89" s="7">
        <v>8</v>
      </c>
      <c r="D89" s="67" t="s">
        <v>482</v>
      </c>
      <c r="E89" s="24">
        <v>15000</v>
      </c>
      <c r="F89" s="25" t="s">
        <v>76</v>
      </c>
      <c r="G89" s="26" t="s">
        <v>77</v>
      </c>
      <c r="H89" s="29" t="str">
        <f>IF((E89=""),IF(ISBLANK(D89),"","Vul de laadcapaciteit in"),"ok")</f>
        <v>ok</v>
      </c>
      <c r="I89" s="29" t="str">
        <f>IF((F89="_"),IF(ISBLANK(D89),"","Vul het voertuig type in"),"ok")</f>
        <v>ok</v>
      </c>
      <c r="J89" s="30" t="str">
        <f>IF((G89="-"),IF(ISBLANK(D89),"","Vul in of er een trailer is"),"ok")</f>
        <v>ok</v>
      </c>
      <c r="K89" s="8"/>
      <c r="L89" s="8"/>
      <c r="M89" s="9"/>
      <c r="N89" s="2"/>
    </row>
    <row r="90" spans="1:14" ht="12.75" customHeight="1" x14ac:dyDescent="0.25">
      <c r="A90" s="1"/>
      <c r="B90" s="6"/>
      <c r="C90" s="7">
        <v>9</v>
      </c>
      <c r="D90" s="24"/>
      <c r="E90" s="24"/>
      <c r="F90" s="25" t="s">
        <v>81</v>
      </c>
      <c r="G90" s="26" t="s">
        <v>82</v>
      </c>
      <c r="H90" s="29" t="str">
        <f>IF((E90=""),IF(ISBLANK(D90),"","Vul de laadcapaciteit in"),"ok")</f>
        <v/>
      </c>
      <c r="I90" s="29" t="str">
        <f>IF((F90="_"),IF(ISBLANK(D90),"","Vul het voertuig type in"),"ok")</f>
        <v/>
      </c>
      <c r="J90" s="30" t="str">
        <f>IF((G90="-"),IF(ISBLANK(D90),"","Vul in of er een trailer is"),"ok")</f>
        <v/>
      </c>
      <c r="K90" s="31"/>
      <c r="L90" s="8"/>
      <c r="M90" s="9"/>
      <c r="N90" s="2"/>
    </row>
    <row r="91" spans="1:14" ht="12.75" customHeight="1" x14ac:dyDescent="0.25">
      <c r="A91" s="1"/>
      <c r="B91" s="6"/>
      <c r="C91" s="7">
        <v>10</v>
      </c>
      <c r="D91" s="24"/>
      <c r="E91" s="24"/>
      <c r="F91" s="25" t="s">
        <v>81</v>
      </c>
      <c r="G91" s="26" t="s">
        <v>82</v>
      </c>
      <c r="H91" s="29" t="str">
        <f t="shared" si="0"/>
        <v/>
      </c>
      <c r="I91" s="29" t="str">
        <f t="shared" si="1"/>
        <v/>
      </c>
      <c r="J91" s="30" t="str">
        <f t="shared" si="2"/>
        <v/>
      </c>
      <c r="K91" s="31"/>
      <c r="L91" s="8"/>
      <c r="M91" s="9"/>
      <c r="N91" s="2"/>
    </row>
    <row r="92" spans="1:14" ht="12.75" customHeight="1" x14ac:dyDescent="0.25">
      <c r="A92" s="1"/>
      <c r="B92" s="6"/>
      <c r="C92" s="7">
        <v>11</v>
      </c>
      <c r="D92" s="24"/>
      <c r="E92" s="24"/>
      <c r="F92" s="25" t="s">
        <v>81</v>
      </c>
      <c r="G92" s="26" t="s">
        <v>82</v>
      </c>
      <c r="H92" s="29" t="str">
        <f t="shared" si="0"/>
        <v/>
      </c>
      <c r="I92" s="29" t="str">
        <f t="shared" si="1"/>
        <v/>
      </c>
      <c r="J92" s="30" t="str">
        <f t="shared" si="2"/>
        <v/>
      </c>
      <c r="K92" s="31"/>
      <c r="L92" s="8"/>
      <c r="M92" s="9"/>
      <c r="N92" s="2"/>
    </row>
    <row r="93" spans="1:14" ht="12.75" customHeight="1" x14ac:dyDescent="0.25">
      <c r="A93" s="1"/>
      <c r="B93" s="6"/>
      <c r="C93" s="7">
        <v>12</v>
      </c>
      <c r="D93" s="24"/>
      <c r="E93" s="24"/>
      <c r="F93" s="25" t="s">
        <v>81</v>
      </c>
      <c r="G93" s="26" t="s">
        <v>82</v>
      </c>
      <c r="H93" s="29" t="str">
        <f t="shared" si="0"/>
        <v/>
      </c>
      <c r="I93" s="29" t="str">
        <f t="shared" si="1"/>
        <v/>
      </c>
      <c r="J93" s="30" t="str">
        <f t="shared" si="2"/>
        <v/>
      </c>
      <c r="K93" s="31"/>
      <c r="L93" s="8"/>
      <c r="M93" s="9"/>
      <c r="N93" s="2"/>
    </row>
    <row r="94" spans="1:14" ht="12.75" customHeight="1" x14ac:dyDescent="0.25">
      <c r="A94" s="1"/>
      <c r="B94" s="6"/>
      <c r="C94" s="7">
        <v>13</v>
      </c>
      <c r="D94" s="24"/>
      <c r="E94" s="24"/>
      <c r="F94" s="25" t="s">
        <v>81</v>
      </c>
      <c r="G94" s="26" t="s">
        <v>82</v>
      </c>
      <c r="H94" s="29" t="str">
        <f t="shared" si="0"/>
        <v/>
      </c>
      <c r="I94" s="29" t="str">
        <f t="shared" si="1"/>
        <v/>
      </c>
      <c r="J94" s="30" t="str">
        <f t="shared" si="2"/>
        <v/>
      </c>
      <c r="K94" s="31"/>
      <c r="L94" s="8"/>
      <c r="M94" s="9"/>
      <c r="N94" s="2"/>
    </row>
    <row r="95" spans="1:14" ht="12.75" customHeight="1" x14ac:dyDescent="0.25">
      <c r="A95" s="1"/>
      <c r="B95" s="6"/>
      <c r="C95" s="7">
        <v>14</v>
      </c>
      <c r="D95" s="24"/>
      <c r="E95" s="24"/>
      <c r="F95" s="25" t="s">
        <v>81</v>
      </c>
      <c r="G95" s="26" t="s">
        <v>82</v>
      </c>
      <c r="H95" s="29" t="str">
        <f t="shared" si="0"/>
        <v/>
      </c>
      <c r="I95" s="29" t="str">
        <f t="shared" si="1"/>
        <v/>
      </c>
      <c r="J95" s="30" t="str">
        <f t="shared" si="2"/>
        <v/>
      </c>
      <c r="K95" s="31"/>
      <c r="L95" s="8"/>
      <c r="M95" s="9"/>
      <c r="N95" s="2"/>
    </row>
    <row r="96" spans="1:14" ht="12.75" customHeight="1" x14ac:dyDescent="0.25">
      <c r="A96" s="1"/>
      <c r="B96" s="6"/>
      <c r="C96" s="7">
        <v>15</v>
      </c>
      <c r="D96" s="24"/>
      <c r="E96" s="24"/>
      <c r="F96" s="25" t="s">
        <v>81</v>
      </c>
      <c r="G96" s="26" t="s">
        <v>82</v>
      </c>
      <c r="H96" s="29" t="str">
        <f t="shared" si="0"/>
        <v/>
      </c>
      <c r="I96" s="29" t="str">
        <f t="shared" si="1"/>
        <v/>
      </c>
      <c r="J96" s="30" t="str">
        <f t="shared" si="2"/>
        <v/>
      </c>
      <c r="K96" s="8"/>
      <c r="L96" s="8"/>
      <c r="M96" s="9"/>
      <c r="N96" s="2"/>
    </row>
    <row r="97" spans="1:14" ht="12.75" customHeight="1" x14ac:dyDescent="0.25">
      <c r="A97" s="1"/>
      <c r="B97" s="6"/>
      <c r="C97" s="7">
        <v>16</v>
      </c>
      <c r="D97" s="24"/>
      <c r="E97" s="24"/>
      <c r="F97" s="25" t="s">
        <v>81</v>
      </c>
      <c r="G97" s="26" t="s">
        <v>82</v>
      </c>
      <c r="H97" s="29" t="str">
        <f t="shared" si="0"/>
        <v/>
      </c>
      <c r="I97" s="29" t="str">
        <f t="shared" si="1"/>
        <v/>
      </c>
      <c r="J97" s="30" t="str">
        <f t="shared" si="2"/>
        <v/>
      </c>
      <c r="K97" s="8"/>
      <c r="L97" s="8"/>
      <c r="M97" s="9"/>
      <c r="N97" s="2"/>
    </row>
    <row r="98" spans="1:14" ht="12.75" customHeight="1" x14ac:dyDescent="0.25">
      <c r="A98" s="1"/>
      <c r="B98" s="6"/>
      <c r="C98" s="7">
        <v>17</v>
      </c>
      <c r="D98" s="24"/>
      <c r="E98" s="24"/>
      <c r="F98" s="25" t="s">
        <v>81</v>
      </c>
      <c r="G98" s="26" t="s">
        <v>82</v>
      </c>
      <c r="H98" s="29" t="str">
        <f t="shared" si="0"/>
        <v/>
      </c>
      <c r="I98" s="29" t="str">
        <f t="shared" si="1"/>
        <v/>
      </c>
      <c r="J98" s="30" t="str">
        <f t="shared" si="2"/>
        <v/>
      </c>
      <c r="K98" s="8"/>
      <c r="L98" s="8"/>
      <c r="M98" s="9"/>
      <c r="N98" s="2"/>
    </row>
    <row r="99" spans="1:14" ht="12.75" customHeight="1" x14ac:dyDescent="0.25">
      <c r="A99" s="1"/>
      <c r="B99" s="6"/>
      <c r="C99" s="7">
        <v>18</v>
      </c>
      <c r="D99" s="24"/>
      <c r="E99" s="24"/>
      <c r="F99" s="25" t="s">
        <v>81</v>
      </c>
      <c r="G99" s="26" t="s">
        <v>82</v>
      </c>
      <c r="H99" s="29" t="str">
        <f t="shared" si="0"/>
        <v/>
      </c>
      <c r="I99" s="29" t="str">
        <f t="shared" si="1"/>
        <v/>
      </c>
      <c r="J99" s="30" t="str">
        <f t="shared" si="2"/>
        <v/>
      </c>
      <c r="K99" s="8"/>
      <c r="L99" s="8"/>
      <c r="M99" s="9"/>
      <c r="N99" s="2"/>
    </row>
    <row r="100" spans="1:14" ht="12.75" customHeight="1" x14ac:dyDescent="0.25">
      <c r="A100" s="1"/>
      <c r="B100" s="6"/>
      <c r="C100" s="7">
        <v>19</v>
      </c>
      <c r="D100" s="24"/>
      <c r="E100" s="24"/>
      <c r="F100" s="25" t="s">
        <v>81</v>
      </c>
      <c r="G100" s="26" t="s">
        <v>82</v>
      </c>
      <c r="H100" s="29" t="str">
        <f t="shared" si="0"/>
        <v/>
      </c>
      <c r="I100" s="29" t="str">
        <f t="shared" si="1"/>
        <v/>
      </c>
      <c r="J100" s="30" t="str">
        <f t="shared" si="2"/>
        <v/>
      </c>
      <c r="K100" s="8"/>
      <c r="L100" s="8"/>
      <c r="M100" s="9"/>
      <c r="N100" s="2"/>
    </row>
    <row r="101" spans="1:14" ht="12.75" customHeight="1" x14ac:dyDescent="0.25">
      <c r="A101" s="1"/>
      <c r="B101" s="6"/>
      <c r="C101" s="7">
        <v>20</v>
      </c>
      <c r="D101" s="24"/>
      <c r="E101" s="24"/>
      <c r="F101" s="25" t="s">
        <v>81</v>
      </c>
      <c r="G101" s="26" t="s">
        <v>82</v>
      </c>
      <c r="H101" s="29" t="str">
        <f t="shared" si="0"/>
        <v/>
      </c>
      <c r="I101" s="29" t="str">
        <f t="shared" si="1"/>
        <v/>
      </c>
      <c r="J101" s="30" t="str">
        <f t="shared" si="2"/>
        <v/>
      </c>
      <c r="K101" s="8"/>
      <c r="L101" s="8"/>
      <c r="M101" s="9"/>
      <c r="N101" s="2"/>
    </row>
    <row r="102" spans="1:14" ht="12.75" customHeight="1" x14ac:dyDescent="0.25">
      <c r="A102" s="1"/>
      <c r="B102" s="6"/>
      <c r="C102" s="7">
        <v>21</v>
      </c>
      <c r="D102" s="24"/>
      <c r="E102" s="24"/>
      <c r="F102" s="25" t="s">
        <v>81</v>
      </c>
      <c r="G102" s="26" t="s">
        <v>82</v>
      </c>
      <c r="H102" s="29" t="str">
        <f t="shared" si="0"/>
        <v/>
      </c>
      <c r="I102" s="29" t="str">
        <f t="shared" si="1"/>
        <v/>
      </c>
      <c r="J102" s="30" t="str">
        <f t="shared" si="2"/>
        <v/>
      </c>
      <c r="K102" s="8"/>
      <c r="L102" s="8"/>
      <c r="M102" s="9"/>
      <c r="N102" s="2"/>
    </row>
    <row r="103" spans="1:14" ht="12.75" customHeight="1" x14ac:dyDescent="0.25">
      <c r="A103" s="1"/>
      <c r="B103" s="6"/>
      <c r="C103" s="7">
        <v>22</v>
      </c>
      <c r="D103" s="24"/>
      <c r="E103" s="24"/>
      <c r="F103" s="25" t="s">
        <v>81</v>
      </c>
      <c r="G103" s="26" t="s">
        <v>82</v>
      </c>
      <c r="H103" s="29" t="str">
        <f t="shared" si="0"/>
        <v/>
      </c>
      <c r="I103" s="29" t="str">
        <f t="shared" si="1"/>
        <v/>
      </c>
      <c r="J103" s="30" t="str">
        <f t="shared" si="2"/>
        <v/>
      </c>
      <c r="K103" s="8"/>
      <c r="L103" s="8"/>
      <c r="M103" s="9"/>
      <c r="N103" s="2"/>
    </row>
    <row r="104" spans="1:14" ht="12.75" customHeight="1" x14ac:dyDescent="0.25">
      <c r="A104" s="1"/>
      <c r="B104" s="6"/>
      <c r="C104" s="7">
        <v>23</v>
      </c>
      <c r="D104" s="24"/>
      <c r="E104" s="24"/>
      <c r="F104" s="25" t="s">
        <v>81</v>
      </c>
      <c r="G104" s="26" t="s">
        <v>82</v>
      </c>
      <c r="H104" s="29" t="str">
        <f t="shared" si="0"/>
        <v/>
      </c>
      <c r="I104" s="29" t="str">
        <f t="shared" si="1"/>
        <v/>
      </c>
      <c r="J104" s="30" t="str">
        <f t="shared" si="2"/>
        <v/>
      </c>
      <c r="K104" s="8"/>
      <c r="L104" s="8"/>
      <c r="M104" s="9"/>
      <c r="N104" s="2"/>
    </row>
    <row r="105" spans="1:14" ht="12.75" customHeight="1" x14ac:dyDescent="0.25">
      <c r="A105" s="1"/>
      <c r="B105" s="6"/>
      <c r="C105" s="7">
        <v>24</v>
      </c>
      <c r="D105" s="24"/>
      <c r="E105" s="24"/>
      <c r="F105" s="25" t="s">
        <v>81</v>
      </c>
      <c r="G105" s="26" t="s">
        <v>82</v>
      </c>
      <c r="H105" s="29" t="str">
        <f t="shared" si="0"/>
        <v/>
      </c>
      <c r="I105" s="29" t="str">
        <f t="shared" si="1"/>
        <v/>
      </c>
      <c r="J105" s="30" t="str">
        <f t="shared" si="2"/>
        <v/>
      </c>
      <c r="K105" s="8"/>
      <c r="L105" s="8"/>
      <c r="M105" s="9"/>
      <c r="N105" s="2"/>
    </row>
    <row r="106" spans="1:14" ht="12.75" customHeight="1" x14ac:dyDescent="0.25">
      <c r="A106" s="1"/>
      <c r="B106" s="6"/>
      <c r="C106" s="7">
        <v>25</v>
      </c>
      <c r="D106" s="24"/>
      <c r="E106" s="24"/>
      <c r="F106" s="25" t="s">
        <v>81</v>
      </c>
      <c r="G106" s="26" t="s">
        <v>82</v>
      </c>
      <c r="H106" s="29" t="str">
        <f t="shared" si="0"/>
        <v/>
      </c>
      <c r="I106" s="29" t="str">
        <f t="shared" si="1"/>
        <v/>
      </c>
      <c r="J106" s="30" t="str">
        <f t="shared" si="2"/>
        <v/>
      </c>
      <c r="K106" s="8"/>
      <c r="L106" s="8"/>
      <c r="M106" s="9"/>
      <c r="N106" s="2"/>
    </row>
    <row r="107" spans="1:14" ht="12.75" customHeight="1" x14ac:dyDescent="0.25">
      <c r="A107" s="1"/>
      <c r="B107" s="6"/>
      <c r="C107" s="7">
        <v>26</v>
      </c>
      <c r="D107" s="24"/>
      <c r="E107" s="24"/>
      <c r="F107" s="25" t="s">
        <v>81</v>
      </c>
      <c r="G107" s="26" t="s">
        <v>82</v>
      </c>
      <c r="H107" s="29" t="str">
        <f t="shared" si="0"/>
        <v/>
      </c>
      <c r="I107" s="29" t="str">
        <f t="shared" si="1"/>
        <v/>
      </c>
      <c r="J107" s="30" t="str">
        <f t="shared" si="2"/>
        <v/>
      </c>
      <c r="K107" s="8"/>
      <c r="L107" s="8"/>
      <c r="M107" s="9"/>
      <c r="N107" s="2"/>
    </row>
    <row r="108" spans="1:14" ht="12.75" customHeight="1" x14ac:dyDescent="0.25">
      <c r="A108" s="1"/>
      <c r="B108" s="6"/>
      <c r="C108" s="7">
        <v>27</v>
      </c>
      <c r="D108" s="24"/>
      <c r="E108" s="24"/>
      <c r="F108" s="25" t="s">
        <v>81</v>
      </c>
      <c r="G108" s="26" t="s">
        <v>82</v>
      </c>
      <c r="H108" s="29" t="str">
        <f t="shared" si="0"/>
        <v/>
      </c>
      <c r="I108" s="29" t="str">
        <f t="shared" si="1"/>
        <v/>
      </c>
      <c r="J108" s="30" t="str">
        <f t="shared" si="2"/>
        <v/>
      </c>
      <c r="K108" s="8"/>
      <c r="L108" s="8"/>
      <c r="M108" s="9"/>
      <c r="N108" s="2"/>
    </row>
    <row r="109" spans="1:14" ht="12.75" customHeight="1" x14ac:dyDescent="0.25">
      <c r="A109" s="1"/>
      <c r="B109" s="6"/>
      <c r="C109" s="7">
        <v>28</v>
      </c>
      <c r="D109" s="26"/>
      <c r="E109" s="24"/>
      <c r="F109" s="25" t="s">
        <v>81</v>
      </c>
      <c r="G109" s="26" t="s">
        <v>82</v>
      </c>
      <c r="H109" s="29" t="str">
        <f t="shared" si="0"/>
        <v/>
      </c>
      <c r="I109" s="29" t="str">
        <f t="shared" si="1"/>
        <v/>
      </c>
      <c r="J109" s="30" t="str">
        <f t="shared" si="2"/>
        <v/>
      </c>
      <c r="K109" s="8"/>
      <c r="L109" s="8"/>
      <c r="M109" s="9"/>
      <c r="N109" s="2"/>
    </row>
    <row r="110" spans="1:14" ht="12.75" customHeight="1" x14ac:dyDescent="0.25">
      <c r="A110" s="1"/>
      <c r="B110" s="6"/>
      <c r="C110" s="7">
        <v>29</v>
      </c>
      <c r="D110" s="26"/>
      <c r="E110" s="24"/>
      <c r="F110" s="25" t="s">
        <v>81</v>
      </c>
      <c r="G110" s="26" t="s">
        <v>82</v>
      </c>
      <c r="H110" s="29" t="str">
        <f t="shared" si="0"/>
        <v/>
      </c>
      <c r="I110" s="29" t="str">
        <f t="shared" si="1"/>
        <v/>
      </c>
      <c r="J110" s="30" t="str">
        <f t="shared" si="2"/>
        <v/>
      </c>
      <c r="K110" s="8"/>
      <c r="L110" s="8"/>
      <c r="M110" s="9"/>
      <c r="N110" s="2"/>
    </row>
    <row r="111" spans="1:14" ht="12.75" customHeight="1" x14ac:dyDescent="0.25">
      <c r="A111" s="1"/>
      <c r="B111" s="6"/>
      <c r="C111" s="7">
        <v>30</v>
      </c>
      <c r="D111" s="26"/>
      <c r="E111" s="24"/>
      <c r="F111" s="25" t="s">
        <v>81</v>
      </c>
      <c r="G111" s="26" t="s">
        <v>82</v>
      </c>
      <c r="H111" s="32" t="str">
        <f t="shared" si="0"/>
        <v/>
      </c>
      <c r="I111" s="32" t="str">
        <f t="shared" si="1"/>
        <v/>
      </c>
      <c r="J111" s="18" t="str">
        <f t="shared" si="2"/>
        <v/>
      </c>
      <c r="K111" s="8"/>
      <c r="L111" s="8"/>
      <c r="M111" s="9"/>
      <c r="N111" s="2"/>
    </row>
    <row r="112" spans="1:14" ht="12.75" customHeight="1" x14ac:dyDescent="0.2">
      <c r="A112" s="1"/>
      <c r="B112" s="12"/>
      <c r="C112" s="13"/>
      <c r="D112" s="13"/>
      <c r="E112" s="13"/>
      <c r="F112" s="13"/>
      <c r="G112" s="13"/>
      <c r="H112" s="13"/>
      <c r="I112" s="13"/>
      <c r="J112" s="13"/>
      <c r="K112" s="13"/>
      <c r="L112" s="13"/>
      <c r="M112" s="14"/>
      <c r="N112" s="2"/>
    </row>
    <row r="113" spans="1:14" ht="12.75" customHeight="1" x14ac:dyDescent="0.2">
      <c r="A113" s="1"/>
      <c r="B113" s="2"/>
      <c r="C113" s="2"/>
      <c r="D113" s="2"/>
      <c r="E113" s="2"/>
      <c r="F113" s="2"/>
      <c r="G113" s="2"/>
      <c r="H113" s="2"/>
      <c r="I113" s="2"/>
      <c r="J113" s="2"/>
      <c r="K113" s="2"/>
      <c r="L113" s="2"/>
      <c r="M113" s="2"/>
      <c r="N113" s="2"/>
    </row>
    <row r="114" spans="1:14" ht="12.75" customHeight="1" x14ac:dyDescent="0.2">
      <c r="A114" s="1"/>
      <c r="B114" s="2"/>
      <c r="C114" s="2"/>
      <c r="D114" s="2"/>
      <c r="E114" s="2"/>
      <c r="F114" s="2"/>
      <c r="G114" s="2"/>
      <c r="H114" s="2"/>
      <c r="I114" s="2"/>
      <c r="J114" s="2"/>
      <c r="K114" s="2"/>
      <c r="L114" s="2"/>
      <c r="M114" s="2"/>
      <c r="N114" s="2"/>
    </row>
    <row r="115" spans="1:14" ht="12.75" customHeight="1" x14ac:dyDescent="0.2">
      <c r="A115" s="1" t="s">
        <v>57</v>
      </c>
      <c r="B115" s="8"/>
      <c r="C115" s="8"/>
      <c r="D115" s="8"/>
      <c r="E115" s="8"/>
      <c r="F115" s="8"/>
      <c r="G115" s="8"/>
      <c r="H115" s="8"/>
      <c r="I115" s="8"/>
      <c r="J115" s="8"/>
      <c r="K115" s="8"/>
      <c r="L115" s="8"/>
      <c r="M115" s="8"/>
      <c r="N115" s="2"/>
    </row>
    <row r="116" spans="1:14" ht="12.75" customHeight="1" x14ac:dyDescent="0.2">
      <c r="A116" s="1" t="s">
        <v>83</v>
      </c>
      <c r="B116" s="8"/>
      <c r="C116" s="7" t="s">
        <v>84</v>
      </c>
      <c r="D116" s="8"/>
      <c r="E116" s="8"/>
      <c r="F116" s="8"/>
      <c r="G116" s="8"/>
      <c r="H116" s="8"/>
      <c r="I116" s="8"/>
      <c r="J116" s="8"/>
      <c r="K116" s="8"/>
      <c r="L116" s="8"/>
      <c r="M116" s="8"/>
      <c r="N116" s="2"/>
    </row>
    <row r="117" spans="1:14" ht="12.75" customHeight="1" x14ac:dyDescent="0.2">
      <c r="A117" s="2"/>
      <c r="B117" s="8"/>
      <c r="C117" s="8"/>
      <c r="D117" s="8"/>
      <c r="E117" s="8"/>
      <c r="F117" s="8"/>
      <c r="G117" s="8"/>
      <c r="H117" s="8"/>
      <c r="I117" s="8"/>
      <c r="J117" s="8"/>
      <c r="K117" s="8"/>
      <c r="L117" s="8"/>
      <c r="M117" s="8"/>
      <c r="N117" s="2"/>
    </row>
    <row r="118" spans="1:14" ht="12.75" customHeight="1" x14ac:dyDescent="0.2">
      <c r="A118" s="2"/>
      <c r="B118" s="8"/>
      <c r="C118" s="8"/>
      <c r="D118" s="8"/>
      <c r="E118" s="8" t="s">
        <v>85</v>
      </c>
      <c r="F118" s="8"/>
      <c r="G118" s="8"/>
      <c r="H118" s="8"/>
      <c r="I118" s="8"/>
      <c r="J118" s="8"/>
      <c r="K118" s="8"/>
      <c r="L118" s="8"/>
      <c r="M118" s="8"/>
      <c r="N118" s="2"/>
    </row>
    <row r="119" spans="1:14" ht="12.75" customHeight="1" x14ac:dyDescent="0.2">
      <c r="A119" s="1"/>
      <c r="B119" s="8"/>
      <c r="C119" s="8"/>
      <c r="D119" s="8"/>
      <c r="E119" s="8" t="s">
        <v>86</v>
      </c>
      <c r="F119" s="8"/>
      <c r="G119" s="8"/>
      <c r="H119" s="8"/>
      <c r="I119" s="8"/>
      <c r="J119" s="8"/>
      <c r="K119" s="8"/>
      <c r="L119" s="8"/>
      <c r="M119" s="8"/>
      <c r="N119" s="2"/>
    </row>
    <row r="120" spans="1:14" ht="12.75" customHeight="1" x14ac:dyDescent="0.2">
      <c r="A120" s="1"/>
      <c r="B120" s="8"/>
      <c r="C120" s="8"/>
      <c r="D120" s="8"/>
      <c r="E120" s="8" t="s">
        <v>87</v>
      </c>
      <c r="F120" s="8"/>
      <c r="G120" s="8"/>
      <c r="H120" s="8"/>
      <c r="I120" s="8"/>
      <c r="J120" s="8"/>
      <c r="K120" s="8"/>
      <c r="L120" s="8"/>
      <c r="M120" s="8"/>
      <c r="N120" s="2"/>
    </row>
    <row r="121" spans="1:14" ht="12.75" customHeight="1" x14ac:dyDescent="0.2">
      <c r="A121" s="2"/>
      <c r="B121" s="8"/>
      <c r="C121" s="8"/>
      <c r="D121" s="8"/>
      <c r="E121" s="8"/>
      <c r="F121" s="8"/>
      <c r="G121" s="8"/>
      <c r="H121" s="8"/>
      <c r="I121" s="8"/>
      <c r="J121" s="8"/>
      <c r="K121" s="8"/>
      <c r="L121" s="8"/>
      <c r="M121" s="8"/>
      <c r="N121" s="2"/>
    </row>
    <row r="122" spans="1:14" ht="12.75" customHeight="1" x14ac:dyDescent="0.2">
      <c r="A122" s="2"/>
      <c r="B122" s="8"/>
      <c r="C122" s="8"/>
      <c r="D122" s="8"/>
      <c r="E122" s="8"/>
      <c r="F122" s="8"/>
      <c r="G122" s="8"/>
      <c r="H122" s="8"/>
      <c r="I122" s="8"/>
      <c r="J122" s="8"/>
      <c r="K122" s="8"/>
      <c r="L122" s="8"/>
      <c r="M122" s="8"/>
      <c r="N122" s="2"/>
    </row>
    <row r="123" spans="1:14" ht="12.75" customHeight="1" x14ac:dyDescent="0.2">
      <c r="A123" s="2"/>
      <c r="B123" s="8"/>
      <c r="C123" s="8"/>
      <c r="D123" s="8"/>
      <c r="E123" s="8"/>
      <c r="F123" s="8"/>
      <c r="G123" s="8"/>
      <c r="H123" s="8"/>
      <c r="I123" s="8"/>
      <c r="J123" s="8"/>
      <c r="K123" s="8"/>
      <c r="L123" s="8"/>
      <c r="M123" s="8"/>
      <c r="N123" s="2"/>
    </row>
    <row r="124" spans="1:14" ht="12.75" customHeight="1" x14ac:dyDescent="0.2">
      <c r="A124" s="2"/>
      <c r="B124" s="8"/>
      <c r="C124" s="8"/>
      <c r="D124" s="8"/>
      <c r="E124" s="8"/>
      <c r="F124" s="8"/>
      <c r="G124" s="8"/>
      <c r="H124" s="8"/>
      <c r="I124" s="8"/>
      <c r="J124" s="8"/>
      <c r="K124" s="8"/>
      <c r="L124" s="8"/>
      <c r="M124" s="8"/>
      <c r="N124" s="2"/>
    </row>
    <row r="125" spans="1:14" ht="12.75" customHeight="1" x14ac:dyDescent="0.2">
      <c r="A125" s="2"/>
      <c r="B125" s="8"/>
      <c r="C125" s="8"/>
      <c r="D125" s="8"/>
      <c r="E125" s="8"/>
      <c r="F125" s="8"/>
      <c r="G125" s="8"/>
      <c r="H125" s="8"/>
      <c r="I125" s="8"/>
      <c r="J125" s="8"/>
      <c r="K125" s="8"/>
      <c r="L125" s="8"/>
      <c r="M125" s="8"/>
      <c r="N125" s="2"/>
    </row>
    <row r="126" spans="1:14" ht="12.75" customHeight="1" x14ac:dyDescent="0.2">
      <c r="A126" s="2"/>
      <c r="B126" s="8"/>
      <c r="C126" s="8"/>
      <c r="D126" s="8"/>
      <c r="E126" s="8"/>
      <c r="F126" s="8"/>
      <c r="G126" s="8"/>
      <c r="H126" s="8"/>
      <c r="I126" s="8"/>
      <c r="J126" s="8"/>
      <c r="K126" s="8"/>
      <c r="L126" s="8"/>
      <c r="M126" s="8"/>
      <c r="N126" s="2"/>
    </row>
    <row r="127" spans="1:14" ht="12.75" customHeight="1" x14ac:dyDescent="0.2">
      <c r="A127" s="2"/>
      <c r="B127" s="8"/>
      <c r="C127" s="8"/>
      <c r="D127" s="8"/>
      <c r="E127" s="8"/>
      <c r="F127" s="8"/>
      <c r="G127" s="8"/>
      <c r="H127" s="8"/>
      <c r="I127" s="8"/>
      <c r="J127" s="8"/>
      <c r="K127" s="8"/>
      <c r="L127" s="8"/>
      <c r="M127" s="8"/>
      <c r="N127" s="2"/>
    </row>
    <row r="128" spans="1:14" ht="12.75" customHeight="1" x14ac:dyDescent="0.2">
      <c r="A128" s="2"/>
      <c r="B128" s="8"/>
      <c r="C128" s="8"/>
      <c r="D128" s="8"/>
      <c r="E128" s="8"/>
      <c r="F128" s="8"/>
      <c r="G128" s="8"/>
      <c r="H128" s="8"/>
      <c r="I128" s="8"/>
      <c r="J128" s="8"/>
      <c r="K128" s="8"/>
      <c r="L128" s="8"/>
      <c r="M128" s="8"/>
      <c r="N128" s="2"/>
    </row>
    <row r="129" spans="1:14" ht="12.75" customHeight="1" x14ac:dyDescent="0.2">
      <c r="A129" s="2"/>
      <c r="B129" s="8"/>
      <c r="C129" s="8"/>
      <c r="D129" s="8"/>
      <c r="E129" s="8"/>
      <c r="F129" s="8"/>
      <c r="G129" s="8"/>
      <c r="H129" s="8"/>
      <c r="I129" s="8"/>
      <c r="J129" s="8"/>
      <c r="K129" s="8"/>
      <c r="L129" s="8"/>
      <c r="M129" s="8"/>
      <c r="N129" s="2"/>
    </row>
    <row r="130" spans="1:14" ht="12.75" customHeight="1" x14ac:dyDescent="0.2">
      <c r="A130" s="2"/>
      <c r="B130" s="8"/>
      <c r="C130" s="8"/>
      <c r="D130" s="8"/>
      <c r="E130" s="8"/>
      <c r="F130" s="8"/>
      <c r="G130" s="8"/>
      <c r="H130" s="8"/>
      <c r="I130" s="8"/>
      <c r="J130" s="8"/>
      <c r="K130" s="8"/>
      <c r="L130" s="8"/>
      <c r="M130" s="8"/>
      <c r="N130" s="2"/>
    </row>
    <row r="131" spans="1:14" ht="12.75" customHeight="1" x14ac:dyDescent="0.2">
      <c r="A131" s="2"/>
      <c r="B131" s="8"/>
      <c r="C131" s="8"/>
      <c r="D131" s="8"/>
      <c r="E131" s="8"/>
      <c r="F131" s="8"/>
      <c r="G131" s="8"/>
      <c r="H131" s="8"/>
      <c r="I131" s="8"/>
      <c r="J131" s="8"/>
      <c r="K131" s="8"/>
      <c r="L131" s="8"/>
      <c r="M131" s="8"/>
      <c r="N131" s="2"/>
    </row>
    <row r="132" spans="1:14" ht="12.75" customHeight="1" x14ac:dyDescent="0.2">
      <c r="A132" s="2"/>
      <c r="B132" s="8"/>
      <c r="C132" s="7" t="s">
        <v>68</v>
      </c>
      <c r="D132" s="7" t="s">
        <v>69</v>
      </c>
      <c r="E132" s="7" t="s">
        <v>84</v>
      </c>
      <c r="F132" s="7" t="s">
        <v>88</v>
      </c>
      <c r="G132" s="8"/>
      <c r="H132" s="8"/>
      <c r="I132" s="8"/>
      <c r="J132" s="8"/>
      <c r="K132" s="8"/>
      <c r="L132" s="8"/>
      <c r="M132" s="8"/>
      <c r="N132" s="2"/>
    </row>
    <row r="133" spans="1:14" ht="12.75" customHeight="1" x14ac:dyDescent="0.2">
      <c r="A133" s="2"/>
      <c r="B133" s="8"/>
      <c r="C133" s="8">
        <f t="shared" ref="C133:C162" si="3">IF((D82=""),IF(ISBLANK(D82),"",""),C82)</f>
        <v>1</v>
      </c>
      <c r="D133" s="28" t="str">
        <f t="shared" ref="D133:D162" si="4">IF((D82=""),IF(ISBLANK(D82),"",""),D82)</f>
        <v>Vrachtwagen A</v>
      </c>
      <c r="E133" s="26" t="s">
        <v>90</v>
      </c>
      <c r="F133" s="27" t="str">
        <f t="shared" ref="F133:F162" si="5">IF((E133="-"),IF(ISBLANK(D82),"","Vul het brandstof type in"),"ok")</f>
        <v>ok</v>
      </c>
      <c r="G133" s="8"/>
      <c r="H133" s="8"/>
      <c r="I133" s="8"/>
      <c r="J133" s="8"/>
      <c r="K133" s="8"/>
      <c r="L133" s="8"/>
      <c r="M133" s="8"/>
      <c r="N133" s="2"/>
    </row>
    <row r="134" spans="1:14" ht="12.75" customHeight="1" x14ac:dyDescent="0.2">
      <c r="A134" s="1"/>
      <c r="B134" s="8"/>
      <c r="C134" s="8">
        <f t="shared" si="3"/>
        <v>2</v>
      </c>
      <c r="D134" s="30" t="str">
        <f t="shared" si="4"/>
        <v>Vrachtwagen B</v>
      </c>
      <c r="E134" s="26" t="s">
        <v>90</v>
      </c>
      <c r="F134" s="29" t="str">
        <f t="shared" si="5"/>
        <v>ok</v>
      </c>
      <c r="G134" s="8"/>
      <c r="H134" s="8"/>
      <c r="I134" s="8"/>
      <c r="J134" s="8"/>
      <c r="K134" s="8"/>
      <c r="L134" s="8"/>
      <c r="M134" s="8"/>
      <c r="N134" s="2"/>
    </row>
    <row r="135" spans="1:14" ht="12.75" customHeight="1" x14ac:dyDescent="0.2">
      <c r="A135" s="1"/>
      <c r="B135" s="8"/>
      <c r="C135" s="8">
        <f>IF((D84=""),IF(ISBLANK(D84),"",""),C84)</f>
        <v>3</v>
      </c>
      <c r="D135" s="30" t="str">
        <f>IF((D84=""),IF(ISBLANK(D84),"",""),D84)</f>
        <v>Bestelbus A</v>
      </c>
      <c r="E135" s="26" t="s">
        <v>483</v>
      </c>
      <c r="F135" s="29" t="str">
        <f>IF((E135="-"),IF(ISBLANK(D84),"","Vul het brandstof type in"),"ok")</f>
        <v>ok</v>
      </c>
      <c r="G135" s="8"/>
      <c r="H135" s="8"/>
      <c r="I135" s="8"/>
      <c r="J135" s="8"/>
      <c r="K135" s="8"/>
      <c r="L135" s="8"/>
      <c r="M135" s="8"/>
      <c r="N135" s="2"/>
    </row>
    <row r="136" spans="1:14" ht="12.75" customHeight="1" x14ac:dyDescent="0.2">
      <c r="A136" s="1"/>
      <c r="B136" s="8"/>
      <c r="C136" s="8">
        <f>IF((D85=""),IF(ISBLANK(D85),"",""),C85)</f>
        <v>4</v>
      </c>
      <c r="D136" s="30" t="str">
        <f>IF((D85=""),IF(ISBLANK(D85),"",""),D85)</f>
        <v>Bakfiets</v>
      </c>
      <c r="E136" s="26" t="s">
        <v>91</v>
      </c>
      <c r="F136" s="29" t="str">
        <f>IF((E136="-"),IF(ISBLANK(D85),"","Vul het brandstof type in"),"ok")</f>
        <v>ok</v>
      </c>
      <c r="G136" s="8"/>
      <c r="H136" s="8"/>
      <c r="I136" s="8"/>
      <c r="J136" s="8"/>
      <c r="K136" s="8"/>
      <c r="L136" s="8"/>
      <c r="M136" s="8"/>
      <c r="N136" s="2"/>
    </row>
    <row r="137" spans="1:14" ht="12.75" customHeight="1" x14ac:dyDescent="0.2">
      <c r="A137" s="1"/>
      <c r="B137" s="8"/>
      <c r="C137" s="8">
        <f>IF((D86=""),IF(ISBLANK(D86),"",""),C86)</f>
        <v>5</v>
      </c>
      <c r="D137" s="30" t="str">
        <f>IF((D86=""),IF(ISBLANK(D86),"",""),D86)</f>
        <v>Vrachtschip</v>
      </c>
      <c r="E137" s="26" t="s">
        <v>90</v>
      </c>
      <c r="F137" s="29" t="str">
        <f>IF((E137="-"),IF(ISBLANK(D86),"","Vul het brandstof type in"),"ok")</f>
        <v>ok</v>
      </c>
      <c r="G137" s="8"/>
      <c r="H137" s="8"/>
      <c r="I137" s="8"/>
      <c r="J137" s="8"/>
      <c r="K137" s="8"/>
      <c r="L137" s="8"/>
      <c r="M137" s="8"/>
      <c r="N137" s="2"/>
    </row>
    <row r="138" spans="1:14" ht="12.75" customHeight="1" x14ac:dyDescent="0.2">
      <c r="A138" s="1"/>
      <c r="B138" s="8"/>
      <c r="C138" s="8">
        <f>IF((D87=""),IF(ISBLANK(D87),"",""),C87)</f>
        <v>6</v>
      </c>
      <c r="D138" s="30" t="str">
        <f>IF((D87=""),IF(ISBLANK(D87),"",""),D87)</f>
        <v>Vrachtwagen B</v>
      </c>
      <c r="E138" s="26" t="s">
        <v>90</v>
      </c>
      <c r="F138" s="29" t="str">
        <f>IF((E138="-"),IF(ISBLANK(D87),"","Vul het brandstof type in"),"ok")</f>
        <v>ok</v>
      </c>
      <c r="G138" s="8"/>
      <c r="H138" s="8"/>
      <c r="I138" s="8"/>
      <c r="J138" s="8"/>
      <c r="K138" s="8"/>
      <c r="L138" s="8"/>
      <c r="M138" s="8"/>
      <c r="N138" s="2"/>
    </row>
    <row r="139" spans="1:14" ht="12.75" customHeight="1" x14ac:dyDescent="0.2">
      <c r="A139" s="1"/>
      <c r="B139" s="8"/>
      <c r="C139" s="8">
        <f>IF((D88=""),IF(ISBLANK(D88),"",""),C88)</f>
        <v>7</v>
      </c>
      <c r="D139" s="30" t="str">
        <f>IF((D88=""),IF(ISBLANK(D88),"",""),D88)</f>
        <v>Vrachtwagen B</v>
      </c>
      <c r="E139" s="26" t="s">
        <v>90</v>
      </c>
      <c r="F139" s="29" t="str">
        <f>IF((E139="-"),IF(ISBLANK(D88),"","Vul het brandstof type in"),"ok")</f>
        <v>ok</v>
      </c>
      <c r="G139" s="8"/>
      <c r="H139" s="8"/>
      <c r="I139" s="8"/>
      <c r="J139" s="8"/>
      <c r="K139" s="8"/>
      <c r="L139" s="8"/>
      <c r="M139" s="8"/>
      <c r="N139" s="2"/>
    </row>
    <row r="140" spans="1:14" ht="12.75" customHeight="1" x14ac:dyDescent="0.2">
      <c r="A140" s="1"/>
      <c r="B140" s="8"/>
      <c r="C140" s="8">
        <f>IF((D89=""),IF(ISBLANK(D89),"",""),C89)</f>
        <v>8</v>
      </c>
      <c r="D140" s="30" t="str">
        <f>IF((D89=""),IF(ISBLANK(D89),"",""),D89)</f>
        <v>Vrachtwagen B</v>
      </c>
      <c r="E140" s="26" t="s">
        <v>90</v>
      </c>
      <c r="F140" s="29" t="str">
        <f>IF((E140="-"),IF(ISBLANK(D89),"","Vul het brandstof type in"),"ok")</f>
        <v>ok</v>
      </c>
      <c r="G140" s="8"/>
      <c r="H140" s="8"/>
      <c r="I140" s="8"/>
      <c r="J140" s="8"/>
      <c r="K140" s="8"/>
      <c r="L140" s="8"/>
      <c r="M140" s="8"/>
      <c r="N140" s="2"/>
    </row>
    <row r="141" spans="1:14" ht="12.75" customHeight="1" x14ac:dyDescent="0.2">
      <c r="A141" s="1"/>
      <c r="B141" s="8"/>
      <c r="C141" s="8" t="str">
        <f>IF((D90=""),IF(ISBLANK(D90),"",""),C90)</f>
        <v/>
      </c>
      <c r="D141" s="30" t="str">
        <f>IF((D90=""),IF(ISBLANK(D90),"",""),D90)</f>
        <v/>
      </c>
      <c r="E141" s="26" t="s">
        <v>82</v>
      </c>
      <c r="F141" s="29" t="str">
        <f>IF((E141="-"),IF(ISBLANK(D90),"","Vul het brandstof type in"),"ok")</f>
        <v/>
      </c>
      <c r="G141" s="8"/>
      <c r="H141" s="8"/>
      <c r="I141" s="8"/>
      <c r="J141" s="8"/>
      <c r="K141" s="8"/>
      <c r="L141" s="8"/>
      <c r="M141" s="8"/>
      <c r="N141" s="2"/>
    </row>
    <row r="142" spans="1:14" ht="12.75" customHeight="1" x14ac:dyDescent="0.2">
      <c r="A142" s="1"/>
      <c r="B142" s="8"/>
      <c r="C142" s="8" t="str">
        <f t="shared" si="3"/>
        <v/>
      </c>
      <c r="D142" s="30" t="str">
        <f t="shared" si="4"/>
        <v/>
      </c>
      <c r="E142" s="26" t="s">
        <v>82</v>
      </c>
      <c r="F142" s="29" t="str">
        <f t="shared" si="5"/>
        <v/>
      </c>
      <c r="G142" s="8"/>
      <c r="H142" s="8"/>
      <c r="I142" s="8"/>
      <c r="J142" s="8"/>
      <c r="K142" s="8"/>
      <c r="L142" s="8"/>
      <c r="M142" s="8"/>
      <c r="N142" s="2"/>
    </row>
    <row r="143" spans="1:14" ht="12.75" customHeight="1" x14ac:dyDescent="0.2">
      <c r="A143" s="1"/>
      <c r="B143" s="8"/>
      <c r="C143" s="8" t="str">
        <f t="shared" si="3"/>
        <v/>
      </c>
      <c r="D143" s="30" t="str">
        <f t="shared" si="4"/>
        <v/>
      </c>
      <c r="E143" s="26" t="s">
        <v>82</v>
      </c>
      <c r="F143" s="29" t="str">
        <f t="shared" si="5"/>
        <v/>
      </c>
      <c r="G143" s="8"/>
      <c r="H143" s="8"/>
      <c r="I143" s="8"/>
      <c r="J143" s="8"/>
      <c r="K143" s="8"/>
      <c r="L143" s="8"/>
      <c r="M143" s="8"/>
      <c r="N143" s="2"/>
    </row>
    <row r="144" spans="1:14" ht="12.75" customHeight="1" x14ac:dyDescent="0.2">
      <c r="A144" s="1"/>
      <c r="B144" s="8"/>
      <c r="C144" s="8" t="str">
        <f t="shared" si="3"/>
        <v/>
      </c>
      <c r="D144" s="30" t="str">
        <f t="shared" si="4"/>
        <v/>
      </c>
      <c r="E144" s="26" t="s">
        <v>82</v>
      </c>
      <c r="F144" s="29" t="str">
        <f t="shared" si="5"/>
        <v/>
      </c>
      <c r="G144" s="8"/>
      <c r="H144" s="8"/>
      <c r="I144" s="8"/>
      <c r="J144" s="8"/>
      <c r="K144" s="8"/>
      <c r="L144" s="8"/>
      <c r="M144" s="8"/>
      <c r="N144" s="2"/>
    </row>
    <row r="145" spans="1:14" ht="12.75" customHeight="1" x14ac:dyDescent="0.2">
      <c r="A145" s="1"/>
      <c r="B145" s="8"/>
      <c r="C145" s="8" t="str">
        <f t="shared" si="3"/>
        <v/>
      </c>
      <c r="D145" s="30" t="str">
        <f t="shared" si="4"/>
        <v/>
      </c>
      <c r="E145" s="26" t="s">
        <v>82</v>
      </c>
      <c r="F145" s="29" t="str">
        <f t="shared" si="5"/>
        <v/>
      </c>
      <c r="G145" s="8"/>
      <c r="H145" s="8"/>
      <c r="I145" s="8"/>
      <c r="J145" s="8"/>
      <c r="K145" s="8"/>
      <c r="L145" s="8"/>
      <c r="M145" s="8"/>
      <c r="N145" s="2"/>
    </row>
    <row r="146" spans="1:14" ht="12.75" customHeight="1" x14ac:dyDescent="0.2">
      <c r="A146" s="1"/>
      <c r="B146" s="8"/>
      <c r="C146" s="8" t="str">
        <f t="shared" si="3"/>
        <v/>
      </c>
      <c r="D146" s="30" t="str">
        <f t="shared" si="4"/>
        <v/>
      </c>
      <c r="E146" s="26" t="s">
        <v>82</v>
      </c>
      <c r="F146" s="29" t="str">
        <f t="shared" si="5"/>
        <v/>
      </c>
      <c r="G146" s="8"/>
      <c r="H146" s="8"/>
      <c r="I146" s="8"/>
      <c r="J146" s="8"/>
      <c r="K146" s="8"/>
      <c r="L146" s="8"/>
      <c r="M146" s="8"/>
      <c r="N146" s="2"/>
    </row>
    <row r="147" spans="1:14" ht="12.75" customHeight="1" x14ac:dyDescent="0.2">
      <c r="A147" s="1"/>
      <c r="B147" s="8"/>
      <c r="C147" s="8" t="str">
        <f t="shared" si="3"/>
        <v/>
      </c>
      <c r="D147" s="30" t="str">
        <f t="shared" si="4"/>
        <v/>
      </c>
      <c r="E147" s="26" t="s">
        <v>82</v>
      </c>
      <c r="F147" s="29" t="str">
        <f t="shared" si="5"/>
        <v/>
      </c>
      <c r="G147" s="8"/>
      <c r="H147" s="8"/>
      <c r="I147" s="8"/>
      <c r="J147" s="8"/>
      <c r="K147" s="8"/>
      <c r="L147" s="8"/>
      <c r="M147" s="8"/>
      <c r="N147" s="2"/>
    </row>
    <row r="148" spans="1:14" ht="12.75" customHeight="1" x14ac:dyDescent="0.2">
      <c r="A148" s="1"/>
      <c r="B148" s="8"/>
      <c r="C148" s="8" t="str">
        <f t="shared" si="3"/>
        <v/>
      </c>
      <c r="D148" s="30" t="str">
        <f t="shared" si="4"/>
        <v/>
      </c>
      <c r="E148" s="26" t="s">
        <v>82</v>
      </c>
      <c r="F148" s="29" t="str">
        <f t="shared" si="5"/>
        <v/>
      </c>
      <c r="G148" s="8"/>
      <c r="H148" s="8"/>
      <c r="I148" s="8"/>
      <c r="J148" s="8"/>
      <c r="K148" s="8"/>
      <c r="L148" s="8"/>
      <c r="M148" s="8"/>
      <c r="N148" s="2"/>
    </row>
    <row r="149" spans="1:14" ht="12.75" customHeight="1" x14ac:dyDescent="0.2">
      <c r="A149" s="1"/>
      <c r="B149" s="8"/>
      <c r="C149" s="8" t="str">
        <f t="shared" si="3"/>
        <v/>
      </c>
      <c r="D149" s="30" t="str">
        <f t="shared" si="4"/>
        <v/>
      </c>
      <c r="E149" s="26" t="s">
        <v>82</v>
      </c>
      <c r="F149" s="29" t="str">
        <f t="shared" si="5"/>
        <v/>
      </c>
      <c r="G149" s="8"/>
      <c r="H149" s="8"/>
      <c r="I149" s="8"/>
      <c r="J149" s="8"/>
      <c r="K149" s="8"/>
      <c r="L149" s="8"/>
      <c r="M149" s="8"/>
      <c r="N149" s="2"/>
    </row>
    <row r="150" spans="1:14" ht="12.75" customHeight="1" x14ac:dyDescent="0.2">
      <c r="A150" s="1"/>
      <c r="B150" s="8"/>
      <c r="C150" s="8" t="str">
        <f t="shared" si="3"/>
        <v/>
      </c>
      <c r="D150" s="30" t="str">
        <f t="shared" si="4"/>
        <v/>
      </c>
      <c r="E150" s="26" t="s">
        <v>82</v>
      </c>
      <c r="F150" s="29" t="str">
        <f t="shared" si="5"/>
        <v/>
      </c>
      <c r="G150" s="8"/>
      <c r="H150" s="8"/>
      <c r="I150" s="8"/>
      <c r="J150" s="8"/>
      <c r="K150" s="8"/>
      <c r="L150" s="8"/>
      <c r="M150" s="8"/>
      <c r="N150" s="2"/>
    </row>
    <row r="151" spans="1:14" ht="12.75" customHeight="1" x14ac:dyDescent="0.2">
      <c r="A151" s="1"/>
      <c r="B151" s="8"/>
      <c r="C151" s="8" t="str">
        <f t="shared" si="3"/>
        <v/>
      </c>
      <c r="D151" s="30" t="str">
        <f t="shared" si="4"/>
        <v/>
      </c>
      <c r="E151" s="26" t="s">
        <v>82</v>
      </c>
      <c r="F151" s="29" t="str">
        <f t="shared" si="5"/>
        <v/>
      </c>
      <c r="G151" s="8"/>
      <c r="H151" s="8"/>
      <c r="I151" s="8"/>
      <c r="J151" s="8"/>
      <c r="K151" s="8"/>
      <c r="L151" s="8"/>
      <c r="M151" s="8"/>
      <c r="N151" s="2"/>
    </row>
    <row r="152" spans="1:14" ht="12.75" customHeight="1" x14ac:dyDescent="0.2">
      <c r="A152" s="1"/>
      <c r="B152" s="8"/>
      <c r="C152" s="8" t="str">
        <f t="shared" si="3"/>
        <v/>
      </c>
      <c r="D152" s="30" t="str">
        <f t="shared" si="4"/>
        <v/>
      </c>
      <c r="E152" s="26" t="s">
        <v>82</v>
      </c>
      <c r="F152" s="29" t="str">
        <f t="shared" si="5"/>
        <v/>
      </c>
      <c r="G152" s="8"/>
      <c r="H152" s="8"/>
      <c r="I152" s="8"/>
      <c r="J152" s="8"/>
      <c r="K152" s="8"/>
      <c r="L152" s="8"/>
      <c r="M152" s="8"/>
      <c r="N152" s="2"/>
    </row>
    <row r="153" spans="1:14" ht="12.75" customHeight="1" x14ac:dyDescent="0.2">
      <c r="A153" s="1"/>
      <c r="B153" s="8"/>
      <c r="C153" s="8" t="str">
        <f t="shared" si="3"/>
        <v/>
      </c>
      <c r="D153" s="30" t="str">
        <f t="shared" si="4"/>
        <v/>
      </c>
      <c r="E153" s="26" t="s">
        <v>82</v>
      </c>
      <c r="F153" s="29" t="str">
        <f t="shared" si="5"/>
        <v/>
      </c>
      <c r="G153" s="8"/>
      <c r="H153" s="8"/>
      <c r="I153" s="8"/>
      <c r="J153" s="8"/>
      <c r="K153" s="8"/>
      <c r="L153" s="8"/>
      <c r="M153" s="8"/>
      <c r="N153" s="2"/>
    </row>
    <row r="154" spans="1:14" ht="12.75" customHeight="1" x14ac:dyDescent="0.2">
      <c r="A154" s="1"/>
      <c r="B154" s="8"/>
      <c r="C154" s="8" t="str">
        <f t="shared" si="3"/>
        <v/>
      </c>
      <c r="D154" s="30" t="str">
        <f t="shared" si="4"/>
        <v/>
      </c>
      <c r="E154" s="26" t="s">
        <v>82</v>
      </c>
      <c r="F154" s="29" t="str">
        <f t="shared" si="5"/>
        <v/>
      </c>
      <c r="G154" s="8"/>
      <c r="H154" s="8"/>
      <c r="I154" s="8"/>
      <c r="J154" s="8"/>
      <c r="K154" s="8"/>
      <c r="L154" s="8"/>
      <c r="M154" s="8"/>
      <c r="N154" s="2"/>
    </row>
    <row r="155" spans="1:14" ht="12.75" customHeight="1" x14ac:dyDescent="0.2">
      <c r="A155" s="1"/>
      <c r="B155" s="8"/>
      <c r="C155" s="8" t="str">
        <f t="shared" si="3"/>
        <v/>
      </c>
      <c r="D155" s="30" t="str">
        <f t="shared" si="4"/>
        <v/>
      </c>
      <c r="E155" s="26" t="s">
        <v>82</v>
      </c>
      <c r="F155" s="29" t="str">
        <f t="shared" si="5"/>
        <v/>
      </c>
      <c r="G155" s="8"/>
      <c r="H155" s="8"/>
      <c r="I155" s="8"/>
      <c r="J155" s="8"/>
      <c r="K155" s="8"/>
      <c r="L155" s="8"/>
      <c r="M155" s="8"/>
      <c r="N155" s="2"/>
    </row>
    <row r="156" spans="1:14" ht="12.75" customHeight="1" x14ac:dyDescent="0.2">
      <c r="A156" s="1"/>
      <c r="B156" s="8"/>
      <c r="C156" s="8" t="str">
        <f t="shared" si="3"/>
        <v/>
      </c>
      <c r="D156" s="30" t="str">
        <f t="shared" si="4"/>
        <v/>
      </c>
      <c r="E156" s="26" t="s">
        <v>82</v>
      </c>
      <c r="F156" s="29" t="str">
        <f t="shared" si="5"/>
        <v/>
      </c>
      <c r="G156" s="8"/>
      <c r="H156" s="8"/>
      <c r="I156" s="8"/>
      <c r="J156" s="8"/>
      <c r="K156" s="8"/>
      <c r="L156" s="8"/>
      <c r="M156" s="8"/>
      <c r="N156" s="2"/>
    </row>
    <row r="157" spans="1:14" ht="12.75" customHeight="1" x14ac:dyDescent="0.2">
      <c r="A157" s="1"/>
      <c r="B157" s="8"/>
      <c r="C157" s="8" t="str">
        <f t="shared" si="3"/>
        <v/>
      </c>
      <c r="D157" s="30" t="str">
        <f t="shared" si="4"/>
        <v/>
      </c>
      <c r="E157" s="26" t="s">
        <v>82</v>
      </c>
      <c r="F157" s="29" t="str">
        <f t="shared" si="5"/>
        <v/>
      </c>
      <c r="G157" s="8"/>
      <c r="H157" s="8"/>
      <c r="I157" s="8"/>
      <c r="J157" s="8"/>
      <c r="K157" s="8"/>
      <c r="L157" s="8"/>
      <c r="M157" s="8"/>
      <c r="N157" s="2"/>
    </row>
    <row r="158" spans="1:14" ht="12.75" customHeight="1" x14ac:dyDescent="0.2">
      <c r="A158" s="1"/>
      <c r="B158" s="8"/>
      <c r="C158" s="8" t="str">
        <f t="shared" si="3"/>
        <v/>
      </c>
      <c r="D158" s="30" t="str">
        <f t="shared" si="4"/>
        <v/>
      </c>
      <c r="E158" s="26" t="s">
        <v>82</v>
      </c>
      <c r="F158" s="29" t="str">
        <f t="shared" si="5"/>
        <v/>
      </c>
      <c r="G158" s="8"/>
      <c r="H158" s="8"/>
      <c r="I158" s="8"/>
      <c r="J158" s="8"/>
      <c r="K158" s="8"/>
      <c r="L158" s="8"/>
      <c r="M158" s="8"/>
      <c r="N158" s="2"/>
    </row>
    <row r="159" spans="1:14" ht="12.75" customHeight="1" x14ac:dyDescent="0.2">
      <c r="A159" s="1"/>
      <c r="B159" s="8"/>
      <c r="C159" s="8" t="str">
        <f t="shared" si="3"/>
        <v/>
      </c>
      <c r="D159" s="30" t="str">
        <f t="shared" si="4"/>
        <v/>
      </c>
      <c r="E159" s="26" t="s">
        <v>82</v>
      </c>
      <c r="F159" s="29" t="str">
        <f t="shared" si="5"/>
        <v/>
      </c>
      <c r="G159" s="8"/>
      <c r="H159" s="8"/>
      <c r="I159" s="8"/>
      <c r="J159" s="8"/>
      <c r="K159" s="8"/>
      <c r="L159" s="8"/>
      <c r="M159" s="8"/>
      <c r="N159" s="2"/>
    </row>
    <row r="160" spans="1:14" ht="12.75" customHeight="1" x14ac:dyDescent="0.2">
      <c r="A160" s="1"/>
      <c r="B160" s="8"/>
      <c r="C160" s="8" t="str">
        <f t="shared" si="3"/>
        <v/>
      </c>
      <c r="D160" s="30" t="str">
        <f t="shared" si="4"/>
        <v/>
      </c>
      <c r="E160" s="26" t="s">
        <v>82</v>
      </c>
      <c r="F160" s="29" t="str">
        <f t="shared" si="5"/>
        <v/>
      </c>
      <c r="G160" s="8"/>
      <c r="H160" s="8"/>
      <c r="I160" s="8"/>
      <c r="J160" s="8"/>
      <c r="K160" s="8"/>
      <c r="L160" s="8"/>
      <c r="M160" s="8"/>
      <c r="N160" s="2"/>
    </row>
    <row r="161" spans="1:14" ht="12.75" customHeight="1" x14ac:dyDescent="0.2">
      <c r="A161" s="1"/>
      <c r="B161" s="8"/>
      <c r="C161" s="8" t="str">
        <f t="shared" si="3"/>
        <v/>
      </c>
      <c r="D161" s="30" t="str">
        <f t="shared" si="4"/>
        <v/>
      </c>
      <c r="E161" s="26" t="s">
        <v>82</v>
      </c>
      <c r="F161" s="29" t="str">
        <f t="shared" si="5"/>
        <v/>
      </c>
      <c r="G161" s="8"/>
      <c r="H161" s="8"/>
      <c r="I161" s="8"/>
      <c r="J161" s="8"/>
      <c r="K161" s="8"/>
      <c r="L161" s="8"/>
      <c r="M161" s="8"/>
      <c r="N161" s="2"/>
    </row>
    <row r="162" spans="1:14" ht="12.75" customHeight="1" x14ac:dyDescent="0.2">
      <c r="A162" s="1"/>
      <c r="B162" s="8"/>
      <c r="C162" s="8" t="str">
        <f t="shared" si="3"/>
        <v/>
      </c>
      <c r="D162" s="18" t="str">
        <f t="shared" si="4"/>
        <v/>
      </c>
      <c r="E162" s="26" t="s">
        <v>82</v>
      </c>
      <c r="F162" s="32" t="str">
        <f t="shared" si="5"/>
        <v/>
      </c>
      <c r="G162" s="8"/>
      <c r="H162" s="8"/>
      <c r="I162" s="8"/>
      <c r="J162" s="8"/>
      <c r="K162" s="8"/>
      <c r="L162" s="8"/>
      <c r="M162" s="8"/>
      <c r="N162" s="2"/>
    </row>
    <row r="163" spans="1:14" ht="12.75" customHeight="1" x14ac:dyDescent="0.2">
      <c r="A163" s="1"/>
      <c r="B163" s="8"/>
      <c r="C163" s="8"/>
      <c r="D163" s="8"/>
      <c r="E163" s="8"/>
      <c r="F163" s="8"/>
      <c r="G163" s="8"/>
      <c r="H163" s="8"/>
      <c r="I163" s="8"/>
      <c r="J163" s="8"/>
      <c r="K163" s="8"/>
      <c r="L163" s="8"/>
      <c r="M163" s="8"/>
      <c r="N163" s="2"/>
    </row>
    <row r="164" spans="1:14" ht="12.75" customHeight="1" x14ac:dyDescent="0.2">
      <c r="A164" s="1"/>
      <c r="B164" s="8"/>
      <c r="C164" s="8"/>
      <c r="D164" s="8"/>
      <c r="E164" s="8"/>
      <c r="F164" s="8"/>
      <c r="G164" s="8"/>
      <c r="H164" s="8"/>
      <c r="I164" s="8"/>
      <c r="J164" s="8"/>
      <c r="K164" s="8"/>
      <c r="L164" s="8"/>
      <c r="M164" s="8"/>
      <c r="N164" s="2"/>
    </row>
    <row r="165" spans="1:14" ht="12.75" customHeight="1" x14ac:dyDescent="0.2">
      <c r="A165" s="1"/>
      <c r="B165" s="8"/>
      <c r="C165" s="8"/>
      <c r="D165" s="8"/>
      <c r="E165" s="8"/>
      <c r="F165" s="8"/>
      <c r="G165" s="8"/>
      <c r="H165" s="8"/>
      <c r="I165" s="8"/>
      <c r="J165" s="8"/>
      <c r="K165" s="8"/>
      <c r="L165" s="8"/>
      <c r="M165" s="8"/>
      <c r="N165" s="2"/>
    </row>
    <row r="166" spans="1:14" ht="12.75" customHeight="1" x14ac:dyDescent="0.2">
      <c r="A166" s="1"/>
      <c r="B166" s="8"/>
      <c r="C166" s="8"/>
      <c r="D166" s="8"/>
      <c r="E166" s="8"/>
      <c r="F166" s="8"/>
      <c r="G166" s="8"/>
      <c r="H166" s="8"/>
      <c r="I166" s="8"/>
      <c r="J166" s="8"/>
      <c r="K166" s="8"/>
      <c r="L166" s="8"/>
      <c r="M166" s="8"/>
      <c r="N166" s="2"/>
    </row>
    <row r="167" spans="1:14" ht="12.75" customHeight="1" x14ac:dyDescent="0.2">
      <c r="A167" s="2"/>
      <c r="B167" s="2"/>
      <c r="C167" s="2"/>
      <c r="D167" s="2"/>
      <c r="E167" s="2"/>
      <c r="F167" s="2"/>
      <c r="G167" s="2"/>
      <c r="H167" s="2"/>
      <c r="I167" s="2"/>
      <c r="J167" s="2"/>
      <c r="K167" s="2"/>
      <c r="L167" s="2"/>
      <c r="M167" s="2"/>
      <c r="N167" s="2"/>
    </row>
    <row r="168" spans="1:14" ht="12.75" customHeight="1" x14ac:dyDescent="0.2">
      <c r="A168" s="1"/>
      <c r="B168" s="2"/>
      <c r="C168" s="2"/>
      <c r="D168" s="2"/>
      <c r="E168" s="2"/>
      <c r="F168" s="2"/>
      <c r="G168" s="2"/>
      <c r="H168" s="2"/>
      <c r="I168" s="2"/>
      <c r="J168" s="2"/>
      <c r="K168" s="2"/>
      <c r="L168" s="2"/>
      <c r="M168" s="2"/>
      <c r="N168" s="2"/>
    </row>
    <row r="169" spans="1:14" ht="12.75" customHeight="1" x14ac:dyDescent="0.2">
      <c r="A169" s="1" t="s">
        <v>57</v>
      </c>
      <c r="B169" s="8"/>
      <c r="C169" s="8"/>
      <c r="D169" s="8"/>
      <c r="E169" s="8"/>
      <c r="F169" s="8"/>
      <c r="G169" s="8"/>
      <c r="H169" s="8"/>
      <c r="I169" s="8"/>
      <c r="J169" s="8"/>
      <c r="K169" s="8"/>
      <c r="L169" s="8"/>
      <c r="M169" s="8"/>
      <c r="N169" s="2"/>
    </row>
    <row r="170" spans="1:14" ht="12.75" customHeight="1" x14ac:dyDescent="0.2">
      <c r="A170" s="1" t="s">
        <v>92</v>
      </c>
      <c r="B170" s="8"/>
      <c r="C170" s="7" t="s">
        <v>93</v>
      </c>
      <c r="D170" s="8"/>
      <c r="E170" s="8"/>
      <c r="F170" s="8"/>
      <c r="G170" s="8"/>
      <c r="H170" s="8"/>
      <c r="I170" s="8"/>
      <c r="J170" s="8"/>
      <c r="K170" s="8"/>
      <c r="L170" s="8"/>
      <c r="M170" s="8"/>
      <c r="N170" s="2"/>
    </row>
    <row r="171" spans="1:14" ht="12.75" customHeight="1" x14ac:dyDescent="0.2">
      <c r="A171" s="1"/>
      <c r="B171" s="8"/>
      <c r="C171" s="8"/>
      <c r="D171" s="8"/>
      <c r="E171" s="8"/>
      <c r="F171" s="8"/>
      <c r="G171" s="8"/>
      <c r="H171" s="8"/>
      <c r="I171" s="8"/>
      <c r="J171" s="8"/>
      <c r="K171" s="8"/>
      <c r="L171" s="8"/>
      <c r="M171" s="8"/>
      <c r="N171" s="2"/>
    </row>
    <row r="172" spans="1:14" ht="12.75" customHeight="1" x14ac:dyDescent="0.2">
      <c r="A172" s="1"/>
      <c r="B172" s="8"/>
      <c r="C172" s="8" t="s">
        <v>94</v>
      </c>
      <c r="D172" s="8"/>
      <c r="E172" s="8"/>
      <c r="F172" s="8"/>
      <c r="G172" s="8"/>
      <c r="H172" s="8"/>
      <c r="I172" s="8"/>
      <c r="J172" s="8"/>
      <c r="K172" s="8"/>
      <c r="L172" s="8"/>
      <c r="M172" s="8"/>
      <c r="N172" s="2"/>
    </row>
    <row r="173" spans="1:14" ht="12.75" customHeight="1" x14ac:dyDescent="0.2">
      <c r="A173" s="1"/>
      <c r="B173" s="8"/>
      <c r="C173" s="8" t="s">
        <v>95</v>
      </c>
      <c r="D173" s="8"/>
      <c r="E173" s="8"/>
      <c r="F173" s="8"/>
      <c r="G173" s="8"/>
      <c r="H173" s="8"/>
      <c r="I173" s="8"/>
      <c r="J173" s="8"/>
      <c r="K173" s="8"/>
      <c r="L173" s="8"/>
      <c r="M173" s="8"/>
      <c r="N173" s="2"/>
    </row>
    <row r="174" spans="1:14" ht="12.75" customHeight="1" x14ac:dyDescent="0.2">
      <c r="A174" s="1"/>
      <c r="B174" s="8"/>
      <c r="C174" s="8" t="s">
        <v>96</v>
      </c>
      <c r="D174" s="8"/>
      <c r="E174" s="8"/>
      <c r="F174" s="8"/>
      <c r="G174" s="8"/>
      <c r="H174" s="8"/>
      <c r="I174" s="8"/>
      <c r="J174" s="8"/>
      <c r="K174" s="8"/>
      <c r="L174" s="8"/>
      <c r="M174" s="8"/>
      <c r="N174" s="2"/>
    </row>
    <row r="175" spans="1:14" ht="12.75" customHeight="1" x14ac:dyDescent="0.2">
      <c r="A175" s="1"/>
      <c r="B175" s="8"/>
      <c r="C175" s="8" t="s">
        <v>97</v>
      </c>
      <c r="D175" s="8"/>
      <c r="E175" s="8"/>
      <c r="F175" s="8"/>
      <c r="G175" s="8"/>
      <c r="H175" s="8"/>
      <c r="I175" s="8"/>
      <c r="J175" s="8"/>
      <c r="K175" s="8"/>
      <c r="L175" s="8"/>
      <c r="M175" s="8"/>
      <c r="N175" s="2"/>
    </row>
    <row r="176" spans="1:14" ht="12.75" customHeight="1" x14ac:dyDescent="0.2">
      <c r="A176" s="1"/>
      <c r="B176" s="8"/>
      <c r="C176" s="8"/>
      <c r="D176" s="8" t="s">
        <v>98</v>
      </c>
      <c r="E176" s="8"/>
      <c r="F176" s="8"/>
      <c r="G176" s="8"/>
      <c r="H176" s="8"/>
      <c r="I176" s="8"/>
      <c r="J176" s="8"/>
      <c r="K176" s="8"/>
      <c r="L176" s="8"/>
      <c r="M176" s="8"/>
      <c r="N176" s="2"/>
    </row>
    <row r="177" spans="1:14" ht="12.75" customHeight="1" x14ac:dyDescent="0.2">
      <c r="A177" s="1"/>
      <c r="B177" s="8"/>
      <c r="C177" s="8"/>
      <c r="D177" s="8" t="s">
        <v>99</v>
      </c>
      <c r="E177" s="8"/>
      <c r="F177" s="8"/>
      <c r="G177" s="8"/>
      <c r="H177" s="8"/>
      <c r="I177" s="8"/>
      <c r="J177" s="8"/>
      <c r="K177" s="8"/>
      <c r="L177" s="8"/>
      <c r="M177" s="8"/>
      <c r="N177" s="2"/>
    </row>
    <row r="178" spans="1:14" ht="12.75" customHeight="1" x14ac:dyDescent="0.2">
      <c r="A178" s="1"/>
      <c r="B178" s="8"/>
      <c r="C178" s="8"/>
      <c r="D178" s="8" t="s">
        <v>100</v>
      </c>
      <c r="E178" s="8"/>
      <c r="F178" s="8"/>
      <c r="G178" s="8"/>
      <c r="H178" s="8"/>
      <c r="I178" s="8"/>
      <c r="J178" s="8"/>
      <c r="K178" s="8"/>
      <c r="L178" s="8"/>
      <c r="M178" s="7"/>
      <c r="N178" s="2"/>
    </row>
    <row r="179" spans="1:14" ht="12.75" customHeight="1" x14ac:dyDescent="0.2">
      <c r="A179" s="1"/>
      <c r="B179" s="8"/>
      <c r="C179" s="8"/>
      <c r="D179" s="8" t="s">
        <v>101</v>
      </c>
      <c r="E179" s="8"/>
      <c r="F179" s="8"/>
      <c r="G179" s="8"/>
      <c r="H179" s="8"/>
      <c r="I179" s="8"/>
      <c r="J179" s="8"/>
      <c r="K179" s="8"/>
      <c r="L179" s="8"/>
      <c r="M179" s="7"/>
      <c r="N179" s="2"/>
    </row>
    <row r="180" spans="1:14" ht="12.75" customHeight="1" x14ac:dyDescent="0.2">
      <c r="A180" s="1"/>
      <c r="B180" s="8"/>
      <c r="C180" s="8" t="s">
        <v>102</v>
      </c>
      <c r="D180" s="8"/>
      <c r="E180" s="8"/>
      <c r="F180" s="8"/>
      <c r="G180" s="8"/>
      <c r="H180" s="8"/>
      <c r="I180" s="8"/>
      <c r="J180" s="8"/>
      <c r="K180" s="8"/>
      <c r="L180" s="8"/>
      <c r="M180" s="7"/>
      <c r="N180" s="2"/>
    </row>
    <row r="181" spans="1:14" ht="12.75" customHeight="1" x14ac:dyDescent="0.2">
      <c r="A181" s="1"/>
      <c r="B181" s="8"/>
      <c r="C181" s="33" t="s">
        <v>103</v>
      </c>
      <c r="D181" s="8"/>
      <c r="E181" s="8"/>
      <c r="F181" s="8"/>
      <c r="G181" s="8"/>
      <c r="H181" s="8"/>
      <c r="I181" s="8"/>
      <c r="J181" s="8"/>
      <c r="K181" s="8"/>
      <c r="L181" s="8"/>
      <c r="M181" s="8"/>
      <c r="N181" s="2"/>
    </row>
    <row r="182" spans="1:14" ht="12.75" customHeight="1" x14ac:dyDescent="0.2">
      <c r="A182" s="1"/>
      <c r="B182" s="8"/>
      <c r="C182" s="8"/>
      <c r="D182" s="8"/>
      <c r="E182" s="7"/>
      <c r="F182" s="7" t="s">
        <v>104</v>
      </c>
      <c r="G182" s="7"/>
      <c r="H182" s="7"/>
      <c r="I182" s="8"/>
      <c r="J182" s="8"/>
      <c r="K182" s="8"/>
      <c r="L182" s="8"/>
      <c r="M182" s="8"/>
      <c r="N182" s="2"/>
    </row>
    <row r="183" spans="1:14" ht="12.75" customHeight="1" x14ac:dyDescent="0.2">
      <c r="A183" s="1"/>
      <c r="B183" s="8"/>
      <c r="C183" s="7" t="s">
        <v>68</v>
      </c>
      <c r="D183" s="7" t="s">
        <v>69</v>
      </c>
      <c r="E183" s="7" t="s">
        <v>105</v>
      </c>
      <c r="F183" s="7" t="s">
        <v>90</v>
      </c>
      <c r="G183" s="7" t="s">
        <v>106</v>
      </c>
      <c r="H183" s="7" t="s">
        <v>107</v>
      </c>
      <c r="I183" s="7" t="s">
        <v>108</v>
      </c>
      <c r="J183" s="7" t="s">
        <v>109</v>
      </c>
      <c r="K183" s="7" t="s">
        <v>89</v>
      </c>
      <c r="L183" s="7" t="s">
        <v>110</v>
      </c>
      <c r="M183" s="8"/>
      <c r="N183" s="2"/>
    </row>
    <row r="184" spans="1:14" ht="12.75" customHeight="1" x14ac:dyDescent="0.2">
      <c r="A184" s="1"/>
      <c r="B184" s="8"/>
      <c r="C184" s="8">
        <f t="shared" ref="C184:C213" si="6">IF((D82=""),IF(ISBLANK(D82),"",""),C82)</f>
        <v>1</v>
      </c>
      <c r="D184" s="8" t="str">
        <f t="shared" ref="D184:D213" si="7">IF((D82=""),IF(ISBLANK(D82),"",""),D82)</f>
        <v>Vrachtwagen A</v>
      </c>
      <c r="E184" s="8" t="str">
        <f t="shared" ref="E184:E213" si="8">E133</f>
        <v>Diesel</v>
      </c>
      <c r="F184" s="26">
        <v>10</v>
      </c>
      <c r="G184" s="26"/>
      <c r="H184" s="26"/>
      <c r="I184" s="26"/>
      <c r="J184" s="26"/>
      <c r="K184" s="26"/>
      <c r="L184" s="5" t="str">
        <f t="shared" ref="L184:L213" si="9">IF(AND(F184="",G184="",H184="",I184="",J184="",K184=""),IF(ISBLANK(D82),"","Vul het brandstof verbruik in per 100km"),"ok")</f>
        <v>ok</v>
      </c>
      <c r="M184" s="8"/>
      <c r="N184" s="2"/>
    </row>
    <row r="185" spans="1:14" ht="12.75" customHeight="1" x14ac:dyDescent="0.2">
      <c r="A185" s="1"/>
      <c r="B185" s="8"/>
      <c r="C185" s="8">
        <f t="shared" si="6"/>
        <v>2</v>
      </c>
      <c r="D185" s="8" t="str">
        <f t="shared" si="7"/>
        <v>Vrachtwagen B</v>
      </c>
      <c r="E185" s="8" t="str">
        <f t="shared" si="8"/>
        <v>Diesel</v>
      </c>
      <c r="F185" s="26">
        <v>8</v>
      </c>
      <c r="G185" s="26"/>
      <c r="H185" s="26"/>
      <c r="I185" s="26"/>
      <c r="J185" s="26"/>
      <c r="K185" s="26"/>
      <c r="L185" s="9" t="str">
        <f t="shared" si="9"/>
        <v>ok</v>
      </c>
      <c r="M185" s="8"/>
      <c r="N185" s="2"/>
    </row>
    <row r="186" spans="1:14" ht="12.75" customHeight="1" x14ac:dyDescent="0.2">
      <c r="A186" s="1"/>
      <c r="B186" s="8"/>
      <c r="C186" s="8">
        <f>IF((D84=""),IF(ISBLANK(D84),"",""),C84)</f>
        <v>3</v>
      </c>
      <c r="D186" s="8" t="str">
        <f>IF((D84=""),IF(ISBLANK(D84),"",""),D84)</f>
        <v>Bestelbus A</v>
      </c>
      <c r="E186" s="8" t="str">
        <f t="shared" si="8"/>
        <v>Hybride</v>
      </c>
      <c r="F186" s="26"/>
      <c r="G186" s="26">
        <v>13</v>
      </c>
      <c r="H186" s="26"/>
      <c r="I186" s="26"/>
      <c r="J186" s="26"/>
      <c r="K186" s="26">
        <v>25</v>
      </c>
      <c r="L186" s="9" t="str">
        <f>IF(AND(F186="",G186="",H186="",I186="",J186="",K186=""),IF(ISBLANK(D84),"","Vul het brandstof verbruik in per 100km"),"ok")</f>
        <v>ok</v>
      </c>
      <c r="M186" s="8"/>
      <c r="N186" s="2"/>
    </row>
    <row r="187" spans="1:14" ht="12.75" customHeight="1" x14ac:dyDescent="0.2">
      <c r="A187" s="1"/>
      <c r="B187" s="8"/>
      <c r="C187" s="8">
        <f>IF((D85=""),IF(ISBLANK(D85),"",""),C85)</f>
        <v>4</v>
      </c>
      <c r="D187" s="8" t="str">
        <f>IF((D85=""),IF(ISBLANK(D85),"",""),D85)</f>
        <v>Bakfiets</v>
      </c>
      <c r="E187" s="8" t="str">
        <f t="shared" si="8"/>
        <v>Geen Brandstof</v>
      </c>
      <c r="F187" s="26">
        <v>0</v>
      </c>
      <c r="G187" s="26"/>
      <c r="H187" s="26"/>
      <c r="I187" s="26"/>
      <c r="J187" s="26"/>
      <c r="K187" s="26"/>
      <c r="L187" s="9" t="str">
        <f>IF(AND(F187="",G187="",H187="",I187="",J187="",K187=""),IF(ISBLANK(D85),"","Vul het brandstof verbruik in per 100km"),"ok")</f>
        <v>ok</v>
      </c>
      <c r="M187" s="8"/>
      <c r="N187" s="2"/>
    </row>
    <row r="188" spans="1:14" ht="12.75" customHeight="1" x14ac:dyDescent="0.2">
      <c r="A188" s="1"/>
      <c r="B188" s="8"/>
      <c r="C188" s="8">
        <f>IF((D86=""),IF(ISBLANK(D86),"",""),C86)</f>
        <v>5</v>
      </c>
      <c r="D188" s="8" t="str">
        <f>IF((D86=""),IF(ISBLANK(D86),"",""),D86)</f>
        <v>Vrachtschip</v>
      </c>
      <c r="E188" s="8" t="str">
        <f t="shared" si="8"/>
        <v>Diesel</v>
      </c>
      <c r="F188" s="26">
        <v>20</v>
      </c>
      <c r="G188" s="26"/>
      <c r="H188" s="26"/>
      <c r="I188" s="26"/>
      <c r="J188" s="26"/>
      <c r="K188" s="26"/>
      <c r="L188" s="9" t="str">
        <f>IF(AND(F188="",G188="",H188="",I188="",J188="",K188=""),IF(ISBLANK(D86),"","Vul het brandstof verbruik in per 100km"),"ok")</f>
        <v>ok</v>
      </c>
      <c r="M188" s="8"/>
      <c r="N188" s="2"/>
    </row>
    <row r="189" spans="1:14" ht="12.75" customHeight="1" x14ac:dyDescent="0.2">
      <c r="A189" s="1"/>
      <c r="B189" s="8"/>
      <c r="C189" s="8">
        <f>IF((D87=""),IF(ISBLANK(D87),"",""),C87)</f>
        <v>6</v>
      </c>
      <c r="D189" s="8" t="str">
        <f>IF((D87=""),IF(ISBLANK(D87),"",""),D87)</f>
        <v>Vrachtwagen B</v>
      </c>
      <c r="E189" s="8" t="str">
        <f t="shared" si="8"/>
        <v>Diesel</v>
      </c>
      <c r="F189" s="26">
        <v>8</v>
      </c>
      <c r="G189" s="26"/>
      <c r="H189" s="26"/>
      <c r="I189" s="26"/>
      <c r="J189" s="26"/>
      <c r="K189" s="26"/>
      <c r="L189" s="9" t="str">
        <f>IF(AND(F189="",G189="",H189="",I189="",J189="",K189=""),IF(ISBLANK(D87),"","Vul het brandstof verbruik in per 100km"),"ok")</f>
        <v>ok</v>
      </c>
      <c r="M189" s="8"/>
      <c r="N189" s="2"/>
    </row>
    <row r="190" spans="1:14" ht="12.75" customHeight="1" x14ac:dyDescent="0.2">
      <c r="A190" s="1"/>
      <c r="B190" s="8"/>
      <c r="C190" s="8">
        <f>IF((D88=""),IF(ISBLANK(D88),"",""),C88)</f>
        <v>7</v>
      </c>
      <c r="D190" s="8" t="str">
        <f>IF((D88=""),IF(ISBLANK(D88),"",""),D88)</f>
        <v>Vrachtwagen B</v>
      </c>
      <c r="E190" s="8" t="str">
        <f t="shared" si="8"/>
        <v>Diesel</v>
      </c>
      <c r="F190" s="26">
        <v>8</v>
      </c>
      <c r="G190" s="26"/>
      <c r="H190" s="26"/>
      <c r="I190" s="26"/>
      <c r="J190" s="26"/>
      <c r="K190" s="26"/>
      <c r="L190" s="9" t="str">
        <f>IF(AND(F190="",G190="",H190="",I190="",J190="",K190=""),IF(ISBLANK(D88),"","Vul het brandstof verbruik in per 100km"),"ok")</f>
        <v>ok</v>
      </c>
      <c r="M190" s="8"/>
      <c r="N190" s="2"/>
    </row>
    <row r="191" spans="1:14" ht="12.75" customHeight="1" x14ac:dyDescent="0.2">
      <c r="A191" s="1"/>
      <c r="B191" s="8"/>
      <c r="C191" s="8">
        <f>IF((D89=""),IF(ISBLANK(D89),"",""),C89)</f>
        <v>8</v>
      </c>
      <c r="D191" s="8" t="str">
        <f>IF((D89=""),IF(ISBLANK(D89),"",""),D89)</f>
        <v>Vrachtwagen B</v>
      </c>
      <c r="E191" s="8" t="str">
        <f t="shared" si="8"/>
        <v>Diesel</v>
      </c>
      <c r="F191" s="26">
        <v>8</v>
      </c>
      <c r="G191" s="26"/>
      <c r="H191" s="26"/>
      <c r="I191" s="26"/>
      <c r="J191" s="26"/>
      <c r="K191" s="26"/>
      <c r="L191" s="9" t="str">
        <f>IF(AND(F191="",G191="",H191="",I191="",J191="",K191=""),IF(ISBLANK(D89),"","Vul het brandstof verbruik in per 100km"),"ok")</f>
        <v>ok</v>
      </c>
      <c r="M191" s="8"/>
      <c r="N191" s="2"/>
    </row>
    <row r="192" spans="1:14" ht="12.75" customHeight="1" x14ac:dyDescent="0.2">
      <c r="A192" s="1"/>
      <c r="B192" s="8"/>
      <c r="C192" s="8" t="str">
        <f>IF((D90=""),IF(ISBLANK(D90),"",""),C90)</f>
        <v/>
      </c>
      <c r="D192" s="8" t="str">
        <f>IF((D90=""),IF(ISBLANK(D90),"",""),D90)</f>
        <v/>
      </c>
      <c r="E192" s="8" t="str">
        <f t="shared" si="8"/>
        <v>-</v>
      </c>
      <c r="F192" s="26"/>
      <c r="G192" s="26"/>
      <c r="H192" s="26"/>
      <c r="I192" s="26"/>
      <c r="J192" s="26"/>
      <c r="K192" s="26"/>
      <c r="L192" s="9" t="str">
        <f>IF(AND(F192="",G192="",H192="",I192="",J192="",K192=""),IF(ISBLANK(D90),"","Vul het brandstof verbruik in per 100km"),"ok")</f>
        <v/>
      </c>
      <c r="M192" s="8"/>
      <c r="N192" s="2"/>
    </row>
    <row r="193" spans="1:14" ht="12.75" customHeight="1" x14ac:dyDescent="0.2">
      <c r="A193" s="1"/>
      <c r="B193" s="8"/>
      <c r="C193" s="8" t="str">
        <f t="shared" si="6"/>
        <v/>
      </c>
      <c r="D193" s="8" t="str">
        <f t="shared" si="7"/>
        <v/>
      </c>
      <c r="E193" s="8" t="str">
        <f t="shared" si="8"/>
        <v>-</v>
      </c>
      <c r="F193" s="26"/>
      <c r="G193" s="26"/>
      <c r="H193" s="26"/>
      <c r="I193" s="26"/>
      <c r="J193" s="26"/>
      <c r="K193" s="26"/>
      <c r="L193" s="9" t="str">
        <f t="shared" si="9"/>
        <v/>
      </c>
      <c r="M193" s="8"/>
      <c r="N193" s="2"/>
    </row>
    <row r="194" spans="1:14" ht="12.75" customHeight="1" x14ac:dyDescent="0.2">
      <c r="A194" s="1"/>
      <c r="B194" s="8"/>
      <c r="C194" s="8" t="str">
        <f t="shared" si="6"/>
        <v/>
      </c>
      <c r="D194" s="8" t="str">
        <f t="shared" si="7"/>
        <v/>
      </c>
      <c r="E194" s="8" t="str">
        <f t="shared" si="8"/>
        <v>-</v>
      </c>
      <c r="F194" s="26"/>
      <c r="G194" s="26"/>
      <c r="H194" s="26"/>
      <c r="I194" s="26"/>
      <c r="J194" s="26"/>
      <c r="K194" s="26"/>
      <c r="L194" s="9" t="str">
        <f t="shared" si="9"/>
        <v/>
      </c>
      <c r="M194" s="8"/>
      <c r="N194" s="2"/>
    </row>
    <row r="195" spans="1:14" ht="12.75" customHeight="1" x14ac:dyDescent="0.2">
      <c r="A195" s="1"/>
      <c r="B195" s="8"/>
      <c r="C195" s="8" t="str">
        <f t="shared" si="6"/>
        <v/>
      </c>
      <c r="D195" s="8" t="str">
        <f t="shared" si="7"/>
        <v/>
      </c>
      <c r="E195" s="8" t="str">
        <f t="shared" si="8"/>
        <v>-</v>
      </c>
      <c r="F195" s="26"/>
      <c r="G195" s="26"/>
      <c r="H195" s="26"/>
      <c r="I195" s="26"/>
      <c r="J195" s="26"/>
      <c r="K195" s="26"/>
      <c r="L195" s="9" t="str">
        <f t="shared" si="9"/>
        <v/>
      </c>
      <c r="M195" s="8"/>
      <c r="N195" s="2"/>
    </row>
    <row r="196" spans="1:14" ht="12.75" customHeight="1" x14ac:dyDescent="0.2">
      <c r="A196" s="1"/>
      <c r="B196" s="8"/>
      <c r="C196" s="8" t="str">
        <f t="shared" si="6"/>
        <v/>
      </c>
      <c r="D196" s="8" t="str">
        <f t="shared" si="7"/>
        <v/>
      </c>
      <c r="E196" s="8" t="str">
        <f t="shared" si="8"/>
        <v>-</v>
      </c>
      <c r="F196" s="26"/>
      <c r="G196" s="26"/>
      <c r="H196" s="26"/>
      <c r="I196" s="26"/>
      <c r="J196" s="26"/>
      <c r="K196" s="26"/>
      <c r="L196" s="9" t="str">
        <f t="shared" si="9"/>
        <v/>
      </c>
      <c r="M196" s="8"/>
      <c r="N196" s="2"/>
    </row>
    <row r="197" spans="1:14" ht="12.75" customHeight="1" x14ac:dyDescent="0.2">
      <c r="A197" s="1"/>
      <c r="B197" s="8"/>
      <c r="C197" s="8" t="str">
        <f t="shared" si="6"/>
        <v/>
      </c>
      <c r="D197" s="8" t="str">
        <f t="shared" si="7"/>
        <v/>
      </c>
      <c r="E197" s="8" t="str">
        <f t="shared" si="8"/>
        <v>-</v>
      </c>
      <c r="F197" s="26"/>
      <c r="G197" s="26"/>
      <c r="H197" s="26"/>
      <c r="I197" s="26"/>
      <c r="J197" s="26"/>
      <c r="K197" s="26"/>
      <c r="L197" s="9" t="str">
        <f t="shared" si="9"/>
        <v/>
      </c>
      <c r="M197" s="8"/>
      <c r="N197" s="2"/>
    </row>
    <row r="198" spans="1:14" ht="12" customHeight="1" x14ac:dyDescent="0.2">
      <c r="A198" s="1"/>
      <c r="B198" s="8"/>
      <c r="C198" s="8" t="str">
        <f t="shared" si="6"/>
        <v/>
      </c>
      <c r="D198" s="8" t="str">
        <f t="shared" si="7"/>
        <v/>
      </c>
      <c r="E198" s="8" t="str">
        <f t="shared" si="8"/>
        <v>-</v>
      </c>
      <c r="F198" s="26"/>
      <c r="G198" s="26"/>
      <c r="H198" s="26"/>
      <c r="I198" s="26"/>
      <c r="J198" s="26"/>
      <c r="K198" s="26"/>
      <c r="L198" s="9" t="str">
        <f t="shared" si="9"/>
        <v/>
      </c>
      <c r="M198" s="8"/>
      <c r="N198" s="2"/>
    </row>
    <row r="199" spans="1:14" ht="12" customHeight="1" x14ac:dyDescent="0.2">
      <c r="A199" s="1"/>
      <c r="B199" s="8"/>
      <c r="C199" s="8" t="str">
        <f t="shared" si="6"/>
        <v/>
      </c>
      <c r="D199" s="8" t="str">
        <f t="shared" si="7"/>
        <v/>
      </c>
      <c r="E199" s="8" t="str">
        <f t="shared" si="8"/>
        <v>-</v>
      </c>
      <c r="F199" s="26"/>
      <c r="G199" s="26"/>
      <c r="H199" s="26"/>
      <c r="I199" s="26"/>
      <c r="J199" s="26"/>
      <c r="K199" s="26"/>
      <c r="L199" s="9" t="str">
        <f t="shared" si="9"/>
        <v/>
      </c>
      <c r="M199" s="8"/>
      <c r="N199" s="2"/>
    </row>
    <row r="200" spans="1:14" ht="12.75" customHeight="1" x14ac:dyDescent="0.2">
      <c r="A200" s="1"/>
      <c r="B200" s="8"/>
      <c r="C200" s="8" t="str">
        <f t="shared" si="6"/>
        <v/>
      </c>
      <c r="D200" s="8" t="str">
        <f t="shared" si="7"/>
        <v/>
      </c>
      <c r="E200" s="8" t="str">
        <f t="shared" si="8"/>
        <v>-</v>
      </c>
      <c r="F200" s="26"/>
      <c r="G200" s="26"/>
      <c r="H200" s="26"/>
      <c r="I200" s="26"/>
      <c r="J200" s="26"/>
      <c r="K200" s="26"/>
      <c r="L200" s="9" t="str">
        <f t="shared" si="9"/>
        <v/>
      </c>
      <c r="M200" s="8"/>
      <c r="N200" s="2"/>
    </row>
    <row r="201" spans="1:14" ht="12.75" customHeight="1" x14ac:dyDescent="0.2">
      <c r="A201" s="1"/>
      <c r="B201" s="8"/>
      <c r="C201" s="8" t="str">
        <f t="shared" si="6"/>
        <v/>
      </c>
      <c r="D201" s="8" t="str">
        <f t="shared" si="7"/>
        <v/>
      </c>
      <c r="E201" s="8" t="str">
        <f t="shared" si="8"/>
        <v>-</v>
      </c>
      <c r="F201" s="26"/>
      <c r="G201" s="26"/>
      <c r="H201" s="26"/>
      <c r="I201" s="26"/>
      <c r="J201" s="26"/>
      <c r="K201" s="26"/>
      <c r="L201" s="9" t="str">
        <f t="shared" si="9"/>
        <v/>
      </c>
      <c r="M201" s="8"/>
      <c r="N201" s="2"/>
    </row>
    <row r="202" spans="1:14" ht="12.75" customHeight="1" x14ac:dyDescent="0.2">
      <c r="A202" s="1"/>
      <c r="B202" s="8"/>
      <c r="C202" s="8" t="str">
        <f t="shared" si="6"/>
        <v/>
      </c>
      <c r="D202" s="8" t="str">
        <f t="shared" si="7"/>
        <v/>
      </c>
      <c r="E202" s="8" t="str">
        <f t="shared" si="8"/>
        <v>-</v>
      </c>
      <c r="F202" s="26"/>
      <c r="G202" s="26"/>
      <c r="H202" s="26"/>
      <c r="I202" s="26"/>
      <c r="J202" s="26"/>
      <c r="K202" s="26"/>
      <c r="L202" s="9" t="str">
        <f t="shared" si="9"/>
        <v/>
      </c>
      <c r="M202" s="8"/>
      <c r="N202" s="2"/>
    </row>
    <row r="203" spans="1:14" ht="12.75" customHeight="1" x14ac:dyDescent="0.2">
      <c r="A203" s="1"/>
      <c r="B203" s="8"/>
      <c r="C203" s="8" t="str">
        <f t="shared" si="6"/>
        <v/>
      </c>
      <c r="D203" s="8" t="str">
        <f t="shared" si="7"/>
        <v/>
      </c>
      <c r="E203" s="8" t="str">
        <f t="shared" si="8"/>
        <v>-</v>
      </c>
      <c r="F203" s="26"/>
      <c r="G203" s="26"/>
      <c r="H203" s="26"/>
      <c r="I203" s="26"/>
      <c r="J203" s="26"/>
      <c r="K203" s="26"/>
      <c r="L203" s="9" t="str">
        <f t="shared" si="9"/>
        <v/>
      </c>
      <c r="M203" s="8"/>
      <c r="N203" s="2"/>
    </row>
    <row r="204" spans="1:14" ht="12.75" customHeight="1" x14ac:dyDescent="0.2">
      <c r="A204" s="1"/>
      <c r="B204" s="8"/>
      <c r="C204" s="8" t="str">
        <f t="shared" si="6"/>
        <v/>
      </c>
      <c r="D204" s="8" t="str">
        <f t="shared" si="7"/>
        <v/>
      </c>
      <c r="E204" s="8" t="str">
        <f t="shared" si="8"/>
        <v>-</v>
      </c>
      <c r="F204" s="26"/>
      <c r="G204" s="26"/>
      <c r="H204" s="26"/>
      <c r="I204" s="26"/>
      <c r="J204" s="26"/>
      <c r="K204" s="26"/>
      <c r="L204" s="9" t="str">
        <f t="shared" si="9"/>
        <v/>
      </c>
      <c r="M204" s="8"/>
      <c r="N204" s="2"/>
    </row>
    <row r="205" spans="1:14" ht="12.75" customHeight="1" x14ac:dyDescent="0.2">
      <c r="A205" s="1"/>
      <c r="B205" s="8"/>
      <c r="C205" s="8" t="str">
        <f t="shared" si="6"/>
        <v/>
      </c>
      <c r="D205" s="8" t="str">
        <f t="shared" si="7"/>
        <v/>
      </c>
      <c r="E205" s="8" t="str">
        <f t="shared" si="8"/>
        <v>-</v>
      </c>
      <c r="F205" s="26"/>
      <c r="G205" s="26"/>
      <c r="H205" s="26"/>
      <c r="I205" s="26"/>
      <c r="J205" s="26"/>
      <c r="K205" s="26"/>
      <c r="L205" s="9" t="str">
        <f t="shared" si="9"/>
        <v/>
      </c>
      <c r="M205" s="8"/>
      <c r="N205" s="2"/>
    </row>
    <row r="206" spans="1:14" ht="12.75" customHeight="1" x14ac:dyDescent="0.2">
      <c r="A206" s="1"/>
      <c r="B206" s="8"/>
      <c r="C206" s="8" t="str">
        <f t="shared" si="6"/>
        <v/>
      </c>
      <c r="D206" s="8" t="str">
        <f t="shared" si="7"/>
        <v/>
      </c>
      <c r="E206" s="8" t="str">
        <f t="shared" si="8"/>
        <v>-</v>
      </c>
      <c r="F206" s="26"/>
      <c r="G206" s="26"/>
      <c r="H206" s="26"/>
      <c r="I206" s="26"/>
      <c r="J206" s="26"/>
      <c r="K206" s="26"/>
      <c r="L206" s="9" t="str">
        <f t="shared" si="9"/>
        <v/>
      </c>
      <c r="M206" s="8"/>
      <c r="N206" s="2"/>
    </row>
    <row r="207" spans="1:14" ht="12.75" customHeight="1" x14ac:dyDescent="0.2">
      <c r="A207" s="1"/>
      <c r="B207" s="8"/>
      <c r="C207" s="8" t="str">
        <f t="shared" si="6"/>
        <v/>
      </c>
      <c r="D207" s="8" t="str">
        <f t="shared" si="7"/>
        <v/>
      </c>
      <c r="E207" s="8" t="str">
        <f t="shared" si="8"/>
        <v>-</v>
      </c>
      <c r="F207" s="26"/>
      <c r="G207" s="26"/>
      <c r="H207" s="26"/>
      <c r="I207" s="26"/>
      <c r="J207" s="26"/>
      <c r="K207" s="26"/>
      <c r="L207" s="9" t="str">
        <f t="shared" si="9"/>
        <v/>
      </c>
      <c r="M207" s="8"/>
      <c r="N207" s="2"/>
    </row>
    <row r="208" spans="1:14" ht="12.75" customHeight="1" x14ac:dyDescent="0.2">
      <c r="A208" s="1"/>
      <c r="B208" s="8"/>
      <c r="C208" s="8" t="str">
        <f t="shared" si="6"/>
        <v/>
      </c>
      <c r="D208" s="8" t="str">
        <f t="shared" si="7"/>
        <v/>
      </c>
      <c r="E208" s="8" t="str">
        <f t="shared" si="8"/>
        <v>-</v>
      </c>
      <c r="F208" s="26"/>
      <c r="G208" s="26"/>
      <c r="H208" s="26"/>
      <c r="I208" s="26"/>
      <c r="J208" s="26"/>
      <c r="K208" s="26"/>
      <c r="L208" s="9" t="str">
        <f t="shared" si="9"/>
        <v/>
      </c>
      <c r="M208" s="8"/>
      <c r="N208" s="2"/>
    </row>
    <row r="209" spans="1:14" ht="12.75" customHeight="1" x14ac:dyDescent="0.2">
      <c r="A209" s="1"/>
      <c r="B209" s="8"/>
      <c r="C209" s="8" t="str">
        <f t="shared" si="6"/>
        <v/>
      </c>
      <c r="D209" s="8" t="str">
        <f t="shared" si="7"/>
        <v/>
      </c>
      <c r="E209" s="8" t="str">
        <f t="shared" si="8"/>
        <v>-</v>
      </c>
      <c r="F209" s="26"/>
      <c r="G209" s="26"/>
      <c r="H209" s="26"/>
      <c r="I209" s="26"/>
      <c r="J209" s="26"/>
      <c r="K209" s="26"/>
      <c r="L209" s="9" t="str">
        <f t="shared" si="9"/>
        <v/>
      </c>
      <c r="M209" s="8"/>
      <c r="N209" s="2"/>
    </row>
    <row r="210" spans="1:14" ht="12.75" customHeight="1" x14ac:dyDescent="0.2">
      <c r="A210" s="1"/>
      <c r="B210" s="8"/>
      <c r="C210" s="8" t="str">
        <f t="shared" si="6"/>
        <v/>
      </c>
      <c r="D210" s="8" t="str">
        <f t="shared" si="7"/>
        <v/>
      </c>
      <c r="E210" s="8" t="str">
        <f t="shared" si="8"/>
        <v>-</v>
      </c>
      <c r="F210" s="26"/>
      <c r="G210" s="26"/>
      <c r="H210" s="26"/>
      <c r="I210" s="26"/>
      <c r="J210" s="26"/>
      <c r="K210" s="26"/>
      <c r="L210" s="9" t="str">
        <f t="shared" si="9"/>
        <v/>
      </c>
      <c r="M210" s="8"/>
      <c r="N210" s="2"/>
    </row>
    <row r="211" spans="1:14" ht="12.75" customHeight="1" x14ac:dyDescent="0.2">
      <c r="A211" s="1"/>
      <c r="B211" s="8"/>
      <c r="C211" s="8" t="str">
        <f t="shared" si="6"/>
        <v/>
      </c>
      <c r="D211" s="8" t="str">
        <f t="shared" si="7"/>
        <v/>
      </c>
      <c r="E211" s="8" t="str">
        <f t="shared" si="8"/>
        <v>-</v>
      </c>
      <c r="F211" s="26"/>
      <c r="G211" s="26"/>
      <c r="H211" s="26"/>
      <c r="I211" s="26"/>
      <c r="J211" s="26"/>
      <c r="K211" s="26"/>
      <c r="L211" s="9" t="str">
        <f t="shared" si="9"/>
        <v/>
      </c>
      <c r="M211" s="8"/>
      <c r="N211" s="2"/>
    </row>
    <row r="212" spans="1:14" ht="12.75" customHeight="1" x14ac:dyDescent="0.2">
      <c r="A212" s="1"/>
      <c r="B212" s="8"/>
      <c r="C212" s="8" t="str">
        <f t="shared" si="6"/>
        <v/>
      </c>
      <c r="D212" s="8" t="str">
        <f t="shared" si="7"/>
        <v/>
      </c>
      <c r="E212" s="8" t="str">
        <f t="shared" si="8"/>
        <v>-</v>
      </c>
      <c r="F212" s="26"/>
      <c r="G212" s="26"/>
      <c r="H212" s="26"/>
      <c r="I212" s="26"/>
      <c r="J212" s="26"/>
      <c r="K212" s="26"/>
      <c r="L212" s="9" t="str">
        <f t="shared" si="9"/>
        <v/>
      </c>
      <c r="M212" s="8"/>
      <c r="N212" s="2"/>
    </row>
    <row r="213" spans="1:14" ht="12.75" customHeight="1" x14ac:dyDescent="0.2">
      <c r="A213" s="1"/>
      <c r="B213" s="8"/>
      <c r="C213" s="8" t="str">
        <f t="shared" si="6"/>
        <v/>
      </c>
      <c r="D213" s="8" t="str">
        <f t="shared" si="7"/>
        <v/>
      </c>
      <c r="E213" s="8" t="str">
        <f t="shared" si="8"/>
        <v>-</v>
      </c>
      <c r="F213" s="26"/>
      <c r="G213" s="26"/>
      <c r="H213" s="26"/>
      <c r="I213" s="26"/>
      <c r="J213" s="26"/>
      <c r="K213" s="26"/>
      <c r="L213" s="14" t="str">
        <f t="shared" si="9"/>
        <v/>
      </c>
      <c r="M213" s="8"/>
      <c r="N213" s="2"/>
    </row>
    <row r="214" spans="1:14" ht="12.75" customHeight="1" x14ac:dyDescent="0.2">
      <c r="A214" s="1"/>
      <c r="B214" s="8"/>
      <c r="C214" s="8"/>
      <c r="D214" s="8"/>
      <c r="E214" s="8"/>
      <c r="F214" s="8"/>
      <c r="G214" s="8"/>
      <c r="H214" s="8"/>
      <c r="I214" s="8"/>
      <c r="J214" s="8"/>
      <c r="K214" s="8"/>
      <c r="L214" s="8"/>
      <c r="M214" s="8"/>
      <c r="N214" s="2"/>
    </row>
    <row r="215" spans="1:14" ht="12.75" customHeight="1" x14ac:dyDescent="0.2">
      <c r="A215" s="1"/>
      <c r="B215" s="2"/>
      <c r="C215" s="2"/>
      <c r="D215" s="2"/>
      <c r="E215" s="2"/>
      <c r="F215" s="2"/>
      <c r="G215" s="2"/>
      <c r="H215" s="2"/>
      <c r="I215" s="2"/>
      <c r="J215" s="2"/>
      <c r="K215" s="2"/>
      <c r="L215" s="2"/>
      <c r="M215" s="2"/>
      <c r="N215" s="2"/>
    </row>
    <row r="216" spans="1:14" ht="12.75" customHeight="1" x14ac:dyDescent="0.2">
      <c r="A216" s="1"/>
      <c r="B216" s="2"/>
      <c r="C216" s="2"/>
      <c r="D216" s="2"/>
      <c r="E216" s="2"/>
      <c r="F216" s="2"/>
      <c r="G216" s="2"/>
      <c r="H216" s="2"/>
      <c r="I216" s="2"/>
      <c r="J216" s="2"/>
      <c r="K216" s="2"/>
      <c r="L216" s="2"/>
      <c r="M216" s="2"/>
      <c r="N216" s="2"/>
    </row>
    <row r="217" spans="1:14" ht="12.75" customHeight="1" x14ac:dyDescent="0.2">
      <c r="A217" s="1" t="s">
        <v>57</v>
      </c>
      <c r="B217" s="8"/>
      <c r="C217" s="8"/>
      <c r="D217" s="8"/>
      <c r="E217" s="8"/>
      <c r="F217" s="8"/>
      <c r="G217" s="8"/>
      <c r="H217" s="8"/>
      <c r="I217" s="8"/>
      <c r="J217" s="8"/>
      <c r="K217" s="8"/>
      <c r="L217" s="8"/>
      <c r="M217" s="8"/>
      <c r="N217" s="2"/>
    </row>
    <row r="218" spans="1:14" ht="12.75" customHeight="1" x14ac:dyDescent="0.2">
      <c r="A218" s="1" t="s">
        <v>111</v>
      </c>
      <c r="B218" s="8"/>
      <c r="C218" s="7" t="s">
        <v>112</v>
      </c>
      <c r="D218" s="8"/>
      <c r="E218" s="8"/>
      <c r="F218" s="8"/>
      <c r="G218" s="8"/>
      <c r="H218" s="8"/>
      <c r="I218" s="8"/>
      <c r="J218" s="8"/>
      <c r="K218" s="8"/>
      <c r="L218" s="8"/>
      <c r="M218" s="8"/>
      <c r="N218" s="2"/>
    </row>
    <row r="219" spans="1:14" ht="12.75" customHeight="1" x14ac:dyDescent="0.2">
      <c r="A219" s="1"/>
      <c r="B219" s="8"/>
      <c r="C219" s="8"/>
      <c r="D219" s="8"/>
      <c r="E219" s="8"/>
      <c r="F219" s="8"/>
      <c r="G219" s="8"/>
      <c r="H219" s="8"/>
      <c r="I219" s="8"/>
      <c r="J219" s="8"/>
      <c r="K219" s="8"/>
      <c r="L219" s="8"/>
      <c r="M219" s="8"/>
      <c r="N219" s="2"/>
    </row>
    <row r="220" spans="1:14" ht="12.75" customHeight="1" x14ac:dyDescent="0.2">
      <c r="A220" s="1"/>
      <c r="B220" s="8"/>
      <c r="C220" s="8" t="s">
        <v>113</v>
      </c>
      <c r="D220" s="8"/>
      <c r="E220" s="8"/>
      <c r="F220" s="8"/>
      <c r="G220" s="8"/>
      <c r="H220" s="8"/>
      <c r="I220" s="8"/>
      <c r="J220" s="8"/>
      <c r="K220" s="8"/>
      <c r="L220" s="8"/>
      <c r="M220" s="7"/>
      <c r="N220" s="2"/>
    </row>
    <row r="221" spans="1:14" ht="12.75" customHeight="1" x14ac:dyDescent="0.2">
      <c r="A221" s="1"/>
      <c r="B221" s="8"/>
      <c r="C221" s="8" t="s">
        <v>114</v>
      </c>
      <c r="D221" s="8"/>
      <c r="E221" s="8"/>
      <c r="F221" s="8"/>
      <c r="G221" s="8"/>
      <c r="H221" s="8"/>
      <c r="I221" s="8"/>
      <c r="J221" s="8"/>
      <c r="K221" s="8"/>
      <c r="L221" s="8"/>
      <c r="M221" s="7"/>
      <c r="N221" s="2"/>
    </row>
    <row r="222" spans="1:14" ht="12.75" customHeight="1" x14ac:dyDescent="0.2">
      <c r="A222" s="1"/>
      <c r="B222" s="8"/>
      <c r="C222" s="8" t="s">
        <v>115</v>
      </c>
      <c r="D222" s="8"/>
      <c r="E222" s="8"/>
      <c r="F222" s="8"/>
      <c r="G222" s="8"/>
      <c r="H222" s="8"/>
      <c r="I222" s="8"/>
      <c r="J222" s="8"/>
      <c r="K222" s="8"/>
      <c r="L222" s="8"/>
      <c r="M222" s="8"/>
      <c r="N222" s="2"/>
    </row>
    <row r="223" spans="1:14" ht="12.75" customHeight="1" x14ac:dyDescent="0.2">
      <c r="A223" s="1"/>
      <c r="B223" s="8"/>
      <c r="C223" s="8" t="s">
        <v>116</v>
      </c>
      <c r="D223" s="8"/>
      <c r="E223" s="8"/>
      <c r="F223" s="8"/>
      <c r="G223" s="8"/>
      <c r="H223" s="8"/>
      <c r="I223" s="8"/>
      <c r="J223" s="8"/>
      <c r="K223" s="8"/>
      <c r="L223" s="8"/>
      <c r="M223" s="8"/>
      <c r="N223" s="2"/>
    </row>
    <row r="224" spans="1:14" ht="12.75" customHeight="1" x14ac:dyDescent="0.2">
      <c r="A224" s="1"/>
      <c r="B224" s="8"/>
      <c r="C224" s="8" t="s">
        <v>117</v>
      </c>
      <c r="D224" s="8"/>
      <c r="E224" s="8"/>
      <c r="F224" s="8"/>
      <c r="G224" s="8"/>
      <c r="H224" s="8"/>
      <c r="I224" s="8"/>
      <c r="J224" s="8"/>
      <c r="K224" s="8"/>
      <c r="L224" s="8"/>
      <c r="M224" s="8"/>
      <c r="N224" s="2"/>
    </row>
    <row r="225" spans="1:14" ht="12.75" customHeight="1" x14ac:dyDescent="0.2">
      <c r="A225" s="1"/>
      <c r="B225" s="8"/>
      <c r="C225" s="8" t="s">
        <v>118</v>
      </c>
      <c r="D225" s="8"/>
      <c r="E225" s="8"/>
      <c r="F225" s="8"/>
      <c r="G225" s="8"/>
      <c r="H225" s="8"/>
      <c r="I225" s="8"/>
      <c r="J225" s="8"/>
      <c r="K225" s="8"/>
      <c r="L225" s="8"/>
      <c r="M225" s="8"/>
      <c r="N225" s="2"/>
    </row>
    <row r="226" spans="1:14" ht="12.75" customHeight="1" x14ac:dyDescent="0.2">
      <c r="A226" s="1"/>
      <c r="B226" s="8"/>
      <c r="C226" s="8" t="s">
        <v>119</v>
      </c>
      <c r="D226" s="8"/>
      <c r="E226" s="8"/>
      <c r="F226" s="8"/>
      <c r="G226" s="8"/>
      <c r="H226" s="8"/>
      <c r="I226" s="8"/>
      <c r="J226" s="8"/>
      <c r="K226" s="8"/>
      <c r="L226" s="8"/>
      <c r="M226" s="8"/>
      <c r="N226" s="2"/>
    </row>
    <row r="227" spans="1:14" ht="12.75" customHeight="1" x14ac:dyDescent="0.2">
      <c r="A227" s="1"/>
      <c r="B227" s="8"/>
      <c r="C227" s="8" t="s">
        <v>120</v>
      </c>
      <c r="D227" s="8"/>
      <c r="E227" s="8"/>
      <c r="F227" s="8"/>
      <c r="G227" s="8"/>
      <c r="H227" s="8"/>
      <c r="I227" s="8"/>
      <c r="J227" s="8"/>
      <c r="K227" s="8"/>
      <c r="L227" s="8"/>
      <c r="M227" s="8"/>
      <c r="N227" s="2"/>
    </row>
    <row r="228" spans="1:14" ht="12.75" customHeight="1" x14ac:dyDescent="0.2">
      <c r="A228" s="1"/>
      <c r="B228" s="8"/>
      <c r="C228" s="8" t="s">
        <v>121</v>
      </c>
      <c r="D228" s="8"/>
      <c r="E228" s="8"/>
      <c r="F228" s="8"/>
      <c r="G228" s="8"/>
      <c r="H228" s="8"/>
      <c r="I228" s="8"/>
      <c r="J228" s="8"/>
      <c r="K228" s="8"/>
      <c r="L228" s="8"/>
      <c r="M228" s="8"/>
      <c r="N228" s="1"/>
    </row>
    <row r="229" spans="1:14" ht="12.75" customHeight="1" x14ac:dyDescent="0.2">
      <c r="A229" s="1"/>
      <c r="B229" s="8"/>
      <c r="C229" s="8"/>
      <c r="D229" s="8"/>
      <c r="E229" s="8"/>
      <c r="F229" s="8"/>
      <c r="G229" s="8"/>
      <c r="H229" s="8"/>
      <c r="I229" s="8"/>
      <c r="J229" s="8"/>
      <c r="K229" s="8"/>
      <c r="L229" s="8"/>
      <c r="M229" s="8"/>
      <c r="N229" s="1"/>
    </row>
    <row r="230" spans="1:14" ht="12.75" customHeight="1" x14ac:dyDescent="0.2">
      <c r="A230" s="1"/>
      <c r="B230" s="8"/>
      <c r="C230" s="8"/>
      <c r="D230" s="8"/>
      <c r="E230" s="8"/>
      <c r="F230" s="8"/>
      <c r="G230" s="8"/>
      <c r="H230" s="8"/>
      <c r="I230" s="8"/>
      <c r="J230" s="8"/>
      <c r="K230" s="8"/>
      <c r="L230" s="8"/>
      <c r="M230" s="8"/>
      <c r="N230" s="1"/>
    </row>
    <row r="231" spans="1:14" ht="12.75" customHeight="1" x14ac:dyDescent="0.2">
      <c r="A231" s="1"/>
      <c r="B231" s="8"/>
      <c r="C231" s="8"/>
      <c r="D231" s="8"/>
      <c r="E231" s="8"/>
      <c r="F231" s="8"/>
      <c r="G231" s="8"/>
      <c r="H231" s="8"/>
      <c r="I231" s="8"/>
      <c r="J231" s="8"/>
      <c r="K231" s="8"/>
      <c r="L231" s="8"/>
      <c r="M231" s="8"/>
      <c r="N231" s="1"/>
    </row>
    <row r="232" spans="1:14" ht="12.75" customHeight="1" x14ac:dyDescent="0.2">
      <c r="A232" s="1"/>
      <c r="B232" s="8"/>
      <c r="C232" s="8"/>
      <c r="D232" s="8"/>
      <c r="E232" s="8"/>
      <c r="F232" s="8"/>
      <c r="G232" s="8"/>
      <c r="H232" s="8"/>
      <c r="I232" s="8"/>
      <c r="J232" s="8"/>
      <c r="K232" s="8"/>
      <c r="L232" s="8"/>
      <c r="M232" s="8"/>
      <c r="N232" s="1"/>
    </row>
    <row r="233" spans="1:14" ht="12.75" customHeight="1" x14ac:dyDescent="0.2">
      <c r="A233" s="1"/>
      <c r="B233" s="8"/>
      <c r="C233" s="7" t="s">
        <v>122</v>
      </c>
      <c r="D233" s="7" t="s">
        <v>69</v>
      </c>
      <c r="E233" s="7" t="s">
        <v>123</v>
      </c>
      <c r="F233" s="7" t="s">
        <v>124</v>
      </c>
      <c r="G233" s="7" t="s">
        <v>125</v>
      </c>
      <c r="H233" s="7" t="s">
        <v>126</v>
      </c>
      <c r="I233" s="7" t="s">
        <v>127</v>
      </c>
      <c r="J233" s="7" t="s">
        <v>128</v>
      </c>
      <c r="K233" s="8"/>
      <c r="L233" s="8"/>
      <c r="M233" s="8"/>
      <c r="N233" s="2"/>
    </row>
    <row r="234" spans="1:14" ht="12.75" customHeight="1" x14ac:dyDescent="0.2">
      <c r="A234" s="1"/>
      <c r="B234" s="8"/>
      <c r="C234" s="7">
        <f t="shared" ref="C234:C263" si="10">IF((D82=""),IF(ISBLANK(D82),"",""),C82)</f>
        <v>1</v>
      </c>
      <c r="D234" s="28" t="str">
        <f t="shared" ref="D234:D263" si="11">IF((D82=""),IF(ISBLANK(D82),"",""),D82)</f>
        <v>Vrachtwagen A</v>
      </c>
      <c r="E234" s="34" t="s">
        <v>484</v>
      </c>
      <c r="F234" s="35" t="s">
        <v>131</v>
      </c>
      <c r="G234" s="26" t="s">
        <v>130</v>
      </c>
      <c r="H234" s="28" t="str">
        <f t="shared" ref="H234:H263" si="12">IF(AND(E234="-"),IF(ISBLANK(D82),"","Vul het jaartal in"),"ok")</f>
        <v>ok</v>
      </c>
      <c r="I234" s="28" t="str">
        <f t="shared" ref="I234:I263" si="13">IF(AND(F234="-"),IF(ISBLANK(D82),"","Vul de gewichtsklasse in"),"ok")</f>
        <v>ok</v>
      </c>
      <c r="J234" s="5" t="str">
        <f t="shared" ref="J234:J263" si="14">IF(AND(G234="_"),IF(ISBLANK(D82),"","Vul de emissieklasse in"),"ok")</f>
        <v>ok</v>
      </c>
      <c r="K234" s="8"/>
      <c r="L234" s="8"/>
      <c r="M234" s="8"/>
      <c r="N234" s="2"/>
    </row>
    <row r="235" spans="1:14" ht="12.75" customHeight="1" x14ac:dyDescent="0.2">
      <c r="A235" s="1"/>
      <c r="B235" s="8"/>
      <c r="C235" s="7">
        <f t="shared" si="10"/>
        <v>2</v>
      </c>
      <c r="D235" s="30" t="str">
        <f t="shared" si="11"/>
        <v>Vrachtwagen B</v>
      </c>
      <c r="E235" s="34" t="s">
        <v>485</v>
      </c>
      <c r="F235" s="35" t="s">
        <v>488</v>
      </c>
      <c r="G235" s="26" t="s">
        <v>489</v>
      </c>
      <c r="H235" s="28" t="str">
        <f t="shared" si="12"/>
        <v>ok</v>
      </c>
      <c r="I235" s="30" t="str">
        <f t="shared" si="13"/>
        <v>ok</v>
      </c>
      <c r="J235" s="9" t="str">
        <f t="shared" si="14"/>
        <v>ok</v>
      </c>
      <c r="K235" s="8"/>
      <c r="L235" s="8"/>
      <c r="M235" s="8"/>
      <c r="N235" s="2"/>
    </row>
    <row r="236" spans="1:14" ht="12.75" customHeight="1" x14ac:dyDescent="0.2">
      <c r="A236" s="1"/>
      <c r="B236" s="8"/>
      <c r="C236" s="7">
        <f>IF((D84=""),IF(ISBLANK(D84),"",""),C84)</f>
        <v>3</v>
      </c>
      <c r="D236" s="30" t="str">
        <f>IF((D84=""),IF(ISBLANK(D84),"",""),D84)</f>
        <v>Bestelbus A</v>
      </c>
      <c r="E236" s="34" t="s">
        <v>487</v>
      </c>
      <c r="F236" s="35" t="s">
        <v>488</v>
      </c>
      <c r="G236" s="26" t="s">
        <v>130</v>
      </c>
      <c r="H236" s="28" t="str">
        <f>IF(AND(E236="-"),IF(ISBLANK(D84),"","Vul het jaartal in"),"ok")</f>
        <v>ok</v>
      </c>
      <c r="I236" s="30" t="str">
        <f>IF(AND(F236="-"),IF(ISBLANK(D84),"","Vul de gewichtsklasse in"),"ok")</f>
        <v>ok</v>
      </c>
      <c r="J236" s="9" t="str">
        <f>IF(AND(G236="_"),IF(ISBLANK(D84),"","Vul de emissieklasse in"),"ok")</f>
        <v>ok</v>
      </c>
      <c r="K236" s="8"/>
      <c r="L236" s="8"/>
      <c r="M236" s="8"/>
      <c r="N236" s="2"/>
    </row>
    <row r="237" spans="1:14" ht="12.75" customHeight="1" x14ac:dyDescent="0.2">
      <c r="A237" s="1"/>
      <c r="B237" s="8"/>
      <c r="C237" s="7">
        <f>IF((D85=""),IF(ISBLANK(D85),"",""),C85)</f>
        <v>4</v>
      </c>
      <c r="D237" s="30" t="str">
        <f>IF((D85=""),IF(ISBLANK(D85),"",""),D85)</f>
        <v>Bakfiets</v>
      </c>
      <c r="E237" s="34" t="s">
        <v>484</v>
      </c>
      <c r="F237" s="35" t="s">
        <v>129</v>
      </c>
      <c r="G237" s="26" t="s">
        <v>129</v>
      </c>
      <c r="H237" s="28" t="str">
        <f>IF(AND(E237="-"),IF(ISBLANK(D85),"","Vul het jaartal in"),"ok")</f>
        <v>ok</v>
      </c>
      <c r="I237" s="30" t="str">
        <f>IF(AND(F237="-"),IF(ISBLANK(D85),"","Vul de gewichtsklasse in"),"ok")</f>
        <v>ok</v>
      </c>
      <c r="J237" s="9" t="str">
        <f>IF(AND(G237="_"),IF(ISBLANK(D85),"","Vul de emissieklasse in"),"ok")</f>
        <v>ok</v>
      </c>
      <c r="K237" s="8"/>
      <c r="L237" s="8"/>
      <c r="M237" s="8"/>
      <c r="N237" s="2"/>
    </row>
    <row r="238" spans="1:14" ht="12.75" customHeight="1" x14ac:dyDescent="0.2">
      <c r="A238" s="1"/>
      <c r="B238" s="8"/>
      <c r="C238" s="7">
        <f>IF((D86=""),IF(ISBLANK(D86),"",""),C86)</f>
        <v>5</v>
      </c>
      <c r="D238" s="30" t="str">
        <f>IF((D86=""),IF(ISBLANK(D86),"",""),D86)</f>
        <v>Vrachtschip</v>
      </c>
      <c r="E238" s="34" t="s">
        <v>486</v>
      </c>
      <c r="F238" s="35" t="s">
        <v>129</v>
      </c>
      <c r="G238" s="26" t="s">
        <v>129</v>
      </c>
      <c r="H238" s="28" t="str">
        <f>IF(AND(E238="-"),IF(ISBLANK(D86),"","Vul het jaartal in"),"ok")</f>
        <v>ok</v>
      </c>
      <c r="I238" s="30" t="str">
        <f>IF(AND(F238="-"),IF(ISBLANK(D86),"","Vul de gewichtsklasse in"),"ok")</f>
        <v>ok</v>
      </c>
      <c r="J238" s="9" t="str">
        <f>IF(AND(G238="_"),IF(ISBLANK(D86),"","Vul de emissieklasse in"),"ok")</f>
        <v>ok</v>
      </c>
      <c r="K238" s="8"/>
      <c r="L238" s="8"/>
      <c r="M238" s="8"/>
      <c r="N238" s="2"/>
    </row>
    <row r="239" spans="1:14" ht="12.75" customHeight="1" x14ac:dyDescent="0.2">
      <c r="A239" s="1"/>
      <c r="B239" s="8"/>
      <c r="C239" s="7">
        <f>IF((D87=""),IF(ISBLANK(D87),"",""),C87)</f>
        <v>6</v>
      </c>
      <c r="D239" s="30" t="str">
        <f>IF((D87=""),IF(ISBLANK(D87),"",""),D87)</f>
        <v>Vrachtwagen B</v>
      </c>
      <c r="E239" s="34" t="s">
        <v>485</v>
      </c>
      <c r="F239" s="35" t="s">
        <v>488</v>
      </c>
      <c r="G239" s="26" t="s">
        <v>489</v>
      </c>
      <c r="H239" s="28" t="str">
        <f>IF(AND(E239="-"),IF(ISBLANK(D87),"","Vul het jaartal in"),"ok")</f>
        <v>ok</v>
      </c>
      <c r="I239" s="30" t="str">
        <f>IF(AND(F239="-"),IF(ISBLANK(D87),"","Vul de gewichtsklasse in"),"ok")</f>
        <v>ok</v>
      </c>
      <c r="J239" s="9" t="str">
        <f>IF(AND(G239="_"),IF(ISBLANK(D87),"","Vul de emissieklasse in"),"ok")</f>
        <v>ok</v>
      </c>
      <c r="K239" s="8"/>
      <c r="L239" s="8"/>
      <c r="M239" s="8"/>
      <c r="N239" s="2"/>
    </row>
    <row r="240" spans="1:14" ht="12.75" customHeight="1" x14ac:dyDescent="0.2">
      <c r="A240" s="1"/>
      <c r="B240" s="8"/>
      <c r="C240" s="7">
        <f>IF((D88=""),IF(ISBLANK(D88),"",""),C88)</f>
        <v>7</v>
      </c>
      <c r="D240" s="30" t="str">
        <f>IF((D88=""),IF(ISBLANK(D88),"",""),D88)</f>
        <v>Vrachtwagen B</v>
      </c>
      <c r="E240" s="34" t="s">
        <v>485</v>
      </c>
      <c r="F240" s="35" t="s">
        <v>488</v>
      </c>
      <c r="G240" s="26" t="s">
        <v>489</v>
      </c>
      <c r="H240" s="28" t="str">
        <f>IF(AND(E240="-"),IF(ISBLANK(D88),"","Vul het jaartal in"),"ok")</f>
        <v>ok</v>
      </c>
      <c r="I240" s="30" t="str">
        <f>IF(AND(F240="-"),IF(ISBLANK(D88),"","Vul de gewichtsklasse in"),"ok")</f>
        <v>ok</v>
      </c>
      <c r="J240" s="9" t="str">
        <f>IF(AND(G240="_"),IF(ISBLANK(D88),"","Vul de emissieklasse in"),"ok")</f>
        <v>ok</v>
      </c>
      <c r="K240" s="8"/>
      <c r="L240" s="8"/>
      <c r="M240" s="8"/>
      <c r="N240" s="2"/>
    </row>
    <row r="241" spans="1:14" ht="12.75" customHeight="1" x14ac:dyDescent="0.2">
      <c r="A241" s="1"/>
      <c r="B241" s="8"/>
      <c r="C241" s="7">
        <f>IF((D89=""),IF(ISBLANK(D89),"",""),C89)</f>
        <v>8</v>
      </c>
      <c r="D241" s="30" t="str">
        <f>IF((D89=""),IF(ISBLANK(D89),"",""),D89)</f>
        <v>Vrachtwagen B</v>
      </c>
      <c r="E241" s="34" t="s">
        <v>485</v>
      </c>
      <c r="F241" s="35" t="s">
        <v>488</v>
      </c>
      <c r="G241" s="26" t="s">
        <v>489</v>
      </c>
      <c r="H241" s="28" t="str">
        <f>IF(AND(E241="-"),IF(ISBLANK(D89),"","Vul het jaartal in"),"ok")</f>
        <v>ok</v>
      </c>
      <c r="I241" s="30" t="str">
        <f>IF(AND(F241="-"),IF(ISBLANK(D89),"","Vul de gewichtsklasse in"),"ok")</f>
        <v>ok</v>
      </c>
      <c r="J241" s="9" t="str">
        <f>IF(AND(G241="_"),IF(ISBLANK(D89),"","Vul de emissieklasse in"),"ok")</f>
        <v>ok</v>
      </c>
      <c r="K241" s="8"/>
      <c r="L241" s="8"/>
      <c r="M241" s="8"/>
      <c r="N241" s="2"/>
    </row>
    <row r="242" spans="1:14" ht="12.75" customHeight="1" x14ac:dyDescent="0.2">
      <c r="A242" s="1"/>
      <c r="B242" s="8"/>
      <c r="C242" s="7" t="str">
        <f>IF((D90=""),IF(ISBLANK(D90),"",""),C90)</f>
        <v/>
      </c>
      <c r="D242" s="30" t="str">
        <f>IF((D90=""),IF(ISBLANK(D90),"",""),D90)</f>
        <v/>
      </c>
      <c r="E242" s="34" t="s">
        <v>82</v>
      </c>
      <c r="F242" s="35" t="s">
        <v>82</v>
      </c>
      <c r="G242" s="26" t="s">
        <v>81</v>
      </c>
      <c r="H242" s="28" t="str">
        <f>IF(AND(E242="-"),IF(ISBLANK(D90),"","Vul het jaartal in"),"ok")</f>
        <v/>
      </c>
      <c r="I242" s="30" t="str">
        <f>IF(AND(F242="-"),IF(ISBLANK(D90),"","Vul de gewichtsklasse in"),"ok")</f>
        <v/>
      </c>
      <c r="J242" s="9" t="str">
        <f>IF(AND(G242="_"),IF(ISBLANK(D90),"","Vul de emissieklasse in"),"ok")</f>
        <v/>
      </c>
      <c r="K242" s="8"/>
      <c r="L242" s="8"/>
      <c r="M242" s="8"/>
      <c r="N242" s="2"/>
    </row>
    <row r="243" spans="1:14" ht="12.75" customHeight="1" x14ac:dyDescent="0.2">
      <c r="A243" s="1"/>
      <c r="B243" s="8"/>
      <c r="C243" s="7" t="str">
        <f t="shared" si="10"/>
        <v/>
      </c>
      <c r="D243" s="30" t="str">
        <f t="shared" si="11"/>
        <v/>
      </c>
      <c r="E243" s="34" t="s">
        <v>82</v>
      </c>
      <c r="F243" s="35" t="s">
        <v>82</v>
      </c>
      <c r="G243" s="26" t="s">
        <v>81</v>
      </c>
      <c r="H243" s="28" t="str">
        <f t="shared" si="12"/>
        <v/>
      </c>
      <c r="I243" s="30" t="str">
        <f t="shared" si="13"/>
        <v/>
      </c>
      <c r="J243" s="9" t="str">
        <f t="shared" si="14"/>
        <v/>
      </c>
      <c r="K243" s="8"/>
      <c r="L243" s="8"/>
      <c r="M243" s="8"/>
      <c r="N243" s="2"/>
    </row>
    <row r="244" spans="1:14" ht="12.75" customHeight="1" x14ac:dyDescent="0.2">
      <c r="A244" s="1"/>
      <c r="B244" s="8"/>
      <c r="C244" s="7" t="str">
        <f t="shared" si="10"/>
        <v/>
      </c>
      <c r="D244" s="30" t="str">
        <f t="shared" si="11"/>
        <v/>
      </c>
      <c r="E244" s="34" t="s">
        <v>82</v>
      </c>
      <c r="F244" s="35" t="s">
        <v>82</v>
      </c>
      <c r="G244" s="26" t="s">
        <v>81</v>
      </c>
      <c r="H244" s="28" t="str">
        <f t="shared" si="12"/>
        <v/>
      </c>
      <c r="I244" s="30" t="str">
        <f t="shared" si="13"/>
        <v/>
      </c>
      <c r="J244" s="9" t="str">
        <f t="shared" si="14"/>
        <v/>
      </c>
      <c r="K244" s="8"/>
      <c r="L244" s="8"/>
      <c r="M244" s="8"/>
      <c r="N244" s="2"/>
    </row>
    <row r="245" spans="1:14" ht="12.75" customHeight="1" x14ac:dyDescent="0.2">
      <c r="A245" s="1"/>
      <c r="B245" s="8"/>
      <c r="C245" s="7" t="str">
        <f t="shared" si="10"/>
        <v/>
      </c>
      <c r="D245" s="30" t="str">
        <f t="shared" si="11"/>
        <v/>
      </c>
      <c r="E245" s="34" t="s">
        <v>82</v>
      </c>
      <c r="F245" s="35" t="s">
        <v>82</v>
      </c>
      <c r="G245" s="26" t="s">
        <v>81</v>
      </c>
      <c r="H245" s="28" t="str">
        <f t="shared" si="12"/>
        <v/>
      </c>
      <c r="I245" s="30" t="str">
        <f t="shared" si="13"/>
        <v/>
      </c>
      <c r="J245" s="9" t="str">
        <f t="shared" si="14"/>
        <v/>
      </c>
      <c r="K245" s="8"/>
      <c r="L245" s="8"/>
      <c r="M245" s="8"/>
      <c r="N245" s="2"/>
    </row>
    <row r="246" spans="1:14" ht="12.75" customHeight="1" x14ac:dyDescent="0.2">
      <c r="A246" s="1"/>
      <c r="B246" s="8"/>
      <c r="C246" s="7" t="str">
        <f t="shared" si="10"/>
        <v/>
      </c>
      <c r="D246" s="30" t="str">
        <f t="shared" si="11"/>
        <v/>
      </c>
      <c r="E246" s="34" t="s">
        <v>82</v>
      </c>
      <c r="F246" s="35" t="s">
        <v>82</v>
      </c>
      <c r="G246" s="26" t="s">
        <v>81</v>
      </c>
      <c r="H246" s="28" t="str">
        <f t="shared" si="12"/>
        <v/>
      </c>
      <c r="I246" s="30" t="str">
        <f t="shared" si="13"/>
        <v/>
      </c>
      <c r="J246" s="9" t="str">
        <f t="shared" si="14"/>
        <v/>
      </c>
      <c r="K246" s="8"/>
      <c r="L246" s="8"/>
      <c r="M246" s="8"/>
      <c r="N246" s="2"/>
    </row>
    <row r="247" spans="1:14" ht="12.75" customHeight="1" x14ac:dyDescent="0.2">
      <c r="A247" s="1"/>
      <c r="B247" s="8"/>
      <c r="C247" s="7" t="str">
        <f t="shared" si="10"/>
        <v/>
      </c>
      <c r="D247" s="30" t="str">
        <f t="shared" si="11"/>
        <v/>
      </c>
      <c r="E247" s="34" t="s">
        <v>82</v>
      </c>
      <c r="F247" s="35" t="s">
        <v>82</v>
      </c>
      <c r="G247" s="26" t="s">
        <v>81</v>
      </c>
      <c r="H247" s="28" t="str">
        <f t="shared" si="12"/>
        <v/>
      </c>
      <c r="I247" s="30" t="str">
        <f t="shared" si="13"/>
        <v/>
      </c>
      <c r="J247" s="9" t="str">
        <f t="shared" si="14"/>
        <v/>
      </c>
      <c r="K247" s="8"/>
      <c r="L247" s="8"/>
      <c r="M247" s="8"/>
      <c r="N247" s="2"/>
    </row>
    <row r="248" spans="1:14" ht="12.75" customHeight="1" x14ac:dyDescent="0.2">
      <c r="A248" s="1"/>
      <c r="B248" s="8"/>
      <c r="C248" s="7" t="str">
        <f t="shared" si="10"/>
        <v/>
      </c>
      <c r="D248" s="30" t="str">
        <f t="shared" si="11"/>
        <v/>
      </c>
      <c r="E248" s="34" t="s">
        <v>82</v>
      </c>
      <c r="F248" s="35" t="s">
        <v>82</v>
      </c>
      <c r="G248" s="26" t="s">
        <v>81</v>
      </c>
      <c r="H248" s="28" t="str">
        <f t="shared" si="12"/>
        <v/>
      </c>
      <c r="I248" s="30" t="str">
        <f t="shared" si="13"/>
        <v/>
      </c>
      <c r="J248" s="9" t="str">
        <f t="shared" si="14"/>
        <v/>
      </c>
      <c r="K248" s="8"/>
      <c r="L248" s="8"/>
      <c r="M248" s="8"/>
      <c r="N248" s="2"/>
    </row>
    <row r="249" spans="1:14" ht="12.75" customHeight="1" x14ac:dyDescent="0.2">
      <c r="A249" s="1"/>
      <c r="B249" s="8"/>
      <c r="C249" s="7" t="str">
        <f t="shared" si="10"/>
        <v/>
      </c>
      <c r="D249" s="30" t="str">
        <f t="shared" si="11"/>
        <v/>
      </c>
      <c r="E249" s="34" t="s">
        <v>82</v>
      </c>
      <c r="F249" s="35" t="s">
        <v>82</v>
      </c>
      <c r="G249" s="26" t="s">
        <v>81</v>
      </c>
      <c r="H249" s="28" t="str">
        <f t="shared" si="12"/>
        <v/>
      </c>
      <c r="I249" s="30" t="str">
        <f t="shared" si="13"/>
        <v/>
      </c>
      <c r="J249" s="9" t="str">
        <f t="shared" si="14"/>
        <v/>
      </c>
      <c r="K249" s="8"/>
      <c r="L249" s="8"/>
      <c r="M249" s="8"/>
      <c r="N249" s="2"/>
    </row>
    <row r="250" spans="1:14" ht="12.75" customHeight="1" x14ac:dyDescent="0.2">
      <c r="A250" s="1"/>
      <c r="B250" s="8"/>
      <c r="C250" s="7" t="str">
        <f t="shared" si="10"/>
        <v/>
      </c>
      <c r="D250" s="30" t="str">
        <f t="shared" si="11"/>
        <v/>
      </c>
      <c r="E250" s="34" t="s">
        <v>82</v>
      </c>
      <c r="F250" s="35" t="s">
        <v>82</v>
      </c>
      <c r="G250" s="26" t="s">
        <v>81</v>
      </c>
      <c r="H250" s="28" t="str">
        <f t="shared" si="12"/>
        <v/>
      </c>
      <c r="I250" s="30" t="str">
        <f t="shared" si="13"/>
        <v/>
      </c>
      <c r="J250" s="9" t="str">
        <f t="shared" si="14"/>
        <v/>
      </c>
      <c r="K250" s="8"/>
      <c r="L250" s="8"/>
      <c r="M250" s="8"/>
      <c r="N250" s="2"/>
    </row>
    <row r="251" spans="1:14" ht="12.75" customHeight="1" x14ac:dyDescent="0.2">
      <c r="A251" s="1"/>
      <c r="B251" s="8"/>
      <c r="C251" s="7" t="str">
        <f t="shared" si="10"/>
        <v/>
      </c>
      <c r="D251" s="30" t="str">
        <f t="shared" si="11"/>
        <v/>
      </c>
      <c r="E251" s="34" t="s">
        <v>82</v>
      </c>
      <c r="F251" s="35" t="s">
        <v>82</v>
      </c>
      <c r="G251" s="26" t="s">
        <v>81</v>
      </c>
      <c r="H251" s="28" t="str">
        <f t="shared" si="12"/>
        <v/>
      </c>
      <c r="I251" s="30" t="str">
        <f t="shared" si="13"/>
        <v/>
      </c>
      <c r="J251" s="9" t="str">
        <f t="shared" si="14"/>
        <v/>
      </c>
      <c r="K251" s="8"/>
      <c r="L251" s="8"/>
      <c r="M251" s="8"/>
      <c r="N251" s="2"/>
    </row>
    <row r="252" spans="1:14" ht="12.75" customHeight="1" x14ac:dyDescent="0.2">
      <c r="A252" s="1"/>
      <c r="B252" s="8"/>
      <c r="C252" s="7" t="str">
        <f t="shared" si="10"/>
        <v/>
      </c>
      <c r="D252" s="30" t="str">
        <f t="shared" si="11"/>
        <v/>
      </c>
      <c r="E252" s="34" t="s">
        <v>82</v>
      </c>
      <c r="F252" s="35" t="s">
        <v>82</v>
      </c>
      <c r="G252" s="26" t="s">
        <v>81</v>
      </c>
      <c r="H252" s="28" t="str">
        <f t="shared" si="12"/>
        <v/>
      </c>
      <c r="I252" s="30" t="str">
        <f t="shared" si="13"/>
        <v/>
      </c>
      <c r="J252" s="9" t="str">
        <f t="shared" si="14"/>
        <v/>
      </c>
      <c r="K252" s="8"/>
      <c r="L252" s="8"/>
      <c r="M252" s="8"/>
      <c r="N252" s="2"/>
    </row>
    <row r="253" spans="1:14" ht="12.75" customHeight="1" x14ac:dyDescent="0.2">
      <c r="A253" s="1"/>
      <c r="B253" s="8"/>
      <c r="C253" s="7" t="str">
        <f t="shared" si="10"/>
        <v/>
      </c>
      <c r="D253" s="30" t="str">
        <f t="shared" si="11"/>
        <v/>
      </c>
      <c r="E253" s="34" t="s">
        <v>82</v>
      </c>
      <c r="F253" s="35" t="s">
        <v>82</v>
      </c>
      <c r="G253" s="26" t="s">
        <v>81</v>
      </c>
      <c r="H253" s="28" t="str">
        <f t="shared" si="12"/>
        <v/>
      </c>
      <c r="I253" s="30" t="str">
        <f t="shared" si="13"/>
        <v/>
      </c>
      <c r="J253" s="9" t="str">
        <f t="shared" si="14"/>
        <v/>
      </c>
      <c r="K253" s="8"/>
      <c r="L253" s="8"/>
      <c r="M253" s="8"/>
      <c r="N253" s="2"/>
    </row>
    <row r="254" spans="1:14" ht="12.75" customHeight="1" x14ac:dyDescent="0.2">
      <c r="A254" s="1"/>
      <c r="B254" s="8"/>
      <c r="C254" s="7" t="str">
        <f t="shared" si="10"/>
        <v/>
      </c>
      <c r="D254" s="30" t="str">
        <f t="shared" si="11"/>
        <v/>
      </c>
      <c r="E254" s="34" t="s">
        <v>82</v>
      </c>
      <c r="F254" s="35" t="s">
        <v>82</v>
      </c>
      <c r="G254" s="26" t="s">
        <v>81</v>
      </c>
      <c r="H254" s="28" t="str">
        <f t="shared" si="12"/>
        <v/>
      </c>
      <c r="I254" s="30" t="str">
        <f t="shared" si="13"/>
        <v/>
      </c>
      <c r="J254" s="9" t="str">
        <f t="shared" si="14"/>
        <v/>
      </c>
      <c r="K254" s="8"/>
      <c r="L254" s="8"/>
      <c r="M254" s="8"/>
      <c r="N254" s="2"/>
    </row>
    <row r="255" spans="1:14" ht="12.75" customHeight="1" x14ac:dyDescent="0.2">
      <c r="A255" s="1"/>
      <c r="B255" s="8"/>
      <c r="C255" s="7" t="str">
        <f t="shared" si="10"/>
        <v/>
      </c>
      <c r="D255" s="30" t="str">
        <f t="shared" si="11"/>
        <v/>
      </c>
      <c r="E255" s="34" t="s">
        <v>82</v>
      </c>
      <c r="F255" s="35" t="s">
        <v>82</v>
      </c>
      <c r="G255" s="26" t="s">
        <v>81</v>
      </c>
      <c r="H255" s="28" t="str">
        <f t="shared" si="12"/>
        <v/>
      </c>
      <c r="I255" s="30" t="str">
        <f t="shared" si="13"/>
        <v/>
      </c>
      <c r="J255" s="9" t="str">
        <f t="shared" si="14"/>
        <v/>
      </c>
      <c r="K255" s="8"/>
      <c r="L255" s="8"/>
      <c r="M255" s="8"/>
      <c r="N255" s="2"/>
    </row>
    <row r="256" spans="1:14" ht="12.75" customHeight="1" x14ac:dyDescent="0.2">
      <c r="A256" s="1"/>
      <c r="B256" s="8"/>
      <c r="C256" s="7" t="str">
        <f t="shared" si="10"/>
        <v/>
      </c>
      <c r="D256" s="30" t="str">
        <f t="shared" si="11"/>
        <v/>
      </c>
      <c r="E256" s="34" t="s">
        <v>82</v>
      </c>
      <c r="F256" s="35" t="s">
        <v>82</v>
      </c>
      <c r="G256" s="26" t="s">
        <v>81</v>
      </c>
      <c r="H256" s="28" t="str">
        <f t="shared" si="12"/>
        <v/>
      </c>
      <c r="I256" s="30" t="str">
        <f t="shared" si="13"/>
        <v/>
      </c>
      <c r="J256" s="9" t="str">
        <f t="shared" si="14"/>
        <v/>
      </c>
      <c r="K256" s="8"/>
      <c r="L256" s="8"/>
      <c r="M256" s="8"/>
      <c r="N256" s="2"/>
    </row>
    <row r="257" spans="1:14" ht="12.75" customHeight="1" x14ac:dyDescent="0.2">
      <c r="A257" s="1"/>
      <c r="B257" s="8"/>
      <c r="C257" s="7" t="str">
        <f t="shared" si="10"/>
        <v/>
      </c>
      <c r="D257" s="30" t="str">
        <f t="shared" si="11"/>
        <v/>
      </c>
      <c r="E257" s="34" t="s">
        <v>82</v>
      </c>
      <c r="F257" s="35" t="s">
        <v>82</v>
      </c>
      <c r="G257" s="26" t="s">
        <v>81</v>
      </c>
      <c r="H257" s="28" t="str">
        <f t="shared" si="12"/>
        <v/>
      </c>
      <c r="I257" s="30" t="str">
        <f t="shared" si="13"/>
        <v/>
      </c>
      <c r="J257" s="9" t="str">
        <f t="shared" si="14"/>
        <v/>
      </c>
      <c r="K257" s="8"/>
      <c r="L257" s="8"/>
      <c r="M257" s="8"/>
      <c r="N257" s="2"/>
    </row>
    <row r="258" spans="1:14" ht="12.75" customHeight="1" x14ac:dyDescent="0.2">
      <c r="A258" s="1"/>
      <c r="B258" s="8"/>
      <c r="C258" s="7" t="str">
        <f t="shared" si="10"/>
        <v/>
      </c>
      <c r="D258" s="30" t="str">
        <f t="shared" si="11"/>
        <v/>
      </c>
      <c r="E258" s="34" t="s">
        <v>82</v>
      </c>
      <c r="F258" s="35" t="s">
        <v>82</v>
      </c>
      <c r="G258" s="26" t="s">
        <v>81</v>
      </c>
      <c r="H258" s="28" t="str">
        <f t="shared" si="12"/>
        <v/>
      </c>
      <c r="I258" s="30" t="str">
        <f t="shared" si="13"/>
        <v/>
      </c>
      <c r="J258" s="9" t="str">
        <f t="shared" si="14"/>
        <v/>
      </c>
      <c r="K258" s="8"/>
      <c r="L258" s="8"/>
      <c r="M258" s="8"/>
      <c r="N258" s="2"/>
    </row>
    <row r="259" spans="1:14" ht="12.75" customHeight="1" x14ac:dyDescent="0.2">
      <c r="A259" s="1"/>
      <c r="B259" s="8"/>
      <c r="C259" s="7" t="str">
        <f t="shared" si="10"/>
        <v/>
      </c>
      <c r="D259" s="30" t="str">
        <f t="shared" si="11"/>
        <v/>
      </c>
      <c r="E259" s="34" t="s">
        <v>82</v>
      </c>
      <c r="F259" s="35" t="s">
        <v>82</v>
      </c>
      <c r="G259" s="26" t="s">
        <v>81</v>
      </c>
      <c r="H259" s="28" t="str">
        <f t="shared" si="12"/>
        <v/>
      </c>
      <c r="I259" s="30" t="str">
        <f t="shared" si="13"/>
        <v/>
      </c>
      <c r="J259" s="9" t="str">
        <f t="shared" si="14"/>
        <v/>
      </c>
      <c r="K259" s="8"/>
      <c r="L259" s="8"/>
      <c r="M259" s="8"/>
      <c r="N259" s="2"/>
    </row>
    <row r="260" spans="1:14" ht="12.75" customHeight="1" x14ac:dyDescent="0.2">
      <c r="A260" s="1"/>
      <c r="B260" s="8"/>
      <c r="C260" s="7" t="str">
        <f t="shared" si="10"/>
        <v/>
      </c>
      <c r="D260" s="30" t="str">
        <f t="shared" si="11"/>
        <v/>
      </c>
      <c r="E260" s="34" t="s">
        <v>82</v>
      </c>
      <c r="F260" s="35" t="s">
        <v>82</v>
      </c>
      <c r="G260" s="26" t="s">
        <v>81</v>
      </c>
      <c r="H260" s="28" t="str">
        <f t="shared" si="12"/>
        <v/>
      </c>
      <c r="I260" s="30" t="str">
        <f t="shared" si="13"/>
        <v/>
      </c>
      <c r="J260" s="9" t="str">
        <f t="shared" si="14"/>
        <v/>
      </c>
      <c r="K260" s="8"/>
      <c r="L260" s="8"/>
      <c r="M260" s="8"/>
      <c r="N260" s="2"/>
    </row>
    <row r="261" spans="1:14" ht="12.75" customHeight="1" x14ac:dyDescent="0.2">
      <c r="A261" s="2"/>
      <c r="B261" s="8"/>
      <c r="C261" s="7" t="str">
        <f t="shared" si="10"/>
        <v/>
      </c>
      <c r="D261" s="30" t="str">
        <f t="shared" si="11"/>
        <v/>
      </c>
      <c r="E261" s="34" t="s">
        <v>82</v>
      </c>
      <c r="F261" s="35" t="s">
        <v>82</v>
      </c>
      <c r="G261" s="26" t="s">
        <v>81</v>
      </c>
      <c r="H261" s="28" t="str">
        <f t="shared" si="12"/>
        <v/>
      </c>
      <c r="I261" s="30" t="str">
        <f t="shared" si="13"/>
        <v/>
      </c>
      <c r="J261" s="9" t="str">
        <f t="shared" si="14"/>
        <v/>
      </c>
      <c r="K261" s="8"/>
      <c r="L261" s="8"/>
      <c r="M261" s="8"/>
      <c r="N261" s="2"/>
    </row>
    <row r="262" spans="1:14" ht="12.75" customHeight="1" x14ac:dyDescent="0.2">
      <c r="A262" s="2"/>
      <c r="B262" s="8"/>
      <c r="C262" s="7" t="str">
        <f t="shared" si="10"/>
        <v/>
      </c>
      <c r="D262" s="30" t="str">
        <f t="shared" si="11"/>
        <v/>
      </c>
      <c r="E262" s="34" t="s">
        <v>82</v>
      </c>
      <c r="F262" s="35" t="s">
        <v>82</v>
      </c>
      <c r="G262" s="26" t="s">
        <v>81</v>
      </c>
      <c r="H262" s="28" t="str">
        <f t="shared" si="12"/>
        <v/>
      </c>
      <c r="I262" s="30" t="str">
        <f t="shared" si="13"/>
        <v/>
      </c>
      <c r="J262" s="9" t="str">
        <f t="shared" si="14"/>
        <v/>
      </c>
      <c r="K262" s="8"/>
      <c r="L262" s="8"/>
      <c r="M262" s="8"/>
      <c r="N262" s="2"/>
    </row>
    <row r="263" spans="1:14" ht="12.75" customHeight="1" x14ac:dyDescent="0.2">
      <c r="A263" s="2"/>
      <c r="B263" s="8"/>
      <c r="C263" s="7" t="str">
        <f t="shared" si="10"/>
        <v/>
      </c>
      <c r="D263" s="18" t="str">
        <f t="shared" si="11"/>
        <v/>
      </c>
      <c r="E263" s="34" t="s">
        <v>82</v>
      </c>
      <c r="F263" s="35" t="s">
        <v>82</v>
      </c>
      <c r="G263" s="26" t="s">
        <v>81</v>
      </c>
      <c r="H263" s="28" t="str">
        <f t="shared" si="12"/>
        <v/>
      </c>
      <c r="I263" s="18" t="str">
        <f t="shared" si="13"/>
        <v/>
      </c>
      <c r="J263" s="14" t="str">
        <f t="shared" si="14"/>
        <v/>
      </c>
      <c r="K263" s="8"/>
      <c r="L263" s="8"/>
      <c r="M263" s="8"/>
      <c r="N263" s="2"/>
    </row>
    <row r="264" spans="1:14" ht="12.75" customHeight="1" x14ac:dyDescent="0.2">
      <c r="A264" s="2"/>
      <c r="B264" s="8"/>
      <c r="C264" s="8"/>
      <c r="D264" s="8"/>
      <c r="E264" s="8"/>
      <c r="F264" s="8"/>
      <c r="G264" s="8"/>
      <c r="H264" s="8"/>
      <c r="I264" s="8"/>
      <c r="J264" s="8"/>
      <c r="K264" s="8"/>
      <c r="L264" s="8"/>
      <c r="M264" s="8"/>
      <c r="N264" s="2"/>
    </row>
    <row r="265" spans="1:14" ht="12.75" customHeight="1" x14ac:dyDescent="0.2">
      <c r="A265" s="1"/>
      <c r="B265" s="2"/>
      <c r="C265" s="2"/>
      <c r="D265" s="2"/>
      <c r="E265" s="2"/>
      <c r="F265" s="2"/>
      <c r="G265" s="2"/>
      <c r="H265" s="2"/>
      <c r="I265" s="2"/>
      <c r="J265" s="2"/>
      <c r="K265" s="2"/>
      <c r="L265" s="2"/>
      <c r="M265" s="2"/>
      <c r="N265" s="2"/>
    </row>
    <row r="266" spans="1:14" ht="12.75" customHeight="1" x14ac:dyDescent="0.2">
      <c r="A266" s="1"/>
      <c r="B266" s="2"/>
      <c r="C266" s="2"/>
      <c r="D266" s="2"/>
      <c r="E266" s="2"/>
      <c r="F266" s="2"/>
      <c r="G266" s="2"/>
      <c r="H266" s="2"/>
      <c r="I266" s="2"/>
      <c r="J266" s="2"/>
      <c r="K266" s="2"/>
      <c r="L266" s="2"/>
      <c r="M266" s="2"/>
      <c r="N266" s="2"/>
    </row>
    <row r="267" spans="1:14" ht="12.75" customHeight="1" x14ac:dyDescent="0.2">
      <c r="A267" s="1" t="s">
        <v>57</v>
      </c>
      <c r="B267" s="8"/>
      <c r="C267" s="8"/>
      <c r="D267" s="8"/>
      <c r="E267" s="8"/>
      <c r="F267" s="8"/>
      <c r="G267" s="8"/>
      <c r="H267" s="8"/>
      <c r="I267" s="8"/>
      <c r="J267" s="8"/>
      <c r="K267" s="8"/>
      <c r="L267" s="8"/>
      <c r="M267" s="8"/>
      <c r="N267" s="2"/>
    </row>
    <row r="268" spans="1:14" ht="12.75" customHeight="1" x14ac:dyDescent="0.2">
      <c r="A268" s="1" t="s">
        <v>132</v>
      </c>
      <c r="B268" s="8"/>
      <c r="C268" s="7" t="s">
        <v>133</v>
      </c>
      <c r="D268" s="8"/>
      <c r="E268" s="8"/>
      <c r="F268" s="8"/>
      <c r="G268" s="8"/>
      <c r="H268" s="8"/>
      <c r="I268" s="8"/>
      <c r="J268" s="8"/>
      <c r="K268" s="8"/>
      <c r="L268" s="8"/>
      <c r="M268" s="8"/>
      <c r="N268" s="2"/>
    </row>
    <row r="269" spans="1:14" ht="12.75" customHeight="1" x14ac:dyDescent="0.2">
      <c r="A269" s="2"/>
      <c r="B269" s="8"/>
      <c r="C269" s="8"/>
      <c r="D269" s="8"/>
      <c r="E269" s="8"/>
      <c r="F269" s="8"/>
      <c r="G269" s="8"/>
      <c r="H269" s="8"/>
      <c r="I269" s="8"/>
      <c r="J269" s="8"/>
      <c r="K269" s="8"/>
      <c r="L269" s="8"/>
      <c r="M269" s="8"/>
      <c r="N269" s="2"/>
    </row>
    <row r="270" spans="1:14" ht="12.75" customHeight="1" x14ac:dyDescent="0.2">
      <c r="A270" s="2"/>
      <c r="B270" s="8"/>
      <c r="C270" s="8" t="s">
        <v>134</v>
      </c>
      <c r="D270" s="8"/>
      <c r="E270" s="8"/>
      <c r="F270" s="8"/>
      <c r="G270" s="8"/>
      <c r="H270" s="8"/>
      <c r="I270" s="8"/>
      <c r="J270" s="8"/>
      <c r="K270" s="8"/>
      <c r="L270" s="8"/>
      <c r="M270" s="8"/>
      <c r="N270" s="2"/>
    </row>
    <row r="271" spans="1:14" ht="12.75" customHeight="1" x14ac:dyDescent="0.2">
      <c r="A271" s="1"/>
      <c r="B271" s="8"/>
      <c r="C271" s="8" t="s">
        <v>135</v>
      </c>
      <c r="D271" s="8"/>
      <c r="E271" s="8"/>
      <c r="F271" s="8"/>
      <c r="G271" s="8"/>
      <c r="H271" s="8"/>
      <c r="I271" s="8"/>
      <c r="J271" s="8"/>
      <c r="K271" s="8"/>
      <c r="L271" s="8"/>
      <c r="M271" s="8"/>
      <c r="N271" s="2"/>
    </row>
    <row r="272" spans="1:14" ht="12.75" customHeight="1" x14ac:dyDescent="0.2">
      <c r="A272" s="1"/>
      <c r="B272" s="8"/>
      <c r="C272" s="8" t="s">
        <v>136</v>
      </c>
      <c r="D272" s="8"/>
      <c r="E272" s="8"/>
      <c r="F272" s="8"/>
      <c r="G272" s="8"/>
      <c r="H272" s="8"/>
      <c r="I272" s="8"/>
      <c r="J272" s="8"/>
      <c r="K272" s="8"/>
      <c r="L272" s="8"/>
      <c r="M272" s="8"/>
      <c r="N272" s="2"/>
    </row>
    <row r="273" spans="1:14" ht="12.75" customHeight="1" x14ac:dyDescent="0.2">
      <c r="A273" s="1"/>
      <c r="B273" s="8"/>
      <c r="C273" s="8"/>
      <c r="D273" s="8"/>
      <c r="E273" s="8"/>
      <c r="F273" s="8"/>
      <c r="G273" s="7"/>
      <c r="H273" s="8"/>
      <c r="I273" s="8"/>
      <c r="J273" s="8"/>
      <c r="K273" s="8"/>
      <c r="L273" s="8"/>
      <c r="M273" s="7"/>
      <c r="N273" s="2"/>
    </row>
    <row r="274" spans="1:14" ht="12.75" customHeight="1" x14ac:dyDescent="0.2">
      <c r="A274" s="1"/>
      <c r="B274" s="8"/>
      <c r="C274" s="7" t="s">
        <v>122</v>
      </c>
      <c r="D274" s="8"/>
      <c r="E274" s="7" t="s">
        <v>137</v>
      </c>
      <c r="F274" s="7" t="s">
        <v>138</v>
      </c>
      <c r="G274" s="8"/>
      <c r="H274" s="8"/>
      <c r="I274" s="8"/>
      <c r="J274" s="8"/>
      <c r="K274" s="8"/>
      <c r="L274" s="8"/>
      <c r="M274" s="7"/>
      <c r="N274" s="2"/>
    </row>
    <row r="275" spans="1:14" ht="12.75" customHeight="1" x14ac:dyDescent="0.2">
      <c r="A275" s="1"/>
      <c r="B275" s="8"/>
      <c r="C275" s="8">
        <f t="shared" ref="C275:C304" si="15">IF((D82=""),IF(ISBLANK(D82),"",""),C82)</f>
        <v>1</v>
      </c>
      <c r="D275" s="28" t="str">
        <f t="shared" ref="D275:D304" si="16">IF((D82=""),IF(ISBLANK(D82),"",""),D82)</f>
        <v>Vrachtwagen A</v>
      </c>
      <c r="E275" s="24">
        <v>12</v>
      </c>
      <c r="F275" s="28" t="str">
        <f t="shared" ref="F275:F304" si="17">IF(AND(E275=""),IF(ISBLANK(D82),"","Vul het aantal banden in"),"ok")</f>
        <v>ok</v>
      </c>
      <c r="G275" s="8"/>
      <c r="H275" s="8"/>
      <c r="I275" s="8"/>
      <c r="J275" s="8"/>
      <c r="K275" s="8"/>
      <c r="L275" s="8"/>
      <c r="M275" s="8"/>
      <c r="N275" s="2"/>
    </row>
    <row r="276" spans="1:14" ht="12.75" customHeight="1" x14ac:dyDescent="0.2">
      <c r="A276" s="1"/>
      <c r="B276" s="8"/>
      <c r="C276" s="8">
        <f t="shared" si="15"/>
        <v>2</v>
      </c>
      <c r="D276" s="30" t="str">
        <f t="shared" si="16"/>
        <v>Vrachtwagen B</v>
      </c>
      <c r="E276" s="24">
        <v>8</v>
      </c>
      <c r="F276" s="30" t="str">
        <f t="shared" si="17"/>
        <v>ok</v>
      </c>
      <c r="G276" s="8"/>
      <c r="H276" s="8"/>
      <c r="I276" s="8"/>
      <c r="J276" s="8"/>
      <c r="K276" s="8"/>
      <c r="L276" s="8"/>
      <c r="M276" s="8"/>
      <c r="N276" s="2"/>
    </row>
    <row r="277" spans="1:14" ht="12.75" customHeight="1" x14ac:dyDescent="0.2">
      <c r="A277" s="1"/>
      <c r="B277" s="8"/>
      <c r="C277" s="8">
        <f>IF((D84=""),IF(ISBLANK(D84),"",""),C84)</f>
        <v>3</v>
      </c>
      <c r="D277" s="30" t="str">
        <f>IF((D84=""),IF(ISBLANK(D84),"",""),D84)</f>
        <v>Bestelbus A</v>
      </c>
      <c r="E277" s="24">
        <v>4</v>
      </c>
      <c r="F277" s="30" t="str">
        <f>IF(AND(E277=""),IF(ISBLANK(D84),"","Vul het aantal banden in"),"ok")</f>
        <v>ok</v>
      </c>
      <c r="G277" s="8"/>
      <c r="H277" s="8"/>
      <c r="I277" s="8"/>
      <c r="J277" s="8"/>
      <c r="K277" s="8"/>
      <c r="L277" s="8"/>
      <c r="M277" s="8"/>
      <c r="N277" s="2"/>
    </row>
    <row r="278" spans="1:14" ht="12.75" customHeight="1" x14ac:dyDescent="0.2">
      <c r="A278" s="1"/>
      <c r="B278" s="8"/>
      <c r="C278" s="8">
        <f>IF((D85=""),IF(ISBLANK(D85),"",""),C85)</f>
        <v>4</v>
      </c>
      <c r="D278" s="30" t="str">
        <f>IF((D85=""),IF(ISBLANK(D85),"",""),D85)</f>
        <v>Bakfiets</v>
      </c>
      <c r="E278" s="24">
        <v>3</v>
      </c>
      <c r="F278" s="30" t="str">
        <f>IF(AND(E278=""),IF(ISBLANK(D85),"","Vul het aantal banden in"),"ok")</f>
        <v>ok</v>
      </c>
      <c r="G278" s="8"/>
      <c r="H278" s="8"/>
      <c r="I278" s="8"/>
      <c r="J278" s="8"/>
      <c r="K278" s="8"/>
      <c r="L278" s="8"/>
      <c r="M278" s="8"/>
      <c r="N278" s="2"/>
    </row>
    <row r="279" spans="1:14" ht="12.75" customHeight="1" x14ac:dyDescent="0.2">
      <c r="A279" s="1"/>
      <c r="B279" s="8"/>
      <c r="C279" s="8">
        <f>IF((D86=""),IF(ISBLANK(D86),"",""),C86)</f>
        <v>5</v>
      </c>
      <c r="D279" s="30" t="str">
        <f>IF((D86=""),IF(ISBLANK(D86),"",""),D86)</f>
        <v>Vrachtschip</v>
      </c>
      <c r="E279" s="24">
        <v>0</v>
      </c>
      <c r="F279" s="30" t="str">
        <f>IF(AND(E279=""),IF(ISBLANK(D86),"","Vul het aantal banden in"),"ok")</f>
        <v>ok</v>
      </c>
      <c r="G279" s="8"/>
      <c r="H279" s="8"/>
      <c r="I279" s="8"/>
      <c r="J279" s="8"/>
      <c r="K279" s="8"/>
      <c r="L279" s="8"/>
      <c r="M279" s="8"/>
      <c r="N279" s="2"/>
    </row>
    <row r="280" spans="1:14" ht="12.75" customHeight="1" x14ac:dyDescent="0.2">
      <c r="A280" s="1"/>
      <c r="B280" s="8"/>
      <c r="C280" s="8">
        <f>IF((D87=""),IF(ISBLANK(D87),"",""),C87)</f>
        <v>6</v>
      </c>
      <c r="D280" s="30" t="str">
        <f>IF((D87=""),IF(ISBLANK(D87),"",""),D87)</f>
        <v>Vrachtwagen B</v>
      </c>
      <c r="E280" s="24">
        <v>8</v>
      </c>
      <c r="F280" s="30" t="str">
        <f>IF(AND(E280=""),IF(ISBLANK(D87),"","Vul het aantal banden in"),"ok")</f>
        <v>ok</v>
      </c>
      <c r="G280" s="8"/>
      <c r="H280" s="8"/>
      <c r="I280" s="8"/>
      <c r="J280" s="8"/>
      <c r="K280" s="8"/>
      <c r="L280" s="8"/>
      <c r="M280" s="8"/>
      <c r="N280" s="2"/>
    </row>
    <row r="281" spans="1:14" ht="12.75" customHeight="1" x14ac:dyDescent="0.2">
      <c r="A281" s="1"/>
      <c r="B281" s="8"/>
      <c r="C281" s="8">
        <f>IF((D88=""),IF(ISBLANK(D88),"",""),C88)</f>
        <v>7</v>
      </c>
      <c r="D281" s="30" t="str">
        <f>IF((D88=""),IF(ISBLANK(D88),"",""),D88)</f>
        <v>Vrachtwagen B</v>
      </c>
      <c r="E281" s="24">
        <v>8</v>
      </c>
      <c r="F281" s="30" t="str">
        <f>IF(AND(E281=""),IF(ISBLANK(D88),"","Vul het aantal banden in"),"ok")</f>
        <v>ok</v>
      </c>
      <c r="G281" s="8"/>
      <c r="H281" s="8"/>
      <c r="I281" s="8"/>
      <c r="J281" s="8"/>
      <c r="K281" s="8"/>
      <c r="L281" s="8"/>
      <c r="M281" s="8"/>
      <c r="N281" s="2"/>
    </row>
    <row r="282" spans="1:14" ht="12.75" customHeight="1" x14ac:dyDescent="0.2">
      <c r="A282" s="1"/>
      <c r="B282" s="8"/>
      <c r="C282" s="8">
        <f>IF((D89=""),IF(ISBLANK(D89),"",""),C89)</f>
        <v>8</v>
      </c>
      <c r="D282" s="30" t="str">
        <f>IF((D89=""),IF(ISBLANK(D89),"",""),D89)</f>
        <v>Vrachtwagen B</v>
      </c>
      <c r="E282" s="24">
        <v>8</v>
      </c>
      <c r="F282" s="30" t="str">
        <f>IF(AND(E282=""),IF(ISBLANK(D89),"","Vul het aantal banden in"),"ok")</f>
        <v>ok</v>
      </c>
      <c r="G282" s="8"/>
      <c r="H282" s="8"/>
      <c r="I282" s="8"/>
      <c r="J282" s="8"/>
      <c r="K282" s="8"/>
      <c r="L282" s="8"/>
      <c r="M282" s="8"/>
      <c r="N282" s="2"/>
    </row>
    <row r="283" spans="1:14" ht="12.75" customHeight="1" x14ac:dyDescent="0.2">
      <c r="A283" s="1"/>
      <c r="B283" s="8"/>
      <c r="C283" s="8" t="str">
        <f>IF((D90=""),IF(ISBLANK(D90),"",""),C90)</f>
        <v/>
      </c>
      <c r="D283" s="30" t="str">
        <f>IF((D90=""),IF(ISBLANK(D90),"",""),D90)</f>
        <v/>
      </c>
      <c r="E283" s="24"/>
      <c r="F283" s="30" t="str">
        <f>IF(AND(E283=""),IF(ISBLANK(D90),"","Vul het aantal banden in"),"ok")</f>
        <v/>
      </c>
      <c r="G283" s="8"/>
      <c r="H283" s="8"/>
      <c r="I283" s="8"/>
      <c r="J283" s="8"/>
      <c r="K283" s="8"/>
      <c r="L283" s="8"/>
      <c r="M283" s="8"/>
      <c r="N283" s="2"/>
    </row>
    <row r="284" spans="1:14" ht="12.75" customHeight="1" x14ac:dyDescent="0.2">
      <c r="A284" s="1"/>
      <c r="B284" s="8"/>
      <c r="C284" s="8" t="str">
        <f t="shared" si="15"/>
        <v/>
      </c>
      <c r="D284" s="30" t="str">
        <f t="shared" si="16"/>
        <v/>
      </c>
      <c r="E284" s="24"/>
      <c r="F284" s="30" t="str">
        <f t="shared" si="17"/>
        <v/>
      </c>
      <c r="G284" s="8"/>
      <c r="H284" s="8"/>
      <c r="I284" s="8"/>
      <c r="J284" s="8"/>
      <c r="K284" s="8"/>
      <c r="L284" s="31"/>
      <c r="M284" s="8"/>
      <c r="N284" s="2"/>
    </row>
    <row r="285" spans="1:14" ht="12.75" customHeight="1" x14ac:dyDescent="0.2">
      <c r="A285" s="1"/>
      <c r="B285" s="8"/>
      <c r="C285" s="8" t="str">
        <f t="shared" si="15"/>
        <v/>
      </c>
      <c r="D285" s="30" t="str">
        <f t="shared" si="16"/>
        <v/>
      </c>
      <c r="E285" s="24"/>
      <c r="F285" s="30" t="str">
        <f t="shared" si="17"/>
        <v/>
      </c>
      <c r="G285" s="8"/>
      <c r="H285" s="8"/>
      <c r="I285" s="8"/>
      <c r="J285" s="8"/>
      <c r="K285" s="8"/>
      <c r="L285" s="8"/>
      <c r="M285" s="8"/>
      <c r="N285" s="2"/>
    </row>
    <row r="286" spans="1:14" ht="12.75" customHeight="1" x14ac:dyDescent="0.2">
      <c r="A286" s="1"/>
      <c r="B286" s="8"/>
      <c r="C286" s="8" t="str">
        <f t="shared" si="15"/>
        <v/>
      </c>
      <c r="D286" s="30" t="str">
        <f t="shared" si="16"/>
        <v/>
      </c>
      <c r="E286" s="24"/>
      <c r="F286" s="30" t="str">
        <f t="shared" si="17"/>
        <v/>
      </c>
      <c r="G286" s="8"/>
      <c r="H286" s="8"/>
      <c r="I286" s="8"/>
      <c r="J286" s="8"/>
      <c r="K286" s="8"/>
      <c r="L286" s="8"/>
      <c r="M286" s="8"/>
      <c r="N286" s="2"/>
    </row>
    <row r="287" spans="1:14" ht="12.75" customHeight="1" x14ac:dyDescent="0.2">
      <c r="A287" s="1"/>
      <c r="B287" s="8"/>
      <c r="C287" s="8" t="str">
        <f t="shared" si="15"/>
        <v/>
      </c>
      <c r="D287" s="30" t="str">
        <f t="shared" si="16"/>
        <v/>
      </c>
      <c r="E287" s="24"/>
      <c r="F287" s="30" t="str">
        <f t="shared" si="17"/>
        <v/>
      </c>
      <c r="G287" s="8"/>
      <c r="H287" s="8"/>
      <c r="I287" s="8"/>
      <c r="J287" s="8"/>
      <c r="K287" s="8"/>
      <c r="L287" s="8"/>
      <c r="M287" s="8"/>
      <c r="N287" s="2"/>
    </row>
    <row r="288" spans="1:14" ht="12.75" customHeight="1" x14ac:dyDescent="0.2">
      <c r="A288" s="1"/>
      <c r="B288" s="8"/>
      <c r="C288" s="8" t="str">
        <f t="shared" si="15"/>
        <v/>
      </c>
      <c r="D288" s="30" t="str">
        <f t="shared" si="16"/>
        <v/>
      </c>
      <c r="E288" s="24"/>
      <c r="F288" s="30" t="str">
        <f t="shared" si="17"/>
        <v/>
      </c>
      <c r="G288" s="8"/>
      <c r="H288" s="8"/>
      <c r="I288" s="8"/>
      <c r="J288" s="8"/>
      <c r="K288" s="8"/>
      <c r="L288" s="8"/>
      <c r="M288" s="8"/>
      <c r="N288" s="2"/>
    </row>
    <row r="289" spans="1:14" ht="12.75" customHeight="1" x14ac:dyDescent="0.2">
      <c r="A289" s="1"/>
      <c r="B289" s="8"/>
      <c r="C289" s="8" t="str">
        <f t="shared" si="15"/>
        <v/>
      </c>
      <c r="D289" s="30" t="str">
        <f t="shared" si="16"/>
        <v/>
      </c>
      <c r="E289" s="24"/>
      <c r="F289" s="30" t="str">
        <f t="shared" si="17"/>
        <v/>
      </c>
      <c r="G289" s="8"/>
      <c r="H289" s="8"/>
      <c r="I289" s="8"/>
      <c r="J289" s="8"/>
      <c r="K289" s="8"/>
      <c r="L289" s="8"/>
      <c r="M289" s="8"/>
      <c r="N289" s="2"/>
    </row>
    <row r="290" spans="1:14" ht="12.75" customHeight="1" x14ac:dyDescent="0.2">
      <c r="A290" s="1"/>
      <c r="B290" s="8"/>
      <c r="C290" s="8" t="str">
        <f t="shared" si="15"/>
        <v/>
      </c>
      <c r="D290" s="30" t="str">
        <f t="shared" si="16"/>
        <v/>
      </c>
      <c r="E290" s="24"/>
      <c r="F290" s="30" t="str">
        <f t="shared" si="17"/>
        <v/>
      </c>
      <c r="G290" s="8"/>
      <c r="H290" s="8"/>
      <c r="I290" s="8"/>
      <c r="J290" s="8"/>
      <c r="K290" s="8"/>
      <c r="L290" s="8"/>
      <c r="M290" s="8"/>
      <c r="N290" s="2"/>
    </row>
    <row r="291" spans="1:14" ht="12.75" customHeight="1" x14ac:dyDescent="0.2">
      <c r="A291" s="1"/>
      <c r="B291" s="8"/>
      <c r="C291" s="8" t="str">
        <f t="shared" si="15"/>
        <v/>
      </c>
      <c r="D291" s="30" t="str">
        <f t="shared" si="16"/>
        <v/>
      </c>
      <c r="E291" s="24"/>
      <c r="F291" s="30" t="str">
        <f t="shared" si="17"/>
        <v/>
      </c>
      <c r="G291" s="8"/>
      <c r="H291" s="8"/>
      <c r="I291" s="8"/>
      <c r="J291" s="8"/>
      <c r="K291" s="8"/>
      <c r="L291" s="8"/>
      <c r="M291" s="8"/>
      <c r="N291" s="2"/>
    </row>
    <row r="292" spans="1:14" ht="12.75" customHeight="1" x14ac:dyDescent="0.2">
      <c r="A292" s="1"/>
      <c r="B292" s="8"/>
      <c r="C292" s="8" t="str">
        <f t="shared" si="15"/>
        <v/>
      </c>
      <c r="D292" s="30" t="str">
        <f t="shared" si="16"/>
        <v/>
      </c>
      <c r="E292" s="24"/>
      <c r="F292" s="30" t="str">
        <f t="shared" si="17"/>
        <v/>
      </c>
      <c r="G292" s="8"/>
      <c r="H292" s="8"/>
      <c r="I292" s="8"/>
      <c r="J292" s="8"/>
      <c r="K292" s="8"/>
      <c r="L292" s="8"/>
      <c r="M292" s="8"/>
      <c r="N292" s="2"/>
    </row>
    <row r="293" spans="1:14" ht="12.75" customHeight="1" x14ac:dyDescent="0.2">
      <c r="A293" s="1"/>
      <c r="B293" s="8"/>
      <c r="C293" s="8" t="str">
        <f t="shared" si="15"/>
        <v/>
      </c>
      <c r="D293" s="30" t="str">
        <f t="shared" si="16"/>
        <v/>
      </c>
      <c r="E293" s="24"/>
      <c r="F293" s="30" t="str">
        <f t="shared" si="17"/>
        <v/>
      </c>
      <c r="G293" s="8"/>
      <c r="H293" s="8"/>
      <c r="I293" s="8"/>
      <c r="J293" s="8"/>
      <c r="K293" s="8"/>
      <c r="L293" s="8"/>
      <c r="M293" s="8"/>
      <c r="N293" s="2"/>
    </row>
    <row r="294" spans="1:14" ht="12.75" customHeight="1" x14ac:dyDescent="0.2">
      <c r="A294" s="1"/>
      <c r="B294" s="8"/>
      <c r="C294" s="8" t="str">
        <f t="shared" si="15"/>
        <v/>
      </c>
      <c r="D294" s="30" t="str">
        <f t="shared" si="16"/>
        <v/>
      </c>
      <c r="E294" s="24"/>
      <c r="F294" s="30" t="str">
        <f t="shared" si="17"/>
        <v/>
      </c>
      <c r="G294" s="8"/>
      <c r="H294" s="8"/>
      <c r="I294" s="8"/>
      <c r="J294" s="8"/>
      <c r="K294" s="8"/>
      <c r="L294" s="8"/>
      <c r="M294" s="8"/>
      <c r="N294" s="2"/>
    </row>
    <row r="295" spans="1:14" ht="12.75" customHeight="1" x14ac:dyDescent="0.2">
      <c r="A295" s="1"/>
      <c r="B295" s="8"/>
      <c r="C295" s="8" t="str">
        <f t="shared" si="15"/>
        <v/>
      </c>
      <c r="D295" s="30" t="str">
        <f t="shared" si="16"/>
        <v/>
      </c>
      <c r="E295" s="24"/>
      <c r="F295" s="30" t="str">
        <f t="shared" si="17"/>
        <v/>
      </c>
      <c r="G295" s="8"/>
      <c r="H295" s="8"/>
      <c r="I295" s="8"/>
      <c r="J295" s="8"/>
      <c r="K295" s="8"/>
      <c r="L295" s="8"/>
      <c r="M295" s="8"/>
      <c r="N295" s="2"/>
    </row>
    <row r="296" spans="1:14" ht="12.75" customHeight="1" x14ac:dyDescent="0.2">
      <c r="A296" s="1"/>
      <c r="B296" s="8"/>
      <c r="C296" s="8" t="str">
        <f t="shared" si="15"/>
        <v/>
      </c>
      <c r="D296" s="30" t="str">
        <f t="shared" si="16"/>
        <v/>
      </c>
      <c r="E296" s="24"/>
      <c r="F296" s="30" t="str">
        <f t="shared" si="17"/>
        <v/>
      </c>
      <c r="G296" s="8"/>
      <c r="H296" s="8"/>
      <c r="I296" s="8"/>
      <c r="J296" s="8"/>
      <c r="K296" s="8"/>
      <c r="L296" s="8"/>
      <c r="M296" s="8"/>
      <c r="N296" s="2"/>
    </row>
    <row r="297" spans="1:14" ht="12.75" customHeight="1" x14ac:dyDescent="0.2">
      <c r="A297" s="1"/>
      <c r="B297" s="8"/>
      <c r="C297" s="8" t="str">
        <f t="shared" si="15"/>
        <v/>
      </c>
      <c r="D297" s="30" t="str">
        <f t="shared" si="16"/>
        <v/>
      </c>
      <c r="E297" s="24"/>
      <c r="F297" s="30" t="str">
        <f t="shared" si="17"/>
        <v/>
      </c>
      <c r="G297" s="8"/>
      <c r="H297" s="8"/>
      <c r="I297" s="8"/>
      <c r="J297" s="8"/>
      <c r="K297" s="8"/>
      <c r="L297" s="8"/>
      <c r="M297" s="8"/>
      <c r="N297" s="2"/>
    </row>
    <row r="298" spans="1:14" ht="12.75" customHeight="1" x14ac:dyDescent="0.2">
      <c r="A298" s="1"/>
      <c r="B298" s="8"/>
      <c r="C298" s="8" t="str">
        <f t="shared" si="15"/>
        <v/>
      </c>
      <c r="D298" s="30" t="str">
        <f t="shared" si="16"/>
        <v/>
      </c>
      <c r="E298" s="24"/>
      <c r="F298" s="30" t="str">
        <f t="shared" si="17"/>
        <v/>
      </c>
      <c r="G298" s="8"/>
      <c r="H298" s="8"/>
      <c r="I298" s="8"/>
      <c r="J298" s="8"/>
      <c r="K298" s="8"/>
      <c r="L298" s="8"/>
      <c r="M298" s="8"/>
      <c r="N298" s="2"/>
    </row>
    <row r="299" spans="1:14" ht="12.75" customHeight="1" x14ac:dyDescent="0.2">
      <c r="A299" s="1"/>
      <c r="B299" s="8"/>
      <c r="C299" s="8" t="str">
        <f t="shared" si="15"/>
        <v/>
      </c>
      <c r="D299" s="30" t="str">
        <f t="shared" si="16"/>
        <v/>
      </c>
      <c r="E299" s="24"/>
      <c r="F299" s="30" t="str">
        <f t="shared" si="17"/>
        <v/>
      </c>
      <c r="G299" s="8"/>
      <c r="H299" s="8"/>
      <c r="I299" s="8"/>
      <c r="J299" s="8"/>
      <c r="K299" s="8"/>
      <c r="L299" s="8"/>
      <c r="M299" s="8"/>
      <c r="N299" s="2"/>
    </row>
    <row r="300" spans="1:14" ht="12.75" customHeight="1" x14ac:dyDescent="0.2">
      <c r="A300" s="2"/>
      <c r="B300" s="8"/>
      <c r="C300" s="8" t="str">
        <f t="shared" si="15"/>
        <v/>
      </c>
      <c r="D300" s="30" t="str">
        <f t="shared" si="16"/>
        <v/>
      </c>
      <c r="E300" s="24"/>
      <c r="F300" s="30" t="str">
        <f t="shared" si="17"/>
        <v/>
      </c>
      <c r="G300" s="8"/>
      <c r="H300" s="8"/>
      <c r="I300" s="8"/>
      <c r="J300" s="8"/>
      <c r="K300" s="8"/>
      <c r="L300" s="8"/>
      <c r="M300" s="8"/>
      <c r="N300" s="2"/>
    </row>
    <row r="301" spans="1:14" ht="12.75" customHeight="1" x14ac:dyDescent="0.2">
      <c r="A301" s="2"/>
      <c r="B301" s="8"/>
      <c r="C301" s="8" t="str">
        <f t="shared" si="15"/>
        <v/>
      </c>
      <c r="D301" s="30" t="str">
        <f t="shared" si="16"/>
        <v/>
      </c>
      <c r="E301" s="26"/>
      <c r="F301" s="30" t="str">
        <f t="shared" si="17"/>
        <v/>
      </c>
      <c r="G301" s="8"/>
      <c r="H301" s="8"/>
      <c r="I301" s="8"/>
      <c r="J301" s="8"/>
      <c r="K301" s="8"/>
      <c r="L301" s="8"/>
      <c r="M301" s="8"/>
      <c r="N301" s="2"/>
    </row>
    <row r="302" spans="1:14" ht="12.75" customHeight="1" x14ac:dyDescent="0.2">
      <c r="A302" s="2"/>
      <c r="B302" s="8"/>
      <c r="C302" s="8" t="str">
        <f t="shared" si="15"/>
        <v/>
      </c>
      <c r="D302" s="30" t="str">
        <f t="shared" si="16"/>
        <v/>
      </c>
      <c r="E302" s="26"/>
      <c r="F302" s="30" t="str">
        <f t="shared" si="17"/>
        <v/>
      </c>
      <c r="G302" s="8"/>
      <c r="H302" s="8"/>
      <c r="I302" s="8"/>
      <c r="J302" s="8"/>
      <c r="K302" s="8"/>
      <c r="L302" s="8"/>
      <c r="M302" s="8"/>
      <c r="N302" s="2"/>
    </row>
    <row r="303" spans="1:14" ht="12.75" customHeight="1" x14ac:dyDescent="0.2">
      <c r="A303" s="2"/>
      <c r="B303" s="8"/>
      <c r="C303" s="8" t="str">
        <f t="shared" si="15"/>
        <v/>
      </c>
      <c r="D303" s="30" t="str">
        <f t="shared" si="16"/>
        <v/>
      </c>
      <c r="E303" s="26"/>
      <c r="F303" s="30" t="str">
        <f t="shared" si="17"/>
        <v/>
      </c>
      <c r="G303" s="8"/>
      <c r="H303" s="8"/>
      <c r="I303" s="8"/>
      <c r="J303" s="8"/>
      <c r="K303" s="8"/>
      <c r="L303" s="8"/>
      <c r="M303" s="8"/>
      <c r="N303" s="2"/>
    </row>
    <row r="304" spans="1:14" ht="12.75" customHeight="1" x14ac:dyDescent="0.2">
      <c r="A304" s="2"/>
      <c r="B304" s="8"/>
      <c r="C304" s="8" t="str">
        <f t="shared" si="15"/>
        <v/>
      </c>
      <c r="D304" s="18" t="str">
        <f t="shared" si="16"/>
        <v/>
      </c>
      <c r="E304" s="26"/>
      <c r="F304" s="18" t="str">
        <f t="shared" si="17"/>
        <v/>
      </c>
      <c r="G304" s="8"/>
      <c r="H304" s="8"/>
      <c r="I304" s="8"/>
      <c r="J304" s="8"/>
      <c r="K304" s="8"/>
      <c r="L304" s="8"/>
      <c r="M304" s="8"/>
      <c r="N304" s="2"/>
    </row>
    <row r="305" spans="1:14" ht="12.75" customHeight="1" x14ac:dyDescent="0.2">
      <c r="A305" s="2"/>
      <c r="B305" s="8"/>
      <c r="C305" s="8"/>
      <c r="D305" s="8"/>
      <c r="E305" s="8"/>
      <c r="F305" s="8"/>
      <c r="G305" s="8"/>
      <c r="H305" s="8"/>
      <c r="I305" s="8"/>
      <c r="J305" s="8"/>
      <c r="K305" s="8"/>
      <c r="L305" s="8"/>
      <c r="M305" s="8"/>
      <c r="N305" s="2"/>
    </row>
    <row r="306" spans="1:14" ht="12.75" customHeight="1" x14ac:dyDescent="0.2">
      <c r="A306" s="2"/>
      <c r="B306" s="8"/>
      <c r="C306" s="8"/>
      <c r="D306" s="8"/>
      <c r="E306" s="8"/>
      <c r="F306" s="8"/>
      <c r="G306" s="8"/>
      <c r="H306" s="8"/>
      <c r="I306" s="8"/>
      <c r="J306" s="8"/>
      <c r="K306" s="8"/>
      <c r="L306" s="8"/>
      <c r="M306" s="8"/>
      <c r="N306" s="2"/>
    </row>
    <row r="307" spans="1:14" ht="12.75" customHeight="1" x14ac:dyDescent="0.2">
      <c r="A307" s="1"/>
      <c r="B307" s="2"/>
      <c r="C307" s="2"/>
      <c r="D307" s="2"/>
      <c r="E307" s="2"/>
      <c r="F307" s="2"/>
      <c r="G307" s="2"/>
      <c r="H307" s="2"/>
      <c r="I307" s="2"/>
      <c r="J307" s="2"/>
      <c r="K307" s="2"/>
      <c r="L307" s="2"/>
      <c r="M307" s="2"/>
      <c r="N307" s="2"/>
    </row>
    <row r="308" spans="1:14" ht="12.75" customHeight="1" x14ac:dyDescent="0.2">
      <c r="A308" s="1"/>
      <c r="B308" s="2"/>
      <c r="C308" s="2"/>
      <c r="D308" s="2"/>
      <c r="E308" s="2"/>
      <c r="F308" s="2"/>
      <c r="G308" s="2"/>
      <c r="H308" s="2"/>
      <c r="I308" s="2"/>
      <c r="J308" s="2"/>
      <c r="K308" s="2"/>
      <c r="L308" s="2"/>
      <c r="M308" s="2"/>
      <c r="N308" s="2"/>
    </row>
    <row r="309" spans="1:14" ht="12.75" customHeight="1" x14ac:dyDescent="0.2">
      <c r="A309" s="1" t="s">
        <v>57</v>
      </c>
      <c r="B309" s="8"/>
      <c r="C309" s="8"/>
      <c r="D309" s="8"/>
      <c r="E309" s="8"/>
      <c r="F309" s="8"/>
      <c r="G309" s="8"/>
      <c r="H309" s="8"/>
      <c r="I309" s="8"/>
      <c r="J309" s="8"/>
      <c r="K309" s="8"/>
      <c r="L309" s="8"/>
      <c r="M309" s="8"/>
      <c r="N309" s="2"/>
    </row>
    <row r="310" spans="1:14" ht="12.75" customHeight="1" x14ac:dyDescent="0.2">
      <c r="A310" s="1" t="s">
        <v>139</v>
      </c>
      <c r="B310" s="8"/>
      <c r="C310" s="7" t="s">
        <v>140</v>
      </c>
      <c r="D310" s="8"/>
      <c r="E310" s="8"/>
      <c r="F310" s="8"/>
      <c r="G310" s="8"/>
      <c r="H310" s="8"/>
      <c r="I310" s="8"/>
      <c r="J310" s="8"/>
      <c r="K310" s="8"/>
      <c r="L310" s="8"/>
      <c r="M310" s="8"/>
      <c r="N310" s="2"/>
    </row>
    <row r="311" spans="1:14" ht="12.75" customHeight="1" x14ac:dyDescent="0.2">
      <c r="A311" s="1"/>
      <c r="B311" s="8"/>
      <c r="C311" s="8"/>
      <c r="D311" s="8"/>
      <c r="E311" s="8"/>
      <c r="F311" s="8"/>
      <c r="G311" s="8"/>
      <c r="H311" s="8"/>
      <c r="I311" s="8"/>
      <c r="J311" s="8"/>
      <c r="K311" s="8"/>
      <c r="L311" s="8"/>
      <c r="M311" s="8"/>
      <c r="N311" s="2"/>
    </row>
    <row r="312" spans="1:14" ht="12.75" customHeight="1" x14ac:dyDescent="0.2">
      <c r="A312" s="2"/>
      <c r="B312" s="8"/>
      <c r="C312" s="8" t="s">
        <v>141</v>
      </c>
      <c r="D312" s="8"/>
      <c r="E312" s="8"/>
      <c r="F312" s="8"/>
      <c r="G312" s="8"/>
      <c r="H312" s="8"/>
      <c r="I312" s="8"/>
      <c r="J312" s="8"/>
      <c r="K312" s="8"/>
      <c r="L312" s="8"/>
      <c r="M312" s="8"/>
      <c r="N312" s="2"/>
    </row>
    <row r="313" spans="1:14" ht="12.75" customHeight="1" x14ac:dyDescent="0.2">
      <c r="A313" s="2"/>
      <c r="B313" s="8"/>
      <c r="C313" s="8"/>
      <c r="D313" s="8"/>
      <c r="E313" s="8"/>
      <c r="F313" s="8"/>
      <c r="G313" s="8"/>
      <c r="H313" s="8"/>
      <c r="I313" s="8"/>
      <c r="J313" s="8"/>
      <c r="K313" s="8"/>
      <c r="L313" s="8"/>
      <c r="M313" s="8"/>
      <c r="N313" s="2"/>
    </row>
    <row r="314" spans="1:14" ht="12.75" customHeight="1" x14ac:dyDescent="0.2">
      <c r="A314" s="1"/>
      <c r="B314" s="8"/>
      <c r="C314" s="8" t="s">
        <v>142</v>
      </c>
      <c r="D314" s="8"/>
      <c r="E314" s="8"/>
      <c r="F314" s="8"/>
      <c r="G314" s="8"/>
      <c r="H314" s="8"/>
      <c r="I314" s="8"/>
      <c r="J314" s="8"/>
      <c r="K314" s="8"/>
      <c r="L314" s="8"/>
      <c r="M314" s="8"/>
      <c r="N314" s="2"/>
    </row>
    <row r="315" spans="1:14" ht="12.75" customHeight="1" x14ac:dyDescent="0.2">
      <c r="A315" s="1"/>
      <c r="B315" s="8"/>
      <c r="C315" s="8"/>
      <c r="D315" s="8"/>
      <c r="E315" s="8"/>
      <c r="F315" s="8"/>
      <c r="G315" s="8"/>
      <c r="H315" s="8"/>
      <c r="I315" s="8"/>
      <c r="J315" s="8"/>
      <c r="K315" s="8"/>
      <c r="L315" s="8"/>
      <c r="M315" s="8"/>
      <c r="N315" s="2"/>
    </row>
    <row r="316" spans="1:14" ht="12.75" customHeight="1" x14ac:dyDescent="0.2">
      <c r="A316" s="1"/>
      <c r="B316" s="8"/>
      <c r="C316" s="8" t="s">
        <v>143</v>
      </c>
      <c r="D316" s="8"/>
      <c r="E316" s="8"/>
      <c r="F316" s="8"/>
      <c r="G316" s="8"/>
      <c r="H316" s="8"/>
      <c r="I316" s="8"/>
      <c r="J316" s="8"/>
      <c r="K316" s="8"/>
      <c r="L316" s="8"/>
      <c r="M316" s="8"/>
      <c r="N316" s="2"/>
    </row>
    <row r="317" spans="1:14" ht="12.75" customHeight="1" x14ac:dyDescent="0.2">
      <c r="A317" s="1"/>
      <c r="B317" s="8"/>
      <c r="C317" s="33" t="s">
        <v>144</v>
      </c>
      <c r="D317" s="8"/>
      <c r="E317" s="8"/>
      <c r="F317" s="8"/>
      <c r="G317" s="8"/>
      <c r="H317" s="8"/>
      <c r="I317" s="8"/>
      <c r="J317" s="8"/>
      <c r="K317" s="8"/>
      <c r="L317" s="8"/>
      <c r="M317" s="8"/>
      <c r="N317" s="2"/>
    </row>
    <row r="318" spans="1:14" ht="12.75" customHeight="1" x14ac:dyDescent="0.2">
      <c r="A318" s="1"/>
      <c r="B318" s="8"/>
      <c r="C318" s="8" t="s">
        <v>145</v>
      </c>
      <c r="D318" s="8"/>
      <c r="E318" s="8"/>
      <c r="F318" s="8"/>
      <c r="G318" s="8"/>
      <c r="H318" s="8"/>
      <c r="I318" s="8"/>
      <c r="J318" s="8"/>
      <c r="K318" s="8"/>
      <c r="L318" s="8"/>
      <c r="M318" s="8"/>
      <c r="N318" s="2"/>
    </row>
    <row r="319" spans="1:14" ht="12.75" customHeight="1" x14ac:dyDescent="0.2">
      <c r="A319" s="1"/>
      <c r="B319" s="8"/>
      <c r="C319" s="8" t="s">
        <v>146</v>
      </c>
      <c r="D319" s="8"/>
      <c r="E319" s="8"/>
      <c r="F319" s="8"/>
      <c r="G319" s="8"/>
      <c r="H319" s="8"/>
      <c r="I319" s="8"/>
      <c r="J319" s="8"/>
      <c r="K319" s="8"/>
      <c r="L319" s="8"/>
      <c r="M319" s="8"/>
      <c r="N319" s="2"/>
    </row>
    <row r="320" spans="1:14" ht="12.75" customHeight="1" x14ac:dyDescent="0.2">
      <c r="A320" s="1"/>
      <c r="B320" s="8"/>
      <c r="C320" s="8"/>
      <c r="D320" s="8"/>
      <c r="E320" s="8"/>
      <c r="F320" s="8"/>
      <c r="G320" s="8"/>
      <c r="H320" s="8"/>
      <c r="I320" s="8"/>
      <c r="J320" s="8"/>
      <c r="K320" s="8"/>
      <c r="L320" s="8"/>
      <c r="M320" s="8"/>
      <c r="N320" s="2"/>
    </row>
    <row r="321" spans="1:14" ht="12.75" customHeight="1" x14ac:dyDescent="0.2">
      <c r="A321" s="1"/>
      <c r="B321" s="8"/>
      <c r="C321" s="7" t="s">
        <v>122</v>
      </c>
      <c r="D321" s="8"/>
      <c r="E321" s="7" t="s">
        <v>147</v>
      </c>
      <c r="F321" s="7" t="s">
        <v>148</v>
      </c>
      <c r="G321" s="8"/>
      <c r="H321" s="8"/>
      <c r="I321" s="8"/>
      <c r="J321" s="8"/>
      <c r="K321" s="8"/>
      <c r="L321" s="8"/>
      <c r="M321" s="8"/>
      <c r="N321" s="2"/>
    </row>
    <row r="322" spans="1:14" ht="12.75" customHeight="1" x14ac:dyDescent="0.2">
      <c r="A322" s="1"/>
      <c r="B322" s="8"/>
      <c r="C322" s="8">
        <f t="shared" ref="C322:C351" si="18">IF((D82=""),IF(ISBLANK(D82),"",""),C82)</f>
        <v>1</v>
      </c>
      <c r="D322" s="3" t="str">
        <f t="shared" ref="D322:D351" si="19">IF((D82=""),IF(ISBLANK(D82),"",""),D82)</f>
        <v>Vrachtwagen A</v>
      </c>
      <c r="E322" s="67" t="s">
        <v>149</v>
      </c>
      <c r="F322" s="5" t="str">
        <f t="shared" ref="F322:F351" si="20">IF(AND(E322=""),IF(ISBLANK(D82),"","Vul eventuele opmerkingen in"),"ok")</f>
        <v>ok</v>
      </c>
      <c r="G322" s="8"/>
      <c r="H322" s="8"/>
      <c r="I322" s="8"/>
      <c r="J322" s="8"/>
      <c r="K322" s="8"/>
      <c r="L322" s="8"/>
      <c r="M322" s="8"/>
      <c r="N322" s="2"/>
    </row>
    <row r="323" spans="1:14" ht="12.75" customHeight="1" x14ac:dyDescent="0.2">
      <c r="A323" s="1"/>
      <c r="B323" s="8"/>
      <c r="C323" s="8">
        <f t="shared" si="18"/>
        <v>2</v>
      </c>
      <c r="D323" s="6" t="str">
        <f t="shared" si="19"/>
        <v>Vrachtwagen B</v>
      </c>
      <c r="E323" s="67" t="s">
        <v>149</v>
      </c>
      <c r="F323" s="9" t="str">
        <f t="shared" si="20"/>
        <v>ok</v>
      </c>
      <c r="G323" s="8"/>
      <c r="H323" s="8"/>
      <c r="I323" s="8"/>
      <c r="J323" s="8"/>
      <c r="K323" s="8"/>
      <c r="L323" s="8"/>
      <c r="M323" s="8"/>
      <c r="N323" s="2"/>
    </row>
    <row r="324" spans="1:14" ht="12.75" customHeight="1" x14ac:dyDescent="0.2">
      <c r="A324" s="1"/>
      <c r="B324" s="8"/>
      <c r="C324" s="8">
        <f>IF((D84=""),IF(ISBLANK(D84),"",""),C84)</f>
        <v>3</v>
      </c>
      <c r="D324" s="6" t="str">
        <f>IF((D84=""),IF(ISBLANK(D84),"",""),D84)</f>
        <v>Bestelbus A</v>
      </c>
      <c r="E324" s="67" t="s">
        <v>149</v>
      </c>
      <c r="F324" s="9" t="str">
        <f>IF(AND(E324=""),IF(ISBLANK(D84),"","Vul eventuele opmerkingen in"),"ok")</f>
        <v>ok</v>
      </c>
      <c r="G324" s="8"/>
      <c r="H324" s="8"/>
      <c r="I324" s="8"/>
      <c r="J324" s="8"/>
      <c r="K324" s="8"/>
      <c r="L324" s="8"/>
      <c r="M324" s="8"/>
      <c r="N324" s="2"/>
    </row>
    <row r="325" spans="1:14" ht="12.75" customHeight="1" x14ac:dyDescent="0.2">
      <c r="A325" s="1"/>
      <c r="B325" s="8"/>
      <c r="C325" s="8">
        <f>IF((D85=""),IF(ISBLANK(D85),"",""),C85)</f>
        <v>4</v>
      </c>
      <c r="D325" s="6" t="str">
        <f>IF((D85=""),IF(ISBLANK(D85),"",""),D85)</f>
        <v>Bakfiets</v>
      </c>
      <c r="E325" s="67" t="s">
        <v>149</v>
      </c>
      <c r="F325" s="9" t="str">
        <f>IF(AND(E325=""),IF(ISBLANK(D85),"","Vul eventuele opmerkingen in"),"ok")</f>
        <v>ok</v>
      </c>
      <c r="G325" s="8"/>
      <c r="H325" s="8"/>
      <c r="I325" s="8"/>
      <c r="J325" s="8"/>
      <c r="K325" s="8"/>
      <c r="L325" s="8"/>
      <c r="M325" s="8"/>
      <c r="N325" s="2"/>
    </row>
    <row r="326" spans="1:14" ht="12.75" customHeight="1" x14ac:dyDescent="0.2">
      <c r="A326" s="1"/>
      <c r="B326" s="8"/>
      <c r="C326" s="8">
        <f>IF((D86=""),IF(ISBLANK(D86),"",""),C86)</f>
        <v>5</v>
      </c>
      <c r="D326" s="6" t="str">
        <f>IF((D86=""),IF(ISBLANK(D86),"",""),D86)</f>
        <v>Vrachtschip</v>
      </c>
      <c r="E326" s="67" t="s">
        <v>149</v>
      </c>
      <c r="F326" s="9" t="str">
        <f>IF(AND(E326=""),IF(ISBLANK(D86),"","Vul eventuele opmerkingen in"),"ok")</f>
        <v>ok</v>
      </c>
      <c r="G326" s="8"/>
      <c r="H326" s="8"/>
      <c r="I326" s="8"/>
      <c r="J326" s="8"/>
      <c r="K326" s="8"/>
      <c r="L326" s="8"/>
      <c r="M326" s="8"/>
      <c r="N326" s="2"/>
    </row>
    <row r="327" spans="1:14" ht="12.75" customHeight="1" x14ac:dyDescent="0.2">
      <c r="A327" s="1"/>
      <c r="B327" s="8"/>
      <c r="C327" s="8">
        <f>IF((D87=""),IF(ISBLANK(D87),"",""),C87)</f>
        <v>6</v>
      </c>
      <c r="D327" s="6" t="str">
        <f>IF((D87=""),IF(ISBLANK(D87),"",""),D87)</f>
        <v>Vrachtwagen B</v>
      </c>
      <c r="E327" s="67" t="s">
        <v>149</v>
      </c>
      <c r="F327" s="9" t="str">
        <f>IF(AND(E327=""),IF(ISBLANK(D87),"","Vul eventuele opmerkingen in"),"ok")</f>
        <v>ok</v>
      </c>
      <c r="G327" s="8"/>
      <c r="H327" s="8"/>
      <c r="I327" s="8"/>
      <c r="J327" s="8"/>
      <c r="K327" s="8"/>
      <c r="L327" s="8"/>
      <c r="M327" s="8"/>
      <c r="N327" s="2"/>
    </row>
    <row r="328" spans="1:14" ht="12.75" customHeight="1" x14ac:dyDescent="0.2">
      <c r="A328" s="1"/>
      <c r="B328" s="8"/>
      <c r="C328" s="8">
        <f>IF((D88=""),IF(ISBLANK(D88),"",""),C88)</f>
        <v>7</v>
      </c>
      <c r="D328" s="6" t="str">
        <f>IF((D88=""),IF(ISBLANK(D88),"",""),D88)</f>
        <v>Vrachtwagen B</v>
      </c>
      <c r="E328" s="67" t="s">
        <v>149</v>
      </c>
      <c r="F328" s="9" t="str">
        <f>IF(AND(E328=""),IF(ISBLANK(D88),"","Vul eventuele opmerkingen in"),"ok")</f>
        <v>ok</v>
      </c>
      <c r="G328" s="8"/>
      <c r="H328" s="8"/>
      <c r="I328" s="8"/>
      <c r="J328" s="8"/>
      <c r="K328" s="8"/>
      <c r="L328" s="8"/>
      <c r="M328" s="8"/>
      <c r="N328" s="2"/>
    </row>
    <row r="329" spans="1:14" ht="12.75" customHeight="1" x14ac:dyDescent="0.2">
      <c r="A329" s="1"/>
      <c r="B329" s="8"/>
      <c r="C329" s="8">
        <f>IF((D89=""),IF(ISBLANK(D89),"",""),C89)</f>
        <v>8</v>
      </c>
      <c r="D329" s="6" t="str">
        <f>IF((D89=""),IF(ISBLANK(D89),"",""),D89)</f>
        <v>Vrachtwagen B</v>
      </c>
      <c r="E329" s="67" t="s">
        <v>149</v>
      </c>
      <c r="F329" s="9" t="str">
        <f>IF(AND(E329=""),IF(ISBLANK(D89),"","Vul eventuele opmerkingen in"),"ok")</f>
        <v>ok</v>
      </c>
      <c r="G329" s="8"/>
      <c r="H329" s="8"/>
      <c r="I329" s="8"/>
      <c r="J329" s="8"/>
      <c r="K329" s="8"/>
      <c r="L329" s="8"/>
      <c r="M329" s="8"/>
      <c r="N329" s="2"/>
    </row>
    <row r="330" spans="1:14" ht="12.75" customHeight="1" x14ac:dyDescent="0.2">
      <c r="A330" s="1"/>
      <c r="B330" s="8"/>
      <c r="C330" s="8" t="str">
        <f>IF((D90=""),IF(ISBLANK(D90),"",""),C90)</f>
        <v/>
      </c>
      <c r="D330" s="6" t="str">
        <f>IF((D90=""),IF(ISBLANK(D90),"",""),D90)</f>
        <v/>
      </c>
      <c r="E330" s="24"/>
      <c r="F330" s="9" t="str">
        <f>IF(AND(E330=""),IF(ISBLANK(D90),"","Vul eventuele opmerkingen in"),"ok")</f>
        <v/>
      </c>
      <c r="G330" s="8"/>
      <c r="H330" s="8"/>
      <c r="I330" s="8"/>
      <c r="J330" s="8"/>
      <c r="K330" s="8"/>
      <c r="L330" s="8"/>
      <c r="M330" s="8"/>
      <c r="N330" s="2"/>
    </row>
    <row r="331" spans="1:14" ht="12.75" customHeight="1" x14ac:dyDescent="0.2">
      <c r="A331" s="1"/>
      <c r="B331" s="8"/>
      <c r="C331" s="8" t="str">
        <f t="shared" si="18"/>
        <v/>
      </c>
      <c r="D331" s="6" t="str">
        <f t="shared" si="19"/>
        <v/>
      </c>
      <c r="E331" s="24"/>
      <c r="F331" s="9" t="str">
        <f t="shared" si="20"/>
        <v/>
      </c>
      <c r="G331" s="8"/>
      <c r="H331" s="8"/>
      <c r="I331" s="8"/>
      <c r="J331" s="8"/>
      <c r="K331" s="8"/>
      <c r="L331" s="8"/>
      <c r="M331" s="8"/>
      <c r="N331" s="2"/>
    </row>
    <row r="332" spans="1:14" ht="12.75" customHeight="1" x14ac:dyDescent="0.2">
      <c r="A332" s="1"/>
      <c r="B332" s="8"/>
      <c r="C332" s="8" t="str">
        <f t="shared" si="18"/>
        <v/>
      </c>
      <c r="D332" s="6" t="str">
        <f t="shared" si="19"/>
        <v/>
      </c>
      <c r="E332" s="24"/>
      <c r="F332" s="9" t="str">
        <f t="shared" si="20"/>
        <v/>
      </c>
      <c r="G332" s="8"/>
      <c r="H332" s="8"/>
      <c r="I332" s="8"/>
      <c r="J332" s="8"/>
      <c r="K332" s="8"/>
      <c r="L332" s="8"/>
      <c r="M332" s="8"/>
      <c r="N332" s="2"/>
    </row>
    <row r="333" spans="1:14" ht="12.75" customHeight="1" x14ac:dyDescent="0.2">
      <c r="A333" s="1"/>
      <c r="B333" s="8"/>
      <c r="C333" s="8" t="str">
        <f t="shared" si="18"/>
        <v/>
      </c>
      <c r="D333" s="6" t="str">
        <f t="shared" si="19"/>
        <v/>
      </c>
      <c r="E333" s="24"/>
      <c r="F333" s="9" t="str">
        <f t="shared" si="20"/>
        <v/>
      </c>
      <c r="G333" s="8"/>
      <c r="H333" s="8"/>
      <c r="I333" s="8"/>
      <c r="J333" s="8"/>
      <c r="K333" s="8"/>
      <c r="L333" s="8"/>
      <c r="M333" s="8"/>
      <c r="N333" s="2"/>
    </row>
    <row r="334" spans="1:14" ht="12.75" customHeight="1" x14ac:dyDescent="0.2">
      <c r="A334" s="1"/>
      <c r="B334" s="8"/>
      <c r="C334" s="8" t="str">
        <f t="shared" si="18"/>
        <v/>
      </c>
      <c r="D334" s="6" t="str">
        <f t="shared" si="19"/>
        <v/>
      </c>
      <c r="E334" s="24"/>
      <c r="F334" s="9" t="str">
        <f t="shared" si="20"/>
        <v/>
      </c>
      <c r="G334" s="8"/>
      <c r="H334" s="8"/>
      <c r="I334" s="8"/>
      <c r="J334" s="8"/>
      <c r="K334" s="8"/>
      <c r="L334" s="8"/>
      <c r="M334" s="8"/>
      <c r="N334" s="2"/>
    </row>
    <row r="335" spans="1:14" ht="12.75" customHeight="1" x14ac:dyDescent="0.2">
      <c r="A335" s="1"/>
      <c r="B335" s="8"/>
      <c r="C335" s="8" t="str">
        <f t="shared" si="18"/>
        <v/>
      </c>
      <c r="D335" s="6" t="str">
        <f t="shared" si="19"/>
        <v/>
      </c>
      <c r="E335" s="24"/>
      <c r="F335" s="9" t="str">
        <f t="shared" si="20"/>
        <v/>
      </c>
      <c r="G335" s="8"/>
      <c r="H335" s="8"/>
      <c r="I335" s="8"/>
      <c r="J335" s="8"/>
      <c r="K335" s="8"/>
      <c r="L335" s="8"/>
      <c r="M335" s="8"/>
      <c r="N335" s="2"/>
    </row>
    <row r="336" spans="1:14" ht="12.75" customHeight="1" x14ac:dyDescent="0.2">
      <c r="A336" s="1"/>
      <c r="B336" s="8"/>
      <c r="C336" s="8" t="str">
        <f t="shared" si="18"/>
        <v/>
      </c>
      <c r="D336" s="6" t="str">
        <f t="shared" si="19"/>
        <v/>
      </c>
      <c r="E336" s="24"/>
      <c r="F336" s="9" t="str">
        <f t="shared" si="20"/>
        <v/>
      </c>
      <c r="G336" s="8"/>
      <c r="H336" s="8"/>
      <c r="I336" s="8"/>
      <c r="J336" s="8"/>
      <c r="K336" s="8"/>
      <c r="L336" s="8"/>
      <c r="M336" s="8"/>
      <c r="N336" s="2"/>
    </row>
    <row r="337" spans="1:14" ht="12.75" customHeight="1" x14ac:dyDescent="0.2">
      <c r="A337" s="1"/>
      <c r="B337" s="8"/>
      <c r="C337" s="8" t="str">
        <f t="shared" si="18"/>
        <v/>
      </c>
      <c r="D337" s="6" t="str">
        <f t="shared" si="19"/>
        <v/>
      </c>
      <c r="E337" s="24"/>
      <c r="F337" s="9" t="str">
        <f t="shared" si="20"/>
        <v/>
      </c>
      <c r="G337" s="8"/>
      <c r="H337" s="8"/>
      <c r="I337" s="8"/>
      <c r="J337" s="8"/>
      <c r="K337" s="8"/>
      <c r="L337" s="8"/>
      <c r="M337" s="8"/>
      <c r="N337" s="2"/>
    </row>
    <row r="338" spans="1:14" ht="12.75" x14ac:dyDescent="0.2">
      <c r="A338" s="1"/>
      <c r="B338" s="8"/>
      <c r="C338" s="8" t="str">
        <f t="shared" si="18"/>
        <v/>
      </c>
      <c r="D338" s="6" t="str">
        <f t="shared" si="19"/>
        <v/>
      </c>
      <c r="E338" s="24"/>
      <c r="F338" s="9" t="str">
        <f t="shared" si="20"/>
        <v/>
      </c>
      <c r="G338" s="8"/>
      <c r="H338" s="8"/>
      <c r="I338" s="8"/>
      <c r="J338" s="8"/>
      <c r="K338" s="8"/>
      <c r="L338" s="8"/>
      <c r="M338" s="8"/>
      <c r="N338" s="2"/>
    </row>
    <row r="339" spans="1:14" ht="12.75" x14ac:dyDescent="0.2">
      <c r="A339" s="1"/>
      <c r="B339" s="8"/>
      <c r="C339" s="8" t="str">
        <f t="shared" si="18"/>
        <v/>
      </c>
      <c r="D339" s="6" t="str">
        <f t="shared" si="19"/>
        <v/>
      </c>
      <c r="E339" s="24"/>
      <c r="F339" s="9" t="str">
        <f t="shared" si="20"/>
        <v/>
      </c>
      <c r="G339" s="8"/>
      <c r="H339" s="8"/>
      <c r="I339" s="8"/>
      <c r="J339" s="8"/>
      <c r="K339" s="8"/>
      <c r="L339" s="8"/>
      <c r="M339" s="8"/>
      <c r="N339" s="2"/>
    </row>
    <row r="340" spans="1:14" ht="12.75" x14ac:dyDescent="0.2">
      <c r="A340" s="1"/>
      <c r="B340" s="8"/>
      <c r="C340" s="8" t="str">
        <f t="shared" si="18"/>
        <v/>
      </c>
      <c r="D340" s="6" t="str">
        <f t="shared" si="19"/>
        <v/>
      </c>
      <c r="E340" s="24"/>
      <c r="F340" s="9" t="str">
        <f t="shared" si="20"/>
        <v/>
      </c>
      <c r="G340" s="8"/>
      <c r="H340" s="8"/>
      <c r="I340" s="8"/>
      <c r="J340" s="8"/>
      <c r="K340" s="8"/>
      <c r="L340" s="8"/>
      <c r="M340" s="8"/>
      <c r="N340" s="2"/>
    </row>
    <row r="341" spans="1:14" ht="12.75" x14ac:dyDescent="0.2">
      <c r="A341" s="1"/>
      <c r="B341" s="8"/>
      <c r="C341" s="8" t="str">
        <f t="shared" si="18"/>
        <v/>
      </c>
      <c r="D341" s="6" t="str">
        <f t="shared" si="19"/>
        <v/>
      </c>
      <c r="E341" s="24"/>
      <c r="F341" s="9" t="str">
        <f t="shared" si="20"/>
        <v/>
      </c>
      <c r="G341" s="8"/>
      <c r="H341" s="8"/>
      <c r="I341" s="8"/>
      <c r="J341" s="8"/>
      <c r="K341" s="8"/>
      <c r="L341" s="8"/>
      <c r="M341" s="8"/>
      <c r="N341" s="2"/>
    </row>
    <row r="342" spans="1:14" ht="12.75" x14ac:dyDescent="0.2">
      <c r="A342" s="1"/>
      <c r="B342" s="8"/>
      <c r="C342" s="8" t="str">
        <f t="shared" si="18"/>
        <v/>
      </c>
      <c r="D342" s="6" t="str">
        <f t="shared" si="19"/>
        <v/>
      </c>
      <c r="E342" s="24"/>
      <c r="F342" s="9" t="str">
        <f t="shared" si="20"/>
        <v/>
      </c>
      <c r="G342" s="8"/>
      <c r="H342" s="8"/>
      <c r="I342" s="8"/>
      <c r="J342" s="8"/>
      <c r="K342" s="8"/>
      <c r="L342" s="8"/>
      <c r="M342" s="8"/>
      <c r="N342" s="2"/>
    </row>
    <row r="343" spans="1:14" ht="12.75" x14ac:dyDescent="0.2">
      <c r="A343" s="1"/>
      <c r="B343" s="8"/>
      <c r="C343" s="8" t="str">
        <f t="shared" si="18"/>
        <v/>
      </c>
      <c r="D343" s="6" t="str">
        <f t="shared" si="19"/>
        <v/>
      </c>
      <c r="E343" s="24"/>
      <c r="F343" s="9" t="str">
        <f t="shared" si="20"/>
        <v/>
      </c>
      <c r="G343" s="8"/>
      <c r="H343" s="8"/>
      <c r="I343" s="8"/>
      <c r="J343" s="8"/>
      <c r="K343" s="8"/>
      <c r="L343" s="8"/>
      <c r="M343" s="8"/>
      <c r="N343" s="2"/>
    </row>
    <row r="344" spans="1:14" ht="12.75" x14ac:dyDescent="0.2">
      <c r="A344" s="1"/>
      <c r="B344" s="8"/>
      <c r="C344" s="8" t="str">
        <f t="shared" si="18"/>
        <v/>
      </c>
      <c r="D344" s="6" t="str">
        <f t="shared" si="19"/>
        <v/>
      </c>
      <c r="E344" s="24"/>
      <c r="F344" s="9" t="str">
        <f t="shared" si="20"/>
        <v/>
      </c>
      <c r="G344" s="8"/>
      <c r="H344" s="8"/>
      <c r="I344" s="8"/>
      <c r="J344" s="8"/>
      <c r="K344" s="8"/>
      <c r="L344" s="8"/>
      <c r="M344" s="8"/>
      <c r="N344" s="2"/>
    </row>
    <row r="345" spans="1:14" ht="12.75" x14ac:dyDescent="0.2">
      <c r="A345" s="1"/>
      <c r="B345" s="8"/>
      <c r="C345" s="8" t="str">
        <f t="shared" si="18"/>
        <v/>
      </c>
      <c r="D345" s="6" t="str">
        <f t="shared" si="19"/>
        <v/>
      </c>
      <c r="E345" s="24"/>
      <c r="F345" s="9" t="str">
        <f t="shared" si="20"/>
        <v/>
      </c>
      <c r="G345" s="8"/>
      <c r="H345" s="8"/>
      <c r="I345" s="8"/>
      <c r="J345" s="8"/>
      <c r="K345" s="8"/>
      <c r="L345" s="8"/>
      <c r="M345" s="8"/>
      <c r="N345" s="2"/>
    </row>
    <row r="346" spans="1:14" ht="12.75" x14ac:dyDescent="0.2">
      <c r="A346" s="1"/>
      <c r="B346" s="8"/>
      <c r="C346" s="8" t="str">
        <f t="shared" si="18"/>
        <v/>
      </c>
      <c r="D346" s="6" t="str">
        <f t="shared" si="19"/>
        <v/>
      </c>
      <c r="E346" s="24"/>
      <c r="F346" s="9" t="str">
        <f t="shared" si="20"/>
        <v/>
      </c>
      <c r="G346" s="8"/>
      <c r="H346" s="8"/>
      <c r="I346" s="8"/>
      <c r="J346" s="8"/>
      <c r="K346" s="8"/>
      <c r="L346" s="8"/>
      <c r="M346" s="8"/>
      <c r="N346" s="2"/>
    </row>
    <row r="347" spans="1:14" ht="12.75" x14ac:dyDescent="0.2">
      <c r="A347" s="1"/>
      <c r="B347" s="8"/>
      <c r="C347" s="8" t="str">
        <f t="shared" si="18"/>
        <v/>
      </c>
      <c r="D347" s="6" t="str">
        <f t="shared" si="19"/>
        <v/>
      </c>
      <c r="E347" s="24"/>
      <c r="F347" s="9" t="str">
        <f t="shared" si="20"/>
        <v/>
      </c>
      <c r="G347" s="8"/>
      <c r="H347" s="8"/>
      <c r="I347" s="8"/>
      <c r="J347" s="8"/>
      <c r="K347" s="8"/>
      <c r="L347" s="8"/>
      <c r="M347" s="8"/>
      <c r="N347" s="2"/>
    </row>
    <row r="348" spans="1:14" ht="12.75" x14ac:dyDescent="0.2">
      <c r="A348" s="1"/>
      <c r="B348" s="8"/>
      <c r="C348" s="8" t="str">
        <f t="shared" si="18"/>
        <v/>
      </c>
      <c r="D348" s="6" t="str">
        <f t="shared" si="19"/>
        <v/>
      </c>
      <c r="E348" s="24"/>
      <c r="F348" s="9" t="str">
        <f t="shared" si="20"/>
        <v/>
      </c>
      <c r="G348" s="8"/>
      <c r="H348" s="8"/>
      <c r="I348" s="8"/>
      <c r="J348" s="8"/>
      <c r="K348" s="8"/>
      <c r="L348" s="8"/>
      <c r="M348" s="8"/>
      <c r="N348" s="2"/>
    </row>
    <row r="349" spans="1:14" ht="12.75" x14ac:dyDescent="0.2">
      <c r="A349" s="1"/>
      <c r="B349" s="8"/>
      <c r="C349" s="8" t="str">
        <f t="shared" si="18"/>
        <v/>
      </c>
      <c r="D349" s="6" t="str">
        <f t="shared" si="19"/>
        <v/>
      </c>
      <c r="E349" s="24"/>
      <c r="F349" s="9" t="str">
        <f t="shared" si="20"/>
        <v/>
      </c>
      <c r="G349" s="8"/>
      <c r="H349" s="8"/>
      <c r="I349" s="8"/>
      <c r="J349" s="8"/>
      <c r="K349" s="8"/>
      <c r="L349" s="8"/>
      <c r="M349" s="8"/>
      <c r="N349" s="2"/>
    </row>
    <row r="350" spans="1:14" ht="12.75" x14ac:dyDescent="0.2">
      <c r="A350" s="1"/>
      <c r="B350" s="8"/>
      <c r="C350" s="8" t="str">
        <f t="shared" si="18"/>
        <v/>
      </c>
      <c r="D350" s="6" t="str">
        <f t="shared" si="19"/>
        <v/>
      </c>
      <c r="E350" s="24"/>
      <c r="F350" s="9" t="str">
        <f t="shared" si="20"/>
        <v/>
      </c>
      <c r="G350" s="8"/>
      <c r="H350" s="8"/>
      <c r="I350" s="8"/>
      <c r="J350" s="8"/>
      <c r="K350" s="8"/>
      <c r="L350" s="8"/>
      <c r="M350" s="8"/>
      <c r="N350" s="2"/>
    </row>
    <row r="351" spans="1:14" ht="12.75" x14ac:dyDescent="0.2">
      <c r="A351" s="1"/>
      <c r="B351" s="8"/>
      <c r="C351" s="8" t="str">
        <f t="shared" si="18"/>
        <v/>
      </c>
      <c r="D351" s="12" t="str">
        <f t="shared" si="19"/>
        <v/>
      </c>
      <c r="E351" s="24"/>
      <c r="F351" s="14" t="str">
        <f t="shared" si="20"/>
        <v/>
      </c>
      <c r="G351" s="8"/>
      <c r="H351" s="8"/>
      <c r="I351" s="8"/>
      <c r="J351" s="8"/>
      <c r="K351" s="8"/>
      <c r="L351" s="8"/>
      <c r="M351" s="8"/>
      <c r="N351" s="2"/>
    </row>
    <row r="352" spans="1:14" ht="12.75" x14ac:dyDescent="0.2">
      <c r="A352" s="1"/>
      <c r="B352" s="8"/>
      <c r="C352" s="8"/>
      <c r="D352" s="8"/>
      <c r="E352" s="8"/>
      <c r="F352" s="8"/>
      <c r="G352" s="8"/>
      <c r="H352" s="8"/>
      <c r="I352" s="8"/>
      <c r="J352" s="8"/>
      <c r="K352" s="8"/>
      <c r="L352" s="8"/>
      <c r="M352" s="8"/>
      <c r="N352" s="2"/>
    </row>
    <row r="353" spans="1:14" ht="12.75" x14ac:dyDescent="0.2">
      <c r="A353" s="1"/>
      <c r="B353" s="8"/>
      <c r="C353" s="8"/>
      <c r="D353" s="8"/>
      <c r="E353" s="8"/>
      <c r="F353" s="8"/>
      <c r="G353" s="8"/>
      <c r="H353" s="8"/>
      <c r="I353" s="8"/>
      <c r="J353" s="8"/>
      <c r="K353" s="8"/>
      <c r="L353" s="8"/>
      <c r="M353" s="8"/>
      <c r="N353" s="2"/>
    </row>
    <row r="354" spans="1:14" ht="12.75" x14ac:dyDescent="0.2">
      <c r="A354" s="1"/>
      <c r="B354" s="2"/>
      <c r="C354" s="2"/>
      <c r="D354" s="2"/>
      <c r="E354" s="2"/>
      <c r="F354" s="2"/>
      <c r="G354" s="2"/>
      <c r="H354" s="2"/>
      <c r="I354" s="2"/>
      <c r="J354" s="2"/>
      <c r="K354" s="2"/>
      <c r="L354" s="2"/>
      <c r="M354" s="2"/>
      <c r="N354" s="2"/>
    </row>
    <row r="355" spans="1:14" ht="12.75" x14ac:dyDescent="0.2">
      <c r="A355" s="1"/>
      <c r="B355" s="2"/>
      <c r="C355" s="2"/>
      <c r="D355" s="2"/>
      <c r="E355" s="2"/>
      <c r="F355" s="2"/>
      <c r="G355" s="2"/>
      <c r="H355" s="2"/>
      <c r="I355" s="2"/>
      <c r="J355" s="2"/>
      <c r="K355" s="2"/>
      <c r="L355" s="2"/>
      <c r="M355" s="2"/>
      <c r="N355" s="2"/>
    </row>
    <row r="356" spans="1:14" ht="12.75" x14ac:dyDescent="0.2">
      <c r="A356" s="1" t="s">
        <v>57</v>
      </c>
      <c r="B356" s="8"/>
      <c r="C356" s="8"/>
      <c r="D356" s="8"/>
      <c r="E356" s="8"/>
      <c r="F356" s="8"/>
      <c r="G356" s="8"/>
      <c r="H356" s="8"/>
      <c r="I356" s="8"/>
      <c r="J356" s="8"/>
      <c r="K356" s="8"/>
      <c r="L356" s="8"/>
      <c r="M356" s="8"/>
      <c r="N356" s="2"/>
    </row>
    <row r="357" spans="1:14" ht="12.75" x14ac:dyDescent="0.2">
      <c r="A357" s="1" t="s">
        <v>150</v>
      </c>
      <c r="B357" s="8"/>
      <c r="C357" s="7" t="s">
        <v>151</v>
      </c>
      <c r="D357" s="8"/>
      <c r="E357" s="8"/>
      <c r="F357" s="8"/>
      <c r="G357" s="8"/>
      <c r="H357" s="8"/>
      <c r="I357" s="8"/>
      <c r="J357" s="8"/>
      <c r="K357" s="8"/>
      <c r="L357" s="8"/>
      <c r="M357" s="8"/>
      <c r="N357" s="2"/>
    </row>
    <row r="358" spans="1:14" ht="12.75" x14ac:dyDescent="0.2">
      <c r="A358" s="2"/>
      <c r="B358" s="8"/>
      <c r="C358" s="8"/>
      <c r="D358" s="8"/>
      <c r="E358" s="8"/>
      <c r="F358" s="8"/>
      <c r="G358" s="8"/>
      <c r="H358" s="8"/>
      <c r="I358" s="8"/>
      <c r="J358" s="8"/>
      <c r="K358" s="8"/>
      <c r="L358" s="8"/>
      <c r="M358" s="8"/>
      <c r="N358" s="2"/>
    </row>
    <row r="359" spans="1:14" ht="12.75" x14ac:dyDescent="0.2">
      <c r="A359" s="2"/>
      <c r="B359" s="8"/>
      <c r="C359" s="8" t="s">
        <v>152</v>
      </c>
      <c r="D359" s="8"/>
      <c r="E359" s="8"/>
      <c r="F359" s="8"/>
      <c r="G359" s="8"/>
      <c r="H359" s="8"/>
      <c r="I359" s="8"/>
      <c r="J359" s="8"/>
      <c r="K359" s="8"/>
      <c r="L359" s="8"/>
      <c r="M359" s="8"/>
      <c r="N359" s="2"/>
    </row>
    <row r="360" spans="1:14" ht="12.75" x14ac:dyDescent="0.2">
      <c r="A360" s="2"/>
      <c r="B360" s="8"/>
      <c r="C360" s="8" t="s">
        <v>153</v>
      </c>
      <c r="D360" s="8"/>
      <c r="E360" s="8"/>
      <c r="F360" s="8"/>
      <c r="G360" s="8"/>
      <c r="H360" s="8"/>
      <c r="I360" s="8"/>
      <c r="J360" s="8"/>
      <c r="K360" s="8"/>
      <c r="L360" s="8"/>
      <c r="M360" s="8"/>
      <c r="N360" s="2"/>
    </row>
    <row r="361" spans="1:14" ht="12.75" x14ac:dyDescent="0.2">
      <c r="A361" s="2"/>
      <c r="B361" s="8"/>
      <c r="C361" s="8"/>
      <c r="D361" s="8"/>
      <c r="E361" s="7" t="s">
        <v>154</v>
      </c>
      <c r="F361" s="7" t="s">
        <v>155</v>
      </c>
      <c r="G361" s="7" t="s">
        <v>156</v>
      </c>
      <c r="H361" s="7" t="s">
        <v>157</v>
      </c>
      <c r="I361" s="8"/>
      <c r="J361" s="7" t="s">
        <v>158</v>
      </c>
      <c r="K361" s="8"/>
      <c r="L361" s="8"/>
      <c r="M361" s="8"/>
      <c r="N361" s="2"/>
    </row>
    <row r="362" spans="1:14" ht="12.75" x14ac:dyDescent="0.2">
      <c r="A362" s="2"/>
      <c r="B362" s="8"/>
      <c r="C362" s="8"/>
      <c r="D362" s="7" t="s">
        <v>159</v>
      </c>
      <c r="E362" s="68" t="s">
        <v>490</v>
      </c>
      <c r="F362" s="68" t="s">
        <v>491</v>
      </c>
      <c r="G362" s="69" t="s">
        <v>156</v>
      </c>
      <c r="H362" s="69" t="s">
        <v>492</v>
      </c>
      <c r="I362" s="8"/>
      <c r="J362" s="8" t="str">
        <f t="shared" ref="J362:J364" si="21">IF(OR(E362="",F362="",G362="",H362=""),"Vul de ontbrekende gegevens in","Ok")</f>
        <v>Ok</v>
      </c>
      <c r="K362" s="8"/>
      <c r="L362" s="8"/>
      <c r="M362" s="8"/>
      <c r="N362" s="2"/>
    </row>
    <row r="363" spans="1:14" ht="12.75" x14ac:dyDescent="0.2">
      <c r="A363" s="1"/>
      <c r="B363" s="8"/>
      <c r="C363" s="8"/>
      <c r="D363" s="7" t="s">
        <v>160</v>
      </c>
      <c r="E363" s="68" t="s">
        <v>162</v>
      </c>
      <c r="F363" s="68" t="s">
        <v>491</v>
      </c>
      <c r="G363" s="69" t="s">
        <v>156</v>
      </c>
      <c r="H363" s="69" t="s">
        <v>492</v>
      </c>
      <c r="I363" s="8"/>
      <c r="J363" s="8" t="str">
        <f t="shared" si="21"/>
        <v>Ok</v>
      </c>
      <c r="K363" s="8"/>
      <c r="L363" s="8"/>
      <c r="M363" s="8"/>
      <c r="N363" s="2"/>
    </row>
    <row r="364" spans="1:14" ht="12.75" x14ac:dyDescent="0.2">
      <c r="A364" s="1"/>
      <c r="B364" s="8"/>
      <c r="C364" s="8"/>
      <c r="D364" s="7" t="s">
        <v>161</v>
      </c>
      <c r="E364" s="36"/>
      <c r="F364" s="36"/>
      <c r="G364" s="37"/>
      <c r="H364" s="37"/>
      <c r="I364" s="8"/>
      <c r="J364" s="8" t="str">
        <f t="shared" si="21"/>
        <v>Vul de ontbrekende gegevens in</v>
      </c>
      <c r="K364" s="8"/>
      <c r="L364" s="8"/>
      <c r="M364" s="8"/>
      <c r="N364" s="2"/>
    </row>
    <row r="365" spans="1:14" ht="12.75" x14ac:dyDescent="0.2">
      <c r="A365" s="1"/>
      <c r="B365" s="8"/>
      <c r="C365" s="8"/>
      <c r="D365" s="8"/>
      <c r="E365" s="8"/>
      <c r="F365" s="8"/>
      <c r="G365" s="8"/>
      <c r="H365" s="8"/>
      <c r="I365" s="8"/>
      <c r="J365" s="8"/>
      <c r="K365" s="8"/>
      <c r="L365" s="8"/>
      <c r="M365" s="8"/>
      <c r="N365" s="2"/>
    </row>
    <row r="366" spans="1:14" ht="12.75" x14ac:dyDescent="0.2">
      <c r="A366" s="1"/>
      <c r="B366" s="8"/>
      <c r="C366" s="7" t="s">
        <v>163</v>
      </c>
      <c r="D366" s="8"/>
      <c r="E366" s="8"/>
      <c r="F366" s="8"/>
      <c r="G366" s="8"/>
      <c r="H366" s="8"/>
      <c r="I366" s="8"/>
      <c r="J366" s="8"/>
      <c r="K366" s="8"/>
      <c r="L366" s="8"/>
      <c r="M366" s="8"/>
      <c r="N366" s="2"/>
    </row>
    <row r="367" spans="1:14" ht="12.75" x14ac:dyDescent="0.2">
      <c r="A367" s="1"/>
      <c r="B367" s="8"/>
      <c r="C367" s="8" t="s">
        <v>164</v>
      </c>
      <c r="D367" s="8"/>
      <c r="E367" s="8"/>
      <c r="F367" s="8"/>
      <c r="G367" s="8"/>
      <c r="H367" s="8"/>
      <c r="I367" s="8"/>
      <c r="J367" s="8"/>
      <c r="K367" s="8"/>
      <c r="L367" s="8"/>
      <c r="M367" s="8"/>
      <c r="N367" s="2"/>
    </row>
    <row r="368" spans="1:14" ht="12.75" x14ac:dyDescent="0.2">
      <c r="A368" s="1"/>
      <c r="B368" s="8"/>
      <c r="C368" s="33" t="s">
        <v>165</v>
      </c>
      <c r="D368" s="8"/>
      <c r="E368" s="8"/>
      <c r="F368" s="8"/>
      <c r="G368" s="8"/>
      <c r="H368" s="8"/>
      <c r="I368" s="8"/>
      <c r="J368" s="8"/>
      <c r="K368" s="8"/>
      <c r="L368" s="8"/>
      <c r="M368" s="8"/>
      <c r="N368" s="2"/>
    </row>
    <row r="369" spans="1:14" ht="12.75" x14ac:dyDescent="0.2">
      <c r="A369" s="1"/>
      <c r="B369" s="8"/>
      <c r="C369" s="8"/>
      <c r="D369" s="8"/>
      <c r="E369" s="7" t="s">
        <v>154</v>
      </c>
      <c r="F369" s="7" t="s">
        <v>155</v>
      </c>
      <c r="G369" s="7" t="s">
        <v>156</v>
      </c>
      <c r="H369" s="7" t="s">
        <v>157</v>
      </c>
      <c r="I369" s="8"/>
      <c r="J369" s="7" t="s">
        <v>158</v>
      </c>
      <c r="K369" s="8"/>
      <c r="L369" s="8"/>
      <c r="M369" s="8"/>
      <c r="N369" s="2"/>
    </row>
    <row r="370" spans="1:14" ht="12.75" x14ac:dyDescent="0.2">
      <c r="A370" s="1"/>
      <c r="B370" s="8"/>
      <c r="C370" s="8"/>
      <c r="D370" s="7" t="s">
        <v>166</v>
      </c>
      <c r="E370" s="68" t="s">
        <v>493</v>
      </c>
      <c r="F370" s="68" t="s">
        <v>491</v>
      </c>
      <c r="G370" s="69" t="s">
        <v>156</v>
      </c>
      <c r="H370" s="37">
        <v>18</v>
      </c>
      <c r="I370" s="8"/>
      <c r="J370" s="8" t="str">
        <f t="shared" ref="J370:J372" si="22">IF(OR(E370="",F370="",G370="",H370=""),"Vul de ontbrekende gegevens in","Ok")</f>
        <v>Ok</v>
      </c>
      <c r="K370" s="8"/>
      <c r="L370" s="8"/>
      <c r="M370" s="8"/>
      <c r="N370" s="2"/>
    </row>
    <row r="371" spans="1:14" ht="12.75" x14ac:dyDescent="0.2">
      <c r="A371" s="1"/>
      <c r="B371" s="8"/>
      <c r="C371" s="8"/>
      <c r="D371" s="7" t="s">
        <v>167</v>
      </c>
      <c r="E371" s="68" t="s">
        <v>494</v>
      </c>
      <c r="F371" s="68" t="s">
        <v>491</v>
      </c>
      <c r="G371" s="69" t="s">
        <v>156</v>
      </c>
      <c r="H371" s="37">
        <v>12</v>
      </c>
      <c r="I371" s="8"/>
      <c r="J371" s="8" t="str">
        <f t="shared" si="22"/>
        <v>Ok</v>
      </c>
      <c r="K371" s="8"/>
      <c r="L371" s="8"/>
      <c r="M371" s="8"/>
      <c r="N371" s="2"/>
    </row>
    <row r="372" spans="1:14" ht="12.75" x14ac:dyDescent="0.2">
      <c r="A372" s="1"/>
      <c r="B372" s="8"/>
      <c r="C372" s="8"/>
      <c r="D372" s="7" t="s">
        <v>168</v>
      </c>
      <c r="E372" s="68" t="s">
        <v>494</v>
      </c>
      <c r="F372" s="68" t="s">
        <v>501</v>
      </c>
      <c r="G372" s="69" t="s">
        <v>156</v>
      </c>
      <c r="H372" s="37">
        <v>12</v>
      </c>
      <c r="I372" s="8"/>
      <c r="J372" s="8" t="str">
        <f t="shared" si="22"/>
        <v>Ok</v>
      </c>
      <c r="K372" s="8"/>
      <c r="L372" s="8"/>
      <c r="M372" s="8"/>
      <c r="N372" s="2"/>
    </row>
    <row r="373" spans="1:14" ht="12.75" x14ac:dyDescent="0.2">
      <c r="A373" s="1"/>
      <c r="B373" s="8"/>
      <c r="C373" s="8"/>
      <c r="D373" s="8"/>
      <c r="E373" s="8"/>
      <c r="F373" s="8"/>
      <c r="G373" s="8"/>
      <c r="H373" s="8"/>
      <c r="I373" s="8"/>
      <c r="J373" s="8"/>
      <c r="K373" s="8"/>
      <c r="L373" s="8"/>
      <c r="M373" s="8"/>
      <c r="N373" s="2"/>
    </row>
    <row r="374" spans="1:14" ht="12.75" x14ac:dyDescent="0.2">
      <c r="A374" s="1"/>
      <c r="B374" s="2"/>
      <c r="C374" s="2"/>
      <c r="D374" s="2"/>
      <c r="E374" s="2"/>
      <c r="F374" s="2"/>
      <c r="G374" s="2"/>
      <c r="H374" s="2"/>
      <c r="I374" s="2"/>
      <c r="J374" s="2"/>
      <c r="K374" s="2"/>
      <c r="L374" s="2"/>
      <c r="M374" s="2"/>
      <c r="N374" s="2"/>
    </row>
    <row r="375" spans="1:14" ht="12.75" x14ac:dyDescent="0.2">
      <c r="A375" s="2"/>
      <c r="B375" s="2"/>
      <c r="C375" s="2"/>
      <c r="D375" s="2"/>
      <c r="E375" s="2"/>
      <c r="F375" s="2"/>
      <c r="G375" s="2"/>
      <c r="H375" s="2"/>
      <c r="I375" s="2"/>
      <c r="J375" s="2"/>
      <c r="K375" s="2"/>
      <c r="L375" s="2"/>
      <c r="M375" s="2"/>
      <c r="N375" s="2"/>
    </row>
    <row r="376" spans="1:14" ht="12.75" x14ac:dyDescent="0.2">
      <c r="A376" s="1" t="s">
        <v>57</v>
      </c>
      <c r="B376" s="8"/>
      <c r="C376" s="8"/>
      <c r="D376" s="8"/>
      <c r="E376" s="8"/>
      <c r="F376" s="8"/>
      <c r="G376" s="8"/>
      <c r="H376" s="8"/>
      <c r="I376" s="8"/>
      <c r="J376" s="8"/>
      <c r="K376" s="8"/>
      <c r="L376" s="8"/>
      <c r="M376" s="8"/>
      <c r="N376" s="2"/>
    </row>
    <row r="377" spans="1:14" ht="12.75" x14ac:dyDescent="0.2">
      <c r="A377" s="1" t="s">
        <v>169</v>
      </c>
      <c r="B377" s="8"/>
      <c r="C377" s="7" t="s">
        <v>170</v>
      </c>
      <c r="D377" s="8"/>
      <c r="E377" s="8"/>
      <c r="F377" s="8"/>
      <c r="G377" s="8"/>
      <c r="H377" s="8"/>
      <c r="I377" s="8"/>
      <c r="J377" s="8"/>
      <c r="K377" s="8"/>
      <c r="L377" s="8"/>
      <c r="M377" s="8"/>
      <c r="N377" s="2"/>
    </row>
    <row r="378" spans="1:14" ht="12.75" x14ac:dyDescent="0.2">
      <c r="A378" s="2"/>
      <c r="B378" s="8"/>
      <c r="C378" s="8"/>
      <c r="D378" s="8"/>
      <c r="E378" s="8"/>
      <c r="F378" s="8"/>
      <c r="G378" s="8"/>
      <c r="H378" s="8"/>
      <c r="I378" s="8"/>
      <c r="J378" s="8"/>
      <c r="K378" s="8"/>
      <c r="L378" s="8"/>
      <c r="M378" s="8"/>
      <c r="N378" s="2"/>
    </row>
    <row r="379" spans="1:14" ht="12.75" x14ac:dyDescent="0.2">
      <c r="A379" s="2"/>
      <c r="B379" s="8"/>
      <c r="C379" s="8" t="s">
        <v>171</v>
      </c>
      <c r="D379" s="8"/>
      <c r="E379" s="8"/>
      <c r="F379" s="8"/>
      <c r="G379" s="8"/>
      <c r="H379" s="8"/>
      <c r="I379" s="8"/>
      <c r="J379" s="8"/>
      <c r="K379" s="8"/>
      <c r="L379" s="8"/>
      <c r="M379" s="8"/>
      <c r="N379" s="2"/>
    </row>
    <row r="380" spans="1:14" ht="12.75" x14ac:dyDescent="0.2">
      <c r="A380" s="2"/>
      <c r="B380" s="8"/>
      <c r="C380" s="33" t="s">
        <v>172</v>
      </c>
      <c r="D380" s="8"/>
      <c r="E380" s="8"/>
      <c r="F380" s="8"/>
      <c r="G380" s="8"/>
      <c r="H380" s="8"/>
      <c r="I380" s="8"/>
      <c r="J380" s="8"/>
      <c r="K380" s="8"/>
      <c r="L380" s="8"/>
      <c r="M380" s="8"/>
      <c r="N380" s="2"/>
    </row>
    <row r="381" spans="1:14" ht="12.75" x14ac:dyDescent="0.2">
      <c r="A381" s="2"/>
      <c r="B381" s="8"/>
      <c r="C381" s="8" t="s">
        <v>173</v>
      </c>
      <c r="D381" s="8"/>
      <c r="E381" s="8"/>
      <c r="F381" s="8"/>
      <c r="G381" s="8"/>
      <c r="H381" s="8"/>
      <c r="I381" s="8"/>
      <c r="J381" s="8"/>
      <c r="K381" s="8"/>
      <c r="L381" s="8"/>
      <c r="M381" s="8"/>
      <c r="N381" s="2"/>
    </row>
    <row r="382" spans="1:14" ht="12.75" x14ac:dyDescent="0.2">
      <c r="A382" s="2"/>
      <c r="B382" s="8"/>
      <c r="C382" s="8"/>
      <c r="D382" s="8"/>
      <c r="E382" s="8"/>
      <c r="F382" s="8"/>
      <c r="G382" s="8"/>
      <c r="H382" s="8"/>
      <c r="I382" s="8"/>
      <c r="J382" s="8"/>
      <c r="K382" s="8"/>
      <c r="L382" s="8"/>
      <c r="M382" s="8"/>
      <c r="N382" s="2"/>
    </row>
    <row r="383" spans="1:14" ht="12.75" x14ac:dyDescent="0.2">
      <c r="A383" s="2"/>
      <c r="B383" s="2"/>
      <c r="C383" s="2"/>
      <c r="D383" s="2"/>
      <c r="E383" s="2"/>
      <c r="F383" s="2"/>
      <c r="G383" s="2"/>
      <c r="H383" s="2"/>
      <c r="I383" s="2"/>
      <c r="J383" s="2"/>
      <c r="K383" s="2"/>
      <c r="L383" s="2"/>
      <c r="M383" s="2"/>
      <c r="N383" s="2"/>
    </row>
    <row r="384" spans="1:14" ht="12.75" x14ac:dyDescent="0.2">
      <c r="A384" s="2"/>
      <c r="B384" s="2"/>
      <c r="C384" s="2"/>
      <c r="D384" s="2"/>
      <c r="E384" s="2"/>
      <c r="F384" s="2"/>
      <c r="G384" s="2"/>
      <c r="H384" s="2"/>
      <c r="I384" s="2"/>
      <c r="J384" s="2"/>
      <c r="K384" s="2"/>
      <c r="L384" s="2"/>
      <c r="M384" s="2"/>
      <c r="N384" s="2"/>
    </row>
    <row r="474" ht="12.75" customHeight="1" x14ac:dyDescent="0.2"/>
    <row r="475" ht="12.75" customHeight="1" x14ac:dyDescent="0.2"/>
    <row r="476" ht="12.75" customHeight="1" x14ac:dyDescent="0.2"/>
    <row r="477" ht="12.75" customHeight="1" x14ac:dyDescent="0.2"/>
    <row r="478" ht="12.75" customHeight="1" x14ac:dyDescent="0.2"/>
    <row r="479" ht="12.75" customHeight="1" x14ac:dyDescent="0.2"/>
    <row r="480" ht="12.75" customHeight="1" x14ac:dyDescent="0.2"/>
    <row r="481" spans="1:1" ht="12.75" customHeight="1" x14ac:dyDescent="0.2"/>
    <row r="482" spans="1:1" ht="12.75" customHeight="1" x14ac:dyDescent="0.2"/>
    <row r="483" spans="1:1" ht="12.75" customHeight="1" x14ac:dyDescent="0.2"/>
    <row r="484" spans="1:1" ht="12.75" customHeight="1" x14ac:dyDescent="0.2"/>
    <row r="485" spans="1:1" ht="12.75" customHeight="1" x14ac:dyDescent="0.2"/>
    <row r="486" spans="1:1" ht="12.75" customHeight="1" x14ac:dyDescent="0.2"/>
    <row r="487" spans="1:1" ht="12.75" customHeight="1" x14ac:dyDescent="0.2"/>
    <row r="488" spans="1:1" ht="12.75" customHeight="1" x14ac:dyDescent="0.2"/>
    <row r="489" spans="1:1" ht="12.75" customHeight="1" x14ac:dyDescent="0.2"/>
    <row r="490" spans="1:1" ht="12.75" customHeight="1" x14ac:dyDescent="0.2"/>
    <row r="491" spans="1:1" ht="12.75" customHeight="1" x14ac:dyDescent="0.2">
      <c r="A491" s="38"/>
    </row>
    <row r="492" spans="1:1" ht="12.75" customHeight="1" x14ac:dyDescent="0.2">
      <c r="A492" s="38"/>
    </row>
    <row r="493" spans="1:1" ht="12.75" customHeight="1" x14ac:dyDescent="0.2">
      <c r="A493" s="38"/>
    </row>
    <row r="494" spans="1:1" ht="12.75" customHeight="1" x14ac:dyDescent="0.2">
      <c r="A494" s="38"/>
    </row>
    <row r="495" spans="1:1" ht="12.75" customHeight="1" x14ac:dyDescent="0.2">
      <c r="A495" s="38"/>
    </row>
    <row r="496" spans="1:1" ht="12.75" customHeight="1" x14ac:dyDescent="0.2">
      <c r="A496" s="38"/>
    </row>
    <row r="497" spans="1:1" ht="12.75" customHeight="1" x14ac:dyDescent="0.2">
      <c r="A497" s="38"/>
    </row>
    <row r="498" spans="1:1" ht="12.75" customHeight="1" x14ac:dyDescent="0.2">
      <c r="A498" s="38"/>
    </row>
    <row r="499" spans="1:1" ht="12.75" customHeight="1" x14ac:dyDescent="0.2">
      <c r="A499" s="38"/>
    </row>
    <row r="500" spans="1:1" ht="12.75" customHeight="1" x14ac:dyDescent="0.2">
      <c r="A500" s="38"/>
    </row>
    <row r="501" spans="1:1" ht="12.75" customHeight="1" x14ac:dyDescent="0.2">
      <c r="A501" s="38"/>
    </row>
    <row r="502" spans="1:1" ht="12.75" customHeight="1" x14ac:dyDescent="0.2">
      <c r="A502" s="38"/>
    </row>
    <row r="503" spans="1:1" ht="12.75" customHeight="1" x14ac:dyDescent="0.2">
      <c r="A503" s="38"/>
    </row>
    <row r="504" spans="1:1" ht="12.75" customHeight="1" x14ac:dyDescent="0.2">
      <c r="A504" s="38"/>
    </row>
    <row r="505" spans="1:1" ht="12.75" customHeight="1" x14ac:dyDescent="0.2">
      <c r="A505" s="38"/>
    </row>
    <row r="506" spans="1:1" ht="12.75" customHeight="1" x14ac:dyDescent="0.2">
      <c r="A506" s="38"/>
    </row>
    <row r="507" spans="1:1" ht="12.75" customHeight="1" x14ac:dyDescent="0.2">
      <c r="A507" s="38"/>
    </row>
    <row r="508" spans="1:1" ht="12.75" customHeight="1" x14ac:dyDescent="0.2">
      <c r="A508" s="38"/>
    </row>
    <row r="509" spans="1:1" ht="12.75" customHeight="1" x14ac:dyDescent="0.2">
      <c r="A509" s="38"/>
    </row>
    <row r="510" spans="1:1" ht="12.75" customHeight="1" x14ac:dyDescent="0.2">
      <c r="A510" s="38"/>
    </row>
    <row r="511" spans="1:1" ht="12.75" customHeight="1" x14ac:dyDescent="0.2">
      <c r="A511" s="38"/>
    </row>
    <row r="512" spans="1:1" ht="12.75" customHeight="1" x14ac:dyDescent="0.2">
      <c r="A512" s="38"/>
    </row>
    <row r="513" spans="1:1" ht="12.75" customHeight="1" x14ac:dyDescent="0.2">
      <c r="A513" s="38"/>
    </row>
    <row r="514" spans="1:1" ht="12.75" customHeight="1" x14ac:dyDescent="0.2">
      <c r="A514" s="38"/>
    </row>
    <row r="515" spans="1:1" ht="12.75" customHeight="1" x14ac:dyDescent="0.2">
      <c r="A515" s="38"/>
    </row>
    <row r="516" spans="1:1" ht="12.75" customHeight="1" x14ac:dyDescent="0.2">
      <c r="A516" s="38"/>
    </row>
    <row r="517" spans="1:1" ht="12.75" customHeight="1" x14ac:dyDescent="0.2">
      <c r="A517" s="38"/>
    </row>
    <row r="518" spans="1:1" ht="12.75" customHeight="1" x14ac:dyDescent="0.2">
      <c r="A518" s="38"/>
    </row>
    <row r="519" spans="1:1" ht="12.75" customHeight="1" x14ac:dyDescent="0.2">
      <c r="A519" s="38"/>
    </row>
    <row r="520" spans="1:1" ht="12.75" customHeight="1" x14ac:dyDescent="0.2">
      <c r="A520" s="38"/>
    </row>
    <row r="521" spans="1:1" ht="12.75" customHeight="1" x14ac:dyDescent="0.2">
      <c r="A521" s="38"/>
    </row>
    <row r="522" spans="1:1" ht="12.75" customHeight="1" x14ac:dyDescent="0.2">
      <c r="A522" s="38"/>
    </row>
    <row r="523" spans="1:1" ht="12.75" customHeight="1" x14ac:dyDescent="0.2">
      <c r="A523" s="38"/>
    </row>
    <row r="524" spans="1:1" ht="12.75" customHeight="1" x14ac:dyDescent="0.2">
      <c r="A524" s="38"/>
    </row>
    <row r="525" spans="1:1" ht="12.75" customHeight="1" x14ac:dyDescent="0.2">
      <c r="A525" s="38"/>
    </row>
    <row r="526" spans="1:1" ht="12.75" customHeight="1" x14ac:dyDescent="0.2">
      <c r="A526" s="38"/>
    </row>
    <row r="527" spans="1:1" ht="12.75" customHeight="1" x14ac:dyDescent="0.2">
      <c r="A527" s="38"/>
    </row>
    <row r="528" spans="1:1" ht="12.75" customHeight="1" x14ac:dyDescent="0.2">
      <c r="A528" s="38"/>
    </row>
    <row r="529" spans="1:1" ht="12.75" customHeight="1" x14ac:dyDescent="0.2">
      <c r="A529" s="38"/>
    </row>
    <row r="530" spans="1:1" ht="12.75" customHeight="1" x14ac:dyDescent="0.2">
      <c r="A530" s="38"/>
    </row>
    <row r="531" spans="1:1" ht="12.75" customHeight="1" x14ac:dyDescent="0.2">
      <c r="A531" s="38"/>
    </row>
    <row r="532" spans="1:1" ht="12.75" customHeight="1" x14ac:dyDescent="0.2">
      <c r="A532" s="38"/>
    </row>
    <row r="533" spans="1:1" ht="12.75" customHeight="1" x14ac:dyDescent="0.2">
      <c r="A533" s="38"/>
    </row>
    <row r="534" spans="1:1" ht="12.75" customHeight="1" x14ac:dyDescent="0.2">
      <c r="A534" s="38"/>
    </row>
    <row r="535" spans="1:1" ht="12.75" customHeight="1" x14ac:dyDescent="0.2">
      <c r="A535" s="38"/>
    </row>
    <row r="536" spans="1:1" ht="12.75" customHeight="1" x14ac:dyDescent="0.2">
      <c r="A536" s="38"/>
    </row>
    <row r="537" spans="1:1" ht="12.75" customHeight="1" x14ac:dyDescent="0.2">
      <c r="A537" s="38"/>
    </row>
    <row r="538" spans="1:1" ht="12.75" customHeight="1" x14ac:dyDescent="0.2">
      <c r="A538" s="38"/>
    </row>
    <row r="539" spans="1:1" ht="12.75" customHeight="1" x14ac:dyDescent="0.2">
      <c r="A539" s="38"/>
    </row>
    <row r="540" spans="1:1" ht="12.75" customHeight="1" x14ac:dyDescent="0.2">
      <c r="A540" s="38"/>
    </row>
    <row r="541" spans="1:1" ht="12.75" customHeight="1" x14ac:dyDescent="0.2">
      <c r="A541" s="38"/>
    </row>
    <row r="542" spans="1:1" ht="12.75" customHeight="1" x14ac:dyDescent="0.2">
      <c r="A542" s="38"/>
    </row>
    <row r="543" spans="1:1" ht="12.75" customHeight="1" x14ac:dyDescent="0.2">
      <c r="A543" s="38"/>
    </row>
    <row r="544" spans="1:1" ht="12.75" customHeight="1" x14ac:dyDescent="0.2">
      <c r="A544" s="38"/>
    </row>
    <row r="545" spans="1:1" ht="12.75" customHeight="1" x14ac:dyDescent="0.2">
      <c r="A545" s="38"/>
    </row>
    <row r="546" spans="1:1" ht="12.75" customHeight="1" x14ac:dyDescent="0.2">
      <c r="A546" s="38"/>
    </row>
    <row r="547" spans="1:1" ht="12.75" customHeight="1" x14ac:dyDescent="0.2">
      <c r="A547" s="38"/>
    </row>
    <row r="548" spans="1:1" ht="12.75" customHeight="1" x14ac:dyDescent="0.2">
      <c r="A548" s="38"/>
    </row>
    <row r="549" spans="1:1" ht="12.75" customHeight="1" x14ac:dyDescent="0.2">
      <c r="A549" s="38"/>
    </row>
    <row r="550" spans="1:1" ht="12.75" customHeight="1" x14ac:dyDescent="0.2">
      <c r="A550" s="38"/>
    </row>
    <row r="551" spans="1:1" ht="12.75" customHeight="1" x14ac:dyDescent="0.2">
      <c r="A551" s="38"/>
    </row>
    <row r="552" spans="1:1" ht="12.75" customHeight="1" x14ac:dyDescent="0.2">
      <c r="A552" s="38"/>
    </row>
    <row r="553" spans="1:1" ht="12.75" customHeight="1" x14ac:dyDescent="0.2">
      <c r="A553" s="38"/>
    </row>
    <row r="554" spans="1:1" ht="12.75" customHeight="1" x14ac:dyDescent="0.2">
      <c r="A554" s="38"/>
    </row>
    <row r="555" spans="1:1" ht="12.75" customHeight="1" x14ac:dyDescent="0.2">
      <c r="A555" s="38"/>
    </row>
    <row r="556" spans="1:1" ht="12.75" customHeight="1" x14ac:dyDescent="0.2">
      <c r="A556" s="38"/>
    </row>
    <row r="557" spans="1:1" ht="12.75" customHeight="1" x14ac:dyDescent="0.2">
      <c r="A557" s="38"/>
    </row>
    <row r="558" spans="1:1" ht="12.75" customHeight="1" x14ac:dyDescent="0.2">
      <c r="A558" s="38"/>
    </row>
    <row r="559" spans="1:1" ht="12.75" customHeight="1" x14ac:dyDescent="0.2">
      <c r="A559" s="38"/>
    </row>
    <row r="560" spans="1:1" ht="12.75" customHeight="1" x14ac:dyDescent="0.2">
      <c r="A560" s="38"/>
    </row>
    <row r="561" spans="1:1" ht="12.75" customHeight="1" x14ac:dyDescent="0.2">
      <c r="A561" s="38"/>
    </row>
    <row r="562" spans="1:1" ht="12.75" customHeight="1" x14ac:dyDescent="0.2">
      <c r="A562" s="38"/>
    </row>
    <row r="563" spans="1:1" ht="12.75" customHeight="1" x14ac:dyDescent="0.2">
      <c r="A563" s="38"/>
    </row>
    <row r="564" spans="1:1" ht="12.75" customHeight="1" x14ac:dyDescent="0.2">
      <c r="A564" s="38"/>
    </row>
    <row r="565" spans="1:1" ht="12.75" customHeight="1" x14ac:dyDescent="0.2">
      <c r="A565" s="38"/>
    </row>
    <row r="566" spans="1:1" ht="12.75" customHeight="1" x14ac:dyDescent="0.2">
      <c r="A566" s="38"/>
    </row>
    <row r="567" spans="1:1" ht="12.75" customHeight="1" x14ac:dyDescent="0.2">
      <c r="A567" s="38"/>
    </row>
    <row r="568" spans="1:1" ht="12.75" customHeight="1" x14ac:dyDescent="0.2">
      <c r="A568" s="38"/>
    </row>
    <row r="569" spans="1:1" ht="12.75" customHeight="1" x14ac:dyDescent="0.2">
      <c r="A569" s="38"/>
    </row>
    <row r="570" spans="1:1" ht="12.75" customHeight="1" x14ac:dyDescent="0.2">
      <c r="A570" s="38"/>
    </row>
    <row r="571" spans="1:1" ht="12.75" customHeight="1" x14ac:dyDescent="0.2">
      <c r="A571" s="38"/>
    </row>
    <row r="572" spans="1:1" ht="12.75" customHeight="1" x14ac:dyDescent="0.2">
      <c r="A572" s="38"/>
    </row>
    <row r="573" spans="1:1" ht="12.75" customHeight="1" x14ac:dyDescent="0.2">
      <c r="A573" s="38"/>
    </row>
    <row r="574" spans="1:1" ht="12.75" customHeight="1" x14ac:dyDescent="0.2">
      <c r="A574" s="38"/>
    </row>
    <row r="575" spans="1:1" ht="12.75" customHeight="1" x14ac:dyDescent="0.2">
      <c r="A575" s="38"/>
    </row>
    <row r="576" spans="1:1" ht="12.75" customHeight="1" x14ac:dyDescent="0.2">
      <c r="A576" s="38"/>
    </row>
    <row r="577" spans="1:1" ht="12.75" customHeight="1" x14ac:dyDescent="0.2">
      <c r="A577" s="38"/>
    </row>
    <row r="578" spans="1:1" ht="12.75" customHeight="1" x14ac:dyDescent="0.2">
      <c r="A578" s="38"/>
    </row>
    <row r="579" spans="1:1" ht="12.75" customHeight="1" x14ac:dyDescent="0.2">
      <c r="A579" s="38"/>
    </row>
    <row r="580" spans="1:1" ht="12.75" customHeight="1" x14ac:dyDescent="0.2">
      <c r="A580" s="38"/>
    </row>
    <row r="581" spans="1:1" ht="12.75" customHeight="1" x14ac:dyDescent="0.2">
      <c r="A581" s="38"/>
    </row>
    <row r="582" spans="1:1" ht="12.75" customHeight="1" x14ac:dyDescent="0.2">
      <c r="A582" s="38"/>
    </row>
    <row r="583" spans="1:1" ht="12.75" customHeight="1" x14ac:dyDescent="0.2">
      <c r="A583" s="38"/>
    </row>
    <row r="584" spans="1:1" ht="12.75" customHeight="1" x14ac:dyDescent="0.2">
      <c r="A584" s="38"/>
    </row>
    <row r="585" spans="1:1" ht="12.75" customHeight="1" x14ac:dyDescent="0.2">
      <c r="A585" s="38"/>
    </row>
    <row r="586" spans="1:1" ht="12.75" customHeight="1" x14ac:dyDescent="0.2">
      <c r="A586" s="38"/>
    </row>
    <row r="587" spans="1:1" ht="12.75" customHeight="1" x14ac:dyDescent="0.2">
      <c r="A587" s="38"/>
    </row>
    <row r="588" spans="1:1" ht="12.75" customHeight="1" x14ac:dyDescent="0.2">
      <c r="A588" s="38"/>
    </row>
    <row r="589" spans="1:1" ht="12.75" customHeight="1" x14ac:dyDescent="0.2">
      <c r="A589" s="38"/>
    </row>
    <row r="590" spans="1:1" ht="12.75" customHeight="1" x14ac:dyDescent="0.2">
      <c r="A590" s="38"/>
    </row>
    <row r="591" spans="1:1" ht="12.75" customHeight="1" x14ac:dyDescent="0.2">
      <c r="A591" s="38"/>
    </row>
    <row r="592" spans="1:1" ht="12.75" customHeight="1" x14ac:dyDescent="0.2">
      <c r="A592" s="38"/>
    </row>
    <row r="593" spans="1:1" ht="12.75" customHeight="1" x14ac:dyDescent="0.2">
      <c r="A593" s="38"/>
    </row>
    <row r="594" spans="1:1" ht="12.75" customHeight="1" x14ac:dyDescent="0.2">
      <c r="A594" s="38"/>
    </row>
    <row r="595" spans="1:1" ht="12.75" customHeight="1" x14ac:dyDescent="0.2">
      <c r="A595" s="38"/>
    </row>
    <row r="596" spans="1:1" ht="12.75" customHeight="1" x14ac:dyDescent="0.2">
      <c r="A596" s="38"/>
    </row>
    <row r="597" spans="1:1" ht="12.75" customHeight="1" x14ac:dyDescent="0.2">
      <c r="A597" s="38"/>
    </row>
    <row r="598" spans="1:1" ht="12.75" customHeight="1" x14ac:dyDescent="0.2">
      <c r="A598" s="38"/>
    </row>
    <row r="599" spans="1:1" ht="12.75" customHeight="1" x14ac:dyDescent="0.2">
      <c r="A599" s="38"/>
    </row>
    <row r="600" spans="1:1" ht="12.75" customHeight="1" x14ac:dyDescent="0.2">
      <c r="A600" s="38"/>
    </row>
    <row r="601" spans="1:1" ht="12.75" customHeight="1" x14ac:dyDescent="0.2">
      <c r="A601" s="38"/>
    </row>
    <row r="602" spans="1:1" ht="12.75" customHeight="1" x14ac:dyDescent="0.2">
      <c r="A602" s="38"/>
    </row>
    <row r="603" spans="1:1" ht="12.75" customHeight="1" x14ac:dyDescent="0.2">
      <c r="A603" s="38"/>
    </row>
    <row r="604" spans="1:1" ht="12.75" customHeight="1" x14ac:dyDescent="0.2">
      <c r="A604" s="38"/>
    </row>
    <row r="605" spans="1:1" ht="12.75" customHeight="1" x14ac:dyDescent="0.2">
      <c r="A605" s="38"/>
    </row>
    <row r="606" spans="1:1" ht="12.75" customHeight="1" x14ac:dyDescent="0.2">
      <c r="A606" s="38"/>
    </row>
    <row r="607" spans="1:1" ht="12.75" customHeight="1" x14ac:dyDescent="0.2">
      <c r="A607" s="38"/>
    </row>
    <row r="608" spans="1:1" ht="12.75" customHeight="1" x14ac:dyDescent="0.2">
      <c r="A608" s="38"/>
    </row>
    <row r="609" spans="1:1" ht="12.75" customHeight="1" x14ac:dyDescent="0.2">
      <c r="A609" s="38"/>
    </row>
    <row r="610" spans="1:1" ht="12.75" customHeight="1" x14ac:dyDescent="0.2">
      <c r="A610" s="38"/>
    </row>
    <row r="611" spans="1:1" ht="12.75" customHeight="1" x14ac:dyDescent="0.2">
      <c r="A611" s="38"/>
    </row>
    <row r="612" spans="1:1" ht="12.75" customHeight="1" x14ac:dyDescent="0.2">
      <c r="A612" s="38"/>
    </row>
    <row r="613" spans="1:1" ht="12.75" customHeight="1" x14ac:dyDescent="0.2">
      <c r="A613" s="38"/>
    </row>
    <row r="614" spans="1:1" ht="12.75" customHeight="1" x14ac:dyDescent="0.2">
      <c r="A614" s="38"/>
    </row>
    <row r="615" spans="1:1" ht="12.75" customHeight="1" x14ac:dyDescent="0.2">
      <c r="A615" s="38"/>
    </row>
    <row r="616" spans="1:1" ht="12.75" customHeight="1" x14ac:dyDescent="0.2">
      <c r="A616" s="38"/>
    </row>
    <row r="617" spans="1:1" ht="12.75" customHeight="1" x14ac:dyDescent="0.2">
      <c r="A617" s="38"/>
    </row>
    <row r="618" spans="1:1" ht="12.75" customHeight="1" x14ac:dyDescent="0.2">
      <c r="A618" s="38"/>
    </row>
    <row r="619" spans="1:1" ht="12.75" customHeight="1" x14ac:dyDescent="0.2">
      <c r="A619" s="38"/>
    </row>
    <row r="620" spans="1:1" ht="12.75" customHeight="1" x14ac:dyDescent="0.2">
      <c r="A620" s="38"/>
    </row>
    <row r="621" spans="1:1" ht="12.75" customHeight="1" x14ac:dyDescent="0.2">
      <c r="A621" s="38"/>
    </row>
    <row r="622" spans="1:1" ht="12.75" customHeight="1" x14ac:dyDescent="0.2">
      <c r="A622" s="38"/>
    </row>
    <row r="623" spans="1:1" ht="12.75" customHeight="1" x14ac:dyDescent="0.2">
      <c r="A623" s="38"/>
    </row>
    <row r="624" spans="1:1" ht="12.75" customHeight="1" x14ac:dyDescent="0.2">
      <c r="A624" s="38"/>
    </row>
    <row r="625" spans="1:1" ht="12.75" customHeight="1" x14ac:dyDescent="0.2">
      <c r="A625" s="38"/>
    </row>
    <row r="626" spans="1:1" ht="12.75" customHeight="1" x14ac:dyDescent="0.2">
      <c r="A626" s="38"/>
    </row>
    <row r="627" spans="1:1" ht="12.75" customHeight="1" x14ac:dyDescent="0.2">
      <c r="A627" s="38"/>
    </row>
    <row r="628" spans="1:1" ht="12.75" customHeight="1" x14ac:dyDescent="0.2">
      <c r="A628" s="38"/>
    </row>
    <row r="629" spans="1:1" ht="12.75" customHeight="1" x14ac:dyDescent="0.2">
      <c r="A629" s="38"/>
    </row>
    <row r="630" spans="1:1" ht="12.75" customHeight="1" x14ac:dyDescent="0.2">
      <c r="A630" s="38"/>
    </row>
    <row r="631" spans="1:1" ht="12.75" customHeight="1" x14ac:dyDescent="0.2">
      <c r="A631" s="38"/>
    </row>
    <row r="632" spans="1:1" ht="12.75" customHeight="1" x14ac:dyDescent="0.2">
      <c r="A632" s="38"/>
    </row>
    <row r="633" spans="1:1" ht="12.75" customHeight="1" x14ac:dyDescent="0.2">
      <c r="A633" s="38"/>
    </row>
    <row r="634" spans="1:1" ht="12.75" customHeight="1" x14ac:dyDescent="0.2">
      <c r="A634" s="38"/>
    </row>
    <row r="635" spans="1:1" ht="12.75" customHeight="1" x14ac:dyDescent="0.2">
      <c r="A635" s="38"/>
    </row>
    <row r="636" spans="1:1" ht="12.75" customHeight="1" x14ac:dyDescent="0.2">
      <c r="A636" s="38"/>
    </row>
    <row r="637" spans="1:1" ht="12.75" customHeight="1" x14ac:dyDescent="0.2">
      <c r="A637" s="38"/>
    </row>
    <row r="638" spans="1:1" ht="12.75" customHeight="1" x14ac:dyDescent="0.2">
      <c r="A638" s="38"/>
    </row>
    <row r="639" spans="1:1" ht="12.75" customHeight="1" x14ac:dyDescent="0.2">
      <c r="A639" s="38"/>
    </row>
    <row r="640" spans="1:1" ht="12.75" customHeight="1" x14ac:dyDescent="0.2">
      <c r="A640" s="38"/>
    </row>
    <row r="641" spans="1:1" ht="12.75" customHeight="1" x14ac:dyDescent="0.2">
      <c r="A641" s="38"/>
    </row>
    <row r="642" spans="1:1" ht="12.75" customHeight="1" x14ac:dyDescent="0.2">
      <c r="A642" s="38"/>
    </row>
    <row r="643" spans="1:1" ht="12.75" customHeight="1" x14ac:dyDescent="0.2">
      <c r="A643" s="38"/>
    </row>
    <row r="644" spans="1:1" ht="12.75" customHeight="1" x14ac:dyDescent="0.2">
      <c r="A644" s="38"/>
    </row>
    <row r="645" spans="1:1" ht="12.75" customHeight="1" x14ac:dyDescent="0.2">
      <c r="A645" s="38"/>
    </row>
    <row r="646" spans="1:1" ht="12.75" customHeight="1" x14ac:dyDescent="0.2">
      <c r="A646" s="38"/>
    </row>
    <row r="647" spans="1:1" ht="12.75" customHeight="1" x14ac:dyDescent="0.2">
      <c r="A647" s="38"/>
    </row>
    <row r="648" spans="1:1" ht="12.75" customHeight="1" x14ac:dyDescent="0.2">
      <c r="A648" s="38"/>
    </row>
    <row r="649" spans="1:1" ht="12.75" customHeight="1" x14ac:dyDescent="0.2">
      <c r="A649" s="38"/>
    </row>
    <row r="650" spans="1:1" ht="12.75" customHeight="1" x14ac:dyDescent="0.2">
      <c r="A650" s="38"/>
    </row>
    <row r="651" spans="1:1" ht="12.75" customHeight="1" x14ac:dyDescent="0.2">
      <c r="A651" s="38"/>
    </row>
    <row r="652" spans="1:1" ht="12.75" customHeight="1" x14ac:dyDescent="0.2">
      <c r="A652" s="38"/>
    </row>
    <row r="653" spans="1:1" ht="12.75" customHeight="1" x14ac:dyDescent="0.2">
      <c r="A653" s="38"/>
    </row>
    <row r="654" spans="1:1" ht="12.75" customHeight="1" x14ac:dyDescent="0.2">
      <c r="A654" s="38"/>
    </row>
    <row r="655" spans="1:1" ht="12.75" customHeight="1" x14ac:dyDescent="0.2">
      <c r="A655" s="38"/>
    </row>
    <row r="656" spans="1:1" ht="12.75" customHeight="1" x14ac:dyDescent="0.2">
      <c r="A656" s="38"/>
    </row>
    <row r="657" spans="1:1" ht="12.75" customHeight="1" x14ac:dyDescent="0.2">
      <c r="A657" s="38"/>
    </row>
    <row r="658" spans="1:1" ht="12.75" customHeight="1" x14ac:dyDescent="0.2">
      <c r="A658" s="38"/>
    </row>
    <row r="659" spans="1:1" ht="12.75" customHeight="1" x14ac:dyDescent="0.2">
      <c r="A659" s="38"/>
    </row>
    <row r="660" spans="1:1" ht="12.75" customHeight="1" x14ac:dyDescent="0.2">
      <c r="A660" s="38"/>
    </row>
    <row r="661" spans="1:1" ht="12.75" customHeight="1" x14ac:dyDescent="0.2">
      <c r="A661" s="38"/>
    </row>
    <row r="662" spans="1:1" ht="12.75" customHeight="1" x14ac:dyDescent="0.2">
      <c r="A662" s="38"/>
    </row>
    <row r="663" spans="1:1" ht="12.75" customHeight="1" x14ac:dyDescent="0.2">
      <c r="A663" s="38"/>
    </row>
    <row r="664" spans="1:1" ht="12.75" customHeight="1" x14ac:dyDescent="0.2">
      <c r="A664" s="38"/>
    </row>
    <row r="665" spans="1:1" ht="12.75" customHeight="1" x14ac:dyDescent="0.2">
      <c r="A665" s="38"/>
    </row>
    <row r="666" spans="1:1" ht="12.75" customHeight="1" x14ac:dyDescent="0.2">
      <c r="A666" s="38"/>
    </row>
    <row r="667" spans="1:1" ht="12.75" customHeight="1" x14ac:dyDescent="0.2">
      <c r="A667" s="38"/>
    </row>
    <row r="668" spans="1:1" ht="12.75" customHeight="1" x14ac:dyDescent="0.2">
      <c r="A668" s="38"/>
    </row>
    <row r="669" spans="1:1" ht="12.75" customHeight="1" x14ac:dyDescent="0.2">
      <c r="A669" s="38"/>
    </row>
    <row r="670" spans="1:1" ht="12.75" customHeight="1" x14ac:dyDescent="0.2">
      <c r="A670" s="38"/>
    </row>
    <row r="671" spans="1:1" ht="12.75" customHeight="1" x14ac:dyDescent="0.2">
      <c r="A671" s="38"/>
    </row>
    <row r="672" spans="1:1" ht="12.75" customHeight="1" x14ac:dyDescent="0.2">
      <c r="A672" s="38"/>
    </row>
    <row r="673" spans="1:1" ht="12.75" customHeight="1" x14ac:dyDescent="0.2">
      <c r="A673" s="38"/>
    </row>
    <row r="674" spans="1:1" ht="12.75" customHeight="1" x14ac:dyDescent="0.2">
      <c r="A674" s="38"/>
    </row>
    <row r="675" spans="1:1" ht="12.75" customHeight="1" x14ac:dyDescent="0.2">
      <c r="A675" s="38"/>
    </row>
    <row r="676" spans="1:1" ht="12.75" customHeight="1" x14ac:dyDescent="0.2">
      <c r="A676" s="38"/>
    </row>
    <row r="677" spans="1:1" ht="12.75" customHeight="1" x14ac:dyDescent="0.2">
      <c r="A677" s="38"/>
    </row>
    <row r="678" spans="1:1" ht="12.75" customHeight="1" x14ac:dyDescent="0.2">
      <c r="A678" s="38"/>
    </row>
    <row r="679" spans="1:1" ht="12.75" customHeight="1" x14ac:dyDescent="0.2">
      <c r="A679" s="38"/>
    </row>
    <row r="680" spans="1:1" ht="12.75" customHeight="1" x14ac:dyDescent="0.2">
      <c r="A680" s="38"/>
    </row>
    <row r="681" spans="1:1" ht="12.75" customHeight="1" x14ac:dyDescent="0.2">
      <c r="A681" s="38"/>
    </row>
    <row r="682" spans="1:1" ht="12.75" customHeight="1" x14ac:dyDescent="0.2">
      <c r="A682" s="38"/>
    </row>
    <row r="683" spans="1:1" ht="12.75" customHeight="1" x14ac:dyDescent="0.2">
      <c r="A683" s="38"/>
    </row>
    <row r="684" spans="1:1" ht="12.75" customHeight="1" x14ac:dyDescent="0.2">
      <c r="A684" s="38"/>
    </row>
    <row r="685" spans="1:1" ht="12.75" customHeight="1" x14ac:dyDescent="0.2">
      <c r="A685" s="38"/>
    </row>
    <row r="686" spans="1:1" ht="12.75" customHeight="1" x14ac:dyDescent="0.2">
      <c r="A686" s="38"/>
    </row>
    <row r="687" spans="1:1" ht="12.75" customHeight="1" x14ac:dyDescent="0.2">
      <c r="A687" s="38"/>
    </row>
    <row r="688" spans="1:1" ht="12.75" customHeight="1" x14ac:dyDescent="0.2">
      <c r="A688" s="38"/>
    </row>
    <row r="689" spans="1:1" ht="12.75" customHeight="1" x14ac:dyDescent="0.2">
      <c r="A689" s="38"/>
    </row>
    <row r="690" spans="1:1" ht="12.75" customHeight="1" x14ac:dyDescent="0.2">
      <c r="A690" s="38"/>
    </row>
    <row r="691" spans="1:1" ht="12.75" customHeight="1" x14ac:dyDescent="0.2">
      <c r="A691" s="38"/>
    </row>
    <row r="692" spans="1:1" ht="12.75" customHeight="1" x14ac:dyDescent="0.2">
      <c r="A692" s="38"/>
    </row>
    <row r="693" spans="1:1" ht="12.75" customHeight="1" x14ac:dyDescent="0.2">
      <c r="A693" s="38"/>
    </row>
    <row r="694" spans="1:1" ht="12.75" customHeight="1" x14ac:dyDescent="0.2">
      <c r="A694" s="38"/>
    </row>
    <row r="695" spans="1:1" ht="12.75" customHeight="1" x14ac:dyDescent="0.2">
      <c r="A695" s="38"/>
    </row>
    <row r="696" spans="1:1" ht="12.75" customHeight="1" x14ac:dyDescent="0.2">
      <c r="A696" s="38"/>
    </row>
    <row r="697" spans="1:1" ht="12.75" customHeight="1" x14ac:dyDescent="0.2">
      <c r="A697" s="38"/>
    </row>
    <row r="698" spans="1:1" ht="12.75" customHeight="1" x14ac:dyDescent="0.2">
      <c r="A698" s="38"/>
    </row>
    <row r="699" spans="1:1" ht="12.75" customHeight="1" x14ac:dyDescent="0.2">
      <c r="A699" s="38"/>
    </row>
    <row r="700" spans="1:1" ht="12.75" customHeight="1" x14ac:dyDescent="0.2">
      <c r="A700" s="38"/>
    </row>
    <row r="701" spans="1:1" ht="12.75" customHeight="1" x14ac:dyDescent="0.2">
      <c r="A701" s="38"/>
    </row>
    <row r="702" spans="1:1" ht="12.75" customHeight="1" x14ac:dyDescent="0.2">
      <c r="A702" s="38"/>
    </row>
    <row r="703" spans="1:1" ht="12.75" customHeight="1" x14ac:dyDescent="0.2">
      <c r="A703" s="38"/>
    </row>
    <row r="704" spans="1:1" ht="12.75" customHeight="1" x14ac:dyDescent="0.2">
      <c r="A704" s="38"/>
    </row>
    <row r="705" spans="1:1" ht="12.75" customHeight="1" x14ac:dyDescent="0.2">
      <c r="A705" s="38"/>
    </row>
    <row r="706" spans="1:1" ht="12.75" customHeight="1" x14ac:dyDescent="0.2">
      <c r="A706" s="38"/>
    </row>
    <row r="707" spans="1:1" ht="12.75" customHeight="1" x14ac:dyDescent="0.2">
      <c r="A707" s="38"/>
    </row>
    <row r="708" spans="1:1" ht="12.75" customHeight="1" x14ac:dyDescent="0.2">
      <c r="A708" s="38"/>
    </row>
    <row r="709" spans="1:1" ht="12.75" customHeight="1" x14ac:dyDescent="0.2">
      <c r="A709" s="38"/>
    </row>
    <row r="710" spans="1:1" ht="12.75" customHeight="1" x14ac:dyDescent="0.2">
      <c r="A710" s="38"/>
    </row>
    <row r="711" spans="1:1" ht="12.75" customHeight="1" x14ac:dyDescent="0.2">
      <c r="A711" s="38"/>
    </row>
    <row r="712" spans="1:1" ht="12.75" customHeight="1" x14ac:dyDescent="0.2">
      <c r="A712" s="38"/>
    </row>
    <row r="713" spans="1:1" ht="12.75" customHeight="1" x14ac:dyDescent="0.2">
      <c r="A713" s="38"/>
    </row>
    <row r="714" spans="1:1" ht="12.75" customHeight="1" x14ac:dyDescent="0.2">
      <c r="A714" s="38"/>
    </row>
    <row r="715" spans="1:1" ht="12.75" customHeight="1" x14ac:dyDescent="0.2">
      <c r="A715" s="38"/>
    </row>
    <row r="716" spans="1:1" ht="12.75" customHeight="1" x14ac:dyDescent="0.2">
      <c r="A716" s="38"/>
    </row>
    <row r="717" spans="1:1" ht="12.75" customHeight="1" x14ac:dyDescent="0.2">
      <c r="A717" s="38"/>
    </row>
    <row r="718" spans="1:1" ht="12.75" customHeight="1" x14ac:dyDescent="0.2">
      <c r="A718" s="38"/>
    </row>
    <row r="719" spans="1:1" ht="12.75" customHeight="1" x14ac:dyDescent="0.2">
      <c r="A719" s="38"/>
    </row>
    <row r="720" spans="1:1" ht="12.75" customHeight="1" x14ac:dyDescent="0.2">
      <c r="A720" s="38"/>
    </row>
    <row r="721" spans="1:1" ht="12.75" customHeight="1" x14ac:dyDescent="0.2">
      <c r="A721" s="38"/>
    </row>
    <row r="722" spans="1:1" ht="12.75" customHeight="1" x14ac:dyDescent="0.2">
      <c r="A722" s="38"/>
    </row>
    <row r="723" spans="1:1" ht="12.75" customHeight="1" x14ac:dyDescent="0.2">
      <c r="A723" s="38"/>
    </row>
    <row r="724" spans="1:1" ht="12.75" customHeight="1" x14ac:dyDescent="0.2">
      <c r="A724" s="38"/>
    </row>
    <row r="725" spans="1:1" ht="12.75" customHeight="1" x14ac:dyDescent="0.2">
      <c r="A725" s="38"/>
    </row>
    <row r="726" spans="1:1" ht="12.75" customHeight="1" x14ac:dyDescent="0.2">
      <c r="A726" s="38"/>
    </row>
    <row r="727" spans="1:1" ht="12.75" customHeight="1" x14ac:dyDescent="0.2">
      <c r="A727" s="38"/>
    </row>
    <row r="728" spans="1:1" ht="12.75" customHeight="1" x14ac:dyDescent="0.2">
      <c r="A728" s="38"/>
    </row>
    <row r="729" spans="1:1" ht="12.75" customHeight="1" x14ac:dyDescent="0.2">
      <c r="A729" s="38"/>
    </row>
    <row r="730" spans="1:1" ht="12.75" customHeight="1" x14ac:dyDescent="0.2">
      <c r="A730" s="38"/>
    </row>
    <row r="731" spans="1:1" ht="12.75" customHeight="1" x14ac:dyDescent="0.2">
      <c r="A731" s="38"/>
    </row>
    <row r="732" spans="1:1" ht="12.75" customHeight="1" x14ac:dyDescent="0.2">
      <c r="A732" s="38"/>
    </row>
    <row r="733" spans="1:1" ht="12.75" customHeight="1" x14ac:dyDescent="0.2">
      <c r="A733" s="38"/>
    </row>
    <row r="734" spans="1:1" ht="12.75" customHeight="1" x14ac:dyDescent="0.2">
      <c r="A734" s="38"/>
    </row>
    <row r="735" spans="1:1" ht="12.75" customHeight="1" x14ac:dyDescent="0.2">
      <c r="A735" s="38"/>
    </row>
    <row r="736" spans="1:1" ht="12.75" customHeight="1" x14ac:dyDescent="0.2">
      <c r="A736" s="38"/>
    </row>
    <row r="737" spans="1:1" ht="12.75" customHeight="1" x14ac:dyDescent="0.2">
      <c r="A737" s="38"/>
    </row>
    <row r="738" spans="1:1" ht="12.75" customHeight="1" x14ac:dyDescent="0.2">
      <c r="A738" s="38"/>
    </row>
    <row r="739" spans="1:1" ht="12.75" customHeight="1" x14ac:dyDescent="0.2">
      <c r="A739" s="38"/>
    </row>
    <row r="740" spans="1:1" ht="12.75" customHeight="1" x14ac:dyDescent="0.2">
      <c r="A740" s="38"/>
    </row>
    <row r="741" spans="1:1" ht="12.75" customHeight="1" x14ac:dyDescent="0.2">
      <c r="A741" s="38"/>
    </row>
    <row r="742" spans="1:1" ht="12.75" customHeight="1" x14ac:dyDescent="0.2">
      <c r="A742" s="38"/>
    </row>
    <row r="743" spans="1:1" ht="12.75" customHeight="1" x14ac:dyDescent="0.2">
      <c r="A743" s="38"/>
    </row>
    <row r="744" spans="1:1" ht="12.75" customHeight="1" x14ac:dyDescent="0.2">
      <c r="A744" s="38"/>
    </row>
    <row r="745" spans="1:1" ht="12.75" customHeight="1" x14ac:dyDescent="0.2">
      <c r="A745" s="38"/>
    </row>
    <row r="746" spans="1:1" ht="12.75" customHeight="1" x14ac:dyDescent="0.2">
      <c r="A746" s="38"/>
    </row>
    <row r="747" spans="1:1" ht="12.75" customHeight="1" x14ac:dyDescent="0.2">
      <c r="A747" s="38"/>
    </row>
    <row r="748" spans="1:1" ht="12.75" customHeight="1" x14ac:dyDescent="0.2">
      <c r="A748" s="38"/>
    </row>
    <row r="749" spans="1:1" ht="12.75" customHeight="1" x14ac:dyDescent="0.2">
      <c r="A749" s="38"/>
    </row>
    <row r="750" spans="1:1" ht="12.75" customHeight="1" x14ac:dyDescent="0.2">
      <c r="A750" s="38"/>
    </row>
    <row r="751" spans="1:1" ht="12.75" customHeight="1" x14ac:dyDescent="0.2">
      <c r="A751" s="38"/>
    </row>
    <row r="752" spans="1:1" ht="12.75" customHeight="1" x14ac:dyDescent="0.2">
      <c r="A752" s="38"/>
    </row>
    <row r="753" spans="1:1" ht="12.75" customHeight="1" x14ac:dyDescent="0.2">
      <c r="A753" s="38"/>
    </row>
    <row r="754" spans="1:1" ht="12.75" customHeight="1" x14ac:dyDescent="0.2">
      <c r="A754" s="38"/>
    </row>
    <row r="755" spans="1:1" ht="12.75" customHeight="1" x14ac:dyDescent="0.2">
      <c r="A755" s="38"/>
    </row>
    <row r="756" spans="1:1" ht="12.75" customHeight="1" x14ac:dyDescent="0.2">
      <c r="A756" s="38"/>
    </row>
    <row r="757" spans="1:1" ht="12.75" customHeight="1" x14ac:dyDescent="0.2">
      <c r="A757" s="38"/>
    </row>
    <row r="758" spans="1:1" ht="12.75" customHeight="1" x14ac:dyDescent="0.2">
      <c r="A758" s="38"/>
    </row>
    <row r="759" spans="1:1" ht="12.75" customHeight="1" x14ac:dyDescent="0.2">
      <c r="A759" s="38"/>
    </row>
    <row r="760" spans="1:1" ht="12.75" customHeight="1" x14ac:dyDescent="0.2">
      <c r="A760" s="38"/>
    </row>
    <row r="761" spans="1:1" ht="12.75" customHeight="1" x14ac:dyDescent="0.2">
      <c r="A761" s="38"/>
    </row>
    <row r="762" spans="1:1" ht="12.75" customHeight="1" x14ac:dyDescent="0.2">
      <c r="A762" s="38"/>
    </row>
    <row r="763" spans="1:1" ht="12.75" customHeight="1" x14ac:dyDescent="0.2">
      <c r="A763" s="38"/>
    </row>
    <row r="764" spans="1:1" ht="12.75" customHeight="1" x14ac:dyDescent="0.2">
      <c r="A764" s="38"/>
    </row>
    <row r="765" spans="1:1" ht="12.75" customHeight="1" x14ac:dyDescent="0.2">
      <c r="A765" s="38"/>
    </row>
    <row r="766" spans="1:1" ht="12.75" customHeight="1" x14ac:dyDescent="0.2">
      <c r="A766" s="38"/>
    </row>
    <row r="767" spans="1:1" ht="12.75" customHeight="1" x14ac:dyDescent="0.2">
      <c r="A767" s="38"/>
    </row>
    <row r="768" spans="1:1" ht="12.75" customHeight="1" x14ac:dyDescent="0.2">
      <c r="A768" s="38"/>
    </row>
    <row r="769" spans="1:1" ht="12.75" customHeight="1" x14ac:dyDescent="0.2">
      <c r="A769" s="38"/>
    </row>
    <row r="770" spans="1:1" ht="12.75" customHeight="1" x14ac:dyDescent="0.2">
      <c r="A770" s="38"/>
    </row>
    <row r="771" spans="1:1" ht="12.75" customHeight="1" x14ac:dyDescent="0.2">
      <c r="A771" s="38"/>
    </row>
    <row r="772" spans="1:1" ht="12.75" customHeight="1" x14ac:dyDescent="0.2">
      <c r="A772" s="38"/>
    </row>
    <row r="773" spans="1:1" ht="12.75" customHeight="1" x14ac:dyDescent="0.2">
      <c r="A773" s="38"/>
    </row>
    <row r="774" spans="1:1" ht="12.75" customHeight="1" x14ac:dyDescent="0.2">
      <c r="A774" s="38"/>
    </row>
    <row r="775" spans="1:1" ht="12.75" customHeight="1" x14ac:dyDescent="0.2">
      <c r="A775" s="38"/>
    </row>
    <row r="776" spans="1:1" ht="12.75" customHeight="1" x14ac:dyDescent="0.2">
      <c r="A776" s="38"/>
    </row>
    <row r="777" spans="1:1" ht="12.75" customHeight="1" x14ac:dyDescent="0.2">
      <c r="A777" s="38"/>
    </row>
    <row r="778" spans="1:1" ht="12.75" customHeight="1" x14ac:dyDescent="0.2">
      <c r="A778" s="38"/>
    </row>
    <row r="779" spans="1:1" ht="12.75" customHeight="1" x14ac:dyDescent="0.2">
      <c r="A779" s="38"/>
    </row>
    <row r="780" spans="1:1" ht="12.75" customHeight="1" x14ac:dyDescent="0.2">
      <c r="A780" s="38"/>
    </row>
    <row r="781" spans="1:1" ht="12.75" customHeight="1" x14ac:dyDescent="0.2">
      <c r="A781" s="38"/>
    </row>
    <row r="782" spans="1:1" ht="12.75" customHeight="1" x14ac:dyDescent="0.2">
      <c r="A782" s="38"/>
    </row>
    <row r="783" spans="1:1" ht="12.75" customHeight="1" x14ac:dyDescent="0.2">
      <c r="A783" s="38"/>
    </row>
    <row r="784" spans="1:1" ht="12.75" customHeight="1" x14ac:dyDescent="0.2">
      <c r="A784" s="38"/>
    </row>
    <row r="785" spans="1:1" ht="12.75" customHeight="1" x14ac:dyDescent="0.2">
      <c r="A785" s="38"/>
    </row>
    <row r="786" spans="1:1" ht="12.75" customHeight="1" x14ac:dyDescent="0.2">
      <c r="A786" s="38"/>
    </row>
    <row r="787" spans="1:1" ht="12.75" customHeight="1" x14ac:dyDescent="0.2">
      <c r="A787" s="38"/>
    </row>
    <row r="788" spans="1:1" ht="12.75" customHeight="1" x14ac:dyDescent="0.2">
      <c r="A788" s="38"/>
    </row>
    <row r="789" spans="1:1" ht="12.75" customHeight="1" x14ac:dyDescent="0.2">
      <c r="A789" s="38"/>
    </row>
    <row r="790" spans="1:1" ht="12.75" customHeight="1" x14ac:dyDescent="0.2">
      <c r="A790" s="38"/>
    </row>
    <row r="791" spans="1:1" ht="12.75" customHeight="1" x14ac:dyDescent="0.2">
      <c r="A791" s="38"/>
    </row>
    <row r="792" spans="1:1" ht="12.75" customHeight="1" x14ac:dyDescent="0.2">
      <c r="A792" s="38"/>
    </row>
    <row r="793" spans="1:1" ht="12.75" customHeight="1" x14ac:dyDescent="0.2">
      <c r="A793" s="38"/>
    </row>
    <row r="794" spans="1:1" ht="12.75" customHeight="1" x14ac:dyDescent="0.2">
      <c r="A794" s="38"/>
    </row>
    <row r="795" spans="1:1" ht="12.75" customHeight="1" x14ac:dyDescent="0.2">
      <c r="A795" s="38"/>
    </row>
    <row r="796" spans="1:1" ht="12.75" customHeight="1" x14ac:dyDescent="0.2">
      <c r="A796" s="38"/>
    </row>
    <row r="797" spans="1:1" ht="12.75" customHeight="1" x14ac:dyDescent="0.2">
      <c r="A797" s="38"/>
    </row>
    <row r="798" spans="1:1" ht="12.75" customHeight="1" x14ac:dyDescent="0.2">
      <c r="A798" s="38"/>
    </row>
    <row r="799" spans="1:1" ht="12.75" customHeight="1" x14ac:dyDescent="0.2">
      <c r="A799" s="38"/>
    </row>
    <row r="800" spans="1:1" ht="12.75" customHeight="1" x14ac:dyDescent="0.2">
      <c r="A800" s="38"/>
    </row>
    <row r="801" spans="1:1" ht="12.75" customHeight="1" x14ac:dyDescent="0.2">
      <c r="A801" s="38"/>
    </row>
    <row r="802" spans="1:1" ht="12.75" customHeight="1" x14ac:dyDescent="0.2">
      <c r="A802" s="38"/>
    </row>
    <row r="803" spans="1:1" ht="12.75" customHeight="1" x14ac:dyDescent="0.2">
      <c r="A803" s="38"/>
    </row>
    <row r="804" spans="1:1" ht="12.75" customHeight="1" x14ac:dyDescent="0.2">
      <c r="A804" s="38"/>
    </row>
    <row r="805" spans="1:1" ht="12.75" customHeight="1" x14ac:dyDescent="0.2">
      <c r="A805" s="38"/>
    </row>
    <row r="806" spans="1:1" ht="12.75" customHeight="1" x14ac:dyDescent="0.2">
      <c r="A806" s="38"/>
    </row>
    <row r="807" spans="1:1" ht="12.75" customHeight="1" x14ac:dyDescent="0.2">
      <c r="A807" s="38"/>
    </row>
    <row r="808" spans="1:1" ht="12.75" customHeight="1" x14ac:dyDescent="0.2">
      <c r="A808" s="38"/>
    </row>
    <row r="809" spans="1:1" ht="12.75" customHeight="1" x14ac:dyDescent="0.2">
      <c r="A809" s="38"/>
    </row>
    <row r="810" spans="1:1" ht="12.75" customHeight="1" x14ac:dyDescent="0.2">
      <c r="A810" s="38"/>
    </row>
    <row r="811" spans="1:1" ht="12.75" customHeight="1" x14ac:dyDescent="0.2">
      <c r="A811" s="38"/>
    </row>
    <row r="812" spans="1:1" ht="12.75" customHeight="1" x14ac:dyDescent="0.2">
      <c r="A812" s="38"/>
    </row>
    <row r="813" spans="1:1" ht="12.75" customHeight="1" x14ac:dyDescent="0.2">
      <c r="A813" s="38"/>
    </row>
    <row r="814" spans="1:1" ht="12.75" customHeight="1" x14ac:dyDescent="0.2">
      <c r="A814" s="38"/>
    </row>
    <row r="815" spans="1:1" ht="12.75" customHeight="1" x14ac:dyDescent="0.2">
      <c r="A815" s="38"/>
    </row>
    <row r="816" spans="1:1" ht="12.75" customHeight="1" x14ac:dyDescent="0.2">
      <c r="A816" s="38"/>
    </row>
    <row r="817" spans="1:1" ht="12.75" customHeight="1" x14ac:dyDescent="0.2">
      <c r="A817" s="38"/>
    </row>
    <row r="818" spans="1:1" ht="12.75" customHeight="1" x14ac:dyDescent="0.2">
      <c r="A818" s="38"/>
    </row>
    <row r="819" spans="1:1" ht="12.75" customHeight="1" x14ac:dyDescent="0.2">
      <c r="A819" s="38"/>
    </row>
    <row r="820" spans="1:1" ht="12.75" customHeight="1" x14ac:dyDescent="0.2">
      <c r="A820" s="38"/>
    </row>
    <row r="821" spans="1:1" ht="12.75" customHeight="1" x14ac:dyDescent="0.2">
      <c r="A821" s="38"/>
    </row>
    <row r="822" spans="1:1" ht="12.75" customHeight="1" x14ac:dyDescent="0.2">
      <c r="A822" s="38"/>
    </row>
    <row r="823" spans="1:1" ht="12.75" customHeight="1" x14ac:dyDescent="0.2">
      <c r="A823" s="38"/>
    </row>
    <row r="824" spans="1:1" ht="12.75" customHeight="1" x14ac:dyDescent="0.2">
      <c r="A824" s="38"/>
    </row>
    <row r="825" spans="1:1" ht="12.75" customHeight="1" x14ac:dyDescent="0.2">
      <c r="A825" s="38"/>
    </row>
    <row r="826" spans="1:1" ht="12.75" customHeight="1" x14ac:dyDescent="0.2">
      <c r="A826" s="38"/>
    </row>
    <row r="827" spans="1:1" ht="12.75" customHeight="1" x14ac:dyDescent="0.2">
      <c r="A827" s="38"/>
    </row>
    <row r="828" spans="1:1" ht="12.75" customHeight="1" x14ac:dyDescent="0.2">
      <c r="A828" s="38"/>
    </row>
    <row r="829" spans="1:1" ht="12.75" customHeight="1" x14ac:dyDescent="0.2">
      <c r="A829" s="38"/>
    </row>
    <row r="830" spans="1:1" ht="12.75" customHeight="1" x14ac:dyDescent="0.2">
      <c r="A830" s="38"/>
    </row>
    <row r="831" spans="1:1" ht="12.75" customHeight="1" x14ac:dyDescent="0.2">
      <c r="A831" s="38"/>
    </row>
    <row r="832" spans="1:1" ht="12.75" customHeight="1" x14ac:dyDescent="0.2">
      <c r="A832" s="38"/>
    </row>
    <row r="833" spans="1:1" ht="12.75" customHeight="1" x14ac:dyDescent="0.2">
      <c r="A833" s="38"/>
    </row>
    <row r="834" spans="1:1" ht="12.75" customHeight="1" x14ac:dyDescent="0.2">
      <c r="A834" s="38"/>
    </row>
    <row r="835" spans="1:1" ht="12.75" customHeight="1" x14ac:dyDescent="0.2">
      <c r="A835" s="38"/>
    </row>
    <row r="836" spans="1:1" ht="12.75" customHeight="1" x14ac:dyDescent="0.2">
      <c r="A836" s="38"/>
    </row>
    <row r="837" spans="1:1" ht="12.75" customHeight="1" x14ac:dyDescent="0.2">
      <c r="A837" s="38"/>
    </row>
    <row r="838" spans="1:1" ht="12.75" customHeight="1" x14ac:dyDescent="0.2">
      <c r="A838" s="38"/>
    </row>
    <row r="839" spans="1:1" ht="12.75" customHeight="1" x14ac:dyDescent="0.2">
      <c r="A839" s="38"/>
    </row>
    <row r="840" spans="1:1" ht="12.75" customHeight="1" x14ac:dyDescent="0.2">
      <c r="A840" s="38"/>
    </row>
    <row r="841" spans="1:1" ht="12.75" customHeight="1" x14ac:dyDescent="0.2">
      <c r="A841" s="38"/>
    </row>
    <row r="842" spans="1:1" ht="12.75" customHeight="1" x14ac:dyDescent="0.2">
      <c r="A842" s="38"/>
    </row>
    <row r="843" spans="1:1" ht="12.75" customHeight="1" x14ac:dyDescent="0.2">
      <c r="A843" s="38"/>
    </row>
    <row r="844" spans="1:1" ht="12.75" customHeight="1" x14ac:dyDescent="0.2">
      <c r="A844" s="38"/>
    </row>
    <row r="845" spans="1:1" ht="12.75" customHeight="1" x14ac:dyDescent="0.2">
      <c r="A845" s="38"/>
    </row>
    <row r="846" spans="1:1" ht="12.75" customHeight="1" x14ac:dyDescent="0.2">
      <c r="A846" s="38"/>
    </row>
    <row r="847" spans="1:1" ht="12.75" customHeight="1" x14ac:dyDescent="0.2">
      <c r="A847" s="38"/>
    </row>
    <row r="848" spans="1:1" ht="12.75" customHeight="1" x14ac:dyDescent="0.2">
      <c r="A848" s="38"/>
    </row>
    <row r="849" spans="1:1" ht="12.75" customHeight="1" x14ac:dyDescent="0.2">
      <c r="A849" s="38"/>
    </row>
    <row r="850" spans="1:1" ht="12.75" customHeight="1" x14ac:dyDescent="0.2">
      <c r="A850" s="38"/>
    </row>
    <row r="851" spans="1:1" ht="12.75" customHeight="1" x14ac:dyDescent="0.2">
      <c r="A851" s="38"/>
    </row>
    <row r="852" spans="1:1" ht="12.75" customHeight="1" x14ac:dyDescent="0.2">
      <c r="A852" s="38"/>
    </row>
    <row r="853" spans="1:1" ht="12.75" customHeight="1" x14ac:dyDescent="0.2">
      <c r="A853" s="38"/>
    </row>
    <row r="854" spans="1:1" ht="12.75" customHeight="1" x14ac:dyDescent="0.2">
      <c r="A854" s="38"/>
    </row>
    <row r="855" spans="1:1" ht="12.75" customHeight="1" x14ac:dyDescent="0.2">
      <c r="A855" s="38"/>
    </row>
    <row r="856" spans="1:1" ht="12.75" customHeight="1" x14ac:dyDescent="0.2">
      <c r="A856" s="38"/>
    </row>
    <row r="857" spans="1:1" ht="12.75" customHeight="1" x14ac:dyDescent="0.2">
      <c r="A857" s="38"/>
    </row>
    <row r="858" spans="1:1" ht="12.75" customHeight="1" x14ac:dyDescent="0.2">
      <c r="A858" s="38"/>
    </row>
    <row r="859" spans="1:1" ht="12.75" customHeight="1" x14ac:dyDescent="0.2">
      <c r="A859" s="38"/>
    </row>
    <row r="860" spans="1:1" ht="12.75" customHeight="1" x14ac:dyDescent="0.2">
      <c r="A860" s="38"/>
    </row>
    <row r="861" spans="1:1" ht="12.75" customHeight="1" x14ac:dyDescent="0.2">
      <c r="A861" s="38"/>
    </row>
    <row r="862" spans="1:1" ht="12.75" customHeight="1" x14ac:dyDescent="0.2">
      <c r="A862" s="38"/>
    </row>
    <row r="863" spans="1:1" ht="12.75" customHeight="1" x14ac:dyDescent="0.2">
      <c r="A863" s="38"/>
    </row>
    <row r="864" spans="1:1" ht="12.75" customHeight="1" x14ac:dyDescent="0.2">
      <c r="A864" s="38"/>
    </row>
    <row r="865" spans="1:1" ht="12.75" customHeight="1" x14ac:dyDescent="0.2">
      <c r="A865" s="38"/>
    </row>
    <row r="866" spans="1:1" ht="12.75" customHeight="1" x14ac:dyDescent="0.2">
      <c r="A866" s="38"/>
    </row>
    <row r="867" spans="1:1" ht="12.75" customHeight="1" x14ac:dyDescent="0.2">
      <c r="A867" s="38"/>
    </row>
    <row r="868" spans="1:1" ht="12.75" customHeight="1" x14ac:dyDescent="0.2">
      <c r="A868" s="38"/>
    </row>
    <row r="869" spans="1:1" ht="12.75" customHeight="1" x14ac:dyDescent="0.2">
      <c r="A869" s="38"/>
    </row>
    <row r="870" spans="1:1" ht="12.75" customHeight="1" x14ac:dyDescent="0.2">
      <c r="A870" s="38"/>
    </row>
    <row r="871" spans="1:1" ht="12.75" customHeight="1" x14ac:dyDescent="0.2">
      <c r="A871" s="38"/>
    </row>
    <row r="872" spans="1:1" ht="12.75" customHeight="1" x14ac:dyDescent="0.2">
      <c r="A872" s="38"/>
    </row>
    <row r="873" spans="1:1" ht="12.75" customHeight="1" x14ac:dyDescent="0.2">
      <c r="A873" s="38"/>
    </row>
    <row r="874" spans="1:1" ht="12.75" customHeight="1" x14ac:dyDescent="0.2">
      <c r="A874" s="38"/>
    </row>
    <row r="875" spans="1:1" ht="12.75" customHeight="1" x14ac:dyDescent="0.2">
      <c r="A875" s="38"/>
    </row>
    <row r="876" spans="1:1" ht="12.75" customHeight="1" x14ac:dyDescent="0.2">
      <c r="A876" s="38"/>
    </row>
    <row r="877" spans="1:1" ht="12.75" customHeight="1" x14ac:dyDescent="0.2">
      <c r="A877" s="38"/>
    </row>
    <row r="878" spans="1:1" ht="12.75" customHeight="1" x14ac:dyDescent="0.2">
      <c r="A878" s="38"/>
    </row>
    <row r="879" spans="1:1" ht="12.75" customHeight="1" x14ac:dyDescent="0.2">
      <c r="A879" s="38"/>
    </row>
    <row r="880" spans="1:1" ht="12.75" customHeight="1" x14ac:dyDescent="0.2">
      <c r="A880" s="38"/>
    </row>
    <row r="881" spans="1:1" ht="12.75" customHeight="1" x14ac:dyDescent="0.2">
      <c r="A881" s="38"/>
    </row>
    <row r="882" spans="1:1" ht="12.75" customHeight="1" x14ac:dyDescent="0.2">
      <c r="A882" s="38"/>
    </row>
    <row r="883" spans="1:1" ht="12.75" customHeight="1" x14ac:dyDescent="0.2">
      <c r="A883" s="38"/>
    </row>
    <row r="884" spans="1:1" ht="12.75" customHeight="1" x14ac:dyDescent="0.2">
      <c r="A884" s="38"/>
    </row>
    <row r="885" spans="1:1" ht="12.75" customHeight="1" x14ac:dyDescent="0.2">
      <c r="A885" s="38"/>
    </row>
    <row r="886" spans="1:1" ht="12.75" customHeight="1" x14ac:dyDescent="0.2">
      <c r="A886" s="38"/>
    </row>
    <row r="887" spans="1:1" ht="12.75" customHeight="1" x14ac:dyDescent="0.2">
      <c r="A887" s="38"/>
    </row>
    <row r="888" spans="1:1" ht="12.75" customHeight="1" x14ac:dyDescent="0.2">
      <c r="A888" s="38"/>
    </row>
    <row r="889" spans="1:1" ht="12.75" customHeight="1" x14ac:dyDescent="0.2">
      <c r="A889" s="38"/>
    </row>
    <row r="890" spans="1:1" ht="12.75" customHeight="1" x14ac:dyDescent="0.2">
      <c r="A890" s="38"/>
    </row>
    <row r="891" spans="1:1" ht="12.75" customHeight="1" x14ac:dyDescent="0.2">
      <c r="A891" s="38"/>
    </row>
    <row r="892" spans="1:1" ht="12.75" customHeight="1" x14ac:dyDescent="0.2">
      <c r="A892" s="38"/>
    </row>
    <row r="893" spans="1:1" ht="12.75" customHeight="1" x14ac:dyDescent="0.2">
      <c r="A893" s="38"/>
    </row>
    <row r="894" spans="1:1" ht="12.75" customHeight="1" x14ac:dyDescent="0.2">
      <c r="A894" s="38"/>
    </row>
    <row r="895" spans="1:1" ht="12.75" customHeight="1" x14ac:dyDescent="0.2">
      <c r="A895" s="38"/>
    </row>
    <row r="896" spans="1:1" ht="12.75" customHeight="1" x14ac:dyDescent="0.2">
      <c r="A896" s="38"/>
    </row>
    <row r="897" spans="1:1" ht="12.75" customHeight="1" x14ac:dyDescent="0.2">
      <c r="A897" s="38"/>
    </row>
    <row r="898" spans="1:1" ht="12.75" customHeight="1" x14ac:dyDescent="0.2">
      <c r="A898" s="38"/>
    </row>
    <row r="899" spans="1:1" ht="12.75" customHeight="1" x14ac:dyDescent="0.2">
      <c r="A899" s="38"/>
    </row>
    <row r="900" spans="1:1" ht="12.75" customHeight="1" x14ac:dyDescent="0.2">
      <c r="A900" s="38"/>
    </row>
    <row r="901" spans="1:1" ht="12.75" customHeight="1" x14ac:dyDescent="0.2">
      <c r="A901" s="38"/>
    </row>
    <row r="902" spans="1:1" ht="12.75" customHeight="1" x14ac:dyDescent="0.2">
      <c r="A902" s="38"/>
    </row>
    <row r="903" spans="1:1" ht="12.75" customHeight="1" x14ac:dyDescent="0.2">
      <c r="A903" s="38"/>
    </row>
    <row r="904" spans="1:1" ht="12.75" customHeight="1" x14ac:dyDescent="0.2">
      <c r="A904" s="38"/>
    </row>
    <row r="905" spans="1:1" ht="12.75" customHeight="1" x14ac:dyDescent="0.2">
      <c r="A905" s="38"/>
    </row>
    <row r="906" spans="1:1" ht="12.75" customHeight="1" x14ac:dyDescent="0.2">
      <c r="A906" s="38"/>
    </row>
    <row r="907" spans="1:1" ht="12.75" customHeight="1" x14ac:dyDescent="0.2">
      <c r="A907" s="38"/>
    </row>
    <row r="908" spans="1:1" ht="12.75" customHeight="1" x14ac:dyDescent="0.2">
      <c r="A908" s="38"/>
    </row>
    <row r="909" spans="1:1" ht="12.75" customHeight="1" x14ac:dyDescent="0.2">
      <c r="A909" s="38"/>
    </row>
    <row r="910" spans="1:1" ht="12.75" customHeight="1" x14ac:dyDescent="0.2">
      <c r="A910" s="38"/>
    </row>
    <row r="911" spans="1:1" ht="12.75" customHeight="1" x14ac:dyDescent="0.2">
      <c r="A911" s="38"/>
    </row>
    <row r="912" spans="1:1" ht="12.75" customHeight="1" x14ac:dyDescent="0.2">
      <c r="A912" s="38"/>
    </row>
    <row r="913" spans="1:1" ht="12.75" customHeight="1" x14ac:dyDescent="0.2">
      <c r="A913" s="38"/>
    </row>
    <row r="914" spans="1:1" ht="12.75" customHeight="1" x14ac:dyDescent="0.2">
      <c r="A914" s="38"/>
    </row>
    <row r="915" spans="1:1" ht="12.75" customHeight="1" x14ac:dyDescent="0.2">
      <c r="A915" s="38"/>
    </row>
    <row r="916" spans="1:1" ht="12.75" customHeight="1" x14ac:dyDescent="0.2">
      <c r="A916" s="38"/>
    </row>
    <row r="917" spans="1:1" ht="12.75" customHeight="1" x14ac:dyDescent="0.2">
      <c r="A917" s="38"/>
    </row>
    <row r="918" spans="1:1" ht="12.75" customHeight="1" x14ac:dyDescent="0.2">
      <c r="A918" s="38"/>
    </row>
    <row r="919" spans="1:1" ht="12.75" customHeight="1" x14ac:dyDescent="0.2">
      <c r="A919" s="38"/>
    </row>
    <row r="920" spans="1:1" ht="12.75" customHeight="1" x14ac:dyDescent="0.2">
      <c r="A920" s="38"/>
    </row>
    <row r="921" spans="1:1" ht="12.75" customHeight="1" x14ac:dyDescent="0.2">
      <c r="A921" s="38"/>
    </row>
    <row r="922" spans="1:1" ht="12.75" customHeight="1" x14ac:dyDescent="0.2">
      <c r="A922" s="38"/>
    </row>
    <row r="923" spans="1:1" ht="12.75" customHeight="1" x14ac:dyDescent="0.2">
      <c r="A923" s="38"/>
    </row>
    <row r="924" spans="1:1" ht="12.75" customHeight="1" x14ac:dyDescent="0.2">
      <c r="A924" s="38"/>
    </row>
    <row r="925" spans="1:1" ht="12.75" customHeight="1" x14ac:dyDescent="0.2">
      <c r="A925" s="38"/>
    </row>
    <row r="926" spans="1:1" ht="12.75" customHeight="1" x14ac:dyDescent="0.2">
      <c r="A926" s="38"/>
    </row>
    <row r="927" spans="1:1" ht="12.75" customHeight="1" x14ac:dyDescent="0.2">
      <c r="A927" s="38"/>
    </row>
    <row r="928" spans="1:1" ht="12.75" customHeight="1" x14ac:dyDescent="0.2">
      <c r="A928" s="38"/>
    </row>
    <row r="929" spans="1:1" ht="12.75" customHeight="1" x14ac:dyDescent="0.2">
      <c r="A929" s="38"/>
    </row>
    <row r="930" spans="1:1" ht="12.75" customHeight="1" x14ac:dyDescent="0.2">
      <c r="A930" s="38"/>
    </row>
    <row r="931" spans="1:1" ht="12.75" customHeight="1" x14ac:dyDescent="0.2">
      <c r="A931" s="38"/>
    </row>
    <row r="932" spans="1:1" ht="12.75" customHeight="1" x14ac:dyDescent="0.2">
      <c r="A932" s="38"/>
    </row>
    <row r="933" spans="1:1" ht="12.75" customHeight="1" x14ac:dyDescent="0.2">
      <c r="A933" s="38"/>
    </row>
    <row r="934" spans="1:1" ht="12.75" customHeight="1" x14ac:dyDescent="0.2">
      <c r="A934" s="38"/>
    </row>
    <row r="935" spans="1:1" ht="12.75" customHeight="1" x14ac:dyDescent="0.2">
      <c r="A935" s="38"/>
    </row>
    <row r="936" spans="1:1" ht="12.75" customHeight="1" x14ac:dyDescent="0.2">
      <c r="A936" s="38"/>
    </row>
    <row r="937" spans="1:1" ht="12.75" customHeight="1" x14ac:dyDescent="0.2">
      <c r="A937" s="38"/>
    </row>
    <row r="938" spans="1:1" ht="12.75" customHeight="1" x14ac:dyDescent="0.2">
      <c r="A938" s="38"/>
    </row>
    <row r="939" spans="1:1" ht="12.75" customHeight="1" x14ac:dyDescent="0.2">
      <c r="A939" s="38"/>
    </row>
    <row r="940" spans="1:1" ht="12.75" customHeight="1" x14ac:dyDescent="0.2">
      <c r="A940" s="38"/>
    </row>
    <row r="941" spans="1:1" ht="12.75" customHeight="1" x14ac:dyDescent="0.2">
      <c r="A941" s="38"/>
    </row>
    <row r="942" spans="1:1" ht="12.75" customHeight="1" x14ac:dyDescent="0.2">
      <c r="A942" s="38"/>
    </row>
    <row r="943" spans="1:1" ht="12.75" customHeight="1" x14ac:dyDescent="0.2">
      <c r="A943" s="38"/>
    </row>
    <row r="944" spans="1:1" ht="12.75" customHeight="1" x14ac:dyDescent="0.2">
      <c r="A944" s="38"/>
    </row>
    <row r="945" spans="1:1" ht="12.75" customHeight="1" x14ac:dyDescent="0.2">
      <c r="A945" s="38"/>
    </row>
    <row r="946" spans="1:1" ht="12.75" customHeight="1" x14ac:dyDescent="0.2">
      <c r="A946" s="38"/>
    </row>
    <row r="947" spans="1:1" ht="12.75" customHeight="1" x14ac:dyDescent="0.2">
      <c r="A947" s="38"/>
    </row>
    <row r="948" spans="1:1" ht="12.75" customHeight="1" x14ac:dyDescent="0.2">
      <c r="A948" s="38"/>
    </row>
    <row r="949" spans="1:1" ht="12.75" customHeight="1" x14ac:dyDescent="0.2">
      <c r="A949" s="38"/>
    </row>
    <row r="950" spans="1:1" ht="12.75" customHeight="1" x14ac:dyDescent="0.2">
      <c r="A950" s="38"/>
    </row>
    <row r="951" spans="1:1" ht="12.75" customHeight="1" x14ac:dyDescent="0.2">
      <c r="A951" s="38"/>
    </row>
    <row r="952" spans="1:1" ht="12.75" customHeight="1" x14ac:dyDescent="0.2">
      <c r="A952" s="38"/>
    </row>
    <row r="953" spans="1:1" ht="12.75" customHeight="1" x14ac:dyDescent="0.2">
      <c r="A953" s="38"/>
    </row>
    <row r="954" spans="1:1" ht="12.75" customHeight="1" x14ac:dyDescent="0.2">
      <c r="A954" s="38"/>
    </row>
    <row r="955" spans="1:1" ht="12.75" customHeight="1" x14ac:dyDescent="0.2">
      <c r="A955" s="38"/>
    </row>
    <row r="956" spans="1:1" ht="12.75" customHeight="1" x14ac:dyDescent="0.2">
      <c r="A956" s="38"/>
    </row>
    <row r="957" spans="1:1" ht="12.75" customHeight="1" x14ac:dyDescent="0.2">
      <c r="A957" s="38"/>
    </row>
    <row r="958" spans="1:1" ht="12.75" customHeight="1" x14ac:dyDescent="0.2">
      <c r="A958" s="38"/>
    </row>
    <row r="959" spans="1:1" ht="12.75" customHeight="1" x14ac:dyDescent="0.2">
      <c r="A959" s="38"/>
    </row>
    <row r="960" spans="1:1" ht="12.75" customHeight="1" x14ac:dyDescent="0.2">
      <c r="A960" s="38"/>
    </row>
    <row r="961" spans="1:1" ht="12.75" customHeight="1" x14ac:dyDescent="0.2">
      <c r="A961" s="38"/>
    </row>
    <row r="962" spans="1:1" ht="12.75" customHeight="1" x14ac:dyDescent="0.2">
      <c r="A962" s="38"/>
    </row>
    <row r="963" spans="1:1" ht="12.75" customHeight="1" x14ac:dyDescent="0.2">
      <c r="A963" s="38"/>
    </row>
    <row r="964" spans="1:1" ht="12.75" customHeight="1" x14ac:dyDescent="0.2">
      <c r="A964" s="38"/>
    </row>
    <row r="965" spans="1:1" ht="12.75" customHeight="1" x14ac:dyDescent="0.2">
      <c r="A965" s="38"/>
    </row>
    <row r="966" spans="1:1" ht="12.75" customHeight="1" x14ac:dyDescent="0.2">
      <c r="A966" s="38"/>
    </row>
    <row r="967" spans="1:1" ht="12.75" customHeight="1" x14ac:dyDescent="0.2">
      <c r="A967" s="38"/>
    </row>
    <row r="968" spans="1:1" ht="12.75" customHeight="1" x14ac:dyDescent="0.2">
      <c r="A968" s="38"/>
    </row>
    <row r="969" spans="1:1" ht="12.75" customHeight="1" x14ac:dyDescent="0.2">
      <c r="A969" s="38"/>
    </row>
    <row r="970" spans="1:1" ht="12.75" customHeight="1" x14ac:dyDescent="0.2">
      <c r="A970" s="38"/>
    </row>
    <row r="971" spans="1:1" ht="12.75" customHeight="1" x14ac:dyDescent="0.2">
      <c r="A971" s="38"/>
    </row>
    <row r="972" spans="1:1" ht="12.75" customHeight="1" x14ac:dyDescent="0.2">
      <c r="A972" s="38"/>
    </row>
    <row r="973" spans="1:1" ht="12.75" customHeight="1" x14ac:dyDescent="0.2">
      <c r="A973" s="38"/>
    </row>
    <row r="974" spans="1:1" ht="12.75" customHeight="1" x14ac:dyDescent="0.2">
      <c r="A974" s="38"/>
    </row>
    <row r="975" spans="1:1" ht="12.75" customHeight="1" x14ac:dyDescent="0.2">
      <c r="A975" s="38"/>
    </row>
    <row r="976" spans="1:1" ht="12.75" customHeight="1" x14ac:dyDescent="0.2">
      <c r="A976" s="38"/>
    </row>
    <row r="977" spans="1:1" ht="12.75" customHeight="1" x14ac:dyDescent="0.2">
      <c r="A977" s="38"/>
    </row>
    <row r="978" spans="1:1" ht="12.75" customHeight="1" x14ac:dyDescent="0.2">
      <c r="A978" s="38"/>
    </row>
    <row r="979" spans="1:1" ht="12.75" customHeight="1" x14ac:dyDescent="0.2">
      <c r="A979" s="38"/>
    </row>
    <row r="980" spans="1:1" ht="12.75" customHeight="1" x14ac:dyDescent="0.2">
      <c r="A980" s="38"/>
    </row>
    <row r="981" spans="1:1" ht="12.75" customHeight="1" x14ac:dyDescent="0.2">
      <c r="A981" s="38"/>
    </row>
    <row r="982" spans="1:1" ht="12.75" customHeight="1" x14ac:dyDescent="0.2">
      <c r="A982" s="38"/>
    </row>
    <row r="983" spans="1:1" ht="12.75" customHeight="1" x14ac:dyDescent="0.2">
      <c r="A983" s="38"/>
    </row>
    <row r="984" spans="1:1" ht="12.75" customHeight="1" x14ac:dyDescent="0.2">
      <c r="A984" s="38"/>
    </row>
    <row r="985" spans="1:1" ht="12.75" customHeight="1" x14ac:dyDescent="0.2">
      <c r="A985" s="38"/>
    </row>
    <row r="986" spans="1:1" ht="12.75" customHeight="1" x14ac:dyDescent="0.2">
      <c r="A986" s="38"/>
    </row>
    <row r="987" spans="1:1" ht="12.75" customHeight="1" x14ac:dyDescent="0.2">
      <c r="A987" s="38"/>
    </row>
    <row r="988" spans="1:1" ht="12.75" customHeight="1" x14ac:dyDescent="0.2">
      <c r="A988" s="38"/>
    </row>
    <row r="989" spans="1:1" ht="12.75" customHeight="1" x14ac:dyDescent="0.2">
      <c r="A989" s="38"/>
    </row>
    <row r="990" spans="1:1" ht="12.75" customHeight="1" x14ac:dyDescent="0.2">
      <c r="A990" s="38"/>
    </row>
    <row r="991" spans="1:1" ht="12.75" customHeight="1" x14ac:dyDescent="0.2">
      <c r="A991" s="38"/>
    </row>
    <row r="992" spans="1:1" ht="12.75" customHeight="1" x14ac:dyDescent="0.2">
      <c r="A992" s="38"/>
    </row>
    <row r="993" spans="1:1" ht="12.75" customHeight="1" x14ac:dyDescent="0.2">
      <c r="A993" s="38"/>
    </row>
    <row r="994" spans="1:1" ht="12.75" customHeight="1" x14ac:dyDescent="0.2">
      <c r="A994" s="38"/>
    </row>
    <row r="995" spans="1:1" ht="12.75" customHeight="1" x14ac:dyDescent="0.2">
      <c r="A995" s="38"/>
    </row>
    <row r="996" spans="1:1" ht="12.75" customHeight="1" x14ac:dyDescent="0.2">
      <c r="A996" s="38"/>
    </row>
    <row r="997" spans="1:1" ht="12.75" customHeight="1" x14ac:dyDescent="0.2">
      <c r="A997" s="38"/>
    </row>
    <row r="998" spans="1:1" ht="12.75" customHeight="1" x14ac:dyDescent="0.2">
      <c r="A998" s="38"/>
    </row>
    <row r="999" spans="1:1" ht="12.75" customHeight="1" x14ac:dyDescent="0.2">
      <c r="A999" s="38"/>
    </row>
    <row r="1000" spans="1:1" ht="12.75" customHeight="1" x14ac:dyDescent="0.2">
      <c r="A1000" s="38"/>
    </row>
    <row r="1001" spans="1:1" ht="12.75" customHeight="1" x14ac:dyDescent="0.2">
      <c r="A1001" s="38"/>
    </row>
    <row r="1002" spans="1:1" ht="12.75" customHeight="1" x14ac:dyDescent="0.2">
      <c r="A1002" s="38"/>
    </row>
  </sheetData>
  <conditionalFormatting sqref="F82:F111">
    <cfRule type="notContainsText" dxfId="49" priority="1" operator="notContains" text="_">
      <formula>ISERROR(SEARCH(("_"),(F82)))</formula>
    </cfRule>
  </conditionalFormatting>
  <conditionalFormatting sqref="E82:E111">
    <cfRule type="notContainsBlanks" dxfId="48" priority="2">
      <formula>LEN(TRIM(E82))&gt;0</formula>
    </cfRule>
  </conditionalFormatting>
  <conditionalFormatting sqref="E133:E162">
    <cfRule type="notContainsText" dxfId="47" priority="3" operator="notContains" text="-">
      <formula>ISERROR(SEARCH(("-"),(E133)))</formula>
    </cfRule>
  </conditionalFormatting>
  <conditionalFormatting sqref="F184:F213">
    <cfRule type="expression" dxfId="46" priority="4">
      <formula>NOT(OR( (($E184 ="Diesel")),(($E184 ="Hybride"))))</formula>
    </cfRule>
  </conditionalFormatting>
  <conditionalFormatting sqref="G184:G213">
    <cfRule type="expression" dxfId="45" priority="5">
      <formula>NOT(OR( (($E184 ="LPG")),(($E184 ="Hybride"))))</formula>
    </cfRule>
  </conditionalFormatting>
  <conditionalFormatting sqref="H184:H213">
    <cfRule type="expression" dxfId="44" priority="6">
      <formula>NOT(OR( (($E184 ="benzine")),(($E184 ="Hybride"))))</formula>
    </cfRule>
  </conditionalFormatting>
  <conditionalFormatting sqref="I184:I213">
    <cfRule type="expression" dxfId="43" priority="7">
      <formula>NOT(OR( (($E184 ="CNG/LNG")),(($E184 ="Hybride"))))</formula>
    </cfRule>
  </conditionalFormatting>
  <conditionalFormatting sqref="J184:J213">
    <cfRule type="expression" dxfId="42" priority="8">
      <formula>NOT(OR( (($E184 ="Waterstof")),(($E184 ="Hybride"))))</formula>
    </cfRule>
  </conditionalFormatting>
  <conditionalFormatting sqref="K184:K213">
    <cfRule type="expression" dxfId="41" priority="9">
      <formula>NOT(OR( (($E184 ="Elektrisch")),(($E184 ="Hybride"))))</formula>
    </cfRule>
  </conditionalFormatting>
  <conditionalFormatting sqref="G234:G263">
    <cfRule type="notContainsText" dxfId="40" priority="10" operator="notContains" text="_">
      <formula>ISERROR(SEARCH(("_"),(G234)))</formula>
    </cfRule>
  </conditionalFormatting>
  <conditionalFormatting sqref="G274:G303">
    <cfRule type="notContainsBlanks" dxfId="39" priority="11">
      <formula>LEN(TRIM(G274))&gt;0</formula>
    </cfRule>
  </conditionalFormatting>
  <conditionalFormatting sqref="E322:E351 E275:E304">
    <cfRule type="notContainsBlanks" dxfId="38" priority="12">
      <formula>LEN(TRIM(E275))&gt;0</formula>
    </cfRule>
  </conditionalFormatting>
  <conditionalFormatting sqref="F234:F263">
    <cfRule type="notContainsText" dxfId="37" priority="13" operator="notContains" text="-">
      <formula>ISERROR(SEARCH(("-"),(F234)))</formula>
    </cfRule>
  </conditionalFormatting>
  <conditionalFormatting sqref="G82:G111">
    <cfRule type="notContainsText" dxfId="36" priority="14" operator="notContains" text="-">
      <formula>ISERROR(SEARCH(("-"),(G82)))</formula>
    </cfRule>
  </conditionalFormatting>
  <conditionalFormatting sqref="E234:E263">
    <cfRule type="notContainsText" dxfId="35" priority="15" operator="notContains" text="-">
      <formula>ISERROR(SEARCH(("-"),(E234)))</formula>
    </cfRule>
  </conditionalFormatting>
  <dataValidations count="7">
    <dataValidation type="list" allowBlank="1" showErrorMessage="1" sqref="G234:G263" xr:uid="{00000000-0002-0000-0000-000000000000}">
      <formula1>"_,Euro-6,Euro-6A,Euro-6B,Euro-6C,Euro-6D,nvt"</formula1>
    </dataValidation>
    <dataValidation type="list" allowBlank="1" sqref="E234:E263" xr:uid="{00000000-0002-0000-0000-000001000000}">
      <formula1>"-,1990.0,1991.0,1992.0,1993.0,1994.0,1995.0,1996.0,1997.0,1998.0,1999.0,2000.0,2001.0,2002.0,2003.0,2004.0,2005.0,2006.0,2007.0,2008.0,2009.0,2010.0,2011.0,2012.0,2013.0,2014.0,2015.0,2016.0,2017.0,2018.0,2019.0,2020.0,2021.0"</formula1>
    </dataValidation>
    <dataValidation type="list" allowBlank="1" sqref="F234:F263" xr:uid="{00000000-0002-0000-0000-000002000000}">
      <formula1>"-,Lichtgewicht,Mediumgewicht,Zwaargewicht,nvt"</formula1>
    </dataValidation>
    <dataValidation type="list" allowBlank="1" sqref="F82:F106" xr:uid="{00000000-0002-0000-0000-000003000000}">
      <formula1>"_,Bestelbus,Vrachtwagen,Duw of Sleepboot,Vrachtschip,Niet gemotoriseerd voertuig"</formula1>
    </dataValidation>
    <dataValidation type="list" allowBlank="1" showErrorMessage="1" sqref="E133:E162" xr:uid="{00000000-0002-0000-0000-000004000000}">
      <formula1>"-,Diesel,Benzine,Lpg,Waterstof,Elektrisch,CNG/LNG,Hybride,Geen Brandstof"</formula1>
    </dataValidation>
    <dataValidation type="list" allowBlank="1" sqref="F107:F111" xr:uid="{00000000-0002-0000-0000-000005000000}">
      <formula1>"_,Bestelbus,Vrachtwagen,Duw of Sleepboot,Vrachtschip"</formula1>
    </dataValidation>
    <dataValidation type="list" allowBlank="1" sqref="G82:G111" xr:uid="{00000000-0002-0000-0000-000006000000}">
      <formula1>"-,Ja,Nee"</formula1>
    </dataValidation>
  </dataValidations>
  <pageMargins left="0.78749999999999998" right="0.78749999999999998" top="1.0249999999999999" bottom="1.0249999999999999" header="0" footer="0"/>
  <pageSetup paperSize="9" orientation="portrait" r:id="rId1"/>
  <headerFooter>
    <oddHeader>&amp;C&amp;A</oddHeader>
    <oddFooter>&amp;CPage &amp;P</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K1000"/>
  <sheetViews>
    <sheetView workbookViewId="0">
      <selection activeCell="D4" sqref="D4"/>
    </sheetView>
  </sheetViews>
  <sheetFormatPr defaultColWidth="14.42578125" defaultRowHeight="15" customHeight="1" x14ac:dyDescent="0.2"/>
  <cols>
    <col min="1" max="2" width="11.5703125" customWidth="1"/>
    <col min="3" max="3" width="28.140625" customWidth="1"/>
    <col min="4" max="4" width="57.28515625" customWidth="1"/>
    <col min="5" max="5" width="25.7109375" customWidth="1"/>
    <col min="6" max="6" width="31" customWidth="1"/>
    <col min="7" max="7" width="51.42578125" customWidth="1"/>
    <col min="8" max="8" width="28.85546875" customWidth="1"/>
    <col min="9" max="9" width="11.5703125" customWidth="1"/>
    <col min="10" max="10" width="33.85546875" customWidth="1"/>
    <col min="11" max="26" width="11.5703125" customWidth="1"/>
  </cols>
  <sheetData>
    <row r="1" spans="1:11" ht="12.75" customHeight="1" x14ac:dyDescent="0.2">
      <c r="A1" s="64"/>
      <c r="B1" s="65"/>
      <c r="C1" s="65"/>
      <c r="D1" s="65"/>
      <c r="E1" s="65"/>
      <c r="F1" s="65"/>
      <c r="G1" s="65"/>
      <c r="H1" s="65"/>
      <c r="I1" s="65"/>
      <c r="J1" s="65"/>
      <c r="K1" s="65"/>
    </row>
    <row r="2" spans="1:11" ht="12.75" customHeight="1" x14ac:dyDescent="0.2">
      <c r="A2" s="64"/>
      <c r="B2" s="33"/>
      <c r="C2" s="7" t="s">
        <v>450</v>
      </c>
      <c r="D2" s="33"/>
      <c r="E2" s="33"/>
      <c r="F2" s="33"/>
      <c r="G2" s="33"/>
      <c r="H2" s="33"/>
      <c r="I2" s="33"/>
      <c r="J2" s="33"/>
      <c r="K2" s="65"/>
    </row>
    <row r="3" spans="1:11" ht="12.75" customHeight="1" x14ac:dyDescent="0.4">
      <c r="A3" s="64"/>
      <c r="B3" s="33"/>
      <c r="C3" s="7" t="s">
        <v>417</v>
      </c>
      <c r="D3" s="62">
        <v>740</v>
      </c>
      <c r="E3" s="54" t="str">
        <f>IF(ISBLANK(D3),"Voer de frequentie in van deze route!","ok")</f>
        <v>ok</v>
      </c>
      <c r="F3" s="33"/>
      <c r="G3" s="33"/>
      <c r="H3" s="33"/>
      <c r="I3" s="33"/>
      <c r="J3" s="33"/>
      <c r="K3" s="65"/>
    </row>
    <row r="4" spans="1:11" ht="12.75" customHeight="1" x14ac:dyDescent="0.4">
      <c r="A4" s="64"/>
      <c r="B4" s="33"/>
      <c r="C4" s="7" t="s">
        <v>122</v>
      </c>
      <c r="D4" s="33" t="str">
        <f>Voertuigen!D87</f>
        <v>Vrachtwagen B</v>
      </c>
      <c r="E4" s="54" t="str">
        <f>IF(OR(ISBLANK(D4),D4=0),"Voer een voertuig in bij tabblad voertuigen!","ok")</f>
        <v>ok</v>
      </c>
      <c r="F4" s="33"/>
      <c r="G4" s="33"/>
      <c r="H4" s="33"/>
      <c r="I4" s="33"/>
      <c r="J4" s="33"/>
      <c r="K4" s="65"/>
    </row>
    <row r="5" spans="1:11" ht="12.75" customHeight="1" x14ac:dyDescent="0.4">
      <c r="A5" s="64"/>
      <c r="B5" s="33"/>
      <c r="C5" s="7" t="s">
        <v>418</v>
      </c>
      <c r="D5" s="33" t="str">
        <f>Voertuigen!E138</f>
        <v>Diesel</v>
      </c>
      <c r="E5" s="54" t="str">
        <f>IF((D5="-"),"Voer een soort brandstof in bij tabblad voertuigen!","ok")</f>
        <v>ok</v>
      </c>
      <c r="F5" s="33"/>
      <c r="G5" s="33"/>
      <c r="H5" s="33"/>
      <c r="I5" s="33"/>
      <c r="J5" s="33"/>
      <c r="K5" s="65"/>
    </row>
    <row r="6" spans="1:11" ht="12.75" customHeight="1" x14ac:dyDescent="0.2">
      <c r="A6" s="64"/>
      <c r="B6" s="33"/>
      <c r="C6" s="8"/>
      <c r="D6" s="8"/>
      <c r="E6" s="8"/>
      <c r="F6" s="8"/>
      <c r="G6" s="8"/>
      <c r="H6" s="8"/>
      <c r="I6" s="8"/>
      <c r="J6" s="33"/>
      <c r="K6" s="65"/>
    </row>
    <row r="7" spans="1:11" ht="12.75" customHeight="1" x14ac:dyDescent="0.2">
      <c r="A7" s="64"/>
      <c r="B7" s="33"/>
      <c r="C7" s="7" t="s">
        <v>419</v>
      </c>
      <c r="D7" s="7" t="s">
        <v>420</v>
      </c>
      <c r="E7" s="7" t="s">
        <v>421</v>
      </c>
      <c r="F7" s="7" t="s">
        <v>422</v>
      </c>
      <c r="G7" s="7" t="s">
        <v>423</v>
      </c>
      <c r="H7" s="7" t="s">
        <v>147</v>
      </c>
      <c r="I7" s="7" t="s">
        <v>424</v>
      </c>
      <c r="J7" s="7" t="s">
        <v>425</v>
      </c>
      <c r="K7" s="65"/>
    </row>
    <row r="8" spans="1:11" ht="12.75" customHeight="1" x14ac:dyDescent="0.2">
      <c r="A8" s="64"/>
      <c r="B8" s="33"/>
      <c r="C8" s="8">
        <v>1</v>
      </c>
      <c r="D8" s="39" t="s">
        <v>434</v>
      </c>
      <c r="E8" s="8" t="s">
        <v>427</v>
      </c>
      <c r="F8" s="8"/>
      <c r="G8" s="8"/>
      <c r="I8" s="8"/>
      <c r="J8" s="33"/>
      <c r="K8" s="65"/>
    </row>
    <row r="9" spans="1:11" ht="12.75" customHeight="1" x14ac:dyDescent="0.2">
      <c r="A9" s="64"/>
      <c r="B9" s="33"/>
      <c r="C9" s="8">
        <v>2</v>
      </c>
      <c r="D9" s="39" t="s">
        <v>443</v>
      </c>
      <c r="E9" s="39" t="s">
        <v>498</v>
      </c>
      <c r="F9" s="62">
        <v>81</v>
      </c>
      <c r="G9" s="39" t="s">
        <v>90</v>
      </c>
      <c r="I9" s="8" t="str">
        <f t="shared" ref="I9:I37" si="0">IF(OR(F9="",G9="_"),IF(D9="_","","Vul de ontbrekende gegevens in"),"ok")</f>
        <v>ok</v>
      </c>
      <c r="J9" s="33" t="str">
        <f>IF(D9="_","",(IF(OR(D5=G9,D5="Hybride"),"Klopt","De ingevulde brandstofsoort klopt niet")))</f>
        <v>Klopt</v>
      </c>
      <c r="K9" s="65"/>
    </row>
    <row r="10" spans="1:11" ht="12.75" customHeight="1" x14ac:dyDescent="0.2">
      <c r="A10" s="64"/>
      <c r="B10" s="33"/>
      <c r="C10" s="8">
        <v>3</v>
      </c>
      <c r="D10" s="39" t="s">
        <v>440</v>
      </c>
      <c r="E10" s="39" t="s">
        <v>47</v>
      </c>
      <c r="F10">
        <v>81</v>
      </c>
      <c r="G10" s="39" t="s">
        <v>90</v>
      </c>
      <c r="I10" s="8" t="str">
        <f t="shared" si="0"/>
        <v>ok</v>
      </c>
      <c r="J10" s="33" t="str">
        <f>IF(D10="_","",(IF(OR(D5=G10,D5="Hybride"),"Klopt","De ingevulde brandstofsoort klopt niet")))</f>
        <v>Klopt</v>
      </c>
      <c r="K10" s="65"/>
    </row>
    <row r="11" spans="1:11" ht="12.75" customHeight="1" x14ac:dyDescent="0.2">
      <c r="A11" s="64"/>
      <c r="B11" s="33"/>
      <c r="C11" s="8">
        <v>4</v>
      </c>
      <c r="D11" s="39" t="s">
        <v>443</v>
      </c>
      <c r="E11" s="39" t="s">
        <v>498</v>
      </c>
      <c r="F11">
        <v>81</v>
      </c>
      <c r="G11" s="39" t="s">
        <v>90</v>
      </c>
      <c r="I11" s="8" t="str">
        <f t="shared" si="0"/>
        <v>ok</v>
      </c>
      <c r="J11" s="33" t="str">
        <f>IF(D11="_","",(IF(OR(D5=G11,D5="Hybride"),"Klopt","De ingevulde brandstofsoort klopt niet")))</f>
        <v>Klopt</v>
      </c>
      <c r="K11" s="65"/>
    </row>
    <row r="12" spans="1:11" ht="12.75" customHeight="1" x14ac:dyDescent="0.2">
      <c r="A12" s="64"/>
      <c r="B12" s="33"/>
      <c r="C12" s="8">
        <v>5</v>
      </c>
      <c r="D12" s="39" t="s">
        <v>441</v>
      </c>
      <c r="E12" s="39" t="s">
        <v>452</v>
      </c>
      <c r="F12">
        <v>81</v>
      </c>
      <c r="G12" s="39" t="s">
        <v>90</v>
      </c>
      <c r="I12" s="8" t="str">
        <f t="shared" si="0"/>
        <v>ok</v>
      </c>
      <c r="J12" s="33" t="str">
        <f>IF(D12="_","",(IF(OR(D5=G12,D5="Hybride"),"Klopt","De ingevulde brandstofsoort klopt niet")))</f>
        <v>Klopt</v>
      </c>
      <c r="K12" s="65"/>
    </row>
    <row r="13" spans="1:11" ht="12.75" customHeight="1" x14ac:dyDescent="0.2">
      <c r="A13" s="64"/>
      <c r="B13" s="33"/>
      <c r="C13" s="8">
        <v>6</v>
      </c>
      <c r="D13" s="39" t="s">
        <v>443</v>
      </c>
      <c r="E13" s="39" t="s">
        <v>498</v>
      </c>
      <c r="F13">
        <v>81</v>
      </c>
      <c r="G13" s="39" t="s">
        <v>90</v>
      </c>
      <c r="I13" s="8" t="str">
        <f t="shared" si="0"/>
        <v>ok</v>
      </c>
      <c r="J13" s="33" t="str">
        <f>IF(D13="_","",(IF(OR(D5=G13,D5="Hybride"),"Klopt","De ingevulde brandstofsoort klopt niet")))</f>
        <v>Klopt</v>
      </c>
      <c r="K13" s="65"/>
    </row>
    <row r="14" spans="1:11" ht="12.75" customHeight="1" x14ac:dyDescent="0.2">
      <c r="A14" s="64"/>
      <c r="B14" s="33"/>
      <c r="C14" s="8">
        <v>7</v>
      </c>
      <c r="D14" s="39" t="s">
        <v>439</v>
      </c>
      <c r="E14" s="39" t="s">
        <v>329</v>
      </c>
      <c r="F14">
        <v>81</v>
      </c>
      <c r="G14" s="39" t="s">
        <v>90</v>
      </c>
      <c r="I14" s="8" t="str">
        <f t="shared" si="0"/>
        <v>ok</v>
      </c>
      <c r="J14" s="33" t="str">
        <f>IF(D14="_","",(IF(OR(D5=G14,D5="Hybride"),"Klopt","De ingevulde brandstofsoort klopt niet")))</f>
        <v>Klopt</v>
      </c>
      <c r="K14" s="65"/>
    </row>
    <row r="15" spans="1:11" ht="12.75" customHeight="1" x14ac:dyDescent="0.2">
      <c r="A15" s="64"/>
      <c r="B15" s="33"/>
      <c r="C15" s="8">
        <v>8</v>
      </c>
      <c r="D15" s="39" t="s">
        <v>81</v>
      </c>
      <c r="E15" s="39" t="s">
        <v>81</v>
      </c>
      <c r="G15" s="39" t="s">
        <v>81</v>
      </c>
      <c r="I15" s="8" t="str">
        <f t="shared" si="0"/>
        <v/>
      </c>
      <c r="J15" s="33" t="str">
        <f>IF(D15="_","",(IF(OR(D5=G15,D5="Hybride"),"Klopt","De ingevulde brandstofsoort klopt niet")))</f>
        <v/>
      </c>
      <c r="K15" s="65"/>
    </row>
    <row r="16" spans="1:11" ht="12.75" customHeight="1" x14ac:dyDescent="0.2">
      <c r="A16" s="64"/>
      <c r="B16" s="33"/>
      <c r="C16" s="8">
        <v>9</v>
      </c>
      <c r="D16" s="39" t="s">
        <v>81</v>
      </c>
      <c r="E16" s="39" t="s">
        <v>81</v>
      </c>
      <c r="G16" s="39" t="s">
        <v>81</v>
      </c>
      <c r="I16" s="8" t="str">
        <f t="shared" si="0"/>
        <v/>
      </c>
      <c r="J16" s="33" t="str">
        <f>IF(D16="_","",(IF(OR(D5=G16,D5="Hybride"),"Klopt","De ingevulde brandstofsoort klopt niet")))</f>
        <v/>
      </c>
      <c r="K16" s="65"/>
    </row>
    <row r="17" spans="1:11" ht="12.75" customHeight="1" x14ac:dyDescent="0.2">
      <c r="A17" s="64"/>
      <c r="B17" s="33"/>
      <c r="C17" s="8">
        <v>10</v>
      </c>
      <c r="D17" s="39" t="s">
        <v>81</v>
      </c>
      <c r="E17" s="39" t="s">
        <v>81</v>
      </c>
      <c r="G17" s="39" t="s">
        <v>81</v>
      </c>
      <c r="I17" s="8" t="str">
        <f t="shared" si="0"/>
        <v/>
      </c>
      <c r="J17" s="33" t="str">
        <f>IF(D17="_","",(IF(OR(D5=G17,D5="Hybride"),"Klopt","De ingevulde brandstofsoort klopt niet")))</f>
        <v/>
      </c>
      <c r="K17" s="65"/>
    </row>
    <row r="18" spans="1:11" ht="12.75" customHeight="1" x14ac:dyDescent="0.2">
      <c r="A18" s="64"/>
      <c r="B18" s="33"/>
      <c r="C18" s="8">
        <v>11</v>
      </c>
      <c r="D18" s="39" t="s">
        <v>81</v>
      </c>
      <c r="E18" s="39" t="s">
        <v>81</v>
      </c>
      <c r="G18" s="39" t="s">
        <v>81</v>
      </c>
      <c r="I18" s="8" t="str">
        <f t="shared" si="0"/>
        <v/>
      </c>
      <c r="J18" s="33" t="str">
        <f>IF(D18="_","",(IF(OR(D5=G18,D5="Hybride"),"Klopt","De ingevulde brandstofsoort klopt niet")))</f>
        <v/>
      </c>
      <c r="K18" s="65"/>
    </row>
    <row r="19" spans="1:11" ht="12.75" customHeight="1" x14ac:dyDescent="0.2">
      <c r="A19" s="64"/>
      <c r="B19" s="33"/>
      <c r="C19" s="8">
        <v>12</v>
      </c>
      <c r="D19" s="39" t="s">
        <v>81</v>
      </c>
      <c r="E19" s="39" t="s">
        <v>81</v>
      </c>
      <c r="G19" s="39" t="s">
        <v>81</v>
      </c>
      <c r="I19" s="8" t="str">
        <f t="shared" si="0"/>
        <v/>
      </c>
      <c r="J19" s="33" t="str">
        <f>IF(D19="_","",(IF(OR(D5=G19,D5="Hybride"),"Klopt","De ingevulde brandstofsoort klopt niet")))</f>
        <v/>
      </c>
      <c r="K19" s="65"/>
    </row>
    <row r="20" spans="1:11" ht="12.75" customHeight="1" x14ac:dyDescent="0.2">
      <c r="A20" s="64"/>
      <c r="B20" s="33"/>
      <c r="C20" s="8">
        <v>13</v>
      </c>
      <c r="D20" s="39" t="s">
        <v>81</v>
      </c>
      <c r="E20" s="39" t="s">
        <v>81</v>
      </c>
      <c r="G20" s="39" t="s">
        <v>81</v>
      </c>
      <c r="I20" s="8" t="str">
        <f t="shared" si="0"/>
        <v/>
      </c>
      <c r="J20" s="33" t="str">
        <f>IF(D20="_","",(IF(OR(D5=G20,D5="Hybride"),"Klopt","De ingevulde brandstofsoort klopt niet")))</f>
        <v/>
      </c>
      <c r="K20" s="65"/>
    </row>
    <row r="21" spans="1:11" ht="12.75" customHeight="1" x14ac:dyDescent="0.2">
      <c r="A21" s="64"/>
      <c r="B21" s="33"/>
      <c r="C21" s="8">
        <v>14</v>
      </c>
      <c r="D21" s="39" t="s">
        <v>81</v>
      </c>
      <c r="E21" s="39" t="s">
        <v>81</v>
      </c>
      <c r="F21" s="39" t="s">
        <v>445</v>
      </c>
      <c r="G21" s="39" t="s">
        <v>81</v>
      </c>
      <c r="I21" s="8" t="str">
        <f t="shared" si="0"/>
        <v/>
      </c>
      <c r="J21" s="33" t="str">
        <f>IF(D21="_","",(IF(OR(D5=G21,D5="Hybride"),"Klopt","De ingevulde brandstofsoort klopt niet")))</f>
        <v/>
      </c>
      <c r="K21" s="65"/>
    </row>
    <row r="22" spans="1:11" ht="12.75" customHeight="1" x14ac:dyDescent="0.2">
      <c r="A22" s="64"/>
      <c r="B22" s="33"/>
      <c r="C22" s="8">
        <v>15</v>
      </c>
      <c r="D22" s="39" t="s">
        <v>81</v>
      </c>
      <c r="E22" s="39" t="s">
        <v>81</v>
      </c>
      <c r="F22" s="39" t="s">
        <v>445</v>
      </c>
      <c r="G22" s="39" t="s">
        <v>81</v>
      </c>
      <c r="I22" s="8" t="str">
        <f t="shared" si="0"/>
        <v/>
      </c>
      <c r="J22" s="33" t="str">
        <f>IF(D22="_","",(IF(OR(D5=G22,D5="Hybride"),"Klopt","De ingevulde brandstofsoort klopt niet")))</f>
        <v/>
      </c>
      <c r="K22" s="65"/>
    </row>
    <row r="23" spans="1:11" ht="12.75" customHeight="1" x14ac:dyDescent="0.2">
      <c r="A23" s="64"/>
      <c r="B23" s="33"/>
      <c r="C23" s="8">
        <v>16</v>
      </c>
      <c r="D23" s="39" t="s">
        <v>81</v>
      </c>
      <c r="E23" s="39" t="s">
        <v>81</v>
      </c>
      <c r="F23" s="39" t="s">
        <v>445</v>
      </c>
      <c r="G23" s="39" t="s">
        <v>81</v>
      </c>
      <c r="I23" s="8" t="str">
        <f t="shared" si="0"/>
        <v/>
      </c>
      <c r="J23" s="33" t="str">
        <f>IF(D23="_","",(IF(OR(D5=G23,D5="Hybride"),"Klopt","De ingevulde brandstofsoort klopt niet")))</f>
        <v/>
      </c>
      <c r="K23" s="65"/>
    </row>
    <row r="24" spans="1:11" ht="12.75" customHeight="1" x14ac:dyDescent="0.2">
      <c r="A24" s="64"/>
      <c r="B24" s="33"/>
      <c r="C24" s="8">
        <v>17</v>
      </c>
      <c r="D24" s="39" t="s">
        <v>81</v>
      </c>
      <c r="E24" s="39" t="s">
        <v>81</v>
      </c>
      <c r="F24" s="39" t="s">
        <v>445</v>
      </c>
      <c r="G24" s="39" t="s">
        <v>81</v>
      </c>
      <c r="I24" s="8" t="str">
        <f t="shared" si="0"/>
        <v/>
      </c>
      <c r="J24" s="33" t="str">
        <f>IF(D24="_","",(IF(OR(D5=G24,D5="Hybride"),"Klopt","De ingevulde brandstofsoort klopt niet")))</f>
        <v/>
      </c>
      <c r="K24" s="65"/>
    </row>
    <row r="25" spans="1:11" ht="12.75" customHeight="1" x14ac:dyDescent="0.2">
      <c r="A25" s="64"/>
      <c r="B25" s="33"/>
      <c r="C25" s="8">
        <v>18</v>
      </c>
      <c r="D25" s="39" t="s">
        <v>81</v>
      </c>
      <c r="E25" s="39" t="s">
        <v>81</v>
      </c>
      <c r="F25" s="39" t="s">
        <v>445</v>
      </c>
      <c r="G25" s="39" t="s">
        <v>81</v>
      </c>
      <c r="I25" s="8" t="str">
        <f t="shared" si="0"/>
        <v/>
      </c>
      <c r="J25" s="33" t="str">
        <f>IF(D25="_","",(IF(OR(D5=G25,D5="Hybride"),"Klopt","De ingevulde brandstofsoort klopt niet")))</f>
        <v/>
      </c>
      <c r="K25" s="65"/>
    </row>
    <row r="26" spans="1:11" ht="12.75" customHeight="1" x14ac:dyDescent="0.2">
      <c r="A26" s="64"/>
      <c r="B26" s="33"/>
      <c r="C26" s="8">
        <v>19</v>
      </c>
      <c r="D26" s="39" t="s">
        <v>81</v>
      </c>
      <c r="E26" s="39" t="s">
        <v>81</v>
      </c>
      <c r="F26" s="39" t="s">
        <v>445</v>
      </c>
      <c r="G26" s="39" t="s">
        <v>81</v>
      </c>
      <c r="I26" s="8" t="str">
        <f t="shared" si="0"/>
        <v/>
      </c>
      <c r="J26" s="33" t="str">
        <f>IF(D26="_","",(IF(OR(D5=G26,D5="Hybride"),"Klopt","De ingevulde brandstofsoort klopt niet")))</f>
        <v/>
      </c>
      <c r="K26" s="65"/>
    </row>
    <row r="27" spans="1:11" ht="12.75" customHeight="1" x14ac:dyDescent="0.2">
      <c r="A27" s="64"/>
      <c r="B27" s="33"/>
      <c r="C27" s="8">
        <v>20</v>
      </c>
      <c r="D27" s="39" t="s">
        <v>81</v>
      </c>
      <c r="E27" s="39" t="s">
        <v>81</v>
      </c>
      <c r="F27" s="39" t="s">
        <v>445</v>
      </c>
      <c r="G27" s="39" t="s">
        <v>81</v>
      </c>
      <c r="I27" s="8" t="str">
        <f t="shared" si="0"/>
        <v/>
      </c>
      <c r="J27" s="33" t="str">
        <f>IF(D27="_","",(IF(OR(D5=G27,D5="Hybride"),"Klopt","De ingevulde brandstofsoort klopt niet")))</f>
        <v/>
      </c>
      <c r="K27" s="65"/>
    </row>
    <row r="28" spans="1:11" ht="12.75" customHeight="1" x14ac:dyDescent="0.2">
      <c r="A28" s="64"/>
      <c r="B28" s="33"/>
      <c r="C28" s="8">
        <v>21</v>
      </c>
      <c r="D28" s="39" t="s">
        <v>81</v>
      </c>
      <c r="E28" s="39" t="s">
        <v>81</v>
      </c>
      <c r="F28" s="39" t="s">
        <v>445</v>
      </c>
      <c r="G28" s="39" t="s">
        <v>81</v>
      </c>
      <c r="I28" s="8" t="str">
        <f t="shared" si="0"/>
        <v/>
      </c>
      <c r="J28" s="33" t="str">
        <f>IF(D28="_","",(IF(OR(D5=G28,D5="Hybride"),"Klopt","De ingevulde brandstofsoort klopt niet")))</f>
        <v/>
      </c>
      <c r="K28" s="65"/>
    </row>
    <row r="29" spans="1:11" ht="12.75" customHeight="1" x14ac:dyDescent="0.2">
      <c r="A29" s="64"/>
      <c r="B29" s="33"/>
      <c r="C29" s="8">
        <v>22</v>
      </c>
      <c r="D29" s="39" t="s">
        <v>81</v>
      </c>
      <c r="E29" s="39" t="s">
        <v>81</v>
      </c>
      <c r="G29" s="39" t="s">
        <v>81</v>
      </c>
      <c r="I29" s="8" t="str">
        <f t="shared" si="0"/>
        <v/>
      </c>
      <c r="J29" s="33" t="str">
        <f>IF(D29="_","",(IF(OR(D5=G29,D5="Hybride"),"Klopt","De ingevulde brandstofsoort klopt niet")))</f>
        <v/>
      </c>
      <c r="K29" s="65"/>
    </row>
    <row r="30" spans="1:11" ht="12.75" customHeight="1" x14ac:dyDescent="0.2">
      <c r="A30" s="64"/>
      <c r="B30" s="33"/>
      <c r="C30" s="8">
        <v>23</v>
      </c>
      <c r="D30" s="39" t="s">
        <v>81</v>
      </c>
      <c r="E30" s="39" t="s">
        <v>81</v>
      </c>
      <c r="G30" s="39" t="s">
        <v>81</v>
      </c>
      <c r="I30" s="8" t="str">
        <f t="shared" si="0"/>
        <v/>
      </c>
      <c r="J30" s="33" t="str">
        <f>IF(D30="_","",(IF(OR(D5=G30,D5="Hybride"),"Klopt","De ingevulde brandstofsoort klopt niet")))</f>
        <v/>
      </c>
      <c r="K30" s="65"/>
    </row>
    <row r="31" spans="1:11" ht="12.75" customHeight="1" x14ac:dyDescent="0.2">
      <c r="A31" s="64"/>
      <c r="B31" s="33"/>
      <c r="C31" s="8">
        <v>24</v>
      </c>
      <c r="D31" s="39" t="s">
        <v>81</v>
      </c>
      <c r="E31" s="39" t="s">
        <v>81</v>
      </c>
      <c r="G31" s="39" t="s">
        <v>81</v>
      </c>
      <c r="I31" s="8" t="str">
        <f t="shared" si="0"/>
        <v/>
      </c>
      <c r="J31" s="33" t="str">
        <f>IF(D31="_","",(IF(OR(D5=G31,D5="Hybride"),"Klopt","De ingevulde brandstofsoort klopt niet")))</f>
        <v/>
      </c>
      <c r="K31" s="65"/>
    </row>
    <row r="32" spans="1:11" ht="12.75" customHeight="1" x14ac:dyDescent="0.2">
      <c r="A32" s="64"/>
      <c r="B32" s="33"/>
      <c r="C32" s="8">
        <v>25</v>
      </c>
      <c r="D32" s="39" t="s">
        <v>81</v>
      </c>
      <c r="E32" s="39" t="s">
        <v>81</v>
      </c>
      <c r="G32" s="39" t="s">
        <v>81</v>
      </c>
      <c r="I32" s="8" t="str">
        <f t="shared" si="0"/>
        <v/>
      </c>
      <c r="J32" s="33" t="str">
        <f>IF(D32="_","",(IF(OR(D5=G32,D5="Hybride"),"Klopt","De ingevulde brandstofsoort klopt niet")))</f>
        <v/>
      </c>
      <c r="K32" s="65"/>
    </row>
    <row r="33" spans="1:11" ht="12.75" customHeight="1" x14ac:dyDescent="0.2">
      <c r="A33" s="64"/>
      <c r="B33" s="33"/>
      <c r="C33" s="8">
        <v>26</v>
      </c>
      <c r="D33" s="39" t="s">
        <v>81</v>
      </c>
      <c r="E33" s="39" t="s">
        <v>81</v>
      </c>
      <c r="G33" s="39" t="s">
        <v>81</v>
      </c>
      <c r="I33" s="8" t="str">
        <f t="shared" si="0"/>
        <v/>
      </c>
      <c r="J33" s="33" t="str">
        <f>IF(D33="_","",(IF(OR(D5=G33,D5="Hybride"),"Klopt","De ingevulde brandstofsoort klopt niet")))</f>
        <v/>
      </c>
      <c r="K33" s="65"/>
    </row>
    <row r="34" spans="1:11" ht="12.75" customHeight="1" x14ac:dyDescent="0.2">
      <c r="A34" s="64"/>
      <c r="B34" s="33"/>
      <c r="C34" s="8">
        <v>27</v>
      </c>
      <c r="D34" s="39" t="s">
        <v>81</v>
      </c>
      <c r="E34" s="39" t="s">
        <v>81</v>
      </c>
      <c r="G34" s="39" t="s">
        <v>81</v>
      </c>
      <c r="I34" s="8" t="str">
        <f t="shared" si="0"/>
        <v/>
      </c>
      <c r="J34" s="33" t="str">
        <f>IF(D34="_","",(IF(OR(D5=G34,D5="Hybride"),"Klopt","De ingevulde brandstofsoort klopt niet")))</f>
        <v/>
      </c>
      <c r="K34" s="65"/>
    </row>
    <row r="35" spans="1:11" ht="12.75" customHeight="1" x14ac:dyDescent="0.2">
      <c r="A35" s="64"/>
      <c r="B35" s="33"/>
      <c r="C35" s="8">
        <v>28</v>
      </c>
      <c r="D35" s="39" t="s">
        <v>81</v>
      </c>
      <c r="E35" s="39" t="s">
        <v>81</v>
      </c>
      <c r="G35" s="39" t="s">
        <v>81</v>
      </c>
      <c r="I35" s="8" t="str">
        <f t="shared" si="0"/>
        <v/>
      </c>
      <c r="J35" s="33" t="str">
        <f>IF(D35="_","",(IF(OR(D5=G35,D5="Hybride"),"Klopt","De ingevulde brandstofsoort klopt niet")))</f>
        <v/>
      </c>
      <c r="K35" s="65"/>
    </row>
    <row r="36" spans="1:11" ht="12.75" customHeight="1" x14ac:dyDescent="0.2">
      <c r="A36" s="64"/>
      <c r="B36" s="33"/>
      <c r="C36" s="8">
        <v>29</v>
      </c>
      <c r="D36" s="39" t="s">
        <v>81</v>
      </c>
      <c r="E36" s="39" t="s">
        <v>81</v>
      </c>
      <c r="G36" s="39" t="s">
        <v>81</v>
      </c>
      <c r="I36" s="8" t="str">
        <f t="shared" si="0"/>
        <v/>
      </c>
      <c r="J36" s="33" t="str">
        <f>IF(D36="_","",(IF(OR(D5=G36,D5="Hybride"),"Klopt","De ingevulde brandstofsoort klopt niet")))</f>
        <v/>
      </c>
      <c r="K36" s="65"/>
    </row>
    <row r="37" spans="1:11" ht="12.75" customHeight="1" x14ac:dyDescent="0.2">
      <c r="A37" s="64"/>
      <c r="B37" s="33"/>
      <c r="C37" s="8">
        <v>30</v>
      </c>
      <c r="D37" s="39" t="s">
        <v>81</v>
      </c>
      <c r="E37" s="39" t="s">
        <v>81</v>
      </c>
      <c r="F37" s="38"/>
      <c r="G37" s="39" t="s">
        <v>81</v>
      </c>
      <c r="H37" s="38"/>
      <c r="I37" s="8" t="str">
        <f t="shared" si="0"/>
        <v/>
      </c>
      <c r="J37" s="33" t="str">
        <f>IF(D37="_","",(IF(OR(D5=G37,D5="Hybride"),"Klopt","De ingevulde brandstofsoort klopt niet")))</f>
        <v/>
      </c>
      <c r="K37" s="65"/>
    </row>
    <row r="38" spans="1:11" ht="12.75" customHeight="1" x14ac:dyDescent="0.2">
      <c r="A38" s="64"/>
      <c r="B38" s="33"/>
      <c r="C38" s="8"/>
      <c r="D38" s="7" t="s">
        <v>432</v>
      </c>
      <c r="E38" s="7"/>
      <c r="F38" s="7">
        <f>SUM(F9:F28)</f>
        <v>486</v>
      </c>
      <c r="G38" s="8"/>
      <c r="H38" s="8"/>
      <c r="I38" s="8"/>
      <c r="J38" s="33"/>
      <c r="K38" s="65"/>
    </row>
    <row r="39" spans="1:11" ht="12.75" customHeight="1" x14ac:dyDescent="0.2">
      <c r="A39" s="64"/>
      <c r="B39" s="33"/>
      <c r="C39" s="33"/>
      <c r="D39" s="33"/>
      <c r="E39" s="33"/>
      <c r="F39" s="33"/>
      <c r="G39" s="33"/>
      <c r="H39" s="33"/>
      <c r="I39" s="33"/>
      <c r="J39" s="33"/>
      <c r="K39" s="65"/>
    </row>
    <row r="40" spans="1:11" ht="12.75" customHeight="1" x14ac:dyDescent="0.2">
      <c r="A40" s="65"/>
      <c r="B40" s="65"/>
      <c r="C40" s="65"/>
      <c r="D40" s="65"/>
      <c r="E40" s="65"/>
      <c r="F40" s="65"/>
      <c r="G40" s="65"/>
      <c r="H40" s="65"/>
      <c r="I40" s="65"/>
      <c r="J40" s="65"/>
      <c r="K40" s="65"/>
    </row>
    <row r="41" spans="1:11" ht="12.75" customHeight="1" x14ac:dyDescent="0.2">
      <c r="A41" s="65"/>
      <c r="B41" s="65"/>
      <c r="C41" s="65"/>
      <c r="D41" s="65"/>
      <c r="E41" s="65"/>
      <c r="F41" s="65"/>
      <c r="G41" s="65"/>
      <c r="H41" s="65"/>
      <c r="I41" s="65"/>
      <c r="J41" s="65"/>
      <c r="K41" s="65"/>
    </row>
    <row r="42" spans="1:11" ht="12.75" customHeight="1" x14ac:dyDescent="0.2">
      <c r="A42" s="2"/>
      <c r="B42" s="8"/>
      <c r="C42" s="7" t="s">
        <v>209</v>
      </c>
      <c r="D42" s="7" t="s">
        <v>210</v>
      </c>
      <c r="E42" s="7"/>
      <c r="F42" s="7"/>
      <c r="G42" s="7"/>
      <c r="H42" s="7" t="s">
        <v>211</v>
      </c>
      <c r="I42" s="7"/>
      <c r="J42" s="2"/>
      <c r="K42" s="2"/>
    </row>
    <row r="43" spans="1:11" ht="12.75" customHeight="1" x14ac:dyDescent="0.2">
      <c r="A43" s="2"/>
      <c r="B43" s="8"/>
      <c r="C43" s="40" t="s">
        <v>212</v>
      </c>
      <c r="D43" s="40" t="s">
        <v>213</v>
      </c>
      <c r="E43" s="40"/>
      <c r="F43" s="40"/>
      <c r="G43" s="40"/>
      <c r="H43" s="41" t="s">
        <v>214</v>
      </c>
      <c r="I43" s="8"/>
      <c r="J43" s="2"/>
      <c r="K43" s="2"/>
    </row>
    <row r="44" spans="1:11" ht="12.75" customHeight="1" x14ac:dyDescent="0.2">
      <c r="A44" s="2"/>
      <c r="B44" s="8"/>
      <c r="C44" s="40" t="s">
        <v>212</v>
      </c>
      <c r="D44" s="40" t="s">
        <v>215</v>
      </c>
      <c r="E44" s="40"/>
      <c r="F44" s="40"/>
      <c r="G44" s="40"/>
      <c r="H44" s="41" t="s">
        <v>216</v>
      </c>
      <c r="I44" s="8"/>
      <c r="J44" s="2"/>
      <c r="K44" s="2"/>
    </row>
    <row r="45" spans="1:11" ht="12.75" customHeight="1" x14ac:dyDescent="0.2">
      <c r="A45" s="2"/>
      <c r="B45" s="8"/>
      <c r="C45" s="40" t="s">
        <v>212</v>
      </c>
      <c r="D45" s="40" t="s">
        <v>217</v>
      </c>
      <c r="E45" s="40"/>
      <c r="F45" s="40"/>
      <c r="G45" s="40"/>
      <c r="H45" s="41" t="s">
        <v>218</v>
      </c>
      <c r="I45" s="8"/>
      <c r="J45" s="2"/>
      <c r="K45" s="2"/>
    </row>
    <row r="46" spans="1:11" ht="12.75" customHeight="1" x14ac:dyDescent="0.2">
      <c r="A46" s="2"/>
      <c r="B46" s="8"/>
      <c r="C46" s="40" t="s">
        <v>212</v>
      </c>
      <c r="D46" s="40" t="s">
        <v>219</v>
      </c>
      <c r="E46" s="40"/>
      <c r="F46" s="40"/>
      <c r="G46" s="40"/>
      <c r="H46" s="41" t="s">
        <v>220</v>
      </c>
      <c r="I46" s="8"/>
      <c r="J46" s="2"/>
      <c r="K46" s="2"/>
    </row>
    <row r="47" spans="1:11" ht="12.75" customHeight="1" x14ac:dyDescent="0.2">
      <c r="A47" s="2"/>
      <c r="B47" s="8"/>
      <c r="C47" s="40" t="s">
        <v>212</v>
      </c>
      <c r="D47" s="40" t="s">
        <v>221</v>
      </c>
      <c r="E47" s="40"/>
      <c r="F47" s="40"/>
      <c r="G47" s="40"/>
      <c r="H47" s="41" t="s">
        <v>222</v>
      </c>
      <c r="I47" s="8"/>
      <c r="J47" s="2"/>
      <c r="K47" s="2"/>
    </row>
    <row r="48" spans="1:11" ht="12.75" customHeight="1" x14ac:dyDescent="0.2">
      <c r="A48" s="2"/>
      <c r="B48" s="8"/>
      <c r="C48" s="40" t="s">
        <v>212</v>
      </c>
      <c r="D48" s="40" t="s">
        <v>223</v>
      </c>
      <c r="E48" s="40"/>
      <c r="F48" s="40"/>
      <c r="G48" s="40"/>
      <c r="H48" s="41" t="s">
        <v>224</v>
      </c>
      <c r="I48" s="8"/>
      <c r="J48" s="2"/>
      <c r="K48" s="2"/>
    </row>
    <row r="49" spans="1:11" ht="12.75" customHeight="1" x14ac:dyDescent="0.2">
      <c r="A49" s="2"/>
      <c r="B49" s="8"/>
      <c r="C49" s="40" t="s">
        <v>212</v>
      </c>
      <c r="D49" s="28" t="s">
        <v>225</v>
      </c>
      <c r="E49" s="28"/>
      <c r="F49" s="28"/>
      <c r="G49" s="40"/>
      <c r="H49" s="41" t="s">
        <v>226</v>
      </c>
      <c r="I49" s="8"/>
      <c r="J49" s="2"/>
      <c r="K49" s="2"/>
    </row>
    <row r="50" spans="1:11" ht="12.75" customHeight="1" x14ac:dyDescent="0.2">
      <c r="A50" s="2"/>
      <c r="B50" s="8"/>
      <c r="C50" s="42"/>
      <c r="D50" s="42"/>
      <c r="E50" s="43"/>
      <c r="F50" s="44"/>
      <c r="G50" s="44"/>
      <c r="H50" s="40"/>
      <c r="I50" s="8"/>
      <c r="J50" s="2"/>
      <c r="K50" s="2"/>
    </row>
    <row r="51" spans="1:11" ht="12.75" customHeight="1" x14ac:dyDescent="0.2">
      <c r="A51" s="2"/>
      <c r="B51" s="8"/>
      <c r="C51" s="40" t="s">
        <v>213</v>
      </c>
      <c r="D51" s="18" t="s">
        <v>215</v>
      </c>
      <c r="E51" s="18"/>
      <c r="F51" s="18"/>
      <c r="G51" s="40"/>
      <c r="H51" s="41" t="s">
        <v>227</v>
      </c>
      <c r="I51" s="8"/>
      <c r="J51" s="2"/>
      <c r="K51" s="2"/>
    </row>
    <row r="52" spans="1:11" ht="12.75" customHeight="1" x14ac:dyDescent="0.2">
      <c r="A52" s="2"/>
      <c r="B52" s="8"/>
      <c r="C52" s="40" t="s">
        <v>213</v>
      </c>
      <c r="D52" s="40" t="s">
        <v>217</v>
      </c>
      <c r="E52" s="40"/>
      <c r="F52" s="40"/>
      <c r="G52" s="40"/>
      <c r="H52" s="41" t="s">
        <v>228</v>
      </c>
      <c r="I52" s="8"/>
      <c r="J52" s="2"/>
      <c r="K52" s="2"/>
    </row>
    <row r="53" spans="1:11" ht="12.75" customHeight="1" x14ac:dyDescent="0.2">
      <c r="A53" s="2"/>
      <c r="B53" s="8"/>
      <c r="C53" s="40" t="s">
        <v>213</v>
      </c>
      <c r="D53" s="40" t="s">
        <v>219</v>
      </c>
      <c r="E53" s="40"/>
      <c r="F53" s="40"/>
      <c r="G53" s="40"/>
      <c r="H53" s="41" t="s">
        <v>229</v>
      </c>
      <c r="I53" s="8"/>
      <c r="J53" s="2"/>
      <c r="K53" s="2"/>
    </row>
    <row r="54" spans="1:11" ht="12.75" customHeight="1" x14ac:dyDescent="0.2">
      <c r="A54" s="2"/>
      <c r="B54" s="8"/>
      <c r="C54" s="40" t="s">
        <v>213</v>
      </c>
      <c r="D54" s="40" t="s">
        <v>221</v>
      </c>
      <c r="E54" s="40"/>
      <c r="F54" s="40"/>
      <c r="G54" s="40"/>
      <c r="H54" s="41" t="s">
        <v>230</v>
      </c>
      <c r="I54" s="8"/>
      <c r="J54" s="2"/>
      <c r="K54" s="2"/>
    </row>
    <row r="55" spans="1:11" ht="12.75" customHeight="1" x14ac:dyDescent="0.2">
      <c r="A55" s="2"/>
      <c r="B55" s="8"/>
      <c r="C55" s="40" t="s">
        <v>213</v>
      </c>
      <c r="D55" s="40" t="s">
        <v>223</v>
      </c>
      <c r="E55" s="40"/>
      <c r="F55" s="40"/>
      <c r="G55" s="40"/>
      <c r="H55" s="41" t="s">
        <v>231</v>
      </c>
      <c r="I55" s="8"/>
      <c r="J55" s="2"/>
      <c r="K55" s="2"/>
    </row>
    <row r="56" spans="1:11" ht="12.75" customHeight="1" x14ac:dyDescent="0.2">
      <c r="A56" s="2"/>
      <c r="B56" s="8"/>
      <c r="C56" s="40" t="s">
        <v>213</v>
      </c>
      <c r="D56" s="40" t="s">
        <v>225</v>
      </c>
      <c r="E56" s="40"/>
      <c r="F56" s="40"/>
      <c r="G56" s="40"/>
      <c r="H56" s="41" t="s">
        <v>232</v>
      </c>
      <c r="I56" s="8"/>
      <c r="J56" s="2"/>
      <c r="K56" s="2"/>
    </row>
    <row r="57" spans="1:11" ht="12.75" customHeight="1" x14ac:dyDescent="0.2">
      <c r="A57" s="2"/>
      <c r="B57" s="8"/>
      <c r="C57" s="40"/>
      <c r="D57" s="40"/>
      <c r="E57" s="40"/>
      <c r="F57" s="40"/>
      <c r="G57" s="40"/>
      <c r="H57" s="40"/>
      <c r="I57" s="8"/>
      <c r="J57" s="2"/>
      <c r="K57" s="2"/>
    </row>
    <row r="58" spans="1:11" ht="12.75" customHeight="1" x14ac:dyDescent="0.2">
      <c r="A58" s="2"/>
      <c r="B58" s="8"/>
      <c r="C58" s="40" t="s">
        <v>215</v>
      </c>
      <c r="D58" s="40" t="s">
        <v>217</v>
      </c>
      <c r="E58" s="40"/>
      <c r="F58" s="40"/>
      <c r="G58" s="40"/>
      <c r="H58" s="41" t="s">
        <v>233</v>
      </c>
      <c r="I58" s="8"/>
      <c r="J58" s="2"/>
      <c r="K58" s="2"/>
    </row>
    <row r="59" spans="1:11" ht="12.75" customHeight="1" x14ac:dyDescent="0.2">
      <c r="A59" s="2"/>
      <c r="B59" s="8"/>
      <c r="C59" s="40" t="s">
        <v>215</v>
      </c>
      <c r="D59" s="40" t="s">
        <v>219</v>
      </c>
      <c r="E59" s="40"/>
      <c r="F59" s="40"/>
      <c r="G59" s="40"/>
      <c r="H59" s="41" t="s">
        <v>234</v>
      </c>
      <c r="I59" s="8"/>
      <c r="J59" s="2"/>
      <c r="K59" s="2"/>
    </row>
    <row r="60" spans="1:11" ht="12.75" customHeight="1" x14ac:dyDescent="0.2">
      <c r="A60" s="2"/>
      <c r="B60" s="8"/>
      <c r="C60" s="40" t="s">
        <v>215</v>
      </c>
      <c r="D60" s="40" t="s">
        <v>221</v>
      </c>
      <c r="E60" s="40"/>
      <c r="F60" s="40"/>
      <c r="G60" s="40"/>
      <c r="H60" s="41" t="s">
        <v>235</v>
      </c>
      <c r="I60" s="8"/>
      <c r="J60" s="2"/>
      <c r="K60" s="2"/>
    </row>
    <row r="61" spans="1:11" ht="12.75" customHeight="1" x14ac:dyDescent="0.2">
      <c r="A61" s="2"/>
      <c r="B61" s="8"/>
      <c r="C61" s="40" t="s">
        <v>215</v>
      </c>
      <c r="D61" s="40" t="s">
        <v>223</v>
      </c>
      <c r="E61" s="40"/>
      <c r="F61" s="40"/>
      <c r="G61" s="40"/>
      <c r="H61" s="41" t="s">
        <v>236</v>
      </c>
      <c r="I61" s="8"/>
      <c r="J61" s="2"/>
      <c r="K61" s="2"/>
    </row>
    <row r="62" spans="1:11" ht="12.75" customHeight="1" x14ac:dyDescent="0.2">
      <c r="A62" s="2"/>
      <c r="B62" s="8"/>
      <c r="C62" s="40" t="s">
        <v>215</v>
      </c>
      <c r="D62" s="40" t="s">
        <v>225</v>
      </c>
      <c r="E62" s="40"/>
      <c r="F62" s="40"/>
      <c r="G62" s="40"/>
      <c r="H62" s="41" t="s">
        <v>237</v>
      </c>
      <c r="I62" s="8"/>
      <c r="J62" s="2"/>
      <c r="K62" s="2"/>
    </row>
    <row r="63" spans="1:11" ht="12.75" customHeight="1" x14ac:dyDescent="0.2">
      <c r="A63" s="2"/>
      <c r="B63" s="8"/>
      <c r="C63" s="40"/>
      <c r="D63" s="40"/>
      <c r="E63" s="40"/>
      <c r="F63" s="40"/>
      <c r="G63" s="40"/>
      <c r="H63" s="40"/>
      <c r="I63" s="8"/>
      <c r="J63" s="2"/>
      <c r="K63" s="2"/>
    </row>
    <row r="64" spans="1:11" ht="12.75" customHeight="1" x14ac:dyDescent="0.2">
      <c r="A64" s="2"/>
      <c r="B64" s="8"/>
      <c r="C64" s="40" t="s">
        <v>217</v>
      </c>
      <c r="D64" s="40" t="s">
        <v>219</v>
      </c>
      <c r="E64" s="40"/>
      <c r="F64" s="40"/>
      <c r="G64" s="40"/>
      <c r="H64" s="41" t="s">
        <v>238</v>
      </c>
      <c r="I64" s="8"/>
      <c r="J64" s="2"/>
      <c r="K64" s="2"/>
    </row>
    <row r="65" spans="1:11" ht="12.75" customHeight="1" x14ac:dyDescent="0.2">
      <c r="A65" s="2"/>
      <c r="B65" s="8"/>
      <c r="C65" s="40" t="s">
        <v>217</v>
      </c>
      <c r="D65" s="40" t="s">
        <v>221</v>
      </c>
      <c r="E65" s="40"/>
      <c r="F65" s="40"/>
      <c r="G65" s="40"/>
      <c r="H65" s="41" t="s">
        <v>239</v>
      </c>
      <c r="I65" s="8"/>
      <c r="J65" s="2"/>
      <c r="K65" s="2"/>
    </row>
    <row r="66" spans="1:11" ht="12.75" customHeight="1" x14ac:dyDescent="0.2">
      <c r="A66" s="2"/>
      <c r="B66" s="8"/>
      <c r="C66" s="40" t="s">
        <v>217</v>
      </c>
      <c r="D66" s="40" t="s">
        <v>223</v>
      </c>
      <c r="E66" s="40"/>
      <c r="F66" s="40"/>
      <c r="G66" s="40"/>
      <c r="H66" s="41" t="s">
        <v>240</v>
      </c>
      <c r="I66" s="8"/>
      <c r="J66" s="2"/>
      <c r="K66" s="2"/>
    </row>
    <row r="67" spans="1:11" ht="12.75" customHeight="1" x14ac:dyDescent="0.2">
      <c r="A67" s="2"/>
      <c r="B67" s="8"/>
      <c r="C67" s="40" t="s">
        <v>217</v>
      </c>
      <c r="D67" s="40" t="s">
        <v>225</v>
      </c>
      <c r="E67" s="40"/>
      <c r="F67" s="40"/>
      <c r="G67" s="40"/>
      <c r="H67" s="41" t="s">
        <v>241</v>
      </c>
      <c r="I67" s="8"/>
      <c r="J67" s="2"/>
      <c r="K67" s="2"/>
    </row>
    <row r="68" spans="1:11" ht="12.75" customHeight="1" x14ac:dyDescent="0.2">
      <c r="A68" s="2"/>
      <c r="B68" s="8"/>
      <c r="C68" s="40"/>
      <c r="D68" s="40"/>
      <c r="E68" s="40"/>
      <c r="F68" s="40"/>
      <c r="G68" s="40"/>
      <c r="H68" s="40"/>
      <c r="I68" s="8"/>
      <c r="J68" s="2"/>
      <c r="K68" s="2"/>
    </row>
    <row r="69" spans="1:11" ht="12.75" customHeight="1" x14ac:dyDescent="0.2">
      <c r="A69" s="2"/>
      <c r="B69" s="8"/>
      <c r="C69" s="40" t="s">
        <v>219</v>
      </c>
      <c r="D69" s="40" t="s">
        <v>221</v>
      </c>
      <c r="E69" s="40"/>
      <c r="F69" s="40"/>
      <c r="G69" s="40"/>
      <c r="H69" s="41" t="s">
        <v>242</v>
      </c>
      <c r="I69" s="8"/>
      <c r="J69" s="2"/>
      <c r="K69" s="2"/>
    </row>
    <row r="70" spans="1:11" ht="12.75" customHeight="1" x14ac:dyDescent="0.2">
      <c r="A70" s="2"/>
      <c r="B70" s="8"/>
      <c r="C70" s="40" t="s">
        <v>219</v>
      </c>
      <c r="D70" s="40" t="s">
        <v>223</v>
      </c>
      <c r="E70" s="40"/>
      <c r="F70" s="40"/>
      <c r="G70" s="40"/>
      <c r="H70" s="41" t="s">
        <v>243</v>
      </c>
      <c r="I70" s="8"/>
      <c r="J70" s="2"/>
      <c r="K70" s="2"/>
    </row>
    <row r="71" spans="1:11" ht="12.75" customHeight="1" x14ac:dyDescent="0.2">
      <c r="A71" s="2"/>
      <c r="B71" s="8"/>
      <c r="C71" s="40" t="s">
        <v>219</v>
      </c>
      <c r="D71" s="40" t="s">
        <v>225</v>
      </c>
      <c r="E71" s="40"/>
      <c r="F71" s="40"/>
      <c r="G71" s="40"/>
      <c r="H71" s="41" t="s">
        <v>244</v>
      </c>
      <c r="I71" s="8"/>
      <c r="J71" s="2"/>
      <c r="K71" s="2"/>
    </row>
    <row r="72" spans="1:11" ht="12.75" customHeight="1" x14ac:dyDescent="0.2">
      <c r="A72" s="2"/>
      <c r="B72" s="8"/>
      <c r="C72" s="40"/>
      <c r="D72" s="40"/>
      <c r="E72" s="40"/>
      <c r="F72" s="40"/>
      <c r="G72" s="40"/>
      <c r="H72" s="40"/>
      <c r="I72" s="8"/>
      <c r="J72" s="2"/>
      <c r="K72" s="2"/>
    </row>
    <row r="73" spans="1:11" ht="12.75" customHeight="1" x14ac:dyDescent="0.2">
      <c r="A73" s="2"/>
      <c r="B73" s="8"/>
      <c r="C73" s="40" t="s">
        <v>221</v>
      </c>
      <c r="D73" s="40" t="s">
        <v>223</v>
      </c>
      <c r="E73" s="40"/>
      <c r="F73" s="40"/>
      <c r="G73" s="40"/>
      <c r="H73" s="41" t="s">
        <v>245</v>
      </c>
      <c r="I73" s="8"/>
      <c r="J73" s="2"/>
      <c r="K73" s="2"/>
    </row>
    <row r="74" spans="1:11" ht="12.75" customHeight="1" x14ac:dyDescent="0.2">
      <c r="A74" s="2"/>
      <c r="B74" s="8"/>
      <c r="C74" s="40" t="s">
        <v>221</v>
      </c>
      <c r="D74" s="40" t="s">
        <v>225</v>
      </c>
      <c r="E74" s="40"/>
      <c r="F74" s="40"/>
      <c r="G74" s="40"/>
      <c r="H74" s="41" t="s">
        <v>246</v>
      </c>
      <c r="I74" s="8"/>
      <c r="J74" s="2"/>
      <c r="K74" s="2"/>
    </row>
    <row r="75" spans="1:11" ht="12.75" customHeight="1" x14ac:dyDescent="0.2">
      <c r="A75" s="2"/>
      <c r="B75" s="8"/>
      <c r="C75" s="40"/>
      <c r="D75" s="40"/>
      <c r="E75" s="40"/>
      <c r="F75" s="40"/>
      <c r="G75" s="40"/>
      <c r="H75" s="40"/>
      <c r="I75" s="8"/>
      <c r="J75" s="2"/>
      <c r="K75" s="2"/>
    </row>
    <row r="76" spans="1:11" ht="12.75" customHeight="1" x14ac:dyDescent="0.2">
      <c r="A76" s="2"/>
      <c r="B76" s="8"/>
      <c r="C76" s="40" t="s">
        <v>223</v>
      </c>
      <c r="D76" s="40" t="s">
        <v>225</v>
      </c>
      <c r="E76" s="40"/>
      <c r="F76" s="40"/>
      <c r="G76" s="40"/>
      <c r="H76" s="41" t="s">
        <v>247</v>
      </c>
      <c r="I76" s="8"/>
      <c r="J76" s="2"/>
      <c r="K76" s="2"/>
    </row>
    <row r="77" spans="1:11" ht="12.75" customHeight="1" x14ac:dyDescent="0.2">
      <c r="A77" s="2"/>
      <c r="B77" s="8"/>
      <c r="C77" s="8"/>
      <c r="D77" s="8"/>
      <c r="E77" s="8"/>
      <c r="F77" s="8"/>
      <c r="G77" s="8"/>
      <c r="H77" s="8"/>
      <c r="I77" s="8"/>
      <c r="J77" s="2"/>
      <c r="K77" s="2"/>
    </row>
    <row r="78" spans="1:11" ht="12.75" customHeight="1" x14ac:dyDescent="0.2">
      <c r="A78" s="2"/>
      <c r="B78" s="8"/>
      <c r="C78" s="8" t="s">
        <v>248</v>
      </c>
      <c r="D78" s="8"/>
      <c r="E78" s="8"/>
      <c r="F78" s="8"/>
      <c r="G78" s="8"/>
      <c r="H78" s="8"/>
      <c r="I78" s="8"/>
      <c r="J78" s="2"/>
      <c r="K78" s="2"/>
    </row>
    <row r="79" spans="1:11" ht="12.75" customHeight="1" x14ac:dyDescent="0.2">
      <c r="A79" s="2"/>
      <c r="B79" s="8"/>
      <c r="C79" s="8"/>
      <c r="D79" s="8"/>
      <c r="E79" s="8"/>
      <c r="F79" s="8"/>
      <c r="G79" s="8"/>
      <c r="H79" s="8"/>
      <c r="I79" s="8"/>
      <c r="J79" s="2"/>
      <c r="K79" s="2"/>
    </row>
    <row r="80" spans="1:11" ht="12.75" customHeight="1" x14ac:dyDescent="0.2">
      <c r="A80" s="2"/>
      <c r="B80" s="2"/>
      <c r="C80" s="2"/>
      <c r="D80" s="2"/>
      <c r="E80" s="2"/>
      <c r="F80" s="2"/>
      <c r="G80" s="2"/>
      <c r="H80" s="2"/>
      <c r="I80" s="2"/>
      <c r="J80" s="2"/>
      <c r="K80" s="2"/>
    </row>
    <row r="81" spans="1:4" ht="12.75" customHeight="1" x14ac:dyDescent="0.2">
      <c r="A81" s="2"/>
      <c r="B81" s="2"/>
      <c r="C81" s="2"/>
      <c r="D81" s="2"/>
    </row>
    <row r="82" spans="1:4" ht="12.75" customHeight="1" x14ac:dyDescent="0.2">
      <c r="A82" s="2"/>
      <c r="B82" s="2" t="s">
        <v>433</v>
      </c>
      <c r="C82" s="2"/>
      <c r="D82" s="2"/>
    </row>
    <row r="83" spans="1:4" ht="12.75" customHeight="1" x14ac:dyDescent="0.2">
      <c r="A83" s="2"/>
      <c r="B83" s="62" t="s">
        <v>81</v>
      </c>
      <c r="D83" s="2"/>
    </row>
    <row r="84" spans="1:4" ht="12.75" customHeight="1" x14ac:dyDescent="0.2">
      <c r="A84" s="2"/>
      <c r="B84" s="62" t="s">
        <v>426</v>
      </c>
      <c r="D84" s="2"/>
    </row>
    <row r="85" spans="1:4" ht="12.75" customHeight="1" x14ac:dyDescent="0.2">
      <c r="A85" s="2"/>
      <c r="B85" s="62" t="s">
        <v>434</v>
      </c>
      <c r="D85" s="2"/>
    </row>
    <row r="86" spans="1:4" ht="12.75" customHeight="1" x14ac:dyDescent="0.2">
      <c r="A86" s="2"/>
      <c r="B86" s="62" t="s">
        <v>435</v>
      </c>
      <c r="D86" s="2"/>
    </row>
    <row r="87" spans="1:4" ht="12.75" customHeight="1" x14ac:dyDescent="0.2">
      <c r="A87" s="2"/>
      <c r="B87" s="62" t="s">
        <v>436</v>
      </c>
      <c r="D87" s="2"/>
    </row>
    <row r="88" spans="1:4" ht="12.75" customHeight="1" x14ac:dyDescent="0.2">
      <c r="A88" s="2"/>
      <c r="B88" s="62" t="s">
        <v>429</v>
      </c>
      <c r="D88" s="2"/>
    </row>
    <row r="89" spans="1:4" ht="12.75" customHeight="1" x14ac:dyDescent="0.2">
      <c r="A89" s="2"/>
      <c r="B89" s="62" t="s">
        <v>437</v>
      </c>
      <c r="D89" s="2"/>
    </row>
    <row r="90" spans="1:4" ht="12.75" customHeight="1" x14ac:dyDescent="0.2">
      <c r="A90" s="2"/>
      <c r="B90" s="62" t="s">
        <v>438</v>
      </c>
      <c r="D90" s="2"/>
    </row>
    <row r="91" spans="1:4" ht="12.75" customHeight="1" x14ac:dyDescent="0.2">
      <c r="A91" s="2"/>
      <c r="B91" s="62" t="s">
        <v>428</v>
      </c>
      <c r="D91" s="2"/>
    </row>
    <row r="92" spans="1:4" ht="12.75" customHeight="1" x14ac:dyDescent="0.2">
      <c r="A92" s="2"/>
      <c r="B92" s="62" t="s">
        <v>439</v>
      </c>
      <c r="D92" s="2"/>
    </row>
    <row r="93" spans="1:4" ht="12.75" customHeight="1" x14ac:dyDescent="0.2">
      <c r="A93" s="2"/>
      <c r="B93" s="62" t="s">
        <v>440</v>
      </c>
      <c r="D93" s="2"/>
    </row>
    <row r="94" spans="1:4" ht="12.75" customHeight="1" x14ac:dyDescent="0.2">
      <c r="A94" s="2"/>
      <c r="B94" s="62" t="s">
        <v>441</v>
      </c>
      <c r="D94" s="2"/>
    </row>
    <row r="95" spans="1:4" ht="12.75" customHeight="1" x14ac:dyDescent="0.2">
      <c r="A95" s="2"/>
      <c r="B95" s="62" t="s">
        <v>430</v>
      </c>
      <c r="D95" s="2"/>
    </row>
    <row r="96" spans="1:4" ht="12.75" customHeight="1" x14ac:dyDescent="0.2">
      <c r="A96" s="2"/>
      <c r="B96" s="62" t="s">
        <v>442</v>
      </c>
      <c r="D96" s="2"/>
    </row>
    <row r="97" spans="1:4" ht="12.75" customHeight="1" x14ac:dyDescent="0.2">
      <c r="A97" s="2"/>
      <c r="B97" s="62" t="s">
        <v>443</v>
      </c>
      <c r="D97" s="2"/>
    </row>
    <row r="98" spans="1:4" ht="12.75" customHeight="1" x14ac:dyDescent="0.2">
      <c r="A98" s="2"/>
      <c r="B98" s="62" t="s">
        <v>198</v>
      </c>
      <c r="D98" s="2"/>
    </row>
    <row r="99" spans="1:4" ht="12.75" customHeight="1" x14ac:dyDescent="0.2">
      <c r="A99" s="2"/>
      <c r="B99" s="2"/>
      <c r="C99" s="2"/>
      <c r="D99" s="2"/>
    </row>
    <row r="100" spans="1:4" ht="12.75" customHeight="1" x14ac:dyDescent="0.2"/>
    <row r="101" spans="1:4" ht="12.75" customHeight="1" x14ac:dyDescent="0.2"/>
    <row r="102" spans="1:4" ht="12.75" customHeight="1" x14ac:dyDescent="0.2"/>
    <row r="103" spans="1:4" ht="12.75" customHeight="1" x14ac:dyDescent="0.2"/>
    <row r="104" spans="1:4" ht="12.75" customHeight="1" x14ac:dyDescent="0.2"/>
    <row r="105" spans="1:4" ht="12.75" customHeight="1" x14ac:dyDescent="0.2"/>
    <row r="106" spans="1:4" ht="12.75" customHeight="1" x14ac:dyDescent="0.2"/>
    <row r="107" spans="1:4" ht="12.75" customHeight="1" x14ac:dyDescent="0.2"/>
    <row r="108" spans="1:4" ht="12.75" customHeight="1" x14ac:dyDescent="0.2"/>
    <row r="109" spans="1:4" ht="12.75" customHeight="1" x14ac:dyDescent="0.2"/>
    <row r="110" spans="1:4" ht="12.75" customHeight="1" x14ac:dyDescent="0.2"/>
    <row r="111" spans="1:4" ht="12.75" customHeight="1" x14ac:dyDescent="0.2"/>
    <row r="112" spans="1:4"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row r="158" ht="12.75" customHeight="1" x14ac:dyDescent="0.2"/>
    <row r="159" ht="12.75" customHeight="1" x14ac:dyDescent="0.2"/>
    <row r="160"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row r="169" ht="12.75" customHeight="1" x14ac:dyDescent="0.2"/>
    <row r="170" ht="12.75" customHeight="1" x14ac:dyDescent="0.2"/>
    <row r="171" ht="12.75" customHeight="1" x14ac:dyDescent="0.2"/>
    <row r="172" ht="12.75" customHeight="1" x14ac:dyDescent="0.2"/>
    <row r="173" ht="12.75" customHeight="1" x14ac:dyDescent="0.2"/>
    <row r="174" ht="12.75" customHeight="1" x14ac:dyDescent="0.2"/>
    <row r="175" ht="12.75" customHeight="1" x14ac:dyDescent="0.2"/>
    <row r="176"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ht="12.75" customHeight="1" x14ac:dyDescent="0.2"/>
    <row r="194" ht="12.75" customHeight="1" x14ac:dyDescent="0.2"/>
    <row r="195" ht="12.75" customHeight="1" x14ac:dyDescent="0.2"/>
    <row r="196" ht="12.75" customHeight="1" x14ac:dyDescent="0.2"/>
    <row r="197" ht="12.75" customHeight="1" x14ac:dyDescent="0.2"/>
    <row r="198" ht="12.75" customHeight="1" x14ac:dyDescent="0.2"/>
    <row r="199" ht="12.75" customHeight="1" x14ac:dyDescent="0.2"/>
    <row r="200" ht="12.75" customHeight="1" x14ac:dyDescent="0.2"/>
    <row r="201" ht="12.75" customHeight="1" x14ac:dyDescent="0.2"/>
    <row r="202" ht="12.75" customHeight="1" x14ac:dyDescent="0.2"/>
    <row r="203" ht="12.75" customHeight="1" x14ac:dyDescent="0.2"/>
    <row r="204" ht="12.75" customHeight="1" x14ac:dyDescent="0.2"/>
    <row r="205" ht="12.75" customHeight="1" x14ac:dyDescent="0.2"/>
    <row r="206" ht="12.75" customHeight="1" x14ac:dyDescent="0.2"/>
    <row r="207" ht="12.75" customHeight="1" x14ac:dyDescent="0.2"/>
    <row r="208" ht="12.75" customHeight="1" x14ac:dyDescent="0.2"/>
    <row r="209" ht="12.75" customHeight="1" x14ac:dyDescent="0.2"/>
    <row r="210" ht="12.75" customHeight="1" x14ac:dyDescent="0.2"/>
    <row r="211" ht="12.75" customHeight="1" x14ac:dyDescent="0.2"/>
    <row r="212" ht="12.75" customHeight="1" x14ac:dyDescent="0.2"/>
    <row r="213" ht="12.75" customHeight="1" x14ac:dyDescent="0.2"/>
    <row r="214" ht="12.75" customHeight="1" x14ac:dyDescent="0.2"/>
    <row r="215" ht="12.75" customHeight="1" x14ac:dyDescent="0.2"/>
    <row r="216" ht="12.75" customHeight="1" x14ac:dyDescent="0.2"/>
    <row r="217" ht="12.75" customHeight="1" x14ac:dyDescent="0.2"/>
    <row r="218" ht="12.75" customHeight="1" x14ac:dyDescent="0.2"/>
    <row r="219" ht="12.75" customHeight="1" x14ac:dyDescent="0.2"/>
    <row r="220" ht="12.75" customHeight="1" x14ac:dyDescent="0.2"/>
    <row r="221" ht="12.75" customHeight="1" x14ac:dyDescent="0.2"/>
    <row r="222" ht="12.75" customHeight="1" x14ac:dyDescent="0.2"/>
    <row r="223" ht="12.75" customHeight="1" x14ac:dyDescent="0.2"/>
    <row r="224" ht="12.75" customHeight="1" x14ac:dyDescent="0.2"/>
    <row r="225" ht="12.75" customHeight="1" x14ac:dyDescent="0.2"/>
    <row r="226" ht="12.75" customHeight="1" x14ac:dyDescent="0.2"/>
    <row r="227" ht="12.75" customHeight="1" x14ac:dyDescent="0.2"/>
    <row r="228" ht="12.75" customHeight="1" x14ac:dyDescent="0.2"/>
    <row r="229" ht="12.75" customHeight="1" x14ac:dyDescent="0.2"/>
    <row r="230" ht="12.75" customHeight="1" x14ac:dyDescent="0.2"/>
    <row r="231" ht="12.75" customHeight="1" x14ac:dyDescent="0.2"/>
    <row r="232" ht="12.75" customHeight="1" x14ac:dyDescent="0.2"/>
    <row r="233" ht="12.75" customHeight="1" x14ac:dyDescent="0.2"/>
    <row r="234" ht="12.75" customHeight="1" x14ac:dyDescent="0.2"/>
    <row r="235" ht="12.75" customHeight="1" x14ac:dyDescent="0.2"/>
    <row r="236" ht="12.75" customHeight="1" x14ac:dyDescent="0.2"/>
    <row r="237" ht="12.75" customHeight="1" x14ac:dyDescent="0.2"/>
    <row r="238" ht="12.75" customHeight="1" x14ac:dyDescent="0.2"/>
    <row r="239" ht="12.75" customHeight="1" x14ac:dyDescent="0.2"/>
    <row r="240" ht="12.75" customHeight="1" x14ac:dyDescent="0.2"/>
    <row r="241" ht="12.75" customHeight="1" x14ac:dyDescent="0.2"/>
    <row r="242" ht="12.75" customHeight="1" x14ac:dyDescent="0.2"/>
    <row r="243" ht="12.75" customHeight="1" x14ac:dyDescent="0.2"/>
    <row r="244" ht="12.75" customHeight="1" x14ac:dyDescent="0.2"/>
    <row r="245" ht="12.75" customHeight="1" x14ac:dyDescent="0.2"/>
    <row r="246" ht="12.75" customHeight="1" x14ac:dyDescent="0.2"/>
    <row r="247" ht="12.75" customHeight="1" x14ac:dyDescent="0.2"/>
    <row r="248" ht="12.75" customHeight="1" x14ac:dyDescent="0.2"/>
    <row r="249" ht="12.75" customHeight="1" x14ac:dyDescent="0.2"/>
    <row r="250" ht="12.75" customHeight="1" x14ac:dyDescent="0.2"/>
    <row r="251" ht="12.75" customHeight="1" x14ac:dyDescent="0.2"/>
    <row r="252" ht="12.75" customHeight="1" x14ac:dyDescent="0.2"/>
    <row r="253" ht="12.75" customHeight="1" x14ac:dyDescent="0.2"/>
    <row r="254" ht="12.75" customHeight="1" x14ac:dyDescent="0.2"/>
    <row r="255" ht="12.75" customHeight="1" x14ac:dyDescent="0.2"/>
    <row r="256" ht="12.75" customHeight="1" x14ac:dyDescent="0.2"/>
    <row r="257" ht="12.75" customHeight="1" x14ac:dyDescent="0.2"/>
    <row r="258" ht="12.75" customHeight="1" x14ac:dyDescent="0.2"/>
    <row r="259" ht="12.75" customHeight="1" x14ac:dyDescent="0.2"/>
    <row r="260" ht="12.75" customHeight="1" x14ac:dyDescent="0.2"/>
    <row r="261" ht="12.75" customHeight="1" x14ac:dyDescent="0.2"/>
    <row r="262" ht="12.75" customHeight="1" x14ac:dyDescent="0.2"/>
    <row r="263" ht="12.75" customHeight="1" x14ac:dyDescent="0.2"/>
    <row r="264" ht="12.75" customHeight="1" x14ac:dyDescent="0.2"/>
    <row r="265" ht="12.75" customHeight="1" x14ac:dyDescent="0.2"/>
    <row r="266" ht="12.75" customHeight="1" x14ac:dyDescent="0.2"/>
    <row r="267" ht="12.75" customHeight="1" x14ac:dyDescent="0.2"/>
    <row r="268" ht="12.75" customHeight="1" x14ac:dyDescent="0.2"/>
    <row r="269" ht="12.75" customHeight="1" x14ac:dyDescent="0.2"/>
    <row r="270" ht="12.75" customHeight="1" x14ac:dyDescent="0.2"/>
    <row r="271" ht="12.75" customHeight="1" x14ac:dyDescent="0.2"/>
    <row r="272" ht="12.75" customHeight="1" x14ac:dyDescent="0.2"/>
    <row r="273" ht="12.75" customHeight="1" x14ac:dyDescent="0.2"/>
    <row r="274" ht="12.75" customHeight="1" x14ac:dyDescent="0.2"/>
    <row r="275" ht="12.75" customHeight="1" x14ac:dyDescent="0.2"/>
    <row r="276" ht="12.75" customHeight="1" x14ac:dyDescent="0.2"/>
    <row r="277" ht="12.75" customHeight="1" x14ac:dyDescent="0.2"/>
    <row r="278" ht="12.75" customHeight="1" x14ac:dyDescent="0.2"/>
    <row r="279" ht="12.75" customHeight="1" x14ac:dyDescent="0.2"/>
    <row r="280" ht="12.75" customHeight="1" x14ac:dyDescent="0.2"/>
    <row r="281" ht="12.75" customHeight="1" x14ac:dyDescent="0.2"/>
    <row r="282" ht="12.75" customHeight="1" x14ac:dyDescent="0.2"/>
    <row r="283" ht="12.75" customHeight="1" x14ac:dyDescent="0.2"/>
    <row r="284" ht="12.75" customHeight="1" x14ac:dyDescent="0.2"/>
    <row r="285" ht="12.75" customHeight="1" x14ac:dyDescent="0.2"/>
    <row r="286" ht="12.75" customHeight="1" x14ac:dyDescent="0.2"/>
    <row r="287" ht="12.75" customHeight="1" x14ac:dyDescent="0.2"/>
    <row r="288" ht="12.75" customHeight="1" x14ac:dyDescent="0.2"/>
    <row r="289" ht="12.75" customHeight="1" x14ac:dyDescent="0.2"/>
    <row r="290" ht="12.75" customHeight="1" x14ac:dyDescent="0.2"/>
    <row r="291" ht="12.75" customHeight="1" x14ac:dyDescent="0.2"/>
    <row r="292" ht="12.75" customHeight="1" x14ac:dyDescent="0.2"/>
    <row r="293" ht="12.75" customHeight="1" x14ac:dyDescent="0.2"/>
    <row r="294" ht="12.75" customHeight="1" x14ac:dyDescent="0.2"/>
    <row r="295" ht="12.75" customHeight="1" x14ac:dyDescent="0.2"/>
    <row r="296" ht="12.75" customHeight="1" x14ac:dyDescent="0.2"/>
    <row r="297" ht="12.75" customHeight="1" x14ac:dyDescent="0.2"/>
    <row r="298" ht="12.75" customHeight="1" x14ac:dyDescent="0.2"/>
    <row r="299" ht="12.75" customHeight="1" x14ac:dyDescent="0.2"/>
    <row r="300" ht="12.75" customHeight="1" x14ac:dyDescent="0.2"/>
    <row r="301" ht="12.75" customHeight="1" x14ac:dyDescent="0.2"/>
    <row r="302" ht="12.75" customHeight="1" x14ac:dyDescent="0.2"/>
    <row r="303" ht="12.75" customHeight="1" x14ac:dyDescent="0.2"/>
    <row r="304" ht="12.75" customHeight="1" x14ac:dyDescent="0.2"/>
    <row r="305" ht="12.75" customHeight="1" x14ac:dyDescent="0.2"/>
    <row r="306" ht="12.75" customHeight="1" x14ac:dyDescent="0.2"/>
    <row r="307" ht="12.75" customHeight="1" x14ac:dyDescent="0.2"/>
    <row r="308" ht="12.75" customHeight="1" x14ac:dyDescent="0.2"/>
    <row r="309" ht="12.75" customHeight="1" x14ac:dyDescent="0.2"/>
    <row r="310" ht="12.75" customHeight="1" x14ac:dyDescent="0.2"/>
    <row r="311" ht="12.75" customHeight="1" x14ac:dyDescent="0.2"/>
    <row r="312" ht="12.75" customHeight="1" x14ac:dyDescent="0.2"/>
    <row r="313" ht="12.75" customHeight="1" x14ac:dyDescent="0.2"/>
    <row r="314" ht="12.75" customHeight="1" x14ac:dyDescent="0.2"/>
    <row r="315" ht="12.75" customHeight="1" x14ac:dyDescent="0.2"/>
    <row r="316" ht="12.75" customHeight="1" x14ac:dyDescent="0.2"/>
    <row r="317" ht="12.75" customHeight="1" x14ac:dyDescent="0.2"/>
    <row r="318" ht="12.75" customHeight="1" x14ac:dyDescent="0.2"/>
    <row r="319" ht="12.75" customHeight="1" x14ac:dyDescent="0.2"/>
    <row r="320" ht="12.75" customHeight="1" x14ac:dyDescent="0.2"/>
    <row r="321" ht="12.75" customHeight="1" x14ac:dyDescent="0.2"/>
    <row r="322" ht="12.75" customHeight="1" x14ac:dyDescent="0.2"/>
    <row r="323" ht="12.75" customHeight="1" x14ac:dyDescent="0.2"/>
    <row r="324" ht="12.75" customHeight="1" x14ac:dyDescent="0.2"/>
    <row r="325" ht="12.75" customHeight="1" x14ac:dyDescent="0.2"/>
    <row r="326" ht="12.75" customHeight="1" x14ac:dyDescent="0.2"/>
    <row r="327" ht="12.75" customHeight="1" x14ac:dyDescent="0.2"/>
    <row r="328" ht="12.75" customHeight="1" x14ac:dyDescent="0.2"/>
    <row r="329" ht="12.75" customHeight="1" x14ac:dyDescent="0.2"/>
    <row r="330" ht="12.75" customHeight="1" x14ac:dyDescent="0.2"/>
    <row r="331" ht="12.75" customHeight="1" x14ac:dyDescent="0.2"/>
    <row r="332" ht="12.75" customHeight="1" x14ac:dyDescent="0.2"/>
    <row r="333" ht="12.75" customHeight="1" x14ac:dyDescent="0.2"/>
    <row r="334" ht="12.75" customHeight="1" x14ac:dyDescent="0.2"/>
    <row r="335" ht="12.75" customHeight="1" x14ac:dyDescent="0.2"/>
    <row r="336" ht="12.75" customHeight="1" x14ac:dyDescent="0.2"/>
    <row r="337" ht="12.75" customHeight="1" x14ac:dyDescent="0.2"/>
    <row r="338" ht="12.75" customHeight="1" x14ac:dyDescent="0.2"/>
    <row r="339" ht="12.75" customHeight="1" x14ac:dyDescent="0.2"/>
    <row r="340" ht="12.75" customHeight="1" x14ac:dyDescent="0.2"/>
    <row r="341" ht="12.75" customHeight="1" x14ac:dyDescent="0.2"/>
    <row r="342" ht="12.75" customHeight="1" x14ac:dyDescent="0.2"/>
    <row r="343" ht="12.75" customHeight="1" x14ac:dyDescent="0.2"/>
    <row r="344" ht="12.75" customHeight="1" x14ac:dyDescent="0.2"/>
    <row r="345" ht="12.75" customHeight="1" x14ac:dyDescent="0.2"/>
    <row r="346" ht="12.75" customHeight="1" x14ac:dyDescent="0.2"/>
    <row r="347" ht="12.75" customHeight="1" x14ac:dyDescent="0.2"/>
    <row r="348" ht="12.75" customHeight="1" x14ac:dyDescent="0.2"/>
    <row r="349" ht="12.75" customHeight="1" x14ac:dyDescent="0.2"/>
    <row r="350" ht="12.75" customHeight="1" x14ac:dyDescent="0.2"/>
    <row r="351" ht="12.75" customHeight="1" x14ac:dyDescent="0.2"/>
    <row r="352" ht="12.75" customHeight="1" x14ac:dyDescent="0.2"/>
    <row r="353" ht="12.75" customHeight="1" x14ac:dyDescent="0.2"/>
    <row r="354" ht="12.75" customHeight="1" x14ac:dyDescent="0.2"/>
    <row r="355" ht="12.75" customHeight="1" x14ac:dyDescent="0.2"/>
    <row r="356" ht="12.75" customHeight="1" x14ac:dyDescent="0.2"/>
    <row r="357" ht="12.75" customHeight="1" x14ac:dyDescent="0.2"/>
    <row r="358" ht="12.75" customHeight="1" x14ac:dyDescent="0.2"/>
    <row r="359" ht="12.75" customHeight="1" x14ac:dyDescent="0.2"/>
    <row r="360" ht="12.75" customHeight="1" x14ac:dyDescent="0.2"/>
    <row r="361" ht="12.75" customHeight="1" x14ac:dyDescent="0.2"/>
    <row r="362" ht="12.75" customHeight="1" x14ac:dyDescent="0.2"/>
    <row r="363" ht="12.75" customHeight="1" x14ac:dyDescent="0.2"/>
    <row r="364" ht="12.75" customHeight="1" x14ac:dyDescent="0.2"/>
    <row r="365" ht="12.75" customHeight="1" x14ac:dyDescent="0.2"/>
    <row r="366" ht="12.75" customHeight="1" x14ac:dyDescent="0.2"/>
    <row r="367" ht="12.75" customHeight="1" x14ac:dyDescent="0.2"/>
    <row r="368" ht="12.75" customHeight="1" x14ac:dyDescent="0.2"/>
    <row r="369" ht="12.75" customHeight="1" x14ac:dyDescent="0.2"/>
    <row r="370" ht="12.75" customHeight="1" x14ac:dyDescent="0.2"/>
    <row r="371" ht="12.75" customHeight="1" x14ac:dyDescent="0.2"/>
    <row r="372" ht="12.75" customHeight="1" x14ac:dyDescent="0.2"/>
    <row r="373" ht="12.75" customHeight="1" x14ac:dyDescent="0.2"/>
    <row r="374" ht="12.75" customHeight="1" x14ac:dyDescent="0.2"/>
    <row r="375" ht="12.75" customHeight="1" x14ac:dyDescent="0.2"/>
    <row r="376" ht="12.75" customHeight="1" x14ac:dyDescent="0.2"/>
    <row r="377" ht="12.75" customHeight="1" x14ac:dyDescent="0.2"/>
    <row r="378" ht="12.75" customHeight="1" x14ac:dyDescent="0.2"/>
    <row r="379" ht="12.75" customHeight="1" x14ac:dyDescent="0.2"/>
    <row r="380" ht="12.75" customHeight="1" x14ac:dyDescent="0.2"/>
    <row r="381" ht="12.75" customHeight="1" x14ac:dyDescent="0.2"/>
    <row r="382" ht="12.75" customHeight="1" x14ac:dyDescent="0.2"/>
    <row r="383" ht="12.75" customHeight="1" x14ac:dyDescent="0.2"/>
    <row r="384" ht="12.75" customHeight="1" x14ac:dyDescent="0.2"/>
    <row r="385" ht="12.75" customHeight="1" x14ac:dyDescent="0.2"/>
    <row r="386" ht="12.75" customHeight="1" x14ac:dyDescent="0.2"/>
    <row r="387" ht="12.75" customHeight="1" x14ac:dyDescent="0.2"/>
    <row r="388" ht="12.75" customHeight="1" x14ac:dyDescent="0.2"/>
    <row r="389" ht="12.75" customHeight="1" x14ac:dyDescent="0.2"/>
    <row r="390" ht="12.75" customHeight="1" x14ac:dyDescent="0.2"/>
    <row r="391" ht="12.75" customHeight="1" x14ac:dyDescent="0.2"/>
    <row r="392" ht="12.75" customHeight="1" x14ac:dyDescent="0.2"/>
    <row r="393" ht="12.75" customHeight="1" x14ac:dyDescent="0.2"/>
    <row r="394" ht="12.75" customHeight="1" x14ac:dyDescent="0.2"/>
    <row r="395" ht="12.75" customHeight="1" x14ac:dyDescent="0.2"/>
    <row r="396" ht="12.75" customHeight="1" x14ac:dyDescent="0.2"/>
    <row r="397" ht="12.75" customHeight="1" x14ac:dyDescent="0.2"/>
    <row r="398" ht="12.75" customHeight="1" x14ac:dyDescent="0.2"/>
    <row r="399" ht="12.75" customHeight="1" x14ac:dyDescent="0.2"/>
    <row r="400" ht="12.75" customHeight="1" x14ac:dyDescent="0.2"/>
    <row r="401" ht="12.75" customHeight="1" x14ac:dyDescent="0.2"/>
    <row r="402" ht="12.75" customHeight="1" x14ac:dyDescent="0.2"/>
    <row r="403" ht="12.75" customHeight="1" x14ac:dyDescent="0.2"/>
    <row r="404" ht="12.75" customHeight="1" x14ac:dyDescent="0.2"/>
    <row r="405" ht="12.75" customHeight="1" x14ac:dyDescent="0.2"/>
    <row r="406" ht="12.75" customHeight="1" x14ac:dyDescent="0.2"/>
    <row r="407" ht="12.75" customHeight="1" x14ac:dyDescent="0.2"/>
    <row r="408" ht="12.75" customHeight="1" x14ac:dyDescent="0.2"/>
    <row r="409" ht="12.75" customHeight="1" x14ac:dyDescent="0.2"/>
    <row r="410" ht="12.75" customHeight="1" x14ac:dyDescent="0.2"/>
    <row r="411" ht="12.75" customHeight="1" x14ac:dyDescent="0.2"/>
    <row r="412" ht="12.75" customHeight="1" x14ac:dyDescent="0.2"/>
    <row r="413" ht="12.75" customHeight="1" x14ac:dyDescent="0.2"/>
    <row r="414" ht="12.75" customHeight="1" x14ac:dyDescent="0.2"/>
    <row r="415" ht="12.75" customHeight="1" x14ac:dyDescent="0.2"/>
    <row r="416" ht="12.75" customHeight="1" x14ac:dyDescent="0.2"/>
    <row r="417" ht="12.75" customHeight="1" x14ac:dyDescent="0.2"/>
    <row r="418" ht="12.75" customHeight="1" x14ac:dyDescent="0.2"/>
    <row r="419" ht="12.75" customHeight="1" x14ac:dyDescent="0.2"/>
    <row r="420" ht="12.75" customHeight="1" x14ac:dyDescent="0.2"/>
    <row r="421" ht="12.75" customHeight="1" x14ac:dyDescent="0.2"/>
    <row r="422" ht="12.75" customHeight="1" x14ac:dyDescent="0.2"/>
    <row r="423" ht="12.75" customHeight="1" x14ac:dyDescent="0.2"/>
    <row r="424" ht="12.75" customHeight="1" x14ac:dyDescent="0.2"/>
    <row r="425" ht="12.75" customHeight="1" x14ac:dyDescent="0.2"/>
    <row r="426" ht="12.75" customHeight="1" x14ac:dyDescent="0.2"/>
    <row r="427" ht="12.75" customHeight="1" x14ac:dyDescent="0.2"/>
    <row r="428" ht="12.75" customHeight="1" x14ac:dyDescent="0.2"/>
    <row r="429" ht="12.75" customHeight="1" x14ac:dyDescent="0.2"/>
    <row r="430" ht="12.75" customHeight="1" x14ac:dyDescent="0.2"/>
    <row r="431" ht="12.75" customHeight="1" x14ac:dyDescent="0.2"/>
    <row r="432" ht="12.75" customHeight="1" x14ac:dyDescent="0.2"/>
    <row r="433" ht="12.75" customHeight="1" x14ac:dyDescent="0.2"/>
    <row r="434" ht="12.75" customHeight="1" x14ac:dyDescent="0.2"/>
    <row r="435" ht="12.75" customHeight="1" x14ac:dyDescent="0.2"/>
    <row r="436" ht="12.75" customHeight="1" x14ac:dyDescent="0.2"/>
    <row r="437" ht="12.75" customHeight="1" x14ac:dyDescent="0.2"/>
    <row r="438" ht="12.75" customHeight="1" x14ac:dyDescent="0.2"/>
    <row r="439" ht="12.75" customHeight="1" x14ac:dyDescent="0.2"/>
    <row r="440" ht="12.75" customHeight="1" x14ac:dyDescent="0.2"/>
    <row r="441" ht="12.75" customHeight="1" x14ac:dyDescent="0.2"/>
    <row r="442" ht="12.75" customHeight="1" x14ac:dyDescent="0.2"/>
    <row r="443" ht="12.75" customHeight="1" x14ac:dyDescent="0.2"/>
    <row r="444" ht="12.75" customHeight="1" x14ac:dyDescent="0.2"/>
    <row r="445" ht="12.75" customHeight="1" x14ac:dyDescent="0.2"/>
    <row r="446" ht="12.75" customHeight="1" x14ac:dyDescent="0.2"/>
    <row r="447" ht="12.75" customHeight="1" x14ac:dyDescent="0.2"/>
    <row r="448" ht="12.75" customHeight="1" x14ac:dyDescent="0.2"/>
    <row r="449" ht="12.75" customHeight="1" x14ac:dyDescent="0.2"/>
    <row r="450" ht="12.75" customHeight="1" x14ac:dyDescent="0.2"/>
    <row r="451" ht="12.75" customHeight="1" x14ac:dyDescent="0.2"/>
    <row r="452" ht="12.75" customHeight="1" x14ac:dyDescent="0.2"/>
    <row r="453" ht="12.75" customHeight="1" x14ac:dyDescent="0.2"/>
    <row r="454" ht="12.75" customHeight="1" x14ac:dyDescent="0.2"/>
    <row r="455" ht="12.75" customHeight="1" x14ac:dyDescent="0.2"/>
    <row r="456" ht="12.75" customHeight="1" x14ac:dyDescent="0.2"/>
    <row r="457" ht="12.75" customHeight="1" x14ac:dyDescent="0.2"/>
    <row r="458" ht="12.75" customHeight="1" x14ac:dyDescent="0.2"/>
    <row r="459" ht="12.75" customHeight="1" x14ac:dyDescent="0.2"/>
    <row r="460" ht="12.75" customHeight="1" x14ac:dyDescent="0.2"/>
    <row r="461" ht="12.75" customHeight="1" x14ac:dyDescent="0.2"/>
    <row r="462" ht="12.75" customHeight="1" x14ac:dyDescent="0.2"/>
    <row r="463" ht="12.75" customHeight="1" x14ac:dyDescent="0.2"/>
    <row r="464" ht="12.75" customHeight="1" x14ac:dyDescent="0.2"/>
    <row r="465" ht="12.75" customHeight="1" x14ac:dyDescent="0.2"/>
    <row r="466" ht="12.75" customHeight="1" x14ac:dyDescent="0.2"/>
    <row r="467" ht="12.75" customHeight="1" x14ac:dyDescent="0.2"/>
    <row r="468" ht="12.75" customHeight="1" x14ac:dyDescent="0.2"/>
    <row r="469" ht="12.75" customHeight="1" x14ac:dyDescent="0.2"/>
    <row r="470" ht="12.75" customHeight="1" x14ac:dyDescent="0.2"/>
    <row r="471" ht="12.75" customHeight="1" x14ac:dyDescent="0.2"/>
    <row r="472" ht="12.75" customHeight="1" x14ac:dyDescent="0.2"/>
    <row r="473" ht="12.75" customHeight="1" x14ac:dyDescent="0.2"/>
    <row r="474" ht="12.75" customHeight="1" x14ac:dyDescent="0.2"/>
    <row r="475" ht="12.75" customHeight="1" x14ac:dyDescent="0.2"/>
    <row r="476" ht="12.75" customHeight="1" x14ac:dyDescent="0.2"/>
    <row r="477" ht="12.75" customHeight="1" x14ac:dyDescent="0.2"/>
    <row r="478" ht="12.75" customHeight="1" x14ac:dyDescent="0.2"/>
    <row r="479" ht="12.75" customHeight="1" x14ac:dyDescent="0.2"/>
    <row r="480" ht="12.75" customHeight="1" x14ac:dyDescent="0.2"/>
    <row r="481" ht="12.75" customHeight="1" x14ac:dyDescent="0.2"/>
    <row r="482" ht="12.75" customHeight="1" x14ac:dyDescent="0.2"/>
    <row r="483" ht="12.75" customHeight="1" x14ac:dyDescent="0.2"/>
    <row r="484" ht="12.75" customHeight="1" x14ac:dyDescent="0.2"/>
    <row r="485" ht="12.75" customHeight="1" x14ac:dyDescent="0.2"/>
    <row r="486" ht="12.75" customHeight="1" x14ac:dyDescent="0.2"/>
    <row r="487" ht="12.75" customHeight="1" x14ac:dyDescent="0.2"/>
    <row r="488" ht="12.75" customHeight="1" x14ac:dyDescent="0.2"/>
    <row r="489" ht="12.75" customHeight="1" x14ac:dyDescent="0.2"/>
    <row r="490" ht="12.75" customHeight="1" x14ac:dyDescent="0.2"/>
    <row r="491" ht="12.75" customHeight="1" x14ac:dyDescent="0.2"/>
    <row r="492" ht="12.75" customHeight="1" x14ac:dyDescent="0.2"/>
    <row r="493" ht="12.75" customHeight="1" x14ac:dyDescent="0.2"/>
    <row r="494" ht="12.75" customHeight="1" x14ac:dyDescent="0.2"/>
    <row r="495" ht="12.75" customHeight="1" x14ac:dyDescent="0.2"/>
    <row r="496" ht="12.75" customHeight="1" x14ac:dyDescent="0.2"/>
    <row r="497" ht="12.75" customHeight="1" x14ac:dyDescent="0.2"/>
    <row r="498" ht="12.75" customHeight="1" x14ac:dyDescent="0.2"/>
    <row r="499" ht="12.75" customHeight="1" x14ac:dyDescent="0.2"/>
    <row r="500" ht="12.75" customHeight="1" x14ac:dyDescent="0.2"/>
    <row r="501" ht="12.75" customHeight="1" x14ac:dyDescent="0.2"/>
    <row r="502" ht="12.75" customHeight="1" x14ac:dyDescent="0.2"/>
    <row r="503" ht="12.75" customHeight="1" x14ac:dyDescent="0.2"/>
    <row r="504" ht="12.75" customHeight="1" x14ac:dyDescent="0.2"/>
    <row r="505" ht="12.75" customHeight="1" x14ac:dyDescent="0.2"/>
    <row r="506" ht="12.75" customHeight="1" x14ac:dyDescent="0.2"/>
    <row r="507" ht="12.75" customHeight="1" x14ac:dyDescent="0.2"/>
    <row r="508" ht="12.75" customHeight="1" x14ac:dyDescent="0.2"/>
    <row r="509" ht="12.75" customHeight="1" x14ac:dyDescent="0.2"/>
    <row r="510" ht="12.75" customHeight="1" x14ac:dyDescent="0.2"/>
    <row r="511" ht="12.75" customHeight="1" x14ac:dyDescent="0.2"/>
    <row r="512" ht="12.75" customHeight="1" x14ac:dyDescent="0.2"/>
    <row r="513" ht="12.75" customHeight="1" x14ac:dyDescent="0.2"/>
    <row r="514" ht="12.75" customHeight="1" x14ac:dyDescent="0.2"/>
    <row r="515" ht="12.75" customHeight="1" x14ac:dyDescent="0.2"/>
    <row r="516" ht="12.75" customHeight="1" x14ac:dyDescent="0.2"/>
    <row r="517" ht="12.75" customHeight="1" x14ac:dyDescent="0.2"/>
    <row r="518" ht="12.75" customHeight="1" x14ac:dyDescent="0.2"/>
    <row r="519" ht="12.75" customHeight="1" x14ac:dyDescent="0.2"/>
    <row r="520" ht="12.75" customHeight="1" x14ac:dyDescent="0.2"/>
    <row r="521" ht="12.75" customHeight="1" x14ac:dyDescent="0.2"/>
    <row r="522" ht="12.75" customHeight="1" x14ac:dyDescent="0.2"/>
    <row r="523" ht="12.75" customHeight="1" x14ac:dyDescent="0.2"/>
    <row r="524" ht="12.75" customHeight="1" x14ac:dyDescent="0.2"/>
    <row r="525" ht="12.75" customHeight="1" x14ac:dyDescent="0.2"/>
    <row r="526" ht="12.75" customHeight="1" x14ac:dyDescent="0.2"/>
    <row r="527" ht="12.75" customHeight="1" x14ac:dyDescent="0.2"/>
    <row r="528" ht="12.75" customHeight="1" x14ac:dyDescent="0.2"/>
    <row r="529" ht="12.75" customHeight="1" x14ac:dyDescent="0.2"/>
    <row r="530" ht="12.75" customHeight="1" x14ac:dyDescent="0.2"/>
    <row r="531" ht="12.75" customHeight="1" x14ac:dyDescent="0.2"/>
    <row r="532" ht="12.75" customHeight="1" x14ac:dyDescent="0.2"/>
    <row r="533" ht="12.75" customHeight="1" x14ac:dyDescent="0.2"/>
    <row r="534" ht="12.75" customHeight="1" x14ac:dyDescent="0.2"/>
    <row r="535" ht="12.75" customHeight="1" x14ac:dyDescent="0.2"/>
    <row r="536" ht="12.75" customHeight="1" x14ac:dyDescent="0.2"/>
    <row r="537" ht="12.75" customHeight="1" x14ac:dyDescent="0.2"/>
    <row r="538" ht="12.75" customHeight="1" x14ac:dyDescent="0.2"/>
    <row r="539" ht="12.75" customHeight="1" x14ac:dyDescent="0.2"/>
    <row r="540" ht="12.75" customHeight="1" x14ac:dyDescent="0.2"/>
    <row r="541" ht="12.75" customHeight="1" x14ac:dyDescent="0.2"/>
    <row r="542" ht="12.75" customHeight="1" x14ac:dyDescent="0.2"/>
    <row r="543" ht="12.75" customHeight="1" x14ac:dyDescent="0.2"/>
    <row r="544" ht="12.75" customHeight="1" x14ac:dyDescent="0.2"/>
    <row r="545" ht="12.75" customHeight="1" x14ac:dyDescent="0.2"/>
    <row r="546" ht="12.75" customHeight="1" x14ac:dyDescent="0.2"/>
    <row r="547" ht="12.75" customHeight="1" x14ac:dyDescent="0.2"/>
    <row r="548" ht="12.75" customHeight="1" x14ac:dyDescent="0.2"/>
    <row r="549" ht="12.75" customHeight="1" x14ac:dyDescent="0.2"/>
    <row r="550" ht="12.75" customHeight="1" x14ac:dyDescent="0.2"/>
    <row r="551" ht="12.75" customHeight="1" x14ac:dyDescent="0.2"/>
    <row r="552" ht="12.75" customHeight="1" x14ac:dyDescent="0.2"/>
    <row r="553" ht="12.75" customHeight="1" x14ac:dyDescent="0.2"/>
    <row r="554" ht="12.75" customHeight="1" x14ac:dyDescent="0.2"/>
    <row r="555" ht="12.75" customHeight="1" x14ac:dyDescent="0.2"/>
    <row r="556" ht="12.75" customHeight="1" x14ac:dyDescent="0.2"/>
    <row r="557" ht="12.75" customHeight="1" x14ac:dyDescent="0.2"/>
    <row r="558" ht="12.75" customHeight="1" x14ac:dyDescent="0.2"/>
    <row r="559" ht="12.75" customHeight="1" x14ac:dyDescent="0.2"/>
    <row r="560" ht="12.75" customHeight="1" x14ac:dyDescent="0.2"/>
    <row r="561" ht="12.75" customHeight="1" x14ac:dyDescent="0.2"/>
    <row r="562" ht="12.75" customHeight="1" x14ac:dyDescent="0.2"/>
    <row r="563" ht="12.75" customHeight="1" x14ac:dyDescent="0.2"/>
    <row r="564" ht="12.75" customHeight="1" x14ac:dyDescent="0.2"/>
    <row r="565" ht="12.75" customHeight="1" x14ac:dyDescent="0.2"/>
    <row r="566" ht="12.75" customHeight="1" x14ac:dyDescent="0.2"/>
    <row r="567" ht="12.75" customHeight="1" x14ac:dyDescent="0.2"/>
    <row r="568" ht="12.75" customHeight="1" x14ac:dyDescent="0.2"/>
    <row r="569" ht="12.75" customHeight="1" x14ac:dyDescent="0.2"/>
    <row r="570" ht="12.75" customHeight="1" x14ac:dyDescent="0.2"/>
    <row r="571" ht="12.75" customHeight="1" x14ac:dyDescent="0.2"/>
    <row r="572" ht="12.75" customHeight="1" x14ac:dyDescent="0.2"/>
    <row r="573" ht="12.75" customHeight="1" x14ac:dyDescent="0.2"/>
    <row r="574" ht="12.75" customHeight="1" x14ac:dyDescent="0.2"/>
    <row r="575" ht="12.75" customHeight="1" x14ac:dyDescent="0.2"/>
    <row r="576" ht="12.75" customHeight="1" x14ac:dyDescent="0.2"/>
    <row r="577" ht="12.75" customHeight="1" x14ac:dyDescent="0.2"/>
    <row r="578" ht="12.75" customHeight="1" x14ac:dyDescent="0.2"/>
    <row r="579" ht="12.75" customHeight="1" x14ac:dyDescent="0.2"/>
    <row r="580" ht="12.75" customHeight="1" x14ac:dyDescent="0.2"/>
    <row r="581" ht="12.75" customHeight="1" x14ac:dyDescent="0.2"/>
    <row r="582" ht="12.75" customHeight="1" x14ac:dyDescent="0.2"/>
    <row r="583" ht="12.75" customHeight="1" x14ac:dyDescent="0.2"/>
    <row r="584" ht="12.75" customHeight="1" x14ac:dyDescent="0.2"/>
    <row r="585" ht="12.75" customHeight="1" x14ac:dyDescent="0.2"/>
    <row r="586" ht="12.75" customHeight="1" x14ac:dyDescent="0.2"/>
    <row r="587" ht="12.75" customHeight="1" x14ac:dyDescent="0.2"/>
    <row r="588" ht="12.75" customHeight="1" x14ac:dyDescent="0.2"/>
    <row r="589" ht="12.75" customHeight="1" x14ac:dyDescent="0.2"/>
    <row r="590" ht="12.75" customHeight="1" x14ac:dyDescent="0.2"/>
    <row r="591" ht="12.75" customHeight="1" x14ac:dyDescent="0.2"/>
    <row r="592" ht="12.75" customHeight="1" x14ac:dyDescent="0.2"/>
    <row r="593" ht="12.75" customHeight="1" x14ac:dyDescent="0.2"/>
    <row r="594" ht="12.75" customHeight="1" x14ac:dyDescent="0.2"/>
    <row r="595" ht="12.75" customHeight="1" x14ac:dyDescent="0.2"/>
    <row r="596" ht="12.75" customHeight="1" x14ac:dyDescent="0.2"/>
    <row r="597" ht="12.75" customHeight="1" x14ac:dyDescent="0.2"/>
    <row r="598" ht="12.75" customHeight="1" x14ac:dyDescent="0.2"/>
    <row r="599" ht="12.75" customHeight="1" x14ac:dyDescent="0.2"/>
    <row r="600" ht="12.75" customHeight="1" x14ac:dyDescent="0.2"/>
    <row r="601" ht="12.75" customHeight="1" x14ac:dyDescent="0.2"/>
    <row r="602" ht="12.75" customHeight="1" x14ac:dyDescent="0.2"/>
    <row r="603" ht="12.75" customHeight="1" x14ac:dyDescent="0.2"/>
    <row r="604" ht="12.75" customHeight="1" x14ac:dyDescent="0.2"/>
    <row r="605" ht="12.75" customHeight="1" x14ac:dyDescent="0.2"/>
    <row r="606" ht="12.75" customHeight="1" x14ac:dyDescent="0.2"/>
    <row r="607" ht="12.75" customHeight="1" x14ac:dyDescent="0.2"/>
    <row r="608" ht="12.75" customHeight="1" x14ac:dyDescent="0.2"/>
    <row r="609" ht="12.75" customHeight="1" x14ac:dyDescent="0.2"/>
    <row r="610" ht="12.75" customHeight="1" x14ac:dyDescent="0.2"/>
    <row r="611" ht="12.75" customHeight="1" x14ac:dyDescent="0.2"/>
    <row r="612" ht="12.75" customHeight="1" x14ac:dyDescent="0.2"/>
    <row r="613" ht="12.75" customHeight="1" x14ac:dyDescent="0.2"/>
    <row r="614" ht="12.75" customHeight="1" x14ac:dyDescent="0.2"/>
    <row r="615" ht="12.75" customHeight="1" x14ac:dyDescent="0.2"/>
    <row r="616" ht="12.75" customHeight="1" x14ac:dyDescent="0.2"/>
    <row r="617" ht="12.75" customHeight="1" x14ac:dyDescent="0.2"/>
    <row r="618" ht="12.75" customHeight="1" x14ac:dyDescent="0.2"/>
    <row r="619" ht="12.75" customHeight="1" x14ac:dyDescent="0.2"/>
    <row r="620" ht="12.75" customHeight="1" x14ac:dyDescent="0.2"/>
    <row r="621" ht="12.75" customHeight="1" x14ac:dyDescent="0.2"/>
    <row r="622" ht="12.75" customHeight="1" x14ac:dyDescent="0.2"/>
    <row r="623" ht="12.75" customHeight="1" x14ac:dyDescent="0.2"/>
    <row r="624" ht="12.75" customHeight="1" x14ac:dyDescent="0.2"/>
    <row r="625" ht="12.75" customHeight="1" x14ac:dyDescent="0.2"/>
    <row r="626" ht="12.75" customHeight="1" x14ac:dyDescent="0.2"/>
    <row r="627" ht="12.75" customHeight="1" x14ac:dyDescent="0.2"/>
    <row r="628" ht="12.75" customHeight="1" x14ac:dyDescent="0.2"/>
    <row r="629" ht="12.75" customHeight="1" x14ac:dyDescent="0.2"/>
    <row r="630" ht="12.75" customHeight="1" x14ac:dyDescent="0.2"/>
    <row r="631" ht="12.75" customHeight="1" x14ac:dyDescent="0.2"/>
    <row r="632" ht="12.75" customHeight="1" x14ac:dyDescent="0.2"/>
    <row r="633" ht="12.75" customHeight="1" x14ac:dyDescent="0.2"/>
    <row r="634" ht="12.75" customHeight="1" x14ac:dyDescent="0.2"/>
    <row r="635" ht="12.75" customHeight="1" x14ac:dyDescent="0.2"/>
    <row r="636" ht="12.75" customHeight="1" x14ac:dyDescent="0.2"/>
    <row r="637" ht="12.75" customHeight="1" x14ac:dyDescent="0.2"/>
    <row r="638" ht="12.75" customHeight="1" x14ac:dyDescent="0.2"/>
    <row r="639" ht="12.75" customHeight="1" x14ac:dyDescent="0.2"/>
    <row r="640" ht="12.75" customHeight="1" x14ac:dyDescent="0.2"/>
    <row r="641" ht="12.75" customHeight="1" x14ac:dyDescent="0.2"/>
    <row r="642" ht="12.75" customHeight="1" x14ac:dyDescent="0.2"/>
    <row r="643" ht="12.75" customHeight="1" x14ac:dyDescent="0.2"/>
    <row r="644" ht="12.75" customHeight="1" x14ac:dyDescent="0.2"/>
    <row r="645" ht="12.75" customHeight="1" x14ac:dyDescent="0.2"/>
    <row r="646" ht="12.75" customHeight="1" x14ac:dyDescent="0.2"/>
    <row r="647" ht="12.75" customHeight="1" x14ac:dyDescent="0.2"/>
    <row r="648" ht="12.75" customHeight="1" x14ac:dyDescent="0.2"/>
    <row r="649" ht="12.75" customHeight="1" x14ac:dyDescent="0.2"/>
    <row r="650" ht="12.75" customHeight="1" x14ac:dyDescent="0.2"/>
    <row r="651" ht="12.75" customHeight="1" x14ac:dyDescent="0.2"/>
    <row r="652" ht="12.75" customHeight="1" x14ac:dyDescent="0.2"/>
    <row r="653" ht="12.75" customHeight="1" x14ac:dyDescent="0.2"/>
    <row r="654" ht="12.75" customHeight="1" x14ac:dyDescent="0.2"/>
    <row r="655" ht="12.75" customHeight="1" x14ac:dyDescent="0.2"/>
    <row r="656" ht="12.75" customHeight="1" x14ac:dyDescent="0.2"/>
    <row r="657" ht="12.75" customHeight="1" x14ac:dyDescent="0.2"/>
    <row r="658" ht="12.75" customHeight="1" x14ac:dyDescent="0.2"/>
    <row r="659" ht="12.75" customHeight="1" x14ac:dyDescent="0.2"/>
    <row r="660" ht="12.75" customHeight="1" x14ac:dyDescent="0.2"/>
    <row r="661" ht="12.75" customHeight="1" x14ac:dyDescent="0.2"/>
    <row r="662" ht="12.75" customHeight="1" x14ac:dyDescent="0.2"/>
    <row r="663" ht="12.75" customHeight="1" x14ac:dyDescent="0.2"/>
    <row r="664" ht="12.75" customHeight="1" x14ac:dyDescent="0.2"/>
    <row r="665" ht="12.75" customHeight="1" x14ac:dyDescent="0.2"/>
    <row r="666" ht="12.75" customHeight="1" x14ac:dyDescent="0.2"/>
    <row r="667" ht="12.75" customHeight="1" x14ac:dyDescent="0.2"/>
    <row r="668" ht="12.75" customHeight="1" x14ac:dyDescent="0.2"/>
    <row r="669" ht="12.75" customHeight="1" x14ac:dyDescent="0.2"/>
    <row r="670" ht="12.75" customHeight="1" x14ac:dyDescent="0.2"/>
    <row r="671" ht="12.75" customHeight="1" x14ac:dyDescent="0.2"/>
    <row r="672" ht="12.75" customHeight="1" x14ac:dyDescent="0.2"/>
    <row r="673" ht="12.75" customHeight="1" x14ac:dyDescent="0.2"/>
    <row r="674" ht="12.75" customHeight="1" x14ac:dyDescent="0.2"/>
    <row r="675" ht="12.75" customHeight="1" x14ac:dyDescent="0.2"/>
    <row r="676" ht="12.75" customHeight="1" x14ac:dyDescent="0.2"/>
    <row r="677" ht="12.75" customHeight="1" x14ac:dyDescent="0.2"/>
    <row r="678" ht="12.75" customHeight="1" x14ac:dyDescent="0.2"/>
    <row r="679" ht="12.75" customHeight="1" x14ac:dyDescent="0.2"/>
    <row r="680" ht="12.75" customHeight="1" x14ac:dyDescent="0.2"/>
    <row r="681" ht="12.75" customHeight="1" x14ac:dyDescent="0.2"/>
    <row r="682" ht="12.75" customHeight="1" x14ac:dyDescent="0.2"/>
    <row r="683" ht="12.75" customHeight="1" x14ac:dyDescent="0.2"/>
    <row r="684" ht="12.75" customHeight="1" x14ac:dyDescent="0.2"/>
    <row r="685" ht="12.75" customHeight="1" x14ac:dyDescent="0.2"/>
    <row r="686" ht="12.75" customHeight="1" x14ac:dyDescent="0.2"/>
    <row r="687" ht="12.75" customHeight="1" x14ac:dyDescent="0.2"/>
    <row r="688" ht="12.75" customHeight="1" x14ac:dyDescent="0.2"/>
    <row r="689" ht="12.75" customHeight="1" x14ac:dyDescent="0.2"/>
    <row r="690" ht="12.75" customHeight="1" x14ac:dyDescent="0.2"/>
    <row r="691" ht="12.75" customHeight="1" x14ac:dyDescent="0.2"/>
    <row r="692" ht="12.75" customHeight="1" x14ac:dyDescent="0.2"/>
    <row r="693" ht="12.75" customHeight="1" x14ac:dyDescent="0.2"/>
    <row r="694" ht="12.75" customHeight="1" x14ac:dyDescent="0.2"/>
    <row r="695" ht="12.75" customHeight="1" x14ac:dyDescent="0.2"/>
    <row r="696" ht="12.75" customHeight="1" x14ac:dyDescent="0.2"/>
    <row r="697" ht="12.75" customHeight="1" x14ac:dyDescent="0.2"/>
    <row r="698" ht="12.75" customHeight="1" x14ac:dyDescent="0.2"/>
    <row r="699" ht="12.75" customHeight="1" x14ac:dyDescent="0.2"/>
    <row r="700" ht="12.75" customHeight="1" x14ac:dyDescent="0.2"/>
    <row r="701" ht="12.75" customHeight="1" x14ac:dyDescent="0.2"/>
    <row r="702" ht="12.75" customHeight="1" x14ac:dyDescent="0.2"/>
    <row r="703" ht="12.75" customHeight="1" x14ac:dyDescent="0.2"/>
    <row r="704" ht="12.75" customHeight="1" x14ac:dyDescent="0.2"/>
    <row r="705" ht="12.75" customHeight="1" x14ac:dyDescent="0.2"/>
    <row r="706" ht="12.75" customHeight="1" x14ac:dyDescent="0.2"/>
    <row r="707" ht="12.75" customHeight="1" x14ac:dyDescent="0.2"/>
    <row r="708" ht="12.75" customHeight="1" x14ac:dyDescent="0.2"/>
    <row r="709" ht="12.75" customHeight="1" x14ac:dyDescent="0.2"/>
    <row r="710" ht="12.75" customHeight="1" x14ac:dyDescent="0.2"/>
    <row r="711" ht="12.75" customHeight="1" x14ac:dyDescent="0.2"/>
    <row r="712" ht="12.75" customHeight="1" x14ac:dyDescent="0.2"/>
    <row r="713" ht="12.75" customHeight="1" x14ac:dyDescent="0.2"/>
    <row r="714" ht="12.75" customHeight="1" x14ac:dyDescent="0.2"/>
    <row r="715" ht="12.75" customHeight="1" x14ac:dyDescent="0.2"/>
    <row r="716" ht="12.75" customHeight="1" x14ac:dyDescent="0.2"/>
    <row r="717" ht="12.75" customHeight="1" x14ac:dyDescent="0.2"/>
    <row r="718" ht="12.75" customHeight="1" x14ac:dyDescent="0.2"/>
    <row r="719" ht="12.75" customHeight="1" x14ac:dyDescent="0.2"/>
    <row r="720" ht="12.75" customHeight="1" x14ac:dyDescent="0.2"/>
    <row r="721" ht="12.75" customHeight="1" x14ac:dyDescent="0.2"/>
    <row r="722" ht="12.75" customHeight="1" x14ac:dyDescent="0.2"/>
    <row r="723" ht="12.75" customHeight="1" x14ac:dyDescent="0.2"/>
    <row r="724" ht="12.75" customHeight="1" x14ac:dyDescent="0.2"/>
    <row r="725" ht="12.75" customHeight="1" x14ac:dyDescent="0.2"/>
    <row r="726" ht="12.75" customHeight="1" x14ac:dyDescent="0.2"/>
    <row r="727" ht="12.75" customHeight="1" x14ac:dyDescent="0.2"/>
    <row r="728" ht="12.75" customHeight="1" x14ac:dyDescent="0.2"/>
    <row r="729" ht="12.75" customHeight="1" x14ac:dyDescent="0.2"/>
    <row r="730" ht="12.75" customHeight="1" x14ac:dyDescent="0.2"/>
    <row r="731" ht="12.75" customHeight="1" x14ac:dyDescent="0.2"/>
    <row r="732" ht="12.75" customHeight="1" x14ac:dyDescent="0.2"/>
    <row r="733" ht="12.75" customHeight="1" x14ac:dyDescent="0.2"/>
    <row r="734" ht="12.75" customHeight="1" x14ac:dyDescent="0.2"/>
    <row r="735" ht="12.75" customHeight="1" x14ac:dyDescent="0.2"/>
    <row r="736" ht="12.75" customHeight="1" x14ac:dyDescent="0.2"/>
    <row r="737" ht="12.75" customHeight="1" x14ac:dyDescent="0.2"/>
    <row r="738" ht="12.75" customHeight="1" x14ac:dyDescent="0.2"/>
    <row r="739" ht="12.75" customHeight="1" x14ac:dyDescent="0.2"/>
    <row r="740" ht="12.75" customHeight="1" x14ac:dyDescent="0.2"/>
    <row r="741" ht="12.75" customHeight="1" x14ac:dyDescent="0.2"/>
    <row r="742" ht="12.75" customHeight="1" x14ac:dyDescent="0.2"/>
    <row r="743" ht="12.75" customHeight="1" x14ac:dyDescent="0.2"/>
    <row r="744" ht="12.75" customHeight="1" x14ac:dyDescent="0.2"/>
    <row r="745" ht="12.75" customHeight="1" x14ac:dyDescent="0.2"/>
    <row r="746" ht="12.75" customHeight="1" x14ac:dyDescent="0.2"/>
    <row r="747" ht="12.75" customHeight="1" x14ac:dyDescent="0.2"/>
    <row r="748" ht="12.75" customHeight="1" x14ac:dyDescent="0.2"/>
    <row r="749" ht="12.75" customHeight="1" x14ac:dyDescent="0.2"/>
    <row r="750" ht="12.75" customHeight="1" x14ac:dyDescent="0.2"/>
    <row r="751" ht="12.75" customHeight="1" x14ac:dyDescent="0.2"/>
    <row r="752" ht="12.75" customHeight="1" x14ac:dyDescent="0.2"/>
    <row r="753" ht="12.75" customHeight="1" x14ac:dyDescent="0.2"/>
    <row r="754" ht="12.75" customHeight="1" x14ac:dyDescent="0.2"/>
    <row r="755" ht="12.75" customHeight="1" x14ac:dyDescent="0.2"/>
    <row r="756" ht="12.75" customHeight="1" x14ac:dyDescent="0.2"/>
    <row r="757" ht="12.75" customHeight="1" x14ac:dyDescent="0.2"/>
    <row r="758" ht="12.75" customHeight="1" x14ac:dyDescent="0.2"/>
    <row r="759" ht="12.75" customHeight="1" x14ac:dyDescent="0.2"/>
    <row r="760" ht="12.75" customHeight="1" x14ac:dyDescent="0.2"/>
    <row r="761" ht="12.75" customHeight="1" x14ac:dyDescent="0.2"/>
    <row r="762" ht="12.75" customHeight="1" x14ac:dyDescent="0.2"/>
    <row r="763" ht="12.75" customHeight="1" x14ac:dyDescent="0.2"/>
    <row r="764" ht="12.75" customHeight="1" x14ac:dyDescent="0.2"/>
    <row r="765" ht="12.75" customHeight="1" x14ac:dyDescent="0.2"/>
    <row r="766" ht="12.75" customHeight="1" x14ac:dyDescent="0.2"/>
    <row r="767" ht="12.75" customHeight="1" x14ac:dyDescent="0.2"/>
    <row r="768" ht="12.75" customHeight="1" x14ac:dyDescent="0.2"/>
    <row r="769" ht="12.75" customHeight="1" x14ac:dyDescent="0.2"/>
    <row r="770" ht="12.75" customHeight="1" x14ac:dyDescent="0.2"/>
    <row r="771" ht="12.75" customHeight="1" x14ac:dyDescent="0.2"/>
    <row r="772" ht="12.75" customHeight="1" x14ac:dyDescent="0.2"/>
    <row r="773" ht="12.75" customHeight="1" x14ac:dyDescent="0.2"/>
    <row r="774" ht="12.75" customHeight="1" x14ac:dyDescent="0.2"/>
    <row r="775" ht="12.75" customHeight="1" x14ac:dyDescent="0.2"/>
    <row r="776" ht="12.75" customHeight="1" x14ac:dyDescent="0.2"/>
    <row r="777" ht="12.75" customHeight="1" x14ac:dyDescent="0.2"/>
    <row r="778" ht="12.75" customHeight="1" x14ac:dyDescent="0.2"/>
    <row r="779" ht="12.75" customHeight="1" x14ac:dyDescent="0.2"/>
    <row r="780" ht="12.75" customHeight="1" x14ac:dyDescent="0.2"/>
    <row r="781" ht="12.75" customHeight="1" x14ac:dyDescent="0.2"/>
    <row r="782" ht="12.75" customHeight="1" x14ac:dyDescent="0.2"/>
    <row r="783" ht="12.75" customHeight="1" x14ac:dyDescent="0.2"/>
    <row r="784" ht="12.75" customHeight="1" x14ac:dyDescent="0.2"/>
    <row r="785" ht="12.75" customHeight="1" x14ac:dyDescent="0.2"/>
    <row r="786" ht="12.75" customHeight="1" x14ac:dyDescent="0.2"/>
    <row r="787" ht="12.75" customHeight="1" x14ac:dyDescent="0.2"/>
    <row r="788" ht="12.75" customHeight="1" x14ac:dyDescent="0.2"/>
    <row r="789" ht="12.75" customHeight="1" x14ac:dyDescent="0.2"/>
    <row r="790" ht="12.75" customHeight="1" x14ac:dyDescent="0.2"/>
    <row r="791" ht="12.75" customHeight="1" x14ac:dyDescent="0.2"/>
    <row r="792" ht="12.75" customHeight="1" x14ac:dyDescent="0.2"/>
    <row r="793" ht="12.75" customHeight="1" x14ac:dyDescent="0.2"/>
    <row r="794" ht="12.75" customHeight="1" x14ac:dyDescent="0.2"/>
    <row r="795" ht="12.75" customHeight="1" x14ac:dyDescent="0.2"/>
    <row r="796" ht="12.75" customHeight="1" x14ac:dyDescent="0.2"/>
    <row r="797" ht="12.75" customHeight="1" x14ac:dyDescent="0.2"/>
    <row r="798" ht="12.75" customHeight="1" x14ac:dyDescent="0.2"/>
    <row r="799" ht="12.75" customHeight="1" x14ac:dyDescent="0.2"/>
    <row r="800" ht="12.75" customHeight="1" x14ac:dyDescent="0.2"/>
    <row r="801" ht="12.75" customHeight="1" x14ac:dyDescent="0.2"/>
    <row r="802" ht="12.75" customHeight="1" x14ac:dyDescent="0.2"/>
    <row r="803" ht="12.75" customHeight="1" x14ac:dyDescent="0.2"/>
    <row r="804" ht="12.75" customHeight="1" x14ac:dyDescent="0.2"/>
    <row r="805" ht="12.75" customHeight="1" x14ac:dyDescent="0.2"/>
    <row r="806" ht="12.75" customHeight="1" x14ac:dyDescent="0.2"/>
    <row r="807" ht="12.75" customHeight="1" x14ac:dyDescent="0.2"/>
    <row r="808" ht="12.75" customHeight="1" x14ac:dyDescent="0.2"/>
    <row r="809" ht="12.75" customHeight="1" x14ac:dyDescent="0.2"/>
    <row r="810" ht="12.75" customHeight="1" x14ac:dyDescent="0.2"/>
    <row r="811" ht="12.75" customHeight="1" x14ac:dyDescent="0.2"/>
    <row r="812" ht="12.75" customHeight="1" x14ac:dyDescent="0.2"/>
    <row r="813" ht="12.75" customHeight="1" x14ac:dyDescent="0.2"/>
    <row r="814" ht="12.75" customHeight="1" x14ac:dyDescent="0.2"/>
    <row r="815" ht="12.75" customHeight="1" x14ac:dyDescent="0.2"/>
    <row r="816" ht="12.75" customHeight="1" x14ac:dyDescent="0.2"/>
    <row r="817" ht="12.75" customHeight="1" x14ac:dyDescent="0.2"/>
    <row r="818" ht="12.75" customHeight="1" x14ac:dyDescent="0.2"/>
    <row r="819" ht="12.75" customHeight="1" x14ac:dyDescent="0.2"/>
    <row r="820" ht="12.75" customHeight="1" x14ac:dyDescent="0.2"/>
    <row r="821" ht="12.75" customHeight="1" x14ac:dyDescent="0.2"/>
    <row r="822" ht="12.75" customHeight="1" x14ac:dyDescent="0.2"/>
    <row r="823" ht="12.75" customHeight="1" x14ac:dyDescent="0.2"/>
    <row r="824" ht="12.75" customHeight="1" x14ac:dyDescent="0.2"/>
    <row r="825" ht="12.75" customHeight="1" x14ac:dyDescent="0.2"/>
    <row r="826" ht="12.75" customHeight="1" x14ac:dyDescent="0.2"/>
    <row r="827" ht="12.75" customHeight="1" x14ac:dyDescent="0.2"/>
    <row r="828" ht="12.75" customHeight="1" x14ac:dyDescent="0.2"/>
    <row r="829" ht="12.75" customHeight="1" x14ac:dyDescent="0.2"/>
    <row r="830" ht="12.75" customHeight="1" x14ac:dyDescent="0.2"/>
    <row r="831" ht="12.75" customHeight="1" x14ac:dyDescent="0.2"/>
    <row r="832" ht="12.75" customHeight="1" x14ac:dyDescent="0.2"/>
    <row r="833" ht="12.75" customHeight="1" x14ac:dyDescent="0.2"/>
    <row r="834" ht="12.75" customHeight="1" x14ac:dyDescent="0.2"/>
    <row r="835" ht="12.75" customHeight="1" x14ac:dyDescent="0.2"/>
    <row r="836" ht="12.75" customHeight="1" x14ac:dyDescent="0.2"/>
    <row r="837" ht="12.75" customHeight="1" x14ac:dyDescent="0.2"/>
    <row r="838" ht="12.75" customHeight="1" x14ac:dyDescent="0.2"/>
    <row r="839" ht="12.75" customHeight="1" x14ac:dyDescent="0.2"/>
    <row r="840" ht="12.75" customHeight="1" x14ac:dyDescent="0.2"/>
    <row r="841" ht="12.75" customHeight="1" x14ac:dyDescent="0.2"/>
    <row r="842" ht="12.75" customHeight="1" x14ac:dyDescent="0.2"/>
    <row r="843" ht="12.75" customHeight="1" x14ac:dyDescent="0.2"/>
    <row r="844" ht="12.75" customHeight="1" x14ac:dyDescent="0.2"/>
    <row r="845" ht="12.75" customHeight="1" x14ac:dyDescent="0.2"/>
    <row r="846" ht="12.75" customHeight="1" x14ac:dyDescent="0.2"/>
    <row r="847" ht="12.75" customHeight="1" x14ac:dyDescent="0.2"/>
    <row r="848" ht="12.75" customHeight="1" x14ac:dyDescent="0.2"/>
    <row r="849" ht="12.75" customHeight="1" x14ac:dyDescent="0.2"/>
    <row r="850" ht="12.75" customHeight="1" x14ac:dyDescent="0.2"/>
    <row r="851" ht="12.75" customHeight="1" x14ac:dyDescent="0.2"/>
    <row r="852" ht="12.75" customHeight="1" x14ac:dyDescent="0.2"/>
    <row r="853" ht="12.75" customHeight="1" x14ac:dyDescent="0.2"/>
    <row r="854" ht="12.75" customHeight="1" x14ac:dyDescent="0.2"/>
    <row r="855" ht="12.75" customHeight="1" x14ac:dyDescent="0.2"/>
    <row r="856" ht="12.75" customHeight="1" x14ac:dyDescent="0.2"/>
    <row r="857" ht="12.75" customHeight="1" x14ac:dyDescent="0.2"/>
    <row r="858" ht="12.75" customHeight="1" x14ac:dyDescent="0.2"/>
    <row r="859" ht="12.75" customHeight="1" x14ac:dyDescent="0.2"/>
    <row r="860" ht="12.75" customHeight="1" x14ac:dyDescent="0.2"/>
    <row r="861" ht="12.75" customHeight="1" x14ac:dyDescent="0.2"/>
    <row r="862" ht="12.75" customHeight="1" x14ac:dyDescent="0.2"/>
    <row r="863" ht="12.75" customHeight="1" x14ac:dyDescent="0.2"/>
    <row r="864" ht="12.75" customHeight="1" x14ac:dyDescent="0.2"/>
    <row r="865" ht="12.75" customHeight="1" x14ac:dyDescent="0.2"/>
    <row r="866" ht="12.75" customHeight="1" x14ac:dyDescent="0.2"/>
    <row r="867" ht="12.75" customHeight="1" x14ac:dyDescent="0.2"/>
    <row r="868" ht="12.75" customHeight="1" x14ac:dyDescent="0.2"/>
    <row r="869" ht="12.75" customHeight="1" x14ac:dyDescent="0.2"/>
    <row r="870" ht="12.75" customHeight="1" x14ac:dyDescent="0.2"/>
    <row r="871" ht="12.75" customHeight="1" x14ac:dyDescent="0.2"/>
    <row r="872" ht="12.75" customHeight="1" x14ac:dyDescent="0.2"/>
    <row r="873" ht="12.75" customHeight="1" x14ac:dyDescent="0.2"/>
    <row r="874" ht="12.75" customHeight="1" x14ac:dyDescent="0.2"/>
    <row r="875" ht="12.75" customHeight="1" x14ac:dyDescent="0.2"/>
    <row r="876" ht="12.75" customHeight="1" x14ac:dyDescent="0.2"/>
    <row r="877" ht="12.75" customHeight="1" x14ac:dyDescent="0.2"/>
    <row r="878" ht="12.75" customHeight="1" x14ac:dyDescent="0.2"/>
    <row r="879" ht="12.75" customHeight="1" x14ac:dyDescent="0.2"/>
    <row r="880" ht="12.75" customHeight="1" x14ac:dyDescent="0.2"/>
    <row r="881" ht="12.75" customHeight="1" x14ac:dyDescent="0.2"/>
    <row r="882" ht="12.75" customHeight="1" x14ac:dyDescent="0.2"/>
    <row r="883" ht="12.75" customHeight="1" x14ac:dyDescent="0.2"/>
    <row r="884" ht="12.75" customHeight="1" x14ac:dyDescent="0.2"/>
    <row r="885" ht="12.75" customHeight="1" x14ac:dyDescent="0.2"/>
    <row r="886" ht="12.75" customHeight="1" x14ac:dyDescent="0.2"/>
    <row r="887" ht="12.75" customHeight="1" x14ac:dyDescent="0.2"/>
    <row r="888" ht="12.75" customHeight="1" x14ac:dyDescent="0.2"/>
    <row r="889" ht="12.75" customHeight="1" x14ac:dyDescent="0.2"/>
    <row r="890" ht="12.75" customHeight="1" x14ac:dyDescent="0.2"/>
    <row r="891" ht="12.75" customHeight="1" x14ac:dyDescent="0.2"/>
    <row r="892" ht="12.75" customHeight="1" x14ac:dyDescent="0.2"/>
    <row r="893" ht="12.75" customHeight="1" x14ac:dyDescent="0.2"/>
    <row r="894" ht="12.75" customHeight="1" x14ac:dyDescent="0.2"/>
    <row r="895" ht="12.75" customHeight="1" x14ac:dyDescent="0.2"/>
    <row r="896" ht="12.75" customHeight="1" x14ac:dyDescent="0.2"/>
    <row r="897" ht="12.75" customHeight="1" x14ac:dyDescent="0.2"/>
    <row r="898" ht="12.75" customHeight="1" x14ac:dyDescent="0.2"/>
    <row r="899" ht="12.75" customHeight="1" x14ac:dyDescent="0.2"/>
    <row r="900" ht="12.75" customHeight="1" x14ac:dyDescent="0.2"/>
    <row r="901" ht="12.75" customHeight="1" x14ac:dyDescent="0.2"/>
    <row r="902" ht="12.75" customHeight="1" x14ac:dyDescent="0.2"/>
    <row r="903" ht="12.75" customHeight="1" x14ac:dyDescent="0.2"/>
    <row r="904" ht="12.75" customHeight="1" x14ac:dyDescent="0.2"/>
    <row r="905" ht="12.75" customHeight="1" x14ac:dyDescent="0.2"/>
    <row r="906" ht="12.75" customHeight="1" x14ac:dyDescent="0.2"/>
    <row r="907" ht="12.75" customHeight="1" x14ac:dyDescent="0.2"/>
    <row r="908" ht="12.75" customHeight="1" x14ac:dyDescent="0.2"/>
    <row r="909" ht="12.75" customHeight="1" x14ac:dyDescent="0.2"/>
    <row r="910" ht="12.75" customHeight="1" x14ac:dyDescent="0.2"/>
    <row r="911" ht="12.75" customHeight="1" x14ac:dyDescent="0.2"/>
    <row r="912" ht="12.75" customHeight="1" x14ac:dyDescent="0.2"/>
    <row r="913" ht="12.75" customHeight="1" x14ac:dyDescent="0.2"/>
    <row r="914" ht="12.75" customHeight="1" x14ac:dyDescent="0.2"/>
    <row r="915" ht="12.75" customHeight="1" x14ac:dyDescent="0.2"/>
    <row r="916" ht="12.75" customHeight="1" x14ac:dyDescent="0.2"/>
    <row r="917" ht="12.75" customHeight="1" x14ac:dyDescent="0.2"/>
    <row r="918" ht="12.75" customHeight="1" x14ac:dyDescent="0.2"/>
    <row r="919" ht="12.75" customHeight="1" x14ac:dyDescent="0.2"/>
    <row r="920" ht="12.75" customHeight="1" x14ac:dyDescent="0.2"/>
    <row r="921" ht="12.75" customHeight="1" x14ac:dyDescent="0.2"/>
    <row r="922" ht="12.75" customHeight="1" x14ac:dyDescent="0.2"/>
    <row r="923" ht="12.75" customHeight="1" x14ac:dyDescent="0.2"/>
    <row r="924" ht="12.75" customHeight="1" x14ac:dyDescent="0.2"/>
    <row r="925" ht="12.75" customHeight="1" x14ac:dyDescent="0.2"/>
    <row r="926" ht="12.75" customHeight="1" x14ac:dyDescent="0.2"/>
    <row r="927" ht="12.75" customHeight="1" x14ac:dyDescent="0.2"/>
    <row r="928" ht="12.75" customHeight="1" x14ac:dyDescent="0.2"/>
    <row r="929" ht="12.75" customHeight="1" x14ac:dyDescent="0.2"/>
    <row r="930" ht="12.75" customHeight="1" x14ac:dyDescent="0.2"/>
    <row r="931" ht="12.75" customHeight="1" x14ac:dyDescent="0.2"/>
    <row r="932" ht="12.75" customHeight="1" x14ac:dyDescent="0.2"/>
    <row r="933" ht="12.75" customHeight="1" x14ac:dyDescent="0.2"/>
    <row r="934" ht="12.75" customHeight="1" x14ac:dyDescent="0.2"/>
    <row r="935" ht="12.75" customHeight="1" x14ac:dyDescent="0.2"/>
    <row r="936" ht="12.75" customHeight="1" x14ac:dyDescent="0.2"/>
    <row r="937" ht="12.75" customHeight="1" x14ac:dyDescent="0.2"/>
    <row r="938" ht="12.75" customHeight="1" x14ac:dyDescent="0.2"/>
    <row r="939" ht="12.75" customHeight="1" x14ac:dyDescent="0.2"/>
    <row r="940" ht="12.75" customHeight="1" x14ac:dyDescent="0.2"/>
    <row r="941" ht="12.75" customHeight="1" x14ac:dyDescent="0.2"/>
    <row r="942" ht="12.75" customHeight="1" x14ac:dyDescent="0.2"/>
    <row r="943" ht="12.75" customHeight="1" x14ac:dyDescent="0.2"/>
    <row r="944" ht="12.75" customHeight="1" x14ac:dyDescent="0.2"/>
    <row r="945" ht="12.75" customHeight="1" x14ac:dyDescent="0.2"/>
    <row r="946" ht="12.75" customHeight="1" x14ac:dyDescent="0.2"/>
    <row r="947" ht="12.75" customHeight="1" x14ac:dyDescent="0.2"/>
    <row r="948" ht="12.75" customHeight="1" x14ac:dyDescent="0.2"/>
    <row r="949" ht="12.75" customHeight="1" x14ac:dyDescent="0.2"/>
    <row r="950" ht="12.75" customHeight="1" x14ac:dyDescent="0.2"/>
    <row r="951" ht="12.75" customHeight="1" x14ac:dyDescent="0.2"/>
    <row r="952" ht="12.75" customHeight="1" x14ac:dyDescent="0.2"/>
    <row r="953" ht="12.75" customHeight="1" x14ac:dyDescent="0.2"/>
    <row r="954" ht="12.75" customHeight="1" x14ac:dyDescent="0.2"/>
    <row r="955" ht="12.75" customHeight="1" x14ac:dyDescent="0.2"/>
    <row r="956" ht="12.75" customHeight="1" x14ac:dyDescent="0.2"/>
    <row r="957" ht="12.75" customHeight="1" x14ac:dyDescent="0.2"/>
    <row r="958" ht="12.75" customHeight="1" x14ac:dyDescent="0.2"/>
    <row r="959" ht="12.75" customHeight="1" x14ac:dyDescent="0.2"/>
    <row r="960" ht="12.75" customHeight="1" x14ac:dyDescent="0.2"/>
    <row r="961" ht="12.75" customHeight="1" x14ac:dyDescent="0.2"/>
    <row r="962" ht="12.75" customHeight="1" x14ac:dyDescent="0.2"/>
    <row r="963" ht="12.75" customHeight="1" x14ac:dyDescent="0.2"/>
    <row r="964" ht="12.75" customHeight="1" x14ac:dyDescent="0.2"/>
    <row r="965" ht="12.75" customHeight="1" x14ac:dyDescent="0.2"/>
    <row r="966" ht="12.75" customHeight="1" x14ac:dyDescent="0.2"/>
    <row r="967" ht="12.75" customHeight="1" x14ac:dyDescent="0.2"/>
    <row r="968" ht="12.75" customHeight="1" x14ac:dyDescent="0.2"/>
    <row r="969" ht="12.75" customHeight="1" x14ac:dyDescent="0.2"/>
    <row r="970" ht="12.75" customHeight="1" x14ac:dyDescent="0.2"/>
    <row r="971" ht="12.75" customHeight="1" x14ac:dyDescent="0.2"/>
    <row r="972" ht="12.75" customHeight="1" x14ac:dyDescent="0.2"/>
    <row r="973" ht="12.75" customHeight="1" x14ac:dyDescent="0.2"/>
    <row r="974" ht="12.75" customHeight="1" x14ac:dyDescent="0.2"/>
    <row r="975" ht="12.75" customHeight="1" x14ac:dyDescent="0.2"/>
    <row r="976" ht="12.75" customHeight="1" x14ac:dyDescent="0.2"/>
    <row r="977" ht="12.75" customHeight="1" x14ac:dyDescent="0.2"/>
    <row r="978" ht="12.75" customHeight="1" x14ac:dyDescent="0.2"/>
    <row r="979" ht="12.75" customHeight="1" x14ac:dyDescent="0.2"/>
    <row r="980" ht="12.75" customHeight="1" x14ac:dyDescent="0.2"/>
    <row r="981" ht="12.75" customHeight="1" x14ac:dyDescent="0.2"/>
    <row r="982" ht="12.75" customHeight="1" x14ac:dyDescent="0.2"/>
    <row r="983" ht="12.75" customHeight="1" x14ac:dyDescent="0.2"/>
    <row r="984" ht="12.75" customHeight="1" x14ac:dyDescent="0.2"/>
    <row r="985" ht="12.75" customHeight="1" x14ac:dyDescent="0.2"/>
    <row r="986" ht="12.75" customHeight="1" x14ac:dyDescent="0.2"/>
    <row r="987" ht="12.75" customHeight="1" x14ac:dyDescent="0.2"/>
    <row r="988" ht="12.75" customHeight="1" x14ac:dyDescent="0.2"/>
    <row r="989" ht="12.75" customHeight="1" x14ac:dyDescent="0.2"/>
    <row r="990" ht="12.75" customHeight="1" x14ac:dyDescent="0.2"/>
    <row r="991" ht="12.75" customHeight="1" x14ac:dyDescent="0.2"/>
    <row r="992" ht="12.75" customHeight="1" x14ac:dyDescent="0.2"/>
    <row r="993" ht="12.75" customHeight="1" x14ac:dyDescent="0.2"/>
    <row r="994" ht="12.75" customHeight="1" x14ac:dyDescent="0.2"/>
    <row r="995" ht="12.75" customHeight="1" x14ac:dyDescent="0.2"/>
    <row r="996" ht="12.75" customHeight="1" x14ac:dyDescent="0.2"/>
    <row r="997" ht="12.75" customHeight="1" x14ac:dyDescent="0.2"/>
    <row r="998" ht="12.75" customHeight="1" x14ac:dyDescent="0.2"/>
    <row r="999" ht="12.75" customHeight="1" x14ac:dyDescent="0.2"/>
    <row r="1000" ht="12.75" customHeight="1" x14ac:dyDescent="0.2"/>
  </sheetData>
  <conditionalFormatting sqref="D3">
    <cfRule type="notContainsBlanks" dxfId="24" priority="1">
      <formula>LEN(TRIM(D3))&gt;0</formula>
    </cfRule>
  </conditionalFormatting>
  <dataValidations count="3">
    <dataValidation type="list" allowBlank="1" showErrorMessage="1" sqref="E9:E37" xr:uid="{00000000-0002-0000-0900-000000000000}">
      <formula1>"_,Leeg,Restafval,E-Waste,Metaal,Restafval + Metaal,Restafval + E-Waste,E-Waste + Metaal,Restafval + E-Waste + Metaal"</formula1>
    </dataValidation>
    <dataValidation type="list" allowBlank="1" showErrorMessage="1" sqref="D8:D37" xr:uid="{00000000-0002-0000-0900-000001000000}">
      <formula1>$B$83:$B$98</formula1>
    </dataValidation>
    <dataValidation type="list" allowBlank="1" showErrorMessage="1" sqref="G9:G37" xr:uid="{00000000-0002-0000-0900-000002000000}">
      <formula1>"_,Geen brandstof,Diesel,Benzine,LPG,CNG/LNG,Waterstof,Elektrisch"</formula1>
    </dataValidation>
  </dataValidations>
  <pageMargins left="0.78749999999999998" right="0.78749999999999998" top="1.0249999999999999" bottom="1.0249999999999999" header="0" footer="0"/>
  <pageSetup paperSize="9" orientation="portrait"/>
  <headerFooter>
    <oddHeader>&amp;C&amp;A</oddHeader>
    <oddFooter>&amp;CPage &amp;P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K1000"/>
  <sheetViews>
    <sheetView workbookViewId="0">
      <selection activeCell="D4" sqref="D4"/>
    </sheetView>
  </sheetViews>
  <sheetFormatPr defaultColWidth="14.42578125" defaultRowHeight="15" customHeight="1" x14ac:dyDescent="0.2"/>
  <cols>
    <col min="1" max="2" width="11.5703125" customWidth="1"/>
    <col min="3" max="3" width="23.85546875" customWidth="1"/>
    <col min="4" max="4" width="57.140625" customWidth="1"/>
    <col min="5" max="5" width="33.5703125" customWidth="1"/>
    <col min="6" max="6" width="33" customWidth="1"/>
    <col min="7" max="7" width="45.42578125" customWidth="1"/>
    <col min="8" max="8" width="23.85546875" customWidth="1"/>
    <col min="9" max="9" width="11.5703125" customWidth="1"/>
    <col min="10" max="10" width="33.85546875" customWidth="1"/>
    <col min="11" max="26" width="11.5703125" customWidth="1"/>
  </cols>
  <sheetData>
    <row r="1" spans="1:11" ht="12.75" customHeight="1" x14ac:dyDescent="0.2">
      <c r="A1" s="1"/>
      <c r="B1" s="2"/>
      <c r="C1" s="2"/>
      <c r="D1" s="2"/>
      <c r="E1" s="2"/>
      <c r="F1" s="2"/>
      <c r="G1" s="2"/>
      <c r="H1" s="2"/>
      <c r="I1" s="2"/>
      <c r="J1" s="65"/>
      <c r="K1" s="2"/>
    </row>
    <row r="2" spans="1:11" ht="12.75" customHeight="1" x14ac:dyDescent="0.2">
      <c r="A2" s="1"/>
      <c r="B2" s="8"/>
      <c r="C2" s="7" t="s">
        <v>451</v>
      </c>
      <c r="D2" s="8"/>
      <c r="E2" s="8"/>
      <c r="F2" s="8"/>
      <c r="G2" s="8"/>
      <c r="H2" s="8"/>
      <c r="I2" s="8"/>
      <c r="J2" s="33"/>
      <c r="K2" s="2"/>
    </row>
    <row r="3" spans="1:11" ht="12.75" customHeight="1" x14ac:dyDescent="0.4">
      <c r="A3" s="1"/>
      <c r="B3" s="8"/>
      <c r="C3" s="7" t="s">
        <v>417</v>
      </c>
      <c r="D3" s="62">
        <v>120</v>
      </c>
      <c r="E3" s="54" t="str">
        <f>IF(ISBLANK(D3),"Voer de frequentie in van deze route!","ok")</f>
        <v>ok</v>
      </c>
      <c r="F3" s="8"/>
      <c r="G3" s="8"/>
      <c r="H3" s="8"/>
      <c r="I3" s="8"/>
      <c r="J3" s="33"/>
      <c r="K3" s="2"/>
    </row>
    <row r="4" spans="1:11" ht="12.75" customHeight="1" x14ac:dyDescent="0.4">
      <c r="A4" s="1"/>
      <c r="B4" s="8"/>
      <c r="C4" s="7" t="s">
        <v>122</v>
      </c>
      <c r="D4" s="8" t="str">
        <f>Voertuigen!D88</f>
        <v>Vrachtwagen B</v>
      </c>
      <c r="E4" s="54" t="str">
        <f>IF(OR(ISBLANK(D4),D4=0),"Voer een voertuig in bij tabblad voertuigen!","ok")</f>
        <v>ok</v>
      </c>
      <c r="F4" s="8"/>
      <c r="G4" s="8"/>
      <c r="H4" s="8"/>
      <c r="I4" s="8"/>
      <c r="J4" s="33"/>
      <c r="K4" s="2"/>
    </row>
    <row r="5" spans="1:11" ht="12.75" customHeight="1" x14ac:dyDescent="0.4">
      <c r="A5" s="1"/>
      <c r="B5" s="8"/>
      <c r="C5" s="7" t="s">
        <v>418</v>
      </c>
      <c r="D5" s="33" t="str">
        <f>Voertuigen!E139</f>
        <v>Diesel</v>
      </c>
      <c r="E5" s="54" t="str">
        <f>IF((D5="-"),"Voer een soort brandstof in bij tabblad voertuigen!","ok")</f>
        <v>ok</v>
      </c>
      <c r="F5" s="8"/>
      <c r="G5" s="8"/>
      <c r="H5" s="8"/>
      <c r="I5" s="8"/>
      <c r="J5" s="33"/>
      <c r="K5" s="2"/>
    </row>
    <row r="6" spans="1:11" ht="12.75" customHeight="1" x14ac:dyDescent="0.2">
      <c r="A6" s="1"/>
      <c r="B6" s="8"/>
      <c r="C6" s="8"/>
      <c r="D6" s="8"/>
      <c r="E6" s="8"/>
      <c r="F6" s="8"/>
      <c r="G6" s="8"/>
      <c r="H6" s="8"/>
      <c r="I6" s="8"/>
      <c r="J6" s="33"/>
      <c r="K6" s="2"/>
    </row>
    <row r="7" spans="1:11" ht="12.75" customHeight="1" x14ac:dyDescent="0.2">
      <c r="A7" s="1"/>
      <c r="B7" s="8"/>
      <c r="C7" s="7" t="s">
        <v>419</v>
      </c>
      <c r="D7" s="7" t="s">
        <v>420</v>
      </c>
      <c r="E7" s="7" t="s">
        <v>421</v>
      </c>
      <c r="F7" s="7" t="s">
        <v>422</v>
      </c>
      <c r="G7" s="7" t="s">
        <v>423</v>
      </c>
      <c r="H7" s="7" t="s">
        <v>147</v>
      </c>
      <c r="I7" s="7" t="s">
        <v>424</v>
      </c>
      <c r="J7" s="7" t="s">
        <v>425</v>
      </c>
      <c r="K7" s="2"/>
    </row>
    <row r="8" spans="1:11" ht="12.75" customHeight="1" x14ac:dyDescent="0.2">
      <c r="A8" s="1"/>
      <c r="B8" s="8"/>
      <c r="C8" s="8">
        <v>1</v>
      </c>
      <c r="D8" s="39" t="s">
        <v>426</v>
      </c>
      <c r="E8" s="8" t="s">
        <v>427</v>
      </c>
      <c r="F8" s="8"/>
      <c r="G8" s="8"/>
      <c r="I8" s="8"/>
      <c r="J8" s="33"/>
      <c r="K8" s="2"/>
    </row>
    <row r="9" spans="1:11" ht="12.75" customHeight="1" x14ac:dyDescent="0.2">
      <c r="A9" s="1"/>
      <c r="B9" s="8"/>
      <c r="C9" s="8">
        <v>2</v>
      </c>
      <c r="D9" s="39" t="s">
        <v>436</v>
      </c>
      <c r="E9" s="39" t="s">
        <v>498</v>
      </c>
      <c r="F9" s="62">
        <v>34</v>
      </c>
      <c r="G9" s="39" t="s">
        <v>90</v>
      </c>
      <c r="I9" s="8" t="str">
        <f t="shared" ref="I9:I37" si="0">IF(OR(F9="",G9="_"),IF(D9="_","","Vul de ontbrekende gegevens in"),"ok")</f>
        <v>ok</v>
      </c>
      <c r="J9" s="33" t="str">
        <f>IF(D9="_","",(IF(OR(D5=G9,D5="Hybride"),"Klopt","De ingevulde brandstofsoort klopt niet")))</f>
        <v>Klopt</v>
      </c>
      <c r="K9" s="2"/>
    </row>
    <row r="10" spans="1:11" ht="12.75" customHeight="1" x14ac:dyDescent="0.2">
      <c r="A10" s="1"/>
      <c r="B10" s="8"/>
      <c r="C10" s="8">
        <v>3</v>
      </c>
      <c r="D10" s="39" t="s">
        <v>440</v>
      </c>
      <c r="E10" s="39" t="s">
        <v>47</v>
      </c>
      <c r="F10" s="62">
        <v>34</v>
      </c>
      <c r="G10" s="39" t="s">
        <v>90</v>
      </c>
      <c r="I10" s="8" t="str">
        <f t="shared" si="0"/>
        <v>ok</v>
      </c>
      <c r="J10" s="33" t="str">
        <f>IF(D10="_","",(IF(OR(D5=G10,D5="Hybride"),"Klopt","De ingevulde brandstofsoort klopt niet")))</f>
        <v>Klopt</v>
      </c>
      <c r="K10" s="2"/>
    </row>
    <row r="11" spans="1:11" ht="12.75" customHeight="1" x14ac:dyDescent="0.2">
      <c r="A11" s="1"/>
      <c r="B11" s="8"/>
      <c r="C11" s="8">
        <v>4</v>
      </c>
      <c r="D11" s="39" t="s">
        <v>434</v>
      </c>
      <c r="E11" s="39" t="s">
        <v>498</v>
      </c>
      <c r="F11" s="62">
        <v>34</v>
      </c>
      <c r="G11" s="39" t="s">
        <v>90</v>
      </c>
      <c r="I11" s="8" t="str">
        <f t="shared" si="0"/>
        <v>ok</v>
      </c>
      <c r="J11" s="33" t="str">
        <f>IF(D11="_","",(IF(OR(D5=G11,D5="Hybride"),"Klopt","De ingevulde brandstofsoort klopt niet")))</f>
        <v>Klopt</v>
      </c>
      <c r="K11" s="2"/>
    </row>
    <row r="12" spans="1:11" ht="12.75" customHeight="1" x14ac:dyDescent="0.2">
      <c r="A12" s="1"/>
      <c r="B12" s="8"/>
      <c r="C12" s="8">
        <v>5</v>
      </c>
      <c r="D12" s="39" t="s">
        <v>81</v>
      </c>
      <c r="E12" s="39" t="s">
        <v>81</v>
      </c>
      <c r="G12" s="39" t="s">
        <v>81</v>
      </c>
      <c r="I12" s="8" t="str">
        <f t="shared" si="0"/>
        <v/>
      </c>
      <c r="J12" s="33" t="str">
        <f>IF(D12="_","",(IF(OR(D5=G12,D5="Hybride"),"Klopt","De ingevulde brandstofsoort klopt niet")))</f>
        <v/>
      </c>
      <c r="K12" s="2"/>
    </row>
    <row r="13" spans="1:11" ht="12.75" customHeight="1" x14ac:dyDescent="0.2">
      <c r="A13" s="1"/>
      <c r="B13" s="8"/>
      <c r="C13" s="8">
        <v>6</v>
      </c>
      <c r="D13" s="39" t="s">
        <v>81</v>
      </c>
      <c r="E13" s="39" t="s">
        <v>81</v>
      </c>
      <c r="G13" s="39" t="s">
        <v>81</v>
      </c>
      <c r="I13" s="8" t="str">
        <f t="shared" si="0"/>
        <v/>
      </c>
      <c r="J13" s="33" t="str">
        <f>IF(D13="_","",(IF(OR(D5=G13,D5="Hybride"),"Klopt","De ingevulde brandstofsoort klopt niet")))</f>
        <v/>
      </c>
      <c r="K13" s="2"/>
    </row>
    <row r="14" spans="1:11" ht="12.75" customHeight="1" x14ac:dyDescent="0.2">
      <c r="A14" s="1"/>
      <c r="B14" s="8"/>
      <c r="C14" s="8">
        <v>7</v>
      </c>
      <c r="D14" s="39" t="s">
        <v>81</v>
      </c>
      <c r="E14" s="39" t="s">
        <v>81</v>
      </c>
      <c r="G14" s="39" t="s">
        <v>81</v>
      </c>
      <c r="I14" s="8" t="str">
        <f t="shared" si="0"/>
        <v/>
      </c>
      <c r="J14" s="33" t="str">
        <f>IF(D14="_","",(IF(OR(D5=G14,D5="Hybride"),"Klopt","De ingevulde brandstofsoort klopt niet")))</f>
        <v/>
      </c>
      <c r="K14" s="2"/>
    </row>
    <row r="15" spans="1:11" ht="12.75" customHeight="1" x14ac:dyDescent="0.2">
      <c r="A15" s="1"/>
      <c r="B15" s="8"/>
      <c r="C15" s="8">
        <v>8</v>
      </c>
      <c r="D15" s="39" t="s">
        <v>81</v>
      </c>
      <c r="E15" s="39" t="s">
        <v>81</v>
      </c>
      <c r="G15" s="39" t="s">
        <v>81</v>
      </c>
      <c r="I15" s="8" t="str">
        <f t="shared" si="0"/>
        <v/>
      </c>
      <c r="J15" s="33" t="str">
        <f>IF(D15="_","",(IF(OR(D5=G15,D5="Hybride"),"Klopt","De ingevulde brandstofsoort klopt niet")))</f>
        <v/>
      </c>
      <c r="K15" s="2"/>
    </row>
    <row r="16" spans="1:11" ht="12.75" customHeight="1" x14ac:dyDescent="0.2">
      <c r="A16" s="1"/>
      <c r="B16" s="8"/>
      <c r="C16" s="8">
        <v>9</v>
      </c>
      <c r="D16" s="39" t="s">
        <v>81</v>
      </c>
      <c r="E16" s="39" t="s">
        <v>81</v>
      </c>
      <c r="G16" s="39" t="s">
        <v>81</v>
      </c>
      <c r="I16" s="8" t="str">
        <f t="shared" si="0"/>
        <v/>
      </c>
      <c r="J16" s="33" t="str">
        <f>IF(D16="_","",(IF(OR(D5=G16,D5="Hybride"),"Klopt","De ingevulde brandstofsoort klopt niet")))</f>
        <v/>
      </c>
      <c r="K16" s="2"/>
    </row>
    <row r="17" spans="1:11" ht="12.75" customHeight="1" x14ac:dyDescent="0.2">
      <c r="A17" s="1"/>
      <c r="B17" s="8"/>
      <c r="C17" s="8">
        <v>10</v>
      </c>
      <c r="D17" s="39" t="s">
        <v>81</v>
      </c>
      <c r="E17" s="39" t="s">
        <v>81</v>
      </c>
      <c r="G17" s="39" t="s">
        <v>81</v>
      </c>
      <c r="I17" s="8" t="str">
        <f t="shared" si="0"/>
        <v/>
      </c>
      <c r="J17" s="33" t="str">
        <f>IF(D17="_","",(IF(OR(D5=G17,D5="Hybride"),"Klopt","De ingevulde brandstofsoort klopt niet")))</f>
        <v/>
      </c>
      <c r="K17" s="2"/>
    </row>
    <row r="18" spans="1:11" ht="12.75" customHeight="1" x14ac:dyDescent="0.2">
      <c r="A18" s="1"/>
      <c r="B18" s="8"/>
      <c r="C18" s="8">
        <v>11</v>
      </c>
      <c r="D18" s="39" t="s">
        <v>81</v>
      </c>
      <c r="E18" s="39" t="s">
        <v>81</v>
      </c>
      <c r="G18" s="39" t="s">
        <v>81</v>
      </c>
      <c r="I18" s="8" t="str">
        <f t="shared" si="0"/>
        <v/>
      </c>
      <c r="J18" s="33" t="str">
        <f>IF(D18="_","",(IF(OR(D5=G18,D5="Hybride"),"Klopt","De ingevulde brandstofsoort klopt niet")))</f>
        <v/>
      </c>
      <c r="K18" s="2"/>
    </row>
    <row r="19" spans="1:11" ht="12.75" customHeight="1" x14ac:dyDescent="0.2">
      <c r="A19" s="1"/>
      <c r="B19" s="8"/>
      <c r="C19" s="8">
        <v>12</v>
      </c>
      <c r="D19" s="39" t="s">
        <v>81</v>
      </c>
      <c r="E19" s="39" t="s">
        <v>81</v>
      </c>
      <c r="G19" s="39" t="s">
        <v>81</v>
      </c>
      <c r="I19" s="8" t="str">
        <f t="shared" si="0"/>
        <v/>
      </c>
      <c r="J19" s="33" t="str">
        <f>IF(D19="_","",(IF(OR(D5=G19,D5="Hybride"),"Klopt","De ingevulde brandstofsoort klopt niet")))</f>
        <v/>
      </c>
      <c r="K19" s="2"/>
    </row>
    <row r="20" spans="1:11" ht="12.75" customHeight="1" x14ac:dyDescent="0.2">
      <c r="A20" s="1"/>
      <c r="B20" s="8"/>
      <c r="C20" s="8">
        <v>13</v>
      </c>
      <c r="D20" s="39" t="s">
        <v>81</v>
      </c>
      <c r="E20" s="39" t="s">
        <v>81</v>
      </c>
      <c r="G20" s="39" t="s">
        <v>81</v>
      </c>
      <c r="I20" s="8" t="str">
        <f t="shared" si="0"/>
        <v/>
      </c>
      <c r="J20" s="33" t="str">
        <f>IF(D20="_","",(IF(OR(D5=G20,D5="Hybride"),"Klopt","De ingevulde brandstofsoort klopt niet")))</f>
        <v/>
      </c>
      <c r="K20" s="2"/>
    </row>
    <row r="21" spans="1:11" ht="12.75" customHeight="1" x14ac:dyDescent="0.2">
      <c r="A21" s="1"/>
      <c r="B21" s="8"/>
      <c r="C21" s="8">
        <v>14</v>
      </c>
      <c r="D21" s="39" t="s">
        <v>81</v>
      </c>
      <c r="E21" s="39" t="s">
        <v>81</v>
      </c>
      <c r="G21" s="39" t="s">
        <v>81</v>
      </c>
      <c r="I21" s="8" t="str">
        <f t="shared" si="0"/>
        <v/>
      </c>
      <c r="J21" s="33" t="str">
        <f>IF(D21="_","",(IF(OR(D5=G21,D5="Hybride"),"Klopt","De ingevulde brandstofsoort klopt niet")))</f>
        <v/>
      </c>
      <c r="K21" s="2"/>
    </row>
    <row r="22" spans="1:11" ht="12.75" customHeight="1" x14ac:dyDescent="0.2">
      <c r="A22" s="1"/>
      <c r="B22" s="8"/>
      <c r="C22" s="8">
        <v>15</v>
      </c>
      <c r="D22" s="39" t="s">
        <v>81</v>
      </c>
      <c r="E22" s="39" t="s">
        <v>81</v>
      </c>
      <c r="G22" s="39" t="s">
        <v>81</v>
      </c>
      <c r="I22" s="8" t="str">
        <f t="shared" si="0"/>
        <v/>
      </c>
      <c r="J22" s="33" t="str">
        <f>IF(D22="_","",(IF(OR(D5=G22,D5="Hybride"),"Klopt","De ingevulde brandstofsoort klopt niet")))</f>
        <v/>
      </c>
      <c r="K22" s="2"/>
    </row>
    <row r="23" spans="1:11" ht="12.75" customHeight="1" x14ac:dyDescent="0.2">
      <c r="A23" s="1"/>
      <c r="B23" s="8"/>
      <c r="C23" s="8">
        <v>16</v>
      </c>
      <c r="D23" s="39" t="s">
        <v>81</v>
      </c>
      <c r="E23" s="39" t="s">
        <v>81</v>
      </c>
      <c r="F23" s="39" t="s">
        <v>445</v>
      </c>
      <c r="G23" s="39" t="s">
        <v>81</v>
      </c>
      <c r="I23" s="8" t="str">
        <f t="shared" si="0"/>
        <v/>
      </c>
      <c r="J23" s="33" t="str">
        <f>IF(D23="_","",(IF(OR(D5=G23,D5="Hybride"),"Klopt","De ingevulde brandstofsoort klopt niet")))</f>
        <v/>
      </c>
      <c r="K23" s="2"/>
    </row>
    <row r="24" spans="1:11" ht="12.75" customHeight="1" x14ac:dyDescent="0.2">
      <c r="A24" s="1"/>
      <c r="B24" s="8"/>
      <c r="C24" s="8">
        <v>17</v>
      </c>
      <c r="D24" s="39" t="s">
        <v>81</v>
      </c>
      <c r="E24" s="39" t="s">
        <v>81</v>
      </c>
      <c r="F24" s="39" t="s">
        <v>445</v>
      </c>
      <c r="G24" s="39" t="s">
        <v>81</v>
      </c>
      <c r="I24" s="8" t="str">
        <f t="shared" si="0"/>
        <v/>
      </c>
      <c r="J24" s="33" t="str">
        <f>IF(D24="_","",(IF(OR(D5=G24,D5="Hybride"),"Klopt","De ingevulde brandstofsoort klopt niet")))</f>
        <v/>
      </c>
      <c r="K24" s="2"/>
    </row>
    <row r="25" spans="1:11" ht="12.75" customHeight="1" x14ac:dyDescent="0.2">
      <c r="A25" s="1"/>
      <c r="B25" s="8"/>
      <c r="C25" s="8">
        <v>18</v>
      </c>
      <c r="D25" s="39" t="s">
        <v>81</v>
      </c>
      <c r="E25" s="39" t="s">
        <v>81</v>
      </c>
      <c r="F25" s="39" t="s">
        <v>445</v>
      </c>
      <c r="G25" s="39" t="s">
        <v>81</v>
      </c>
      <c r="I25" s="8" t="str">
        <f t="shared" si="0"/>
        <v/>
      </c>
      <c r="J25" s="33" t="str">
        <f>IF(D25="_","",(IF(OR(D5=G25,D5="Hybride"),"Klopt","De ingevulde brandstofsoort klopt niet")))</f>
        <v/>
      </c>
      <c r="K25" s="2"/>
    </row>
    <row r="26" spans="1:11" ht="12.75" customHeight="1" x14ac:dyDescent="0.2">
      <c r="A26" s="1"/>
      <c r="B26" s="8"/>
      <c r="C26" s="8">
        <v>19</v>
      </c>
      <c r="D26" s="39" t="s">
        <v>81</v>
      </c>
      <c r="E26" s="39" t="s">
        <v>81</v>
      </c>
      <c r="F26" s="39" t="s">
        <v>445</v>
      </c>
      <c r="G26" s="39" t="s">
        <v>81</v>
      </c>
      <c r="I26" s="8" t="str">
        <f t="shared" si="0"/>
        <v/>
      </c>
      <c r="J26" s="33" t="str">
        <f>IF(D26="_","",(IF(OR(D5=G26,D5="Hybride"),"Klopt","De ingevulde brandstofsoort klopt niet")))</f>
        <v/>
      </c>
      <c r="K26" s="2"/>
    </row>
    <row r="27" spans="1:11" ht="12.75" customHeight="1" x14ac:dyDescent="0.2">
      <c r="A27" s="1"/>
      <c r="B27" s="8"/>
      <c r="C27" s="8">
        <v>20</v>
      </c>
      <c r="D27" s="39" t="s">
        <v>81</v>
      </c>
      <c r="E27" s="39" t="s">
        <v>81</v>
      </c>
      <c r="F27" s="39" t="s">
        <v>445</v>
      </c>
      <c r="G27" s="39" t="s">
        <v>81</v>
      </c>
      <c r="I27" s="8" t="str">
        <f t="shared" si="0"/>
        <v/>
      </c>
      <c r="J27" s="33" t="str">
        <f>IF(D27="_","",(IF(OR(D5=G27,D5="Hybride"),"Klopt","De ingevulde brandstofsoort klopt niet")))</f>
        <v/>
      </c>
      <c r="K27" s="2"/>
    </row>
    <row r="28" spans="1:11" ht="12.75" customHeight="1" x14ac:dyDescent="0.2">
      <c r="A28" s="1"/>
      <c r="B28" s="8"/>
      <c r="C28" s="8">
        <v>21</v>
      </c>
      <c r="D28" s="39" t="s">
        <v>81</v>
      </c>
      <c r="E28" s="39" t="s">
        <v>81</v>
      </c>
      <c r="F28" s="39" t="s">
        <v>445</v>
      </c>
      <c r="G28" s="39" t="s">
        <v>81</v>
      </c>
      <c r="I28" s="8" t="str">
        <f t="shared" si="0"/>
        <v/>
      </c>
      <c r="J28" s="33" t="str">
        <f>IF(D28="_","",(IF(OR(D5=G28,D5="Hybride"),"Klopt","De ingevulde brandstofsoort klopt niet")))</f>
        <v/>
      </c>
      <c r="K28" s="2"/>
    </row>
    <row r="29" spans="1:11" ht="12.75" customHeight="1" x14ac:dyDescent="0.2">
      <c r="A29" s="1"/>
      <c r="B29" s="8"/>
      <c r="C29" s="8">
        <v>22</v>
      </c>
      <c r="D29" s="39" t="s">
        <v>81</v>
      </c>
      <c r="E29" s="39" t="s">
        <v>81</v>
      </c>
      <c r="G29" s="39" t="s">
        <v>81</v>
      </c>
      <c r="I29" s="8" t="str">
        <f t="shared" si="0"/>
        <v/>
      </c>
      <c r="J29" s="33" t="str">
        <f>IF(D29="_","",(IF(OR(D5=G29,D5="Hybride"),"Klopt","De ingevulde brandstofsoort klopt niet")))</f>
        <v/>
      </c>
      <c r="K29" s="2"/>
    </row>
    <row r="30" spans="1:11" ht="12.75" customHeight="1" x14ac:dyDescent="0.2">
      <c r="A30" s="1"/>
      <c r="B30" s="8"/>
      <c r="C30" s="8">
        <v>23</v>
      </c>
      <c r="D30" s="39" t="s">
        <v>81</v>
      </c>
      <c r="E30" s="39" t="s">
        <v>81</v>
      </c>
      <c r="G30" s="39" t="s">
        <v>81</v>
      </c>
      <c r="I30" s="8" t="str">
        <f t="shared" si="0"/>
        <v/>
      </c>
      <c r="J30" s="33" t="str">
        <f>IF(D30="_","",(IF(OR(D5=G30,D5="Hybride"),"Klopt","De ingevulde brandstofsoort klopt niet")))</f>
        <v/>
      </c>
      <c r="K30" s="2"/>
    </row>
    <row r="31" spans="1:11" ht="12.75" customHeight="1" x14ac:dyDescent="0.2">
      <c r="A31" s="1"/>
      <c r="B31" s="8"/>
      <c r="C31" s="8">
        <v>24</v>
      </c>
      <c r="D31" s="39" t="s">
        <v>81</v>
      </c>
      <c r="E31" s="39" t="s">
        <v>81</v>
      </c>
      <c r="G31" s="39" t="s">
        <v>81</v>
      </c>
      <c r="I31" s="8" t="str">
        <f t="shared" si="0"/>
        <v/>
      </c>
      <c r="J31" s="33" t="str">
        <f>IF(D31="_","",(IF(OR(D5=G31,D5="Hybride"),"Klopt","De ingevulde brandstofsoort klopt niet")))</f>
        <v/>
      </c>
      <c r="K31" s="2"/>
    </row>
    <row r="32" spans="1:11" ht="12.75" customHeight="1" x14ac:dyDescent="0.2">
      <c r="A32" s="1"/>
      <c r="B32" s="8"/>
      <c r="C32" s="8">
        <v>25</v>
      </c>
      <c r="D32" s="39" t="s">
        <v>81</v>
      </c>
      <c r="E32" s="39" t="s">
        <v>81</v>
      </c>
      <c r="G32" s="39" t="s">
        <v>81</v>
      </c>
      <c r="I32" s="8" t="str">
        <f t="shared" si="0"/>
        <v/>
      </c>
      <c r="J32" s="33" t="str">
        <f>IF(D32="_","",(IF(OR(D5=G32,D5="Hybride"),"Klopt","De ingevulde brandstofsoort klopt niet")))</f>
        <v/>
      </c>
      <c r="K32" s="2"/>
    </row>
    <row r="33" spans="1:11" ht="12.75" customHeight="1" x14ac:dyDescent="0.2">
      <c r="A33" s="1"/>
      <c r="B33" s="8"/>
      <c r="C33" s="8">
        <v>26</v>
      </c>
      <c r="D33" s="39" t="s">
        <v>81</v>
      </c>
      <c r="E33" s="39" t="s">
        <v>81</v>
      </c>
      <c r="G33" s="39" t="s">
        <v>81</v>
      </c>
      <c r="I33" s="8" t="str">
        <f t="shared" si="0"/>
        <v/>
      </c>
      <c r="J33" s="33" t="str">
        <f>IF(D33="_","",(IF(OR(D5=G33,D5="Hybride"),"Klopt","De ingevulde brandstofsoort klopt niet")))</f>
        <v/>
      </c>
      <c r="K33" s="2"/>
    </row>
    <row r="34" spans="1:11" ht="12.75" customHeight="1" x14ac:dyDescent="0.2">
      <c r="A34" s="1"/>
      <c r="B34" s="8"/>
      <c r="C34" s="8">
        <v>27</v>
      </c>
      <c r="D34" s="39" t="s">
        <v>81</v>
      </c>
      <c r="E34" s="39" t="s">
        <v>81</v>
      </c>
      <c r="G34" s="39" t="s">
        <v>81</v>
      </c>
      <c r="I34" s="8" t="str">
        <f t="shared" si="0"/>
        <v/>
      </c>
      <c r="J34" s="33" t="str">
        <f>IF(D34="_","",(IF(OR(D5=G34,D5="Hybride"),"Klopt","De ingevulde brandstofsoort klopt niet")))</f>
        <v/>
      </c>
      <c r="K34" s="2"/>
    </row>
    <row r="35" spans="1:11" ht="12.75" customHeight="1" x14ac:dyDescent="0.2">
      <c r="A35" s="1"/>
      <c r="B35" s="8"/>
      <c r="C35" s="8">
        <v>28</v>
      </c>
      <c r="D35" s="39" t="s">
        <v>81</v>
      </c>
      <c r="E35" s="39" t="s">
        <v>81</v>
      </c>
      <c r="G35" s="39" t="s">
        <v>81</v>
      </c>
      <c r="I35" s="8" t="str">
        <f t="shared" si="0"/>
        <v/>
      </c>
      <c r="J35" s="33" t="str">
        <f>IF(D35="_","",(IF(OR(D5=G35,D5="Hybride"),"Klopt","De ingevulde brandstofsoort klopt niet")))</f>
        <v/>
      </c>
      <c r="K35" s="2"/>
    </row>
    <row r="36" spans="1:11" ht="12.75" customHeight="1" x14ac:dyDescent="0.2">
      <c r="A36" s="1"/>
      <c r="B36" s="8"/>
      <c r="C36" s="8">
        <v>29</v>
      </c>
      <c r="D36" s="39" t="s">
        <v>81</v>
      </c>
      <c r="E36" s="39" t="s">
        <v>81</v>
      </c>
      <c r="G36" s="39" t="s">
        <v>81</v>
      </c>
      <c r="I36" s="8" t="str">
        <f t="shared" si="0"/>
        <v/>
      </c>
      <c r="J36" s="33" t="str">
        <f>IF(D36="_","",(IF(OR(D5=G36,D5="Hybride"),"Klopt","De ingevulde brandstofsoort klopt niet")))</f>
        <v/>
      </c>
      <c r="K36" s="2"/>
    </row>
    <row r="37" spans="1:11" ht="12.75" customHeight="1" x14ac:dyDescent="0.2">
      <c r="A37" s="1"/>
      <c r="B37" s="8"/>
      <c r="C37" s="8">
        <v>30</v>
      </c>
      <c r="D37" s="39" t="s">
        <v>81</v>
      </c>
      <c r="E37" s="39" t="s">
        <v>81</v>
      </c>
      <c r="F37" s="38"/>
      <c r="G37" s="39" t="s">
        <v>81</v>
      </c>
      <c r="H37" s="38"/>
      <c r="I37" s="8" t="str">
        <f t="shared" si="0"/>
        <v/>
      </c>
      <c r="J37" s="33" t="str">
        <f>IF(D37="_","",(IF(OR(D5=G37,D5="Hybride"),"Klopt","De ingevulde brandstofsoort klopt niet")))</f>
        <v/>
      </c>
      <c r="K37" s="2"/>
    </row>
    <row r="38" spans="1:11" ht="12.75" customHeight="1" x14ac:dyDescent="0.2">
      <c r="A38" s="1"/>
      <c r="B38" s="8"/>
      <c r="C38" s="8"/>
      <c r="D38" s="7" t="s">
        <v>432</v>
      </c>
      <c r="E38" s="7"/>
      <c r="F38" s="7">
        <f>SUM(F9:F28)</f>
        <v>102</v>
      </c>
      <c r="G38" s="8"/>
      <c r="H38" s="8"/>
      <c r="I38" s="8"/>
      <c r="J38" s="33"/>
      <c r="K38" s="2"/>
    </row>
    <row r="39" spans="1:11" ht="12.75" customHeight="1" x14ac:dyDescent="0.2">
      <c r="A39" s="1"/>
      <c r="B39" s="8"/>
      <c r="C39" s="8"/>
      <c r="D39" s="8"/>
      <c r="E39" s="8"/>
      <c r="F39" s="8"/>
      <c r="G39" s="8"/>
      <c r="H39" s="8"/>
      <c r="I39" s="8"/>
      <c r="J39" s="33"/>
      <c r="K39" s="2"/>
    </row>
    <row r="40" spans="1:11" ht="12.75" customHeight="1" x14ac:dyDescent="0.2">
      <c r="A40" s="2"/>
      <c r="B40" s="2"/>
      <c r="C40" s="2"/>
      <c r="D40" s="2"/>
      <c r="E40" s="2"/>
      <c r="F40" s="2"/>
      <c r="G40" s="2"/>
      <c r="H40" s="2"/>
      <c r="I40" s="2"/>
      <c r="J40" s="65"/>
      <c r="K40" s="2"/>
    </row>
    <row r="41" spans="1:11" ht="12.75" customHeight="1" x14ac:dyDescent="0.2">
      <c r="A41" s="2"/>
      <c r="B41" s="2"/>
      <c r="C41" s="2"/>
      <c r="D41" s="2"/>
      <c r="E41" s="2"/>
      <c r="F41" s="2"/>
      <c r="G41" s="2"/>
      <c r="H41" s="2"/>
      <c r="I41" s="2"/>
      <c r="J41" s="65"/>
      <c r="K41" s="2"/>
    </row>
    <row r="42" spans="1:11" ht="12.75" customHeight="1" x14ac:dyDescent="0.2">
      <c r="A42" s="2"/>
      <c r="B42" s="8"/>
      <c r="C42" s="7" t="s">
        <v>209</v>
      </c>
      <c r="D42" s="7" t="s">
        <v>210</v>
      </c>
      <c r="E42" s="7"/>
      <c r="F42" s="7"/>
      <c r="G42" s="7"/>
      <c r="H42" s="7" t="s">
        <v>211</v>
      </c>
      <c r="I42" s="7"/>
      <c r="J42" s="2"/>
      <c r="K42" s="2"/>
    </row>
    <row r="43" spans="1:11" ht="12.75" customHeight="1" x14ac:dyDescent="0.2">
      <c r="A43" s="2"/>
      <c r="B43" s="8"/>
      <c r="C43" s="40" t="s">
        <v>212</v>
      </c>
      <c r="D43" s="40" t="s">
        <v>213</v>
      </c>
      <c r="E43" s="40"/>
      <c r="F43" s="40"/>
      <c r="G43" s="40"/>
      <c r="H43" s="41" t="s">
        <v>214</v>
      </c>
      <c r="I43" s="8"/>
      <c r="J43" s="2"/>
      <c r="K43" s="2"/>
    </row>
    <row r="44" spans="1:11" ht="12.75" customHeight="1" x14ac:dyDescent="0.2">
      <c r="A44" s="2"/>
      <c r="B44" s="8"/>
      <c r="C44" s="40" t="s">
        <v>212</v>
      </c>
      <c r="D44" s="40" t="s">
        <v>215</v>
      </c>
      <c r="E44" s="40"/>
      <c r="F44" s="40"/>
      <c r="G44" s="40"/>
      <c r="H44" s="41" t="s">
        <v>216</v>
      </c>
      <c r="I44" s="8"/>
      <c r="J44" s="2"/>
      <c r="K44" s="2"/>
    </row>
    <row r="45" spans="1:11" ht="12.75" customHeight="1" x14ac:dyDescent="0.2">
      <c r="A45" s="2"/>
      <c r="B45" s="8"/>
      <c r="C45" s="40" t="s">
        <v>212</v>
      </c>
      <c r="D45" s="40" t="s">
        <v>217</v>
      </c>
      <c r="E45" s="40"/>
      <c r="F45" s="40"/>
      <c r="G45" s="40"/>
      <c r="H45" s="41" t="s">
        <v>218</v>
      </c>
      <c r="I45" s="8"/>
      <c r="J45" s="2"/>
      <c r="K45" s="2"/>
    </row>
    <row r="46" spans="1:11" ht="12.75" customHeight="1" x14ac:dyDescent="0.2">
      <c r="A46" s="2"/>
      <c r="B46" s="8"/>
      <c r="C46" s="40" t="s">
        <v>212</v>
      </c>
      <c r="D46" s="40" t="s">
        <v>219</v>
      </c>
      <c r="E46" s="40"/>
      <c r="F46" s="40"/>
      <c r="G46" s="40"/>
      <c r="H46" s="41" t="s">
        <v>220</v>
      </c>
      <c r="I46" s="8"/>
      <c r="J46" s="2"/>
      <c r="K46" s="2"/>
    </row>
    <row r="47" spans="1:11" ht="12.75" customHeight="1" x14ac:dyDescent="0.2">
      <c r="A47" s="2"/>
      <c r="B47" s="8"/>
      <c r="C47" s="40" t="s">
        <v>212</v>
      </c>
      <c r="D47" s="40" t="s">
        <v>221</v>
      </c>
      <c r="E47" s="40"/>
      <c r="F47" s="40"/>
      <c r="G47" s="40"/>
      <c r="H47" s="41" t="s">
        <v>222</v>
      </c>
      <c r="I47" s="8"/>
      <c r="J47" s="2"/>
      <c r="K47" s="2"/>
    </row>
    <row r="48" spans="1:11" ht="12.75" customHeight="1" x14ac:dyDescent="0.2">
      <c r="A48" s="2"/>
      <c r="B48" s="8"/>
      <c r="C48" s="40" t="s">
        <v>212</v>
      </c>
      <c r="D48" s="40" t="s">
        <v>223</v>
      </c>
      <c r="E48" s="40"/>
      <c r="F48" s="40"/>
      <c r="G48" s="40"/>
      <c r="H48" s="41" t="s">
        <v>224</v>
      </c>
      <c r="I48" s="8"/>
      <c r="J48" s="2"/>
      <c r="K48" s="2"/>
    </row>
    <row r="49" spans="1:11" ht="12.75" customHeight="1" x14ac:dyDescent="0.2">
      <c r="A49" s="2"/>
      <c r="B49" s="8"/>
      <c r="C49" s="40" t="s">
        <v>212</v>
      </c>
      <c r="D49" s="28" t="s">
        <v>225</v>
      </c>
      <c r="E49" s="28"/>
      <c r="F49" s="28"/>
      <c r="G49" s="40"/>
      <c r="H49" s="41" t="s">
        <v>226</v>
      </c>
      <c r="I49" s="8"/>
      <c r="J49" s="2"/>
      <c r="K49" s="2"/>
    </row>
    <row r="50" spans="1:11" ht="12.75" customHeight="1" x14ac:dyDescent="0.2">
      <c r="A50" s="2"/>
      <c r="B50" s="8"/>
      <c r="C50" s="42"/>
      <c r="D50" s="42"/>
      <c r="E50" s="43"/>
      <c r="F50" s="44"/>
      <c r="G50" s="44"/>
      <c r="H50" s="40"/>
      <c r="I50" s="8"/>
      <c r="J50" s="2"/>
      <c r="K50" s="2"/>
    </row>
    <row r="51" spans="1:11" ht="12.75" customHeight="1" x14ac:dyDescent="0.2">
      <c r="A51" s="2"/>
      <c r="B51" s="8"/>
      <c r="C51" s="40" t="s">
        <v>213</v>
      </c>
      <c r="D51" s="18" t="s">
        <v>215</v>
      </c>
      <c r="E51" s="18"/>
      <c r="F51" s="18"/>
      <c r="G51" s="40"/>
      <c r="H51" s="41" t="s">
        <v>227</v>
      </c>
      <c r="I51" s="8"/>
      <c r="J51" s="2"/>
      <c r="K51" s="2"/>
    </row>
    <row r="52" spans="1:11" ht="12.75" customHeight="1" x14ac:dyDescent="0.2">
      <c r="A52" s="2"/>
      <c r="B52" s="8"/>
      <c r="C52" s="40" t="s">
        <v>213</v>
      </c>
      <c r="D52" s="40" t="s">
        <v>217</v>
      </c>
      <c r="E52" s="40"/>
      <c r="F52" s="40"/>
      <c r="G52" s="40"/>
      <c r="H52" s="41" t="s">
        <v>228</v>
      </c>
      <c r="I52" s="8"/>
      <c r="J52" s="2"/>
      <c r="K52" s="2"/>
    </row>
    <row r="53" spans="1:11" ht="12.75" customHeight="1" x14ac:dyDescent="0.2">
      <c r="A53" s="2"/>
      <c r="B53" s="8"/>
      <c r="C53" s="40" t="s">
        <v>213</v>
      </c>
      <c r="D53" s="40" t="s">
        <v>219</v>
      </c>
      <c r="E53" s="40"/>
      <c r="F53" s="40"/>
      <c r="G53" s="40"/>
      <c r="H53" s="41" t="s">
        <v>229</v>
      </c>
      <c r="I53" s="8"/>
      <c r="J53" s="2"/>
      <c r="K53" s="2"/>
    </row>
    <row r="54" spans="1:11" ht="12.75" customHeight="1" x14ac:dyDescent="0.2">
      <c r="A54" s="2"/>
      <c r="B54" s="8"/>
      <c r="C54" s="40" t="s">
        <v>213</v>
      </c>
      <c r="D54" s="40" t="s">
        <v>221</v>
      </c>
      <c r="E54" s="40"/>
      <c r="F54" s="40"/>
      <c r="G54" s="40"/>
      <c r="H54" s="41" t="s">
        <v>230</v>
      </c>
      <c r="I54" s="8"/>
      <c r="J54" s="2"/>
      <c r="K54" s="2"/>
    </row>
    <row r="55" spans="1:11" ht="12.75" customHeight="1" x14ac:dyDescent="0.2">
      <c r="A55" s="2"/>
      <c r="B55" s="8"/>
      <c r="C55" s="40" t="s">
        <v>213</v>
      </c>
      <c r="D55" s="40" t="s">
        <v>223</v>
      </c>
      <c r="E55" s="40"/>
      <c r="F55" s="40"/>
      <c r="G55" s="40"/>
      <c r="H55" s="41" t="s">
        <v>231</v>
      </c>
      <c r="I55" s="8"/>
      <c r="J55" s="2"/>
      <c r="K55" s="2"/>
    </row>
    <row r="56" spans="1:11" ht="12.75" customHeight="1" x14ac:dyDescent="0.2">
      <c r="A56" s="2"/>
      <c r="B56" s="8"/>
      <c r="C56" s="40" t="s">
        <v>213</v>
      </c>
      <c r="D56" s="40" t="s">
        <v>225</v>
      </c>
      <c r="E56" s="40"/>
      <c r="F56" s="40"/>
      <c r="G56" s="40"/>
      <c r="H56" s="41" t="s">
        <v>232</v>
      </c>
      <c r="I56" s="8"/>
      <c r="J56" s="2"/>
      <c r="K56" s="2"/>
    </row>
    <row r="57" spans="1:11" ht="12.75" customHeight="1" x14ac:dyDescent="0.2">
      <c r="A57" s="2"/>
      <c r="B57" s="8"/>
      <c r="C57" s="40"/>
      <c r="D57" s="40"/>
      <c r="E57" s="40"/>
      <c r="F57" s="40"/>
      <c r="G57" s="40"/>
      <c r="H57" s="40"/>
      <c r="I57" s="8"/>
      <c r="J57" s="2"/>
      <c r="K57" s="2"/>
    </row>
    <row r="58" spans="1:11" ht="12.75" customHeight="1" x14ac:dyDescent="0.2">
      <c r="A58" s="2"/>
      <c r="B58" s="8"/>
      <c r="C58" s="40" t="s">
        <v>215</v>
      </c>
      <c r="D58" s="40" t="s">
        <v>217</v>
      </c>
      <c r="E58" s="40"/>
      <c r="F58" s="40"/>
      <c r="G58" s="40"/>
      <c r="H58" s="41" t="s">
        <v>233</v>
      </c>
      <c r="I58" s="8"/>
      <c r="J58" s="2"/>
      <c r="K58" s="2"/>
    </row>
    <row r="59" spans="1:11" ht="12.75" customHeight="1" x14ac:dyDescent="0.2">
      <c r="A59" s="2"/>
      <c r="B59" s="8"/>
      <c r="C59" s="40" t="s">
        <v>215</v>
      </c>
      <c r="D59" s="40" t="s">
        <v>219</v>
      </c>
      <c r="E59" s="40"/>
      <c r="F59" s="40"/>
      <c r="G59" s="40"/>
      <c r="H59" s="41" t="s">
        <v>234</v>
      </c>
      <c r="I59" s="8"/>
      <c r="J59" s="2"/>
      <c r="K59" s="2"/>
    </row>
    <row r="60" spans="1:11" ht="12.75" customHeight="1" x14ac:dyDescent="0.2">
      <c r="A60" s="2"/>
      <c r="B60" s="8"/>
      <c r="C60" s="40" t="s">
        <v>215</v>
      </c>
      <c r="D60" s="40" t="s">
        <v>221</v>
      </c>
      <c r="E60" s="40"/>
      <c r="F60" s="40"/>
      <c r="G60" s="40"/>
      <c r="H60" s="41" t="s">
        <v>235</v>
      </c>
      <c r="I60" s="8"/>
      <c r="J60" s="2"/>
      <c r="K60" s="2"/>
    </row>
    <row r="61" spans="1:11" ht="12.75" customHeight="1" x14ac:dyDescent="0.2">
      <c r="A61" s="2"/>
      <c r="B61" s="8"/>
      <c r="C61" s="40" t="s">
        <v>215</v>
      </c>
      <c r="D61" s="40" t="s">
        <v>223</v>
      </c>
      <c r="E61" s="40"/>
      <c r="F61" s="40"/>
      <c r="G61" s="40"/>
      <c r="H61" s="41" t="s">
        <v>236</v>
      </c>
      <c r="I61" s="8"/>
      <c r="J61" s="2"/>
      <c r="K61" s="2"/>
    </row>
    <row r="62" spans="1:11" ht="12.75" customHeight="1" x14ac:dyDescent="0.2">
      <c r="A62" s="2"/>
      <c r="B62" s="8"/>
      <c r="C62" s="40" t="s">
        <v>215</v>
      </c>
      <c r="D62" s="40" t="s">
        <v>225</v>
      </c>
      <c r="E62" s="40"/>
      <c r="F62" s="40"/>
      <c r="G62" s="40"/>
      <c r="H62" s="41" t="s">
        <v>237</v>
      </c>
      <c r="I62" s="8"/>
      <c r="J62" s="2"/>
      <c r="K62" s="2"/>
    </row>
    <row r="63" spans="1:11" ht="12.75" customHeight="1" x14ac:dyDescent="0.2">
      <c r="A63" s="2"/>
      <c r="B63" s="8"/>
      <c r="C63" s="40"/>
      <c r="D63" s="40"/>
      <c r="E63" s="40"/>
      <c r="F63" s="40"/>
      <c r="G63" s="40"/>
      <c r="H63" s="40"/>
      <c r="I63" s="8"/>
      <c r="J63" s="2"/>
      <c r="K63" s="2"/>
    </row>
    <row r="64" spans="1:11" ht="12.75" customHeight="1" x14ac:dyDescent="0.2">
      <c r="A64" s="2"/>
      <c r="B64" s="8"/>
      <c r="C64" s="40" t="s">
        <v>217</v>
      </c>
      <c r="D64" s="40" t="s">
        <v>219</v>
      </c>
      <c r="E64" s="40"/>
      <c r="F64" s="40"/>
      <c r="G64" s="40"/>
      <c r="H64" s="41" t="s">
        <v>238</v>
      </c>
      <c r="I64" s="8"/>
      <c r="J64" s="2"/>
      <c r="K64" s="2"/>
    </row>
    <row r="65" spans="1:11" ht="12.75" customHeight="1" x14ac:dyDescent="0.2">
      <c r="A65" s="2"/>
      <c r="B65" s="8"/>
      <c r="C65" s="40" t="s">
        <v>217</v>
      </c>
      <c r="D65" s="40" t="s">
        <v>221</v>
      </c>
      <c r="E65" s="40"/>
      <c r="F65" s="40"/>
      <c r="G65" s="40"/>
      <c r="H65" s="41" t="s">
        <v>239</v>
      </c>
      <c r="I65" s="8"/>
      <c r="J65" s="2"/>
      <c r="K65" s="2"/>
    </row>
    <row r="66" spans="1:11" ht="12.75" customHeight="1" x14ac:dyDescent="0.2">
      <c r="A66" s="2"/>
      <c r="B66" s="8"/>
      <c r="C66" s="40" t="s">
        <v>217</v>
      </c>
      <c r="D66" s="40" t="s">
        <v>223</v>
      </c>
      <c r="E66" s="40"/>
      <c r="F66" s="40"/>
      <c r="G66" s="40"/>
      <c r="H66" s="41" t="s">
        <v>240</v>
      </c>
      <c r="I66" s="8"/>
      <c r="J66" s="2"/>
      <c r="K66" s="2"/>
    </row>
    <row r="67" spans="1:11" ht="12.75" customHeight="1" x14ac:dyDescent="0.2">
      <c r="A67" s="2"/>
      <c r="B67" s="8"/>
      <c r="C67" s="40" t="s">
        <v>217</v>
      </c>
      <c r="D67" s="40" t="s">
        <v>225</v>
      </c>
      <c r="E67" s="40"/>
      <c r="F67" s="40"/>
      <c r="G67" s="40"/>
      <c r="H67" s="41" t="s">
        <v>241</v>
      </c>
      <c r="I67" s="8"/>
      <c r="J67" s="2"/>
      <c r="K67" s="2"/>
    </row>
    <row r="68" spans="1:11" ht="12.75" customHeight="1" x14ac:dyDescent="0.2">
      <c r="A68" s="2"/>
      <c r="B68" s="8"/>
      <c r="C68" s="40"/>
      <c r="D68" s="40"/>
      <c r="E68" s="40"/>
      <c r="F68" s="40"/>
      <c r="G68" s="40"/>
      <c r="H68" s="40"/>
      <c r="I68" s="8"/>
      <c r="J68" s="2"/>
      <c r="K68" s="2"/>
    </row>
    <row r="69" spans="1:11" ht="12.75" customHeight="1" x14ac:dyDescent="0.2">
      <c r="A69" s="2"/>
      <c r="B69" s="8"/>
      <c r="C69" s="40" t="s">
        <v>219</v>
      </c>
      <c r="D69" s="40" t="s">
        <v>221</v>
      </c>
      <c r="E69" s="40"/>
      <c r="F69" s="40"/>
      <c r="G69" s="40"/>
      <c r="H69" s="41" t="s">
        <v>242</v>
      </c>
      <c r="I69" s="8"/>
      <c r="J69" s="2"/>
      <c r="K69" s="2"/>
    </row>
    <row r="70" spans="1:11" ht="12.75" customHeight="1" x14ac:dyDescent="0.2">
      <c r="A70" s="2"/>
      <c r="B70" s="8"/>
      <c r="C70" s="40" t="s">
        <v>219</v>
      </c>
      <c r="D70" s="40" t="s">
        <v>223</v>
      </c>
      <c r="E70" s="40"/>
      <c r="F70" s="40"/>
      <c r="G70" s="40"/>
      <c r="H70" s="41" t="s">
        <v>243</v>
      </c>
      <c r="I70" s="8"/>
      <c r="J70" s="2"/>
      <c r="K70" s="2"/>
    </row>
    <row r="71" spans="1:11" ht="12.75" customHeight="1" x14ac:dyDescent="0.2">
      <c r="A71" s="2"/>
      <c r="B71" s="8"/>
      <c r="C71" s="40" t="s">
        <v>219</v>
      </c>
      <c r="D71" s="40" t="s">
        <v>225</v>
      </c>
      <c r="E71" s="40"/>
      <c r="F71" s="40"/>
      <c r="G71" s="40"/>
      <c r="H71" s="41" t="s">
        <v>244</v>
      </c>
      <c r="I71" s="8"/>
      <c r="J71" s="2"/>
      <c r="K71" s="2"/>
    </row>
    <row r="72" spans="1:11" ht="12.75" customHeight="1" x14ac:dyDescent="0.2">
      <c r="A72" s="2"/>
      <c r="B72" s="8"/>
      <c r="C72" s="40"/>
      <c r="D72" s="40"/>
      <c r="E72" s="40"/>
      <c r="F72" s="40"/>
      <c r="G72" s="40"/>
      <c r="H72" s="40"/>
      <c r="I72" s="8"/>
      <c r="J72" s="2"/>
      <c r="K72" s="2"/>
    </row>
    <row r="73" spans="1:11" ht="12.75" customHeight="1" x14ac:dyDescent="0.2">
      <c r="A73" s="2"/>
      <c r="B73" s="8"/>
      <c r="C73" s="40" t="s">
        <v>221</v>
      </c>
      <c r="D73" s="40" t="s">
        <v>223</v>
      </c>
      <c r="E73" s="40"/>
      <c r="F73" s="40"/>
      <c r="G73" s="40"/>
      <c r="H73" s="41" t="s">
        <v>245</v>
      </c>
      <c r="I73" s="8"/>
      <c r="J73" s="2"/>
      <c r="K73" s="2"/>
    </row>
    <row r="74" spans="1:11" ht="12.75" customHeight="1" x14ac:dyDescent="0.2">
      <c r="A74" s="2"/>
      <c r="B74" s="8"/>
      <c r="C74" s="40" t="s">
        <v>221</v>
      </c>
      <c r="D74" s="40" t="s">
        <v>225</v>
      </c>
      <c r="E74" s="40"/>
      <c r="F74" s="40"/>
      <c r="G74" s="40"/>
      <c r="H74" s="41" t="s">
        <v>246</v>
      </c>
      <c r="I74" s="8"/>
      <c r="J74" s="2"/>
      <c r="K74" s="2"/>
    </row>
    <row r="75" spans="1:11" ht="12.75" customHeight="1" x14ac:dyDescent="0.2">
      <c r="A75" s="2"/>
      <c r="B75" s="8"/>
      <c r="C75" s="40"/>
      <c r="D75" s="40"/>
      <c r="E75" s="40"/>
      <c r="F75" s="40"/>
      <c r="G75" s="40"/>
      <c r="H75" s="40"/>
      <c r="I75" s="8"/>
      <c r="J75" s="2"/>
      <c r="K75" s="2"/>
    </row>
    <row r="76" spans="1:11" ht="12.75" customHeight="1" x14ac:dyDescent="0.2">
      <c r="A76" s="2"/>
      <c r="B76" s="8"/>
      <c r="C76" s="40" t="s">
        <v>223</v>
      </c>
      <c r="D76" s="40" t="s">
        <v>225</v>
      </c>
      <c r="E76" s="40"/>
      <c r="F76" s="40"/>
      <c r="G76" s="40"/>
      <c r="H76" s="41" t="s">
        <v>247</v>
      </c>
      <c r="I76" s="8"/>
      <c r="J76" s="2"/>
      <c r="K76" s="2"/>
    </row>
    <row r="77" spans="1:11" ht="12.75" customHeight="1" x14ac:dyDescent="0.2">
      <c r="A77" s="2"/>
      <c r="B77" s="8"/>
      <c r="C77" s="8"/>
      <c r="D77" s="8"/>
      <c r="E77" s="8"/>
      <c r="F77" s="8"/>
      <c r="G77" s="8"/>
      <c r="H77" s="8"/>
      <c r="I77" s="8"/>
      <c r="J77" s="2"/>
      <c r="K77" s="2"/>
    </row>
    <row r="78" spans="1:11" ht="12.75" customHeight="1" x14ac:dyDescent="0.2">
      <c r="A78" s="2"/>
      <c r="B78" s="8"/>
      <c r="C78" s="8" t="s">
        <v>248</v>
      </c>
      <c r="D78" s="8"/>
      <c r="E78" s="8"/>
      <c r="F78" s="8"/>
      <c r="G78" s="8"/>
      <c r="H78" s="8"/>
      <c r="I78" s="8"/>
      <c r="J78" s="2"/>
      <c r="K78" s="2"/>
    </row>
    <row r="79" spans="1:11" ht="12.75" customHeight="1" x14ac:dyDescent="0.2">
      <c r="A79" s="2"/>
      <c r="B79" s="8"/>
      <c r="C79" s="8"/>
      <c r="D79" s="8"/>
      <c r="E79" s="8"/>
      <c r="F79" s="8"/>
      <c r="G79" s="8"/>
      <c r="H79" s="8"/>
      <c r="I79" s="8"/>
      <c r="J79" s="2"/>
      <c r="K79" s="2"/>
    </row>
    <row r="80" spans="1:11" ht="12.75" customHeight="1" x14ac:dyDescent="0.2">
      <c r="A80" s="2"/>
      <c r="B80" s="2"/>
      <c r="C80" s="2"/>
      <c r="D80" s="2"/>
      <c r="E80" s="2"/>
      <c r="F80" s="2"/>
      <c r="G80" s="2"/>
      <c r="H80" s="2"/>
      <c r="I80" s="2"/>
      <c r="J80" s="2"/>
      <c r="K80" s="2"/>
    </row>
    <row r="81" spans="1:4" ht="12.75" customHeight="1" x14ac:dyDescent="0.2">
      <c r="A81" s="2"/>
      <c r="B81" s="2"/>
      <c r="C81" s="2"/>
      <c r="D81" s="2"/>
    </row>
    <row r="82" spans="1:4" ht="12.75" customHeight="1" x14ac:dyDescent="0.2">
      <c r="A82" s="2"/>
      <c r="B82" s="2" t="s">
        <v>433</v>
      </c>
      <c r="C82" s="2"/>
      <c r="D82" s="2"/>
    </row>
    <row r="83" spans="1:4" ht="12.75" customHeight="1" x14ac:dyDescent="0.2">
      <c r="A83" s="2"/>
      <c r="B83" s="62" t="s">
        <v>81</v>
      </c>
      <c r="D83" s="2"/>
    </row>
    <row r="84" spans="1:4" ht="12.75" customHeight="1" x14ac:dyDescent="0.2">
      <c r="A84" s="2"/>
      <c r="B84" s="62" t="s">
        <v>426</v>
      </c>
      <c r="D84" s="2"/>
    </row>
    <row r="85" spans="1:4" ht="12.75" customHeight="1" x14ac:dyDescent="0.2">
      <c r="A85" s="2"/>
      <c r="B85" s="62" t="s">
        <v>434</v>
      </c>
      <c r="D85" s="2"/>
    </row>
    <row r="86" spans="1:4" ht="12.75" customHeight="1" x14ac:dyDescent="0.2">
      <c r="A86" s="2"/>
      <c r="B86" s="62" t="s">
        <v>435</v>
      </c>
      <c r="D86" s="2"/>
    </row>
    <row r="87" spans="1:4" ht="12.75" customHeight="1" x14ac:dyDescent="0.2">
      <c r="A87" s="2"/>
      <c r="B87" s="62" t="s">
        <v>436</v>
      </c>
      <c r="D87" s="2"/>
    </row>
    <row r="88" spans="1:4" ht="12.75" customHeight="1" x14ac:dyDescent="0.2">
      <c r="A88" s="2"/>
      <c r="B88" s="62" t="s">
        <v>429</v>
      </c>
      <c r="D88" s="2"/>
    </row>
    <row r="89" spans="1:4" ht="12.75" customHeight="1" x14ac:dyDescent="0.2">
      <c r="A89" s="2"/>
      <c r="B89" s="62" t="s">
        <v>437</v>
      </c>
      <c r="D89" s="2"/>
    </row>
    <row r="90" spans="1:4" ht="12.75" customHeight="1" x14ac:dyDescent="0.2">
      <c r="A90" s="2"/>
      <c r="B90" s="62" t="s">
        <v>438</v>
      </c>
      <c r="D90" s="2"/>
    </row>
    <row r="91" spans="1:4" ht="12.75" customHeight="1" x14ac:dyDescent="0.2">
      <c r="A91" s="2"/>
      <c r="B91" s="62" t="s">
        <v>428</v>
      </c>
      <c r="D91" s="2"/>
    </row>
    <row r="92" spans="1:4" ht="12.75" customHeight="1" x14ac:dyDescent="0.2">
      <c r="A92" s="2"/>
      <c r="B92" s="62" t="s">
        <v>439</v>
      </c>
      <c r="D92" s="2"/>
    </row>
    <row r="93" spans="1:4" ht="12.75" customHeight="1" x14ac:dyDescent="0.2">
      <c r="A93" s="2"/>
      <c r="B93" s="62" t="s">
        <v>440</v>
      </c>
      <c r="D93" s="2"/>
    </row>
    <row r="94" spans="1:4" ht="12.75" customHeight="1" x14ac:dyDescent="0.2">
      <c r="A94" s="2"/>
      <c r="B94" s="62" t="s">
        <v>441</v>
      </c>
      <c r="D94" s="2"/>
    </row>
    <row r="95" spans="1:4" ht="12.75" customHeight="1" x14ac:dyDescent="0.2">
      <c r="A95" s="2"/>
      <c r="B95" s="62" t="s">
        <v>430</v>
      </c>
      <c r="D95" s="2"/>
    </row>
    <row r="96" spans="1:4" ht="12.75" customHeight="1" x14ac:dyDescent="0.2">
      <c r="A96" s="2"/>
      <c r="B96" s="62" t="s">
        <v>442</v>
      </c>
      <c r="D96" s="2"/>
    </row>
    <row r="97" spans="1:4" ht="12.75" customHeight="1" x14ac:dyDescent="0.2">
      <c r="A97" s="2"/>
      <c r="B97" s="62" t="s">
        <v>443</v>
      </c>
      <c r="D97" s="2"/>
    </row>
    <row r="98" spans="1:4" ht="12.75" customHeight="1" x14ac:dyDescent="0.2">
      <c r="A98" s="2"/>
      <c r="B98" s="62" t="s">
        <v>198</v>
      </c>
      <c r="D98" s="2"/>
    </row>
    <row r="99" spans="1:4" ht="12.75" customHeight="1" x14ac:dyDescent="0.2">
      <c r="A99" s="2"/>
      <c r="B99" s="2"/>
      <c r="C99" s="2"/>
      <c r="D99" s="2"/>
    </row>
    <row r="100" spans="1:4" ht="12.75" customHeight="1" x14ac:dyDescent="0.2"/>
    <row r="101" spans="1:4" ht="12.75" customHeight="1" x14ac:dyDescent="0.2"/>
    <row r="102" spans="1:4" ht="12.75" customHeight="1" x14ac:dyDescent="0.2"/>
    <row r="103" spans="1:4" ht="12.75" customHeight="1" x14ac:dyDescent="0.2"/>
    <row r="104" spans="1:4" ht="12.75" customHeight="1" x14ac:dyDescent="0.2"/>
    <row r="105" spans="1:4" ht="12.75" customHeight="1" x14ac:dyDescent="0.2"/>
    <row r="106" spans="1:4" ht="12.75" customHeight="1" x14ac:dyDescent="0.2"/>
    <row r="107" spans="1:4" ht="12.75" customHeight="1" x14ac:dyDescent="0.2"/>
    <row r="108" spans="1:4" ht="12.75" customHeight="1" x14ac:dyDescent="0.2"/>
    <row r="109" spans="1:4" ht="12.75" customHeight="1" x14ac:dyDescent="0.2"/>
    <row r="110" spans="1:4" ht="12.75" customHeight="1" x14ac:dyDescent="0.2"/>
    <row r="111" spans="1:4" ht="12.75" customHeight="1" x14ac:dyDescent="0.2"/>
    <row r="112" spans="1:4"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row r="158" ht="12.75" customHeight="1" x14ac:dyDescent="0.2"/>
    <row r="159" ht="12.75" customHeight="1" x14ac:dyDescent="0.2"/>
    <row r="160"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row r="169" ht="12.75" customHeight="1" x14ac:dyDescent="0.2"/>
    <row r="170" ht="12.75" customHeight="1" x14ac:dyDescent="0.2"/>
    <row r="171" ht="12.75" customHeight="1" x14ac:dyDescent="0.2"/>
    <row r="172" ht="12.75" customHeight="1" x14ac:dyDescent="0.2"/>
    <row r="173" ht="12.75" customHeight="1" x14ac:dyDescent="0.2"/>
    <row r="174" ht="12.75" customHeight="1" x14ac:dyDescent="0.2"/>
    <row r="175" ht="12.75" customHeight="1" x14ac:dyDescent="0.2"/>
    <row r="176"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ht="12.75" customHeight="1" x14ac:dyDescent="0.2"/>
    <row r="194" ht="12.75" customHeight="1" x14ac:dyDescent="0.2"/>
    <row r="195" ht="12.75" customHeight="1" x14ac:dyDescent="0.2"/>
    <row r="196" ht="12.75" customHeight="1" x14ac:dyDescent="0.2"/>
    <row r="197" ht="12.75" customHeight="1" x14ac:dyDescent="0.2"/>
    <row r="198" ht="12.75" customHeight="1" x14ac:dyDescent="0.2"/>
    <row r="199" ht="12.75" customHeight="1" x14ac:dyDescent="0.2"/>
    <row r="200" ht="12.75" customHeight="1" x14ac:dyDescent="0.2"/>
    <row r="201" ht="12.75" customHeight="1" x14ac:dyDescent="0.2"/>
    <row r="202" ht="12.75" customHeight="1" x14ac:dyDescent="0.2"/>
    <row r="203" ht="12.75" customHeight="1" x14ac:dyDescent="0.2"/>
    <row r="204" ht="12.75" customHeight="1" x14ac:dyDescent="0.2"/>
    <row r="205" ht="12.75" customHeight="1" x14ac:dyDescent="0.2"/>
    <row r="206" ht="12.75" customHeight="1" x14ac:dyDescent="0.2"/>
    <row r="207" ht="12.75" customHeight="1" x14ac:dyDescent="0.2"/>
    <row r="208" ht="12.75" customHeight="1" x14ac:dyDescent="0.2"/>
    <row r="209" ht="12.75" customHeight="1" x14ac:dyDescent="0.2"/>
    <row r="210" ht="12.75" customHeight="1" x14ac:dyDescent="0.2"/>
    <row r="211" ht="12.75" customHeight="1" x14ac:dyDescent="0.2"/>
    <row r="212" ht="12.75" customHeight="1" x14ac:dyDescent="0.2"/>
    <row r="213" ht="12.75" customHeight="1" x14ac:dyDescent="0.2"/>
    <row r="214" ht="12.75" customHeight="1" x14ac:dyDescent="0.2"/>
    <row r="215" ht="12.75" customHeight="1" x14ac:dyDescent="0.2"/>
    <row r="216" ht="12.75" customHeight="1" x14ac:dyDescent="0.2"/>
    <row r="217" ht="12.75" customHeight="1" x14ac:dyDescent="0.2"/>
    <row r="218" ht="12.75" customHeight="1" x14ac:dyDescent="0.2"/>
    <row r="219" ht="12.75" customHeight="1" x14ac:dyDescent="0.2"/>
    <row r="220" ht="12.75" customHeight="1" x14ac:dyDescent="0.2"/>
    <row r="221" ht="12.75" customHeight="1" x14ac:dyDescent="0.2"/>
    <row r="222" ht="12.75" customHeight="1" x14ac:dyDescent="0.2"/>
    <row r="223" ht="12.75" customHeight="1" x14ac:dyDescent="0.2"/>
    <row r="224" ht="12.75" customHeight="1" x14ac:dyDescent="0.2"/>
    <row r="225" ht="12.75" customHeight="1" x14ac:dyDescent="0.2"/>
    <row r="226" ht="12.75" customHeight="1" x14ac:dyDescent="0.2"/>
    <row r="227" ht="12.75" customHeight="1" x14ac:dyDescent="0.2"/>
    <row r="228" ht="12.75" customHeight="1" x14ac:dyDescent="0.2"/>
    <row r="229" ht="12.75" customHeight="1" x14ac:dyDescent="0.2"/>
    <row r="230" ht="12.75" customHeight="1" x14ac:dyDescent="0.2"/>
    <row r="231" ht="12.75" customHeight="1" x14ac:dyDescent="0.2"/>
    <row r="232" ht="12.75" customHeight="1" x14ac:dyDescent="0.2"/>
    <row r="233" ht="12.75" customHeight="1" x14ac:dyDescent="0.2"/>
    <row r="234" ht="12.75" customHeight="1" x14ac:dyDescent="0.2"/>
    <row r="235" ht="12.75" customHeight="1" x14ac:dyDescent="0.2"/>
    <row r="236" ht="12.75" customHeight="1" x14ac:dyDescent="0.2"/>
    <row r="237" ht="12.75" customHeight="1" x14ac:dyDescent="0.2"/>
    <row r="238" ht="12.75" customHeight="1" x14ac:dyDescent="0.2"/>
    <row r="239" ht="12.75" customHeight="1" x14ac:dyDescent="0.2"/>
    <row r="240" ht="12.75" customHeight="1" x14ac:dyDescent="0.2"/>
    <row r="241" ht="12.75" customHeight="1" x14ac:dyDescent="0.2"/>
    <row r="242" ht="12.75" customHeight="1" x14ac:dyDescent="0.2"/>
    <row r="243" ht="12.75" customHeight="1" x14ac:dyDescent="0.2"/>
    <row r="244" ht="12.75" customHeight="1" x14ac:dyDescent="0.2"/>
    <row r="245" ht="12.75" customHeight="1" x14ac:dyDescent="0.2"/>
    <row r="246" ht="12.75" customHeight="1" x14ac:dyDescent="0.2"/>
    <row r="247" ht="12.75" customHeight="1" x14ac:dyDescent="0.2"/>
    <row r="248" ht="12.75" customHeight="1" x14ac:dyDescent="0.2"/>
    <row r="249" ht="12.75" customHeight="1" x14ac:dyDescent="0.2"/>
    <row r="250" ht="12.75" customHeight="1" x14ac:dyDescent="0.2"/>
    <row r="251" ht="12.75" customHeight="1" x14ac:dyDescent="0.2"/>
    <row r="252" ht="12.75" customHeight="1" x14ac:dyDescent="0.2"/>
    <row r="253" ht="12.75" customHeight="1" x14ac:dyDescent="0.2"/>
    <row r="254" ht="12.75" customHeight="1" x14ac:dyDescent="0.2"/>
    <row r="255" ht="12.75" customHeight="1" x14ac:dyDescent="0.2"/>
    <row r="256" ht="12.75" customHeight="1" x14ac:dyDescent="0.2"/>
    <row r="257" ht="12.75" customHeight="1" x14ac:dyDescent="0.2"/>
    <row r="258" ht="12.75" customHeight="1" x14ac:dyDescent="0.2"/>
    <row r="259" ht="12.75" customHeight="1" x14ac:dyDescent="0.2"/>
    <row r="260" ht="12.75" customHeight="1" x14ac:dyDescent="0.2"/>
    <row r="261" ht="12.75" customHeight="1" x14ac:dyDescent="0.2"/>
    <row r="262" ht="12.75" customHeight="1" x14ac:dyDescent="0.2"/>
    <row r="263" ht="12.75" customHeight="1" x14ac:dyDescent="0.2"/>
    <row r="264" ht="12.75" customHeight="1" x14ac:dyDescent="0.2"/>
    <row r="265" ht="12.75" customHeight="1" x14ac:dyDescent="0.2"/>
    <row r="266" ht="12.75" customHeight="1" x14ac:dyDescent="0.2"/>
    <row r="267" ht="12.75" customHeight="1" x14ac:dyDescent="0.2"/>
    <row r="268" ht="12.75" customHeight="1" x14ac:dyDescent="0.2"/>
    <row r="269" ht="12.75" customHeight="1" x14ac:dyDescent="0.2"/>
    <row r="270" ht="12.75" customHeight="1" x14ac:dyDescent="0.2"/>
    <row r="271" ht="12.75" customHeight="1" x14ac:dyDescent="0.2"/>
    <row r="272" ht="12.75" customHeight="1" x14ac:dyDescent="0.2"/>
    <row r="273" ht="12.75" customHeight="1" x14ac:dyDescent="0.2"/>
    <row r="274" ht="12.75" customHeight="1" x14ac:dyDescent="0.2"/>
    <row r="275" ht="12.75" customHeight="1" x14ac:dyDescent="0.2"/>
    <row r="276" ht="12.75" customHeight="1" x14ac:dyDescent="0.2"/>
    <row r="277" ht="12.75" customHeight="1" x14ac:dyDescent="0.2"/>
    <row r="278" ht="12.75" customHeight="1" x14ac:dyDescent="0.2"/>
    <row r="279" ht="12.75" customHeight="1" x14ac:dyDescent="0.2"/>
    <row r="280" ht="12.75" customHeight="1" x14ac:dyDescent="0.2"/>
    <row r="281" ht="12.75" customHeight="1" x14ac:dyDescent="0.2"/>
    <row r="282" ht="12.75" customHeight="1" x14ac:dyDescent="0.2"/>
    <row r="283" ht="12.75" customHeight="1" x14ac:dyDescent="0.2"/>
    <row r="284" ht="12.75" customHeight="1" x14ac:dyDescent="0.2"/>
    <row r="285" ht="12.75" customHeight="1" x14ac:dyDescent="0.2"/>
    <row r="286" ht="12.75" customHeight="1" x14ac:dyDescent="0.2"/>
    <row r="287" ht="12.75" customHeight="1" x14ac:dyDescent="0.2"/>
    <row r="288" ht="12.75" customHeight="1" x14ac:dyDescent="0.2"/>
    <row r="289" ht="12.75" customHeight="1" x14ac:dyDescent="0.2"/>
    <row r="290" ht="12.75" customHeight="1" x14ac:dyDescent="0.2"/>
    <row r="291" ht="12.75" customHeight="1" x14ac:dyDescent="0.2"/>
    <row r="292" ht="12.75" customHeight="1" x14ac:dyDescent="0.2"/>
    <row r="293" ht="12.75" customHeight="1" x14ac:dyDescent="0.2"/>
    <row r="294" ht="12.75" customHeight="1" x14ac:dyDescent="0.2"/>
    <row r="295" ht="12.75" customHeight="1" x14ac:dyDescent="0.2"/>
    <row r="296" ht="12.75" customHeight="1" x14ac:dyDescent="0.2"/>
    <row r="297" ht="12.75" customHeight="1" x14ac:dyDescent="0.2"/>
    <row r="298" ht="12.75" customHeight="1" x14ac:dyDescent="0.2"/>
    <row r="299" ht="12.75" customHeight="1" x14ac:dyDescent="0.2"/>
    <row r="300" ht="12.75" customHeight="1" x14ac:dyDescent="0.2"/>
    <row r="301" ht="12.75" customHeight="1" x14ac:dyDescent="0.2"/>
    <row r="302" ht="12.75" customHeight="1" x14ac:dyDescent="0.2"/>
    <row r="303" ht="12.75" customHeight="1" x14ac:dyDescent="0.2"/>
    <row r="304" ht="12.75" customHeight="1" x14ac:dyDescent="0.2"/>
    <row r="305" ht="12.75" customHeight="1" x14ac:dyDescent="0.2"/>
    <row r="306" ht="12.75" customHeight="1" x14ac:dyDescent="0.2"/>
    <row r="307" ht="12.75" customHeight="1" x14ac:dyDescent="0.2"/>
    <row r="308" ht="12.75" customHeight="1" x14ac:dyDescent="0.2"/>
    <row r="309" ht="12.75" customHeight="1" x14ac:dyDescent="0.2"/>
    <row r="310" ht="12.75" customHeight="1" x14ac:dyDescent="0.2"/>
    <row r="311" ht="12.75" customHeight="1" x14ac:dyDescent="0.2"/>
    <row r="312" ht="12.75" customHeight="1" x14ac:dyDescent="0.2"/>
    <row r="313" ht="12.75" customHeight="1" x14ac:dyDescent="0.2"/>
    <row r="314" ht="12.75" customHeight="1" x14ac:dyDescent="0.2"/>
    <row r="315" ht="12.75" customHeight="1" x14ac:dyDescent="0.2"/>
    <row r="316" ht="12.75" customHeight="1" x14ac:dyDescent="0.2"/>
    <row r="317" ht="12.75" customHeight="1" x14ac:dyDescent="0.2"/>
    <row r="318" ht="12.75" customHeight="1" x14ac:dyDescent="0.2"/>
    <row r="319" ht="12.75" customHeight="1" x14ac:dyDescent="0.2"/>
    <row r="320" ht="12.75" customHeight="1" x14ac:dyDescent="0.2"/>
    <row r="321" ht="12.75" customHeight="1" x14ac:dyDescent="0.2"/>
    <row r="322" ht="12.75" customHeight="1" x14ac:dyDescent="0.2"/>
    <row r="323" ht="12.75" customHeight="1" x14ac:dyDescent="0.2"/>
    <row r="324" ht="12.75" customHeight="1" x14ac:dyDescent="0.2"/>
    <row r="325" ht="12.75" customHeight="1" x14ac:dyDescent="0.2"/>
    <row r="326" ht="12.75" customHeight="1" x14ac:dyDescent="0.2"/>
    <row r="327" ht="12.75" customHeight="1" x14ac:dyDescent="0.2"/>
    <row r="328" ht="12.75" customHeight="1" x14ac:dyDescent="0.2"/>
    <row r="329" ht="12.75" customHeight="1" x14ac:dyDescent="0.2"/>
    <row r="330" ht="12.75" customHeight="1" x14ac:dyDescent="0.2"/>
    <row r="331" ht="12.75" customHeight="1" x14ac:dyDescent="0.2"/>
    <row r="332" ht="12.75" customHeight="1" x14ac:dyDescent="0.2"/>
    <row r="333" ht="12.75" customHeight="1" x14ac:dyDescent="0.2"/>
    <row r="334" ht="12.75" customHeight="1" x14ac:dyDescent="0.2"/>
    <row r="335" ht="12.75" customHeight="1" x14ac:dyDescent="0.2"/>
    <row r="336" ht="12.75" customHeight="1" x14ac:dyDescent="0.2"/>
    <row r="337" ht="12.75" customHeight="1" x14ac:dyDescent="0.2"/>
    <row r="338" ht="12.75" customHeight="1" x14ac:dyDescent="0.2"/>
    <row r="339" ht="12.75" customHeight="1" x14ac:dyDescent="0.2"/>
    <row r="340" ht="12.75" customHeight="1" x14ac:dyDescent="0.2"/>
    <row r="341" ht="12.75" customHeight="1" x14ac:dyDescent="0.2"/>
    <row r="342" ht="12.75" customHeight="1" x14ac:dyDescent="0.2"/>
    <row r="343" ht="12.75" customHeight="1" x14ac:dyDescent="0.2"/>
    <row r="344" ht="12.75" customHeight="1" x14ac:dyDescent="0.2"/>
    <row r="345" ht="12.75" customHeight="1" x14ac:dyDescent="0.2"/>
    <row r="346" ht="12.75" customHeight="1" x14ac:dyDescent="0.2"/>
    <row r="347" ht="12.75" customHeight="1" x14ac:dyDescent="0.2"/>
    <row r="348" ht="12.75" customHeight="1" x14ac:dyDescent="0.2"/>
    <row r="349" ht="12.75" customHeight="1" x14ac:dyDescent="0.2"/>
    <row r="350" ht="12.75" customHeight="1" x14ac:dyDescent="0.2"/>
    <row r="351" ht="12.75" customHeight="1" x14ac:dyDescent="0.2"/>
    <row r="352" ht="12.75" customHeight="1" x14ac:dyDescent="0.2"/>
    <row r="353" ht="12.75" customHeight="1" x14ac:dyDescent="0.2"/>
    <row r="354" ht="12.75" customHeight="1" x14ac:dyDescent="0.2"/>
    <row r="355" ht="12.75" customHeight="1" x14ac:dyDescent="0.2"/>
    <row r="356" ht="12.75" customHeight="1" x14ac:dyDescent="0.2"/>
    <row r="357" ht="12.75" customHeight="1" x14ac:dyDescent="0.2"/>
    <row r="358" ht="12.75" customHeight="1" x14ac:dyDescent="0.2"/>
    <row r="359" ht="12.75" customHeight="1" x14ac:dyDescent="0.2"/>
    <row r="360" ht="12.75" customHeight="1" x14ac:dyDescent="0.2"/>
    <row r="361" ht="12.75" customHeight="1" x14ac:dyDescent="0.2"/>
    <row r="362" ht="12.75" customHeight="1" x14ac:dyDescent="0.2"/>
    <row r="363" ht="12.75" customHeight="1" x14ac:dyDescent="0.2"/>
    <row r="364" ht="12.75" customHeight="1" x14ac:dyDescent="0.2"/>
    <row r="365" ht="12.75" customHeight="1" x14ac:dyDescent="0.2"/>
    <row r="366" ht="12.75" customHeight="1" x14ac:dyDescent="0.2"/>
    <row r="367" ht="12.75" customHeight="1" x14ac:dyDescent="0.2"/>
    <row r="368" ht="12.75" customHeight="1" x14ac:dyDescent="0.2"/>
    <row r="369" ht="12.75" customHeight="1" x14ac:dyDescent="0.2"/>
    <row r="370" ht="12.75" customHeight="1" x14ac:dyDescent="0.2"/>
    <row r="371" ht="12.75" customHeight="1" x14ac:dyDescent="0.2"/>
    <row r="372" ht="12.75" customHeight="1" x14ac:dyDescent="0.2"/>
    <row r="373" ht="12.75" customHeight="1" x14ac:dyDescent="0.2"/>
    <row r="374" ht="12.75" customHeight="1" x14ac:dyDescent="0.2"/>
    <row r="375" ht="12.75" customHeight="1" x14ac:dyDescent="0.2"/>
    <row r="376" ht="12.75" customHeight="1" x14ac:dyDescent="0.2"/>
    <row r="377" ht="12.75" customHeight="1" x14ac:dyDescent="0.2"/>
    <row r="378" ht="12.75" customHeight="1" x14ac:dyDescent="0.2"/>
    <row r="379" ht="12.75" customHeight="1" x14ac:dyDescent="0.2"/>
    <row r="380" ht="12.75" customHeight="1" x14ac:dyDescent="0.2"/>
    <row r="381" ht="12.75" customHeight="1" x14ac:dyDescent="0.2"/>
    <row r="382" ht="12.75" customHeight="1" x14ac:dyDescent="0.2"/>
    <row r="383" ht="12.75" customHeight="1" x14ac:dyDescent="0.2"/>
    <row r="384" ht="12.75" customHeight="1" x14ac:dyDescent="0.2"/>
    <row r="385" ht="12.75" customHeight="1" x14ac:dyDescent="0.2"/>
    <row r="386" ht="12.75" customHeight="1" x14ac:dyDescent="0.2"/>
    <row r="387" ht="12.75" customHeight="1" x14ac:dyDescent="0.2"/>
    <row r="388" ht="12.75" customHeight="1" x14ac:dyDescent="0.2"/>
    <row r="389" ht="12.75" customHeight="1" x14ac:dyDescent="0.2"/>
    <row r="390" ht="12.75" customHeight="1" x14ac:dyDescent="0.2"/>
    <row r="391" ht="12.75" customHeight="1" x14ac:dyDescent="0.2"/>
    <row r="392" ht="12.75" customHeight="1" x14ac:dyDescent="0.2"/>
    <row r="393" ht="12.75" customHeight="1" x14ac:dyDescent="0.2"/>
    <row r="394" ht="12.75" customHeight="1" x14ac:dyDescent="0.2"/>
    <row r="395" ht="12.75" customHeight="1" x14ac:dyDescent="0.2"/>
    <row r="396" ht="12.75" customHeight="1" x14ac:dyDescent="0.2"/>
    <row r="397" ht="12.75" customHeight="1" x14ac:dyDescent="0.2"/>
    <row r="398" ht="12.75" customHeight="1" x14ac:dyDescent="0.2"/>
    <row r="399" ht="12.75" customHeight="1" x14ac:dyDescent="0.2"/>
    <row r="400" ht="12.75" customHeight="1" x14ac:dyDescent="0.2"/>
    <row r="401" ht="12.75" customHeight="1" x14ac:dyDescent="0.2"/>
    <row r="402" ht="12.75" customHeight="1" x14ac:dyDescent="0.2"/>
    <row r="403" ht="12.75" customHeight="1" x14ac:dyDescent="0.2"/>
    <row r="404" ht="12.75" customHeight="1" x14ac:dyDescent="0.2"/>
    <row r="405" ht="12.75" customHeight="1" x14ac:dyDescent="0.2"/>
    <row r="406" ht="12.75" customHeight="1" x14ac:dyDescent="0.2"/>
    <row r="407" ht="12.75" customHeight="1" x14ac:dyDescent="0.2"/>
    <row r="408" ht="12.75" customHeight="1" x14ac:dyDescent="0.2"/>
    <row r="409" ht="12.75" customHeight="1" x14ac:dyDescent="0.2"/>
    <row r="410" ht="12.75" customHeight="1" x14ac:dyDescent="0.2"/>
    <row r="411" ht="12.75" customHeight="1" x14ac:dyDescent="0.2"/>
    <row r="412" ht="12.75" customHeight="1" x14ac:dyDescent="0.2"/>
    <row r="413" ht="12.75" customHeight="1" x14ac:dyDescent="0.2"/>
    <row r="414" ht="12.75" customHeight="1" x14ac:dyDescent="0.2"/>
    <row r="415" ht="12.75" customHeight="1" x14ac:dyDescent="0.2"/>
    <row r="416" ht="12.75" customHeight="1" x14ac:dyDescent="0.2"/>
    <row r="417" ht="12.75" customHeight="1" x14ac:dyDescent="0.2"/>
    <row r="418" ht="12.75" customHeight="1" x14ac:dyDescent="0.2"/>
    <row r="419" ht="12.75" customHeight="1" x14ac:dyDescent="0.2"/>
    <row r="420" ht="12.75" customHeight="1" x14ac:dyDescent="0.2"/>
    <row r="421" ht="12.75" customHeight="1" x14ac:dyDescent="0.2"/>
    <row r="422" ht="12.75" customHeight="1" x14ac:dyDescent="0.2"/>
    <row r="423" ht="12.75" customHeight="1" x14ac:dyDescent="0.2"/>
    <row r="424" ht="12.75" customHeight="1" x14ac:dyDescent="0.2"/>
    <row r="425" ht="12.75" customHeight="1" x14ac:dyDescent="0.2"/>
    <row r="426" ht="12.75" customHeight="1" x14ac:dyDescent="0.2"/>
    <row r="427" ht="12.75" customHeight="1" x14ac:dyDescent="0.2"/>
    <row r="428" ht="12.75" customHeight="1" x14ac:dyDescent="0.2"/>
    <row r="429" ht="12.75" customHeight="1" x14ac:dyDescent="0.2"/>
    <row r="430" ht="12.75" customHeight="1" x14ac:dyDescent="0.2"/>
    <row r="431" ht="12.75" customHeight="1" x14ac:dyDescent="0.2"/>
    <row r="432" ht="12.75" customHeight="1" x14ac:dyDescent="0.2"/>
    <row r="433" ht="12.75" customHeight="1" x14ac:dyDescent="0.2"/>
    <row r="434" ht="12.75" customHeight="1" x14ac:dyDescent="0.2"/>
    <row r="435" ht="12.75" customHeight="1" x14ac:dyDescent="0.2"/>
    <row r="436" ht="12.75" customHeight="1" x14ac:dyDescent="0.2"/>
    <row r="437" ht="12.75" customHeight="1" x14ac:dyDescent="0.2"/>
    <row r="438" ht="12.75" customHeight="1" x14ac:dyDescent="0.2"/>
    <row r="439" ht="12.75" customHeight="1" x14ac:dyDescent="0.2"/>
    <row r="440" ht="12.75" customHeight="1" x14ac:dyDescent="0.2"/>
    <row r="441" ht="12.75" customHeight="1" x14ac:dyDescent="0.2"/>
    <row r="442" ht="12.75" customHeight="1" x14ac:dyDescent="0.2"/>
    <row r="443" ht="12.75" customHeight="1" x14ac:dyDescent="0.2"/>
    <row r="444" ht="12.75" customHeight="1" x14ac:dyDescent="0.2"/>
    <row r="445" ht="12.75" customHeight="1" x14ac:dyDescent="0.2"/>
    <row r="446" ht="12.75" customHeight="1" x14ac:dyDescent="0.2"/>
    <row r="447" ht="12.75" customHeight="1" x14ac:dyDescent="0.2"/>
    <row r="448" ht="12.75" customHeight="1" x14ac:dyDescent="0.2"/>
    <row r="449" ht="12.75" customHeight="1" x14ac:dyDescent="0.2"/>
    <row r="450" ht="12.75" customHeight="1" x14ac:dyDescent="0.2"/>
    <row r="451" ht="12.75" customHeight="1" x14ac:dyDescent="0.2"/>
    <row r="452" ht="12.75" customHeight="1" x14ac:dyDescent="0.2"/>
    <row r="453" ht="12.75" customHeight="1" x14ac:dyDescent="0.2"/>
    <row r="454" ht="12.75" customHeight="1" x14ac:dyDescent="0.2"/>
    <row r="455" ht="12.75" customHeight="1" x14ac:dyDescent="0.2"/>
    <row r="456" ht="12.75" customHeight="1" x14ac:dyDescent="0.2"/>
    <row r="457" ht="12.75" customHeight="1" x14ac:dyDescent="0.2"/>
    <row r="458" ht="12.75" customHeight="1" x14ac:dyDescent="0.2"/>
    <row r="459" ht="12.75" customHeight="1" x14ac:dyDescent="0.2"/>
    <row r="460" ht="12.75" customHeight="1" x14ac:dyDescent="0.2"/>
    <row r="461" ht="12.75" customHeight="1" x14ac:dyDescent="0.2"/>
    <row r="462" ht="12.75" customHeight="1" x14ac:dyDescent="0.2"/>
    <row r="463" ht="12.75" customHeight="1" x14ac:dyDescent="0.2"/>
    <row r="464" ht="12.75" customHeight="1" x14ac:dyDescent="0.2"/>
    <row r="465" ht="12.75" customHeight="1" x14ac:dyDescent="0.2"/>
    <row r="466" ht="12.75" customHeight="1" x14ac:dyDescent="0.2"/>
    <row r="467" ht="12.75" customHeight="1" x14ac:dyDescent="0.2"/>
    <row r="468" ht="12.75" customHeight="1" x14ac:dyDescent="0.2"/>
    <row r="469" ht="12.75" customHeight="1" x14ac:dyDescent="0.2"/>
    <row r="470" ht="12.75" customHeight="1" x14ac:dyDescent="0.2"/>
    <row r="471" ht="12.75" customHeight="1" x14ac:dyDescent="0.2"/>
    <row r="472" ht="12.75" customHeight="1" x14ac:dyDescent="0.2"/>
    <row r="473" ht="12.75" customHeight="1" x14ac:dyDescent="0.2"/>
    <row r="474" ht="12.75" customHeight="1" x14ac:dyDescent="0.2"/>
    <row r="475" ht="12.75" customHeight="1" x14ac:dyDescent="0.2"/>
    <row r="476" ht="12.75" customHeight="1" x14ac:dyDescent="0.2"/>
    <row r="477" ht="12.75" customHeight="1" x14ac:dyDescent="0.2"/>
    <row r="478" ht="12.75" customHeight="1" x14ac:dyDescent="0.2"/>
    <row r="479" ht="12.75" customHeight="1" x14ac:dyDescent="0.2"/>
    <row r="480" ht="12.75" customHeight="1" x14ac:dyDescent="0.2"/>
    <row r="481" ht="12.75" customHeight="1" x14ac:dyDescent="0.2"/>
    <row r="482" ht="12.75" customHeight="1" x14ac:dyDescent="0.2"/>
    <row r="483" ht="12.75" customHeight="1" x14ac:dyDescent="0.2"/>
    <row r="484" ht="12.75" customHeight="1" x14ac:dyDescent="0.2"/>
    <row r="485" ht="12.75" customHeight="1" x14ac:dyDescent="0.2"/>
    <row r="486" ht="12.75" customHeight="1" x14ac:dyDescent="0.2"/>
    <row r="487" ht="12.75" customHeight="1" x14ac:dyDescent="0.2"/>
    <row r="488" ht="12.75" customHeight="1" x14ac:dyDescent="0.2"/>
    <row r="489" ht="12.75" customHeight="1" x14ac:dyDescent="0.2"/>
    <row r="490" ht="12.75" customHeight="1" x14ac:dyDescent="0.2"/>
    <row r="491" ht="12.75" customHeight="1" x14ac:dyDescent="0.2"/>
    <row r="492" ht="12.75" customHeight="1" x14ac:dyDescent="0.2"/>
    <row r="493" ht="12.75" customHeight="1" x14ac:dyDescent="0.2"/>
    <row r="494" ht="12.75" customHeight="1" x14ac:dyDescent="0.2"/>
    <row r="495" ht="12.75" customHeight="1" x14ac:dyDescent="0.2"/>
    <row r="496" ht="12.75" customHeight="1" x14ac:dyDescent="0.2"/>
    <row r="497" ht="12.75" customHeight="1" x14ac:dyDescent="0.2"/>
    <row r="498" ht="12.75" customHeight="1" x14ac:dyDescent="0.2"/>
    <row r="499" ht="12.75" customHeight="1" x14ac:dyDescent="0.2"/>
    <row r="500" ht="12.75" customHeight="1" x14ac:dyDescent="0.2"/>
    <row r="501" ht="12.75" customHeight="1" x14ac:dyDescent="0.2"/>
    <row r="502" ht="12.75" customHeight="1" x14ac:dyDescent="0.2"/>
    <row r="503" ht="12.75" customHeight="1" x14ac:dyDescent="0.2"/>
    <row r="504" ht="12.75" customHeight="1" x14ac:dyDescent="0.2"/>
    <row r="505" ht="12.75" customHeight="1" x14ac:dyDescent="0.2"/>
    <row r="506" ht="12.75" customHeight="1" x14ac:dyDescent="0.2"/>
    <row r="507" ht="12.75" customHeight="1" x14ac:dyDescent="0.2"/>
    <row r="508" ht="12.75" customHeight="1" x14ac:dyDescent="0.2"/>
    <row r="509" ht="12.75" customHeight="1" x14ac:dyDescent="0.2"/>
    <row r="510" ht="12.75" customHeight="1" x14ac:dyDescent="0.2"/>
    <row r="511" ht="12.75" customHeight="1" x14ac:dyDescent="0.2"/>
    <row r="512" ht="12.75" customHeight="1" x14ac:dyDescent="0.2"/>
    <row r="513" ht="12.75" customHeight="1" x14ac:dyDescent="0.2"/>
    <row r="514" ht="12.75" customHeight="1" x14ac:dyDescent="0.2"/>
    <row r="515" ht="12.75" customHeight="1" x14ac:dyDescent="0.2"/>
    <row r="516" ht="12.75" customHeight="1" x14ac:dyDescent="0.2"/>
    <row r="517" ht="12.75" customHeight="1" x14ac:dyDescent="0.2"/>
    <row r="518" ht="12.75" customHeight="1" x14ac:dyDescent="0.2"/>
    <row r="519" ht="12.75" customHeight="1" x14ac:dyDescent="0.2"/>
    <row r="520" ht="12.75" customHeight="1" x14ac:dyDescent="0.2"/>
    <row r="521" ht="12.75" customHeight="1" x14ac:dyDescent="0.2"/>
    <row r="522" ht="12.75" customHeight="1" x14ac:dyDescent="0.2"/>
    <row r="523" ht="12.75" customHeight="1" x14ac:dyDescent="0.2"/>
    <row r="524" ht="12.75" customHeight="1" x14ac:dyDescent="0.2"/>
    <row r="525" ht="12.75" customHeight="1" x14ac:dyDescent="0.2"/>
    <row r="526" ht="12.75" customHeight="1" x14ac:dyDescent="0.2"/>
    <row r="527" ht="12.75" customHeight="1" x14ac:dyDescent="0.2"/>
    <row r="528" ht="12.75" customHeight="1" x14ac:dyDescent="0.2"/>
    <row r="529" ht="12.75" customHeight="1" x14ac:dyDescent="0.2"/>
    <row r="530" ht="12.75" customHeight="1" x14ac:dyDescent="0.2"/>
    <row r="531" ht="12.75" customHeight="1" x14ac:dyDescent="0.2"/>
    <row r="532" ht="12.75" customHeight="1" x14ac:dyDescent="0.2"/>
    <row r="533" ht="12.75" customHeight="1" x14ac:dyDescent="0.2"/>
    <row r="534" ht="12.75" customHeight="1" x14ac:dyDescent="0.2"/>
    <row r="535" ht="12.75" customHeight="1" x14ac:dyDescent="0.2"/>
    <row r="536" ht="12.75" customHeight="1" x14ac:dyDescent="0.2"/>
    <row r="537" ht="12.75" customHeight="1" x14ac:dyDescent="0.2"/>
    <row r="538" ht="12.75" customHeight="1" x14ac:dyDescent="0.2"/>
    <row r="539" ht="12.75" customHeight="1" x14ac:dyDescent="0.2"/>
    <row r="540" ht="12.75" customHeight="1" x14ac:dyDescent="0.2"/>
    <row r="541" ht="12.75" customHeight="1" x14ac:dyDescent="0.2"/>
    <row r="542" ht="12.75" customHeight="1" x14ac:dyDescent="0.2"/>
    <row r="543" ht="12.75" customHeight="1" x14ac:dyDescent="0.2"/>
    <row r="544" ht="12.75" customHeight="1" x14ac:dyDescent="0.2"/>
    <row r="545" ht="12.75" customHeight="1" x14ac:dyDescent="0.2"/>
    <row r="546" ht="12.75" customHeight="1" x14ac:dyDescent="0.2"/>
    <row r="547" ht="12.75" customHeight="1" x14ac:dyDescent="0.2"/>
    <row r="548" ht="12.75" customHeight="1" x14ac:dyDescent="0.2"/>
    <row r="549" ht="12.75" customHeight="1" x14ac:dyDescent="0.2"/>
    <row r="550" ht="12.75" customHeight="1" x14ac:dyDescent="0.2"/>
    <row r="551" ht="12.75" customHeight="1" x14ac:dyDescent="0.2"/>
    <row r="552" ht="12.75" customHeight="1" x14ac:dyDescent="0.2"/>
    <row r="553" ht="12.75" customHeight="1" x14ac:dyDescent="0.2"/>
    <row r="554" ht="12.75" customHeight="1" x14ac:dyDescent="0.2"/>
    <row r="555" ht="12.75" customHeight="1" x14ac:dyDescent="0.2"/>
    <row r="556" ht="12.75" customHeight="1" x14ac:dyDescent="0.2"/>
    <row r="557" ht="12.75" customHeight="1" x14ac:dyDescent="0.2"/>
    <row r="558" ht="12.75" customHeight="1" x14ac:dyDescent="0.2"/>
    <row r="559" ht="12.75" customHeight="1" x14ac:dyDescent="0.2"/>
    <row r="560" ht="12.75" customHeight="1" x14ac:dyDescent="0.2"/>
    <row r="561" ht="12.75" customHeight="1" x14ac:dyDescent="0.2"/>
    <row r="562" ht="12.75" customHeight="1" x14ac:dyDescent="0.2"/>
    <row r="563" ht="12.75" customHeight="1" x14ac:dyDescent="0.2"/>
    <row r="564" ht="12.75" customHeight="1" x14ac:dyDescent="0.2"/>
    <row r="565" ht="12.75" customHeight="1" x14ac:dyDescent="0.2"/>
    <row r="566" ht="12.75" customHeight="1" x14ac:dyDescent="0.2"/>
    <row r="567" ht="12.75" customHeight="1" x14ac:dyDescent="0.2"/>
    <row r="568" ht="12.75" customHeight="1" x14ac:dyDescent="0.2"/>
    <row r="569" ht="12.75" customHeight="1" x14ac:dyDescent="0.2"/>
    <row r="570" ht="12.75" customHeight="1" x14ac:dyDescent="0.2"/>
    <row r="571" ht="12.75" customHeight="1" x14ac:dyDescent="0.2"/>
    <row r="572" ht="12.75" customHeight="1" x14ac:dyDescent="0.2"/>
    <row r="573" ht="12.75" customHeight="1" x14ac:dyDescent="0.2"/>
    <row r="574" ht="12.75" customHeight="1" x14ac:dyDescent="0.2"/>
    <row r="575" ht="12.75" customHeight="1" x14ac:dyDescent="0.2"/>
    <row r="576" ht="12.75" customHeight="1" x14ac:dyDescent="0.2"/>
    <row r="577" ht="12.75" customHeight="1" x14ac:dyDescent="0.2"/>
    <row r="578" ht="12.75" customHeight="1" x14ac:dyDescent="0.2"/>
    <row r="579" ht="12.75" customHeight="1" x14ac:dyDescent="0.2"/>
    <row r="580" ht="12.75" customHeight="1" x14ac:dyDescent="0.2"/>
    <row r="581" ht="12.75" customHeight="1" x14ac:dyDescent="0.2"/>
    <row r="582" ht="12.75" customHeight="1" x14ac:dyDescent="0.2"/>
    <row r="583" ht="12.75" customHeight="1" x14ac:dyDescent="0.2"/>
    <row r="584" ht="12.75" customHeight="1" x14ac:dyDescent="0.2"/>
    <row r="585" ht="12.75" customHeight="1" x14ac:dyDescent="0.2"/>
    <row r="586" ht="12.75" customHeight="1" x14ac:dyDescent="0.2"/>
    <row r="587" ht="12.75" customHeight="1" x14ac:dyDescent="0.2"/>
    <row r="588" ht="12.75" customHeight="1" x14ac:dyDescent="0.2"/>
    <row r="589" ht="12.75" customHeight="1" x14ac:dyDescent="0.2"/>
    <row r="590" ht="12.75" customHeight="1" x14ac:dyDescent="0.2"/>
    <row r="591" ht="12.75" customHeight="1" x14ac:dyDescent="0.2"/>
    <row r="592" ht="12.75" customHeight="1" x14ac:dyDescent="0.2"/>
    <row r="593" ht="12.75" customHeight="1" x14ac:dyDescent="0.2"/>
    <row r="594" ht="12.75" customHeight="1" x14ac:dyDescent="0.2"/>
    <row r="595" ht="12.75" customHeight="1" x14ac:dyDescent="0.2"/>
    <row r="596" ht="12.75" customHeight="1" x14ac:dyDescent="0.2"/>
    <row r="597" ht="12.75" customHeight="1" x14ac:dyDescent="0.2"/>
    <row r="598" ht="12.75" customHeight="1" x14ac:dyDescent="0.2"/>
    <row r="599" ht="12.75" customHeight="1" x14ac:dyDescent="0.2"/>
    <row r="600" ht="12.75" customHeight="1" x14ac:dyDescent="0.2"/>
    <row r="601" ht="12.75" customHeight="1" x14ac:dyDescent="0.2"/>
    <row r="602" ht="12.75" customHeight="1" x14ac:dyDescent="0.2"/>
    <row r="603" ht="12.75" customHeight="1" x14ac:dyDescent="0.2"/>
    <row r="604" ht="12.75" customHeight="1" x14ac:dyDescent="0.2"/>
    <row r="605" ht="12.75" customHeight="1" x14ac:dyDescent="0.2"/>
    <row r="606" ht="12.75" customHeight="1" x14ac:dyDescent="0.2"/>
    <row r="607" ht="12.75" customHeight="1" x14ac:dyDescent="0.2"/>
    <row r="608" ht="12.75" customHeight="1" x14ac:dyDescent="0.2"/>
    <row r="609" ht="12.75" customHeight="1" x14ac:dyDescent="0.2"/>
    <row r="610" ht="12.75" customHeight="1" x14ac:dyDescent="0.2"/>
    <row r="611" ht="12.75" customHeight="1" x14ac:dyDescent="0.2"/>
    <row r="612" ht="12.75" customHeight="1" x14ac:dyDescent="0.2"/>
    <row r="613" ht="12.75" customHeight="1" x14ac:dyDescent="0.2"/>
    <row r="614" ht="12.75" customHeight="1" x14ac:dyDescent="0.2"/>
    <row r="615" ht="12.75" customHeight="1" x14ac:dyDescent="0.2"/>
    <row r="616" ht="12.75" customHeight="1" x14ac:dyDescent="0.2"/>
    <row r="617" ht="12.75" customHeight="1" x14ac:dyDescent="0.2"/>
    <row r="618" ht="12.75" customHeight="1" x14ac:dyDescent="0.2"/>
    <row r="619" ht="12.75" customHeight="1" x14ac:dyDescent="0.2"/>
    <row r="620" ht="12.75" customHeight="1" x14ac:dyDescent="0.2"/>
    <row r="621" ht="12.75" customHeight="1" x14ac:dyDescent="0.2"/>
    <row r="622" ht="12.75" customHeight="1" x14ac:dyDescent="0.2"/>
    <row r="623" ht="12.75" customHeight="1" x14ac:dyDescent="0.2"/>
    <row r="624" ht="12.75" customHeight="1" x14ac:dyDescent="0.2"/>
    <row r="625" ht="12.75" customHeight="1" x14ac:dyDescent="0.2"/>
    <row r="626" ht="12.75" customHeight="1" x14ac:dyDescent="0.2"/>
    <row r="627" ht="12.75" customHeight="1" x14ac:dyDescent="0.2"/>
    <row r="628" ht="12.75" customHeight="1" x14ac:dyDescent="0.2"/>
    <row r="629" ht="12.75" customHeight="1" x14ac:dyDescent="0.2"/>
    <row r="630" ht="12.75" customHeight="1" x14ac:dyDescent="0.2"/>
    <row r="631" ht="12.75" customHeight="1" x14ac:dyDescent="0.2"/>
    <row r="632" ht="12.75" customHeight="1" x14ac:dyDescent="0.2"/>
    <row r="633" ht="12.75" customHeight="1" x14ac:dyDescent="0.2"/>
    <row r="634" ht="12.75" customHeight="1" x14ac:dyDescent="0.2"/>
    <row r="635" ht="12.75" customHeight="1" x14ac:dyDescent="0.2"/>
    <row r="636" ht="12.75" customHeight="1" x14ac:dyDescent="0.2"/>
    <row r="637" ht="12.75" customHeight="1" x14ac:dyDescent="0.2"/>
    <row r="638" ht="12.75" customHeight="1" x14ac:dyDescent="0.2"/>
    <row r="639" ht="12.75" customHeight="1" x14ac:dyDescent="0.2"/>
    <row r="640" ht="12.75" customHeight="1" x14ac:dyDescent="0.2"/>
    <row r="641" ht="12.75" customHeight="1" x14ac:dyDescent="0.2"/>
    <row r="642" ht="12.75" customHeight="1" x14ac:dyDescent="0.2"/>
    <row r="643" ht="12.75" customHeight="1" x14ac:dyDescent="0.2"/>
    <row r="644" ht="12.75" customHeight="1" x14ac:dyDescent="0.2"/>
    <row r="645" ht="12.75" customHeight="1" x14ac:dyDescent="0.2"/>
    <row r="646" ht="12.75" customHeight="1" x14ac:dyDescent="0.2"/>
    <row r="647" ht="12.75" customHeight="1" x14ac:dyDescent="0.2"/>
    <row r="648" ht="12.75" customHeight="1" x14ac:dyDescent="0.2"/>
    <row r="649" ht="12.75" customHeight="1" x14ac:dyDescent="0.2"/>
    <row r="650" ht="12.75" customHeight="1" x14ac:dyDescent="0.2"/>
    <row r="651" ht="12.75" customHeight="1" x14ac:dyDescent="0.2"/>
    <row r="652" ht="12.75" customHeight="1" x14ac:dyDescent="0.2"/>
    <row r="653" ht="12.75" customHeight="1" x14ac:dyDescent="0.2"/>
    <row r="654" ht="12.75" customHeight="1" x14ac:dyDescent="0.2"/>
    <row r="655" ht="12.75" customHeight="1" x14ac:dyDescent="0.2"/>
    <row r="656" ht="12.75" customHeight="1" x14ac:dyDescent="0.2"/>
    <row r="657" ht="12.75" customHeight="1" x14ac:dyDescent="0.2"/>
    <row r="658" ht="12.75" customHeight="1" x14ac:dyDescent="0.2"/>
    <row r="659" ht="12.75" customHeight="1" x14ac:dyDescent="0.2"/>
    <row r="660" ht="12.75" customHeight="1" x14ac:dyDescent="0.2"/>
    <row r="661" ht="12.75" customHeight="1" x14ac:dyDescent="0.2"/>
    <row r="662" ht="12.75" customHeight="1" x14ac:dyDescent="0.2"/>
    <row r="663" ht="12.75" customHeight="1" x14ac:dyDescent="0.2"/>
    <row r="664" ht="12.75" customHeight="1" x14ac:dyDescent="0.2"/>
    <row r="665" ht="12.75" customHeight="1" x14ac:dyDescent="0.2"/>
    <row r="666" ht="12.75" customHeight="1" x14ac:dyDescent="0.2"/>
    <row r="667" ht="12.75" customHeight="1" x14ac:dyDescent="0.2"/>
    <row r="668" ht="12.75" customHeight="1" x14ac:dyDescent="0.2"/>
    <row r="669" ht="12.75" customHeight="1" x14ac:dyDescent="0.2"/>
    <row r="670" ht="12.75" customHeight="1" x14ac:dyDescent="0.2"/>
    <row r="671" ht="12.75" customHeight="1" x14ac:dyDescent="0.2"/>
    <row r="672" ht="12.75" customHeight="1" x14ac:dyDescent="0.2"/>
    <row r="673" ht="12.75" customHeight="1" x14ac:dyDescent="0.2"/>
    <row r="674" ht="12.75" customHeight="1" x14ac:dyDescent="0.2"/>
    <row r="675" ht="12.75" customHeight="1" x14ac:dyDescent="0.2"/>
    <row r="676" ht="12.75" customHeight="1" x14ac:dyDescent="0.2"/>
    <row r="677" ht="12.75" customHeight="1" x14ac:dyDescent="0.2"/>
    <row r="678" ht="12.75" customHeight="1" x14ac:dyDescent="0.2"/>
    <row r="679" ht="12.75" customHeight="1" x14ac:dyDescent="0.2"/>
    <row r="680" ht="12.75" customHeight="1" x14ac:dyDescent="0.2"/>
    <row r="681" ht="12.75" customHeight="1" x14ac:dyDescent="0.2"/>
    <row r="682" ht="12.75" customHeight="1" x14ac:dyDescent="0.2"/>
    <row r="683" ht="12.75" customHeight="1" x14ac:dyDescent="0.2"/>
    <row r="684" ht="12.75" customHeight="1" x14ac:dyDescent="0.2"/>
    <row r="685" ht="12.75" customHeight="1" x14ac:dyDescent="0.2"/>
    <row r="686" ht="12.75" customHeight="1" x14ac:dyDescent="0.2"/>
    <row r="687" ht="12.75" customHeight="1" x14ac:dyDescent="0.2"/>
    <row r="688" ht="12.75" customHeight="1" x14ac:dyDescent="0.2"/>
    <row r="689" ht="12.75" customHeight="1" x14ac:dyDescent="0.2"/>
    <row r="690" ht="12.75" customHeight="1" x14ac:dyDescent="0.2"/>
    <row r="691" ht="12.75" customHeight="1" x14ac:dyDescent="0.2"/>
    <row r="692" ht="12.75" customHeight="1" x14ac:dyDescent="0.2"/>
    <row r="693" ht="12.75" customHeight="1" x14ac:dyDescent="0.2"/>
    <row r="694" ht="12.75" customHeight="1" x14ac:dyDescent="0.2"/>
    <row r="695" ht="12.75" customHeight="1" x14ac:dyDescent="0.2"/>
    <row r="696" ht="12.75" customHeight="1" x14ac:dyDescent="0.2"/>
    <row r="697" ht="12.75" customHeight="1" x14ac:dyDescent="0.2"/>
    <row r="698" ht="12.75" customHeight="1" x14ac:dyDescent="0.2"/>
    <row r="699" ht="12.75" customHeight="1" x14ac:dyDescent="0.2"/>
    <row r="700" ht="12.75" customHeight="1" x14ac:dyDescent="0.2"/>
    <row r="701" ht="12.75" customHeight="1" x14ac:dyDescent="0.2"/>
    <row r="702" ht="12.75" customHeight="1" x14ac:dyDescent="0.2"/>
    <row r="703" ht="12.75" customHeight="1" x14ac:dyDescent="0.2"/>
    <row r="704" ht="12.75" customHeight="1" x14ac:dyDescent="0.2"/>
    <row r="705" ht="12.75" customHeight="1" x14ac:dyDescent="0.2"/>
    <row r="706" ht="12.75" customHeight="1" x14ac:dyDescent="0.2"/>
    <row r="707" ht="12.75" customHeight="1" x14ac:dyDescent="0.2"/>
    <row r="708" ht="12.75" customHeight="1" x14ac:dyDescent="0.2"/>
    <row r="709" ht="12.75" customHeight="1" x14ac:dyDescent="0.2"/>
    <row r="710" ht="12.75" customHeight="1" x14ac:dyDescent="0.2"/>
    <row r="711" ht="12.75" customHeight="1" x14ac:dyDescent="0.2"/>
    <row r="712" ht="12.75" customHeight="1" x14ac:dyDescent="0.2"/>
    <row r="713" ht="12.75" customHeight="1" x14ac:dyDescent="0.2"/>
    <row r="714" ht="12.75" customHeight="1" x14ac:dyDescent="0.2"/>
    <row r="715" ht="12.75" customHeight="1" x14ac:dyDescent="0.2"/>
    <row r="716" ht="12.75" customHeight="1" x14ac:dyDescent="0.2"/>
    <row r="717" ht="12.75" customHeight="1" x14ac:dyDescent="0.2"/>
    <row r="718" ht="12.75" customHeight="1" x14ac:dyDescent="0.2"/>
    <row r="719" ht="12.75" customHeight="1" x14ac:dyDescent="0.2"/>
    <row r="720" ht="12.75" customHeight="1" x14ac:dyDescent="0.2"/>
    <row r="721" ht="12.75" customHeight="1" x14ac:dyDescent="0.2"/>
    <row r="722" ht="12.75" customHeight="1" x14ac:dyDescent="0.2"/>
    <row r="723" ht="12.75" customHeight="1" x14ac:dyDescent="0.2"/>
    <row r="724" ht="12.75" customHeight="1" x14ac:dyDescent="0.2"/>
    <row r="725" ht="12.75" customHeight="1" x14ac:dyDescent="0.2"/>
    <row r="726" ht="12.75" customHeight="1" x14ac:dyDescent="0.2"/>
    <row r="727" ht="12.75" customHeight="1" x14ac:dyDescent="0.2"/>
    <row r="728" ht="12.75" customHeight="1" x14ac:dyDescent="0.2"/>
    <row r="729" ht="12.75" customHeight="1" x14ac:dyDescent="0.2"/>
    <row r="730" ht="12.75" customHeight="1" x14ac:dyDescent="0.2"/>
    <row r="731" ht="12.75" customHeight="1" x14ac:dyDescent="0.2"/>
    <row r="732" ht="12.75" customHeight="1" x14ac:dyDescent="0.2"/>
    <row r="733" ht="12.75" customHeight="1" x14ac:dyDescent="0.2"/>
    <row r="734" ht="12.75" customHeight="1" x14ac:dyDescent="0.2"/>
    <row r="735" ht="12.75" customHeight="1" x14ac:dyDescent="0.2"/>
    <row r="736" ht="12.75" customHeight="1" x14ac:dyDescent="0.2"/>
    <row r="737" ht="12.75" customHeight="1" x14ac:dyDescent="0.2"/>
    <row r="738" ht="12.75" customHeight="1" x14ac:dyDescent="0.2"/>
    <row r="739" ht="12.75" customHeight="1" x14ac:dyDescent="0.2"/>
    <row r="740" ht="12.75" customHeight="1" x14ac:dyDescent="0.2"/>
    <row r="741" ht="12.75" customHeight="1" x14ac:dyDescent="0.2"/>
    <row r="742" ht="12.75" customHeight="1" x14ac:dyDescent="0.2"/>
    <row r="743" ht="12.75" customHeight="1" x14ac:dyDescent="0.2"/>
    <row r="744" ht="12.75" customHeight="1" x14ac:dyDescent="0.2"/>
    <row r="745" ht="12.75" customHeight="1" x14ac:dyDescent="0.2"/>
    <row r="746" ht="12.75" customHeight="1" x14ac:dyDescent="0.2"/>
    <row r="747" ht="12.75" customHeight="1" x14ac:dyDescent="0.2"/>
    <row r="748" ht="12.75" customHeight="1" x14ac:dyDescent="0.2"/>
    <row r="749" ht="12.75" customHeight="1" x14ac:dyDescent="0.2"/>
    <row r="750" ht="12.75" customHeight="1" x14ac:dyDescent="0.2"/>
    <row r="751" ht="12.75" customHeight="1" x14ac:dyDescent="0.2"/>
    <row r="752" ht="12.75" customHeight="1" x14ac:dyDescent="0.2"/>
    <row r="753" ht="12.75" customHeight="1" x14ac:dyDescent="0.2"/>
    <row r="754" ht="12.75" customHeight="1" x14ac:dyDescent="0.2"/>
    <row r="755" ht="12.75" customHeight="1" x14ac:dyDescent="0.2"/>
    <row r="756" ht="12.75" customHeight="1" x14ac:dyDescent="0.2"/>
    <row r="757" ht="12.75" customHeight="1" x14ac:dyDescent="0.2"/>
    <row r="758" ht="12.75" customHeight="1" x14ac:dyDescent="0.2"/>
    <row r="759" ht="12.75" customHeight="1" x14ac:dyDescent="0.2"/>
    <row r="760" ht="12.75" customHeight="1" x14ac:dyDescent="0.2"/>
    <row r="761" ht="12.75" customHeight="1" x14ac:dyDescent="0.2"/>
    <row r="762" ht="12.75" customHeight="1" x14ac:dyDescent="0.2"/>
    <row r="763" ht="12.75" customHeight="1" x14ac:dyDescent="0.2"/>
    <row r="764" ht="12.75" customHeight="1" x14ac:dyDescent="0.2"/>
    <row r="765" ht="12.75" customHeight="1" x14ac:dyDescent="0.2"/>
    <row r="766" ht="12.75" customHeight="1" x14ac:dyDescent="0.2"/>
    <row r="767" ht="12.75" customHeight="1" x14ac:dyDescent="0.2"/>
    <row r="768" ht="12.75" customHeight="1" x14ac:dyDescent="0.2"/>
    <row r="769" ht="12.75" customHeight="1" x14ac:dyDescent="0.2"/>
    <row r="770" ht="12.75" customHeight="1" x14ac:dyDescent="0.2"/>
    <row r="771" ht="12.75" customHeight="1" x14ac:dyDescent="0.2"/>
    <row r="772" ht="12.75" customHeight="1" x14ac:dyDescent="0.2"/>
    <row r="773" ht="12.75" customHeight="1" x14ac:dyDescent="0.2"/>
    <row r="774" ht="12.75" customHeight="1" x14ac:dyDescent="0.2"/>
    <row r="775" ht="12.75" customHeight="1" x14ac:dyDescent="0.2"/>
    <row r="776" ht="12.75" customHeight="1" x14ac:dyDescent="0.2"/>
    <row r="777" ht="12.75" customHeight="1" x14ac:dyDescent="0.2"/>
    <row r="778" ht="12.75" customHeight="1" x14ac:dyDescent="0.2"/>
    <row r="779" ht="12.75" customHeight="1" x14ac:dyDescent="0.2"/>
    <row r="780" ht="12.75" customHeight="1" x14ac:dyDescent="0.2"/>
    <row r="781" ht="12.75" customHeight="1" x14ac:dyDescent="0.2"/>
    <row r="782" ht="12.75" customHeight="1" x14ac:dyDescent="0.2"/>
    <row r="783" ht="12.75" customHeight="1" x14ac:dyDescent="0.2"/>
    <row r="784" ht="12.75" customHeight="1" x14ac:dyDescent="0.2"/>
    <row r="785" ht="12.75" customHeight="1" x14ac:dyDescent="0.2"/>
    <row r="786" ht="12.75" customHeight="1" x14ac:dyDescent="0.2"/>
    <row r="787" ht="12.75" customHeight="1" x14ac:dyDescent="0.2"/>
    <row r="788" ht="12.75" customHeight="1" x14ac:dyDescent="0.2"/>
    <row r="789" ht="12.75" customHeight="1" x14ac:dyDescent="0.2"/>
    <row r="790" ht="12.75" customHeight="1" x14ac:dyDescent="0.2"/>
    <row r="791" ht="12.75" customHeight="1" x14ac:dyDescent="0.2"/>
    <row r="792" ht="12.75" customHeight="1" x14ac:dyDescent="0.2"/>
    <row r="793" ht="12.75" customHeight="1" x14ac:dyDescent="0.2"/>
    <row r="794" ht="12.75" customHeight="1" x14ac:dyDescent="0.2"/>
    <row r="795" ht="12.75" customHeight="1" x14ac:dyDescent="0.2"/>
    <row r="796" ht="12.75" customHeight="1" x14ac:dyDescent="0.2"/>
    <row r="797" ht="12.75" customHeight="1" x14ac:dyDescent="0.2"/>
    <row r="798" ht="12.75" customHeight="1" x14ac:dyDescent="0.2"/>
    <row r="799" ht="12.75" customHeight="1" x14ac:dyDescent="0.2"/>
    <row r="800" ht="12.75" customHeight="1" x14ac:dyDescent="0.2"/>
    <row r="801" ht="12.75" customHeight="1" x14ac:dyDescent="0.2"/>
    <row r="802" ht="12.75" customHeight="1" x14ac:dyDescent="0.2"/>
    <row r="803" ht="12.75" customHeight="1" x14ac:dyDescent="0.2"/>
    <row r="804" ht="12.75" customHeight="1" x14ac:dyDescent="0.2"/>
    <row r="805" ht="12.75" customHeight="1" x14ac:dyDescent="0.2"/>
    <row r="806" ht="12.75" customHeight="1" x14ac:dyDescent="0.2"/>
    <row r="807" ht="12.75" customHeight="1" x14ac:dyDescent="0.2"/>
    <row r="808" ht="12.75" customHeight="1" x14ac:dyDescent="0.2"/>
    <row r="809" ht="12.75" customHeight="1" x14ac:dyDescent="0.2"/>
    <row r="810" ht="12.75" customHeight="1" x14ac:dyDescent="0.2"/>
    <row r="811" ht="12.75" customHeight="1" x14ac:dyDescent="0.2"/>
    <row r="812" ht="12.75" customHeight="1" x14ac:dyDescent="0.2"/>
    <row r="813" ht="12.75" customHeight="1" x14ac:dyDescent="0.2"/>
    <row r="814" ht="12.75" customHeight="1" x14ac:dyDescent="0.2"/>
    <row r="815" ht="12.75" customHeight="1" x14ac:dyDescent="0.2"/>
    <row r="816" ht="12.75" customHeight="1" x14ac:dyDescent="0.2"/>
    <row r="817" ht="12.75" customHeight="1" x14ac:dyDescent="0.2"/>
    <row r="818" ht="12.75" customHeight="1" x14ac:dyDescent="0.2"/>
    <row r="819" ht="12.75" customHeight="1" x14ac:dyDescent="0.2"/>
    <row r="820" ht="12.75" customHeight="1" x14ac:dyDescent="0.2"/>
    <row r="821" ht="12.75" customHeight="1" x14ac:dyDescent="0.2"/>
    <row r="822" ht="12.75" customHeight="1" x14ac:dyDescent="0.2"/>
    <row r="823" ht="12.75" customHeight="1" x14ac:dyDescent="0.2"/>
    <row r="824" ht="12.75" customHeight="1" x14ac:dyDescent="0.2"/>
    <row r="825" ht="12.75" customHeight="1" x14ac:dyDescent="0.2"/>
    <row r="826" ht="12.75" customHeight="1" x14ac:dyDescent="0.2"/>
    <row r="827" ht="12.75" customHeight="1" x14ac:dyDescent="0.2"/>
    <row r="828" ht="12.75" customHeight="1" x14ac:dyDescent="0.2"/>
    <row r="829" ht="12.75" customHeight="1" x14ac:dyDescent="0.2"/>
    <row r="830" ht="12.75" customHeight="1" x14ac:dyDescent="0.2"/>
    <row r="831" ht="12.75" customHeight="1" x14ac:dyDescent="0.2"/>
    <row r="832" ht="12.75" customHeight="1" x14ac:dyDescent="0.2"/>
    <row r="833" ht="12.75" customHeight="1" x14ac:dyDescent="0.2"/>
    <row r="834" ht="12.75" customHeight="1" x14ac:dyDescent="0.2"/>
    <row r="835" ht="12.75" customHeight="1" x14ac:dyDescent="0.2"/>
    <row r="836" ht="12.75" customHeight="1" x14ac:dyDescent="0.2"/>
    <row r="837" ht="12.75" customHeight="1" x14ac:dyDescent="0.2"/>
    <row r="838" ht="12.75" customHeight="1" x14ac:dyDescent="0.2"/>
    <row r="839" ht="12.75" customHeight="1" x14ac:dyDescent="0.2"/>
    <row r="840" ht="12.75" customHeight="1" x14ac:dyDescent="0.2"/>
    <row r="841" ht="12.75" customHeight="1" x14ac:dyDescent="0.2"/>
    <row r="842" ht="12.75" customHeight="1" x14ac:dyDescent="0.2"/>
    <row r="843" ht="12.75" customHeight="1" x14ac:dyDescent="0.2"/>
    <row r="844" ht="12.75" customHeight="1" x14ac:dyDescent="0.2"/>
    <row r="845" ht="12.75" customHeight="1" x14ac:dyDescent="0.2"/>
    <row r="846" ht="12.75" customHeight="1" x14ac:dyDescent="0.2"/>
    <row r="847" ht="12.75" customHeight="1" x14ac:dyDescent="0.2"/>
    <row r="848" ht="12.75" customHeight="1" x14ac:dyDescent="0.2"/>
    <row r="849" ht="12.75" customHeight="1" x14ac:dyDescent="0.2"/>
    <row r="850" ht="12.75" customHeight="1" x14ac:dyDescent="0.2"/>
    <row r="851" ht="12.75" customHeight="1" x14ac:dyDescent="0.2"/>
    <row r="852" ht="12.75" customHeight="1" x14ac:dyDescent="0.2"/>
    <row r="853" ht="12.75" customHeight="1" x14ac:dyDescent="0.2"/>
    <row r="854" ht="12.75" customHeight="1" x14ac:dyDescent="0.2"/>
    <row r="855" ht="12.75" customHeight="1" x14ac:dyDescent="0.2"/>
    <row r="856" ht="12.75" customHeight="1" x14ac:dyDescent="0.2"/>
    <row r="857" ht="12.75" customHeight="1" x14ac:dyDescent="0.2"/>
    <row r="858" ht="12.75" customHeight="1" x14ac:dyDescent="0.2"/>
    <row r="859" ht="12.75" customHeight="1" x14ac:dyDescent="0.2"/>
    <row r="860" ht="12.75" customHeight="1" x14ac:dyDescent="0.2"/>
    <row r="861" ht="12.75" customHeight="1" x14ac:dyDescent="0.2"/>
    <row r="862" ht="12.75" customHeight="1" x14ac:dyDescent="0.2"/>
    <row r="863" ht="12.75" customHeight="1" x14ac:dyDescent="0.2"/>
    <row r="864" ht="12.75" customHeight="1" x14ac:dyDescent="0.2"/>
    <row r="865" ht="12.75" customHeight="1" x14ac:dyDescent="0.2"/>
    <row r="866" ht="12.75" customHeight="1" x14ac:dyDescent="0.2"/>
    <row r="867" ht="12.75" customHeight="1" x14ac:dyDescent="0.2"/>
    <row r="868" ht="12.75" customHeight="1" x14ac:dyDescent="0.2"/>
    <row r="869" ht="12.75" customHeight="1" x14ac:dyDescent="0.2"/>
    <row r="870" ht="12.75" customHeight="1" x14ac:dyDescent="0.2"/>
    <row r="871" ht="12.75" customHeight="1" x14ac:dyDescent="0.2"/>
    <row r="872" ht="12.75" customHeight="1" x14ac:dyDescent="0.2"/>
    <row r="873" ht="12.75" customHeight="1" x14ac:dyDescent="0.2"/>
    <row r="874" ht="12.75" customHeight="1" x14ac:dyDescent="0.2"/>
    <row r="875" ht="12.75" customHeight="1" x14ac:dyDescent="0.2"/>
    <row r="876" ht="12.75" customHeight="1" x14ac:dyDescent="0.2"/>
    <row r="877" ht="12.75" customHeight="1" x14ac:dyDescent="0.2"/>
    <row r="878" ht="12.75" customHeight="1" x14ac:dyDescent="0.2"/>
    <row r="879" ht="12.75" customHeight="1" x14ac:dyDescent="0.2"/>
    <row r="880" ht="12.75" customHeight="1" x14ac:dyDescent="0.2"/>
    <row r="881" ht="12.75" customHeight="1" x14ac:dyDescent="0.2"/>
    <row r="882" ht="12.75" customHeight="1" x14ac:dyDescent="0.2"/>
    <row r="883" ht="12.75" customHeight="1" x14ac:dyDescent="0.2"/>
    <row r="884" ht="12.75" customHeight="1" x14ac:dyDescent="0.2"/>
    <row r="885" ht="12.75" customHeight="1" x14ac:dyDescent="0.2"/>
    <row r="886" ht="12.75" customHeight="1" x14ac:dyDescent="0.2"/>
    <row r="887" ht="12.75" customHeight="1" x14ac:dyDescent="0.2"/>
    <row r="888" ht="12.75" customHeight="1" x14ac:dyDescent="0.2"/>
    <row r="889" ht="12.75" customHeight="1" x14ac:dyDescent="0.2"/>
    <row r="890" ht="12.75" customHeight="1" x14ac:dyDescent="0.2"/>
    <row r="891" ht="12.75" customHeight="1" x14ac:dyDescent="0.2"/>
    <row r="892" ht="12.75" customHeight="1" x14ac:dyDescent="0.2"/>
    <row r="893" ht="12.75" customHeight="1" x14ac:dyDescent="0.2"/>
    <row r="894" ht="12.75" customHeight="1" x14ac:dyDescent="0.2"/>
    <row r="895" ht="12.75" customHeight="1" x14ac:dyDescent="0.2"/>
    <row r="896" ht="12.75" customHeight="1" x14ac:dyDescent="0.2"/>
    <row r="897" ht="12.75" customHeight="1" x14ac:dyDescent="0.2"/>
    <row r="898" ht="12.75" customHeight="1" x14ac:dyDescent="0.2"/>
    <row r="899" ht="12.75" customHeight="1" x14ac:dyDescent="0.2"/>
    <row r="900" ht="12.75" customHeight="1" x14ac:dyDescent="0.2"/>
    <row r="901" ht="12.75" customHeight="1" x14ac:dyDescent="0.2"/>
    <row r="902" ht="12.75" customHeight="1" x14ac:dyDescent="0.2"/>
    <row r="903" ht="12.75" customHeight="1" x14ac:dyDescent="0.2"/>
    <row r="904" ht="12.75" customHeight="1" x14ac:dyDescent="0.2"/>
    <row r="905" ht="12.75" customHeight="1" x14ac:dyDescent="0.2"/>
    <row r="906" ht="12.75" customHeight="1" x14ac:dyDescent="0.2"/>
    <row r="907" ht="12.75" customHeight="1" x14ac:dyDescent="0.2"/>
    <row r="908" ht="12.75" customHeight="1" x14ac:dyDescent="0.2"/>
    <row r="909" ht="12.75" customHeight="1" x14ac:dyDescent="0.2"/>
    <row r="910" ht="12.75" customHeight="1" x14ac:dyDescent="0.2"/>
    <row r="911" ht="12.75" customHeight="1" x14ac:dyDescent="0.2"/>
    <row r="912" ht="12.75" customHeight="1" x14ac:dyDescent="0.2"/>
    <row r="913" ht="12.75" customHeight="1" x14ac:dyDescent="0.2"/>
    <row r="914" ht="12.75" customHeight="1" x14ac:dyDescent="0.2"/>
    <row r="915" ht="12.75" customHeight="1" x14ac:dyDescent="0.2"/>
    <row r="916" ht="12.75" customHeight="1" x14ac:dyDescent="0.2"/>
    <row r="917" ht="12.75" customHeight="1" x14ac:dyDescent="0.2"/>
    <row r="918" ht="12.75" customHeight="1" x14ac:dyDescent="0.2"/>
    <row r="919" ht="12.75" customHeight="1" x14ac:dyDescent="0.2"/>
    <row r="920" ht="12.75" customHeight="1" x14ac:dyDescent="0.2"/>
    <row r="921" ht="12.75" customHeight="1" x14ac:dyDescent="0.2"/>
    <row r="922" ht="12.75" customHeight="1" x14ac:dyDescent="0.2"/>
    <row r="923" ht="12.75" customHeight="1" x14ac:dyDescent="0.2"/>
    <row r="924" ht="12.75" customHeight="1" x14ac:dyDescent="0.2"/>
    <row r="925" ht="12.75" customHeight="1" x14ac:dyDescent="0.2"/>
    <row r="926" ht="12.75" customHeight="1" x14ac:dyDescent="0.2"/>
    <row r="927" ht="12.75" customHeight="1" x14ac:dyDescent="0.2"/>
    <row r="928" ht="12.75" customHeight="1" x14ac:dyDescent="0.2"/>
    <row r="929" ht="12.75" customHeight="1" x14ac:dyDescent="0.2"/>
    <row r="930" ht="12.75" customHeight="1" x14ac:dyDescent="0.2"/>
    <row r="931" ht="12.75" customHeight="1" x14ac:dyDescent="0.2"/>
    <row r="932" ht="12.75" customHeight="1" x14ac:dyDescent="0.2"/>
    <row r="933" ht="12.75" customHeight="1" x14ac:dyDescent="0.2"/>
    <row r="934" ht="12.75" customHeight="1" x14ac:dyDescent="0.2"/>
    <row r="935" ht="12.75" customHeight="1" x14ac:dyDescent="0.2"/>
    <row r="936" ht="12.75" customHeight="1" x14ac:dyDescent="0.2"/>
    <row r="937" ht="12.75" customHeight="1" x14ac:dyDescent="0.2"/>
    <row r="938" ht="12.75" customHeight="1" x14ac:dyDescent="0.2"/>
    <row r="939" ht="12.75" customHeight="1" x14ac:dyDescent="0.2"/>
    <row r="940" ht="12.75" customHeight="1" x14ac:dyDescent="0.2"/>
    <row r="941" ht="12.75" customHeight="1" x14ac:dyDescent="0.2"/>
    <row r="942" ht="12.75" customHeight="1" x14ac:dyDescent="0.2"/>
    <row r="943" ht="12.75" customHeight="1" x14ac:dyDescent="0.2"/>
    <row r="944" ht="12.75" customHeight="1" x14ac:dyDescent="0.2"/>
    <row r="945" ht="12.75" customHeight="1" x14ac:dyDescent="0.2"/>
    <row r="946" ht="12.75" customHeight="1" x14ac:dyDescent="0.2"/>
    <row r="947" ht="12.75" customHeight="1" x14ac:dyDescent="0.2"/>
    <row r="948" ht="12.75" customHeight="1" x14ac:dyDescent="0.2"/>
    <row r="949" ht="12.75" customHeight="1" x14ac:dyDescent="0.2"/>
    <row r="950" ht="12.75" customHeight="1" x14ac:dyDescent="0.2"/>
    <row r="951" ht="12.75" customHeight="1" x14ac:dyDescent="0.2"/>
    <row r="952" ht="12.75" customHeight="1" x14ac:dyDescent="0.2"/>
    <row r="953" ht="12.75" customHeight="1" x14ac:dyDescent="0.2"/>
    <row r="954" ht="12.75" customHeight="1" x14ac:dyDescent="0.2"/>
    <row r="955" ht="12.75" customHeight="1" x14ac:dyDescent="0.2"/>
    <row r="956" ht="12.75" customHeight="1" x14ac:dyDescent="0.2"/>
    <row r="957" ht="12.75" customHeight="1" x14ac:dyDescent="0.2"/>
    <row r="958" ht="12.75" customHeight="1" x14ac:dyDescent="0.2"/>
    <row r="959" ht="12.75" customHeight="1" x14ac:dyDescent="0.2"/>
    <row r="960" ht="12.75" customHeight="1" x14ac:dyDescent="0.2"/>
    <row r="961" ht="12.75" customHeight="1" x14ac:dyDescent="0.2"/>
    <row r="962" ht="12.75" customHeight="1" x14ac:dyDescent="0.2"/>
    <row r="963" ht="12.75" customHeight="1" x14ac:dyDescent="0.2"/>
    <row r="964" ht="12.75" customHeight="1" x14ac:dyDescent="0.2"/>
    <row r="965" ht="12.75" customHeight="1" x14ac:dyDescent="0.2"/>
    <row r="966" ht="12.75" customHeight="1" x14ac:dyDescent="0.2"/>
    <row r="967" ht="12.75" customHeight="1" x14ac:dyDescent="0.2"/>
    <row r="968" ht="12.75" customHeight="1" x14ac:dyDescent="0.2"/>
    <row r="969" ht="12.75" customHeight="1" x14ac:dyDescent="0.2"/>
    <row r="970" ht="12.75" customHeight="1" x14ac:dyDescent="0.2"/>
    <row r="971" ht="12.75" customHeight="1" x14ac:dyDescent="0.2"/>
    <row r="972" ht="12.75" customHeight="1" x14ac:dyDescent="0.2"/>
    <row r="973" ht="12.75" customHeight="1" x14ac:dyDescent="0.2"/>
    <row r="974" ht="12.75" customHeight="1" x14ac:dyDescent="0.2"/>
    <row r="975" ht="12.75" customHeight="1" x14ac:dyDescent="0.2"/>
    <row r="976" ht="12.75" customHeight="1" x14ac:dyDescent="0.2"/>
    <row r="977" ht="12.75" customHeight="1" x14ac:dyDescent="0.2"/>
    <row r="978" ht="12.75" customHeight="1" x14ac:dyDescent="0.2"/>
    <row r="979" ht="12.75" customHeight="1" x14ac:dyDescent="0.2"/>
    <row r="980" ht="12.75" customHeight="1" x14ac:dyDescent="0.2"/>
    <row r="981" ht="12.75" customHeight="1" x14ac:dyDescent="0.2"/>
    <row r="982" ht="12.75" customHeight="1" x14ac:dyDescent="0.2"/>
    <row r="983" ht="12.75" customHeight="1" x14ac:dyDescent="0.2"/>
    <row r="984" ht="12.75" customHeight="1" x14ac:dyDescent="0.2"/>
    <row r="985" ht="12.75" customHeight="1" x14ac:dyDescent="0.2"/>
    <row r="986" ht="12.75" customHeight="1" x14ac:dyDescent="0.2"/>
    <row r="987" ht="12.75" customHeight="1" x14ac:dyDescent="0.2"/>
    <row r="988" ht="12.75" customHeight="1" x14ac:dyDescent="0.2"/>
    <row r="989" ht="12.75" customHeight="1" x14ac:dyDescent="0.2"/>
    <row r="990" ht="12.75" customHeight="1" x14ac:dyDescent="0.2"/>
    <row r="991" ht="12.75" customHeight="1" x14ac:dyDescent="0.2"/>
    <row r="992" ht="12.75" customHeight="1" x14ac:dyDescent="0.2"/>
    <row r="993" ht="12.75" customHeight="1" x14ac:dyDescent="0.2"/>
    <row r="994" ht="12.75" customHeight="1" x14ac:dyDescent="0.2"/>
    <row r="995" ht="12.75" customHeight="1" x14ac:dyDescent="0.2"/>
    <row r="996" ht="12.75" customHeight="1" x14ac:dyDescent="0.2"/>
    <row r="997" ht="12.75" customHeight="1" x14ac:dyDescent="0.2"/>
    <row r="998" ht="12.75" customHeight="1" x14ac:dyDescent="0.2"/>
    <row r="999" ht="12.75" customHeight="1" x14ac:dyDescent="0.2"/>
    <row r="1000" ht="12.75" customHeight="1" x14ac:dyDescent="0.2"/>
  </sheetData>
  <conditionalFormatting sqref="D3">
    <cfRule type="notContainsBlanks" dxfId="23" priority="1">
      <formula>LEN(TRIM(D3))&gt;0</formula>
    </cfRule>
  </conditionalFormatting>
  <dataValidations count="3">
    <dataValidation type="list" allowBlank="1" showErrorMessage="1" sqref="E9:E37" xr:uid="{00000000-0002-0000-0A00-000000000000}">
      <formula1>"_,Leeg,Restafval,E-Waste,Metaal,Restafval + Metaal,Restafval + E-Waste,E-Waste + Metaal,Restafval + E-Waste + Metaal"</formula1>
    </dataValidation>
    <dataValidation type="list" allowBlank="1" showErrorMessage="1" sqref="D8:D37" xr:uid="{00000000-0002-0000-0A00-000001000000}">
      <formula1>$B$83:$B$98</formula1>
    </dataValidation>
    <dataValidation type="list" allowBlank="1" showErrorMessage="1" sqref="G9:G37" xr:uid="{00000000-0002-0000-0A00-000002000000}">
      <formula1>"_,Geen brandstof,Diesel,Benzine,LPG,CNG/LNG,Waterstof,Elektrisch"</formula1>
    </dataValidation>
  </dataValidations>
  <pageMargins left="0.78749999999999998" right="0.78749999999999998" top="1.0249999999999999" bottom="1.0249999999999999" header="0" footer="0"/>
  <pageSetup paperSize="9" orientation="portrait"/>
  <headerFooter>
    <oddHeader>&amp;C&amp;A</oddHeader>
    <oddFooter>&amp;CPage &amp;P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K1000"/>
  <sheetViews>
    <sheetView workbookViewId="0">
      <selection activeCell="D4" sqref="D4"/>
    </sheetView>
  </sheetViews>
  <sheetFormatPr defaultColWidth="14.42578125" defaultRowHeight="15" customHeight="1" x14ac:dyDescent="0.2"/>
  <cols>
    <col min="1" max="2" width="11.5703125" customWidth="1"/>
    <col min="3" max="3" width="24.28515625" customWidth="1"/>
    <col min="4" max="4" width="56.5703125" customWidth="1"/>
    <col min="5" max="6" width="11.5703125" customWidth="1"/>
    <col min="7" max="7" width="59.7109375" customWidth="1"/>
    <col min="8" max="9" width="11.5703125" customWidth="1"/>
    <col min="10" max="10" width="33.85546875" customWidth="1"/>
    <col min="11" max="26" width="11.5703125" customWidth="1"/>
  </cols>
  <sheetData>
    <row r="1" spans="1:11" ht="12.75" customHeight="1" x14ac:dyDescent="0.2">
      <c r="A1" s="1"/>
      <c r="B1" s="2"/>
      <c r="C1" s="2"/>
      <c r="D1" s="2"/>
      <c r="E1" s="2"/>
      <c r="F1" s="2"/>
      <c r="G1" s="2"/>
      <c r="H1" s="2"/>
      <c r="I1" s="2"/>
      <c r="J1" s="65"/>
      <c r="K1" s="2"/>
    </row>
    <row r="2" spans="1:11" ht="12.75" customHeight="1" x14ac:dyDescent="0.2">
      <c r="A2" s="1"/>
      <c r="B2" s="8"/>
      <c r="C2" s="7" t="s">
        <v>453</v>
      </c>
      <c r="D2" s="8"/>
      <c r="E2" s="8"/>
      <c r="F2" s="8"/>
      <c r="G2" s="8"/>
      <c r="H2" s="8"/>
      <c r="I2" s="8"/>
      <c r="J2" s="33"/>
      <c r="K2" s="2"/>
    </row>
    <row r="3" spans="1:11" ht="12.75" customHeight="1" x14ac:dyDescent="0.4">
      <c r="A3" s="1"/>
      <c r="B3" s="8"/>
      <c r="C3" s="7" t="s">
        <v>417</v>
      </c>
      <c r="D3">
        <v>271</v>
      </c>
      <c r="E3" s="54" t="str">
        <f>IF(ISBLANK(D3),"Voer de frequentie in van deze route!","ok")</f>
        <v>ok</v>
      </c>
      <c r="F3" s="8"/>
      <c r="G3" s="8"/>
      <c r="H3" s="8"/>
      <c r="I3" s="8"/>
      <c r="J3" s="33"/>
      <c r="K3" s="2"/>
    </row>
    <row r="4" spans="1:11" ht="12.75" customHeight="1" x14ac:dyDescent="0.4">
      <c r="A4" s="1"/>
      <c r="B4" s="8"/>
      <c r="C4" s="7" t="s">
        <v>122</v>
      </c>
      <c r="D4" s="8" t="str">
        <f>Voertuigen!D89</f>
        <v>Vrachtwagen B</v>
      </c>
      <c r="E4" s="54" t="str">
        <f>IF(OR(ISBLANK(D4),D4=0),"Voer een voertuig in bij tabblad voertuigen!","ok")</f>
        <v>ok</v>
      </c>
      <c r="F4" s="8"/>
      <c r="G4" s="8"/>
      <c r="H4" s="8"/>
      <c r="I4" s="8"/>
      <c r="J4" s="33"/>
      <c r="K4" s="2"/>
    </row>
    <row r="5" spans="1:11" ht="12.75" customHeight="1" x14ac:dyDescent="0.4">
      <c r="A5" s="1"/>
      <c r="B5" s="8"/>
      <c r="C5" s="7" t="s">
        <v>418</v>
      </c>
      <c r="D5" s="33" t="str">
        <f>Voertuigen!E140</f>
        <v>Diesel</v>
      </c>
      <c r="E5" s="54" t="str">
        <f>IF((D5="-"),"Voer een soort brandstof in bij tabblad voertuigen!","ok")</f>
        <v>ok</v>
      </c>
      <c r="F5" s="8"/>
      <c r="G5" s="8"/>
      <c r="H5" s="8"/>
      <c r="I5" s="8"/>
      <c r="J5" s="33"/>
      <c r="K5" s="2"/>
    </row>
    <row r="6" spans="1:11" ht="12.75" customHeight="1" x14ac:dyDescent="0.2">
      <c r="A6" s="1"/>
      <c r="B6" s="8"/>
      <c r="C6" s="8"/>
      <c r="D6" s="8"/>
      <c r="E6" s="8"/>
      <c r="F6" s="8"/>
      <c r="G6" s="8"/>
      <c r="H6" s="8"/>
      <c r="I6" s="8"/>
      <c r="J6" s="33"/>
      <c r="K6" s="2"/>
    </row>
    <row r="7" spans="1:11" ht="12.75" customHeight="1" x14ac:dyDescent="0.2">
      <c r="A7" s="1"/>
      <c r="B7" s="8"/>
      <c r="C7" s="7" t="s">
        <v>419</v>
      </c>
      <c r="D7" s="7" t="s">
        <v>420</v>
      </c>
      <c r="E7" s="7" t="s">
        <v>421</v>
      </c>
      <c r="F7" s="7" t="s">
        <v>422</v>
      </c>
      <c r="G7" s="7" t="s">
        <v>423</v>
      </c>
      <c r="H7" s="7" t="s">
        <v>147</v>
      </c>
      <c r="I7" s="7" t="s">
        <v>424</v>
      </c>
      <c r="J7" s="7" t="s">
        <v>425</v>
      </c>
      <c r="K7" s="2"/>
    </row>
    <row r="8" spans="1:11" ht="12.75" customHeight="1" x14ac:dyDescent="0.2">
      <c r="A8" s="1"/>
      <c r="B8" s="8"/>
      <c r="C8" s="8">
        <v>1</v>
      </c>
      <c r="D8" s="39" t="s">
        <v>426</v>
      </c>
      <c r="E8" s="8" t="s">
        <v>427</v>
      </c>
      <c r="F8" s="8"/>
      <c r="G8" s="8"/>
      <c r="I8" s="8"/>
      <c r="J8" s="33"/>
      <c r="K8" s="2"/>
    </row>
    <row r="9" spans="1:11" ht="12.75" customHeight="1" x14ac:dyDescent="0.2">
      <c r="A9" s="1"/>
      <c r="B9" s="8"/>
      <c r="C9" s="8">
        <v>2</v>
      </c>
      <c r="D9" s="39" t="s">
        <v>436</v>
      </c>
      <c r="E9" s="39" t="s">
        <v>498</v>
      </c>
      <c r="F9">
        <v>34</v>
      </c>
      <c r="G9" s="39" t="s">
        <v>90</v>
      </c>
      <c r="I9" s="8" t="str">
        <f t="shared" ref="I9:I37" si="0">IF(OR(F9="",G9="_"),IF(D9="_","","Vul de ontbrekende gegevens in"),"ok")</f>
        <v>ok</v>
      </c>
      <c r="J9" s="33" t="str">
        <f>IF(D9="_","",(IF(OR(D5=G9,D5="Hybride"),"Klopt","De ingevulde brandstofsoort klopt niet")))</f>
        <v>Klopt</v>
      </c>
      <c r="K9" s="2"/>
    </row>
    <row r="10" spans="1:11" ht="12.75" customHeight="1" x14ac:dyDescent="0.2">
      <c r="A10" s="1"/>
      <c r="B10" s="8"/>
      <c r="C10" s="8">
        <v>3</v>
      </c>
      <c r="D10" s="39" t="s">
        <v>440</v>
      </c>
      <c r="E10" s="39" t="s">
        <v>47</v>
      </c>
      <c r="F10">
        <v>34</v>
      </c>
      <c r="G10" s="39" t="s">
        <v>90</v>
      </c>
      <c r="I10" s="8" t="str">
        <f t="shared" si="0"/>
        <v>ok</v>
      </c>
      <c r="J10" s="33" t="str">
        <f>IF(D10="_","",(IF(OR(D5=G10,D5="Hybride"),"Klopt","De ingevulde brandstofsoort klopt niet")))</f>
        <v>Klopt</v>
      </c>
      <c r="K10" s="2"/>
    </row>
    <row r="11" spans="1:11" ht="12.75" customHeight="1" x14ac:dyDescent="0.2">
      <c r="A11" s="1"/>
      <c r="B11" s="8"/>
      <c r="C11" s="8">
        <v>4</v>
      </c>
      <c r="D11" s="39" t="s">
        <v>81</v>
      </c>
      <c r="E11" s="39" t="s">
        <v>81</v>
      </c>
      <c r="G11" s="39" t="s">
        <v>81</v>
      </c>
      <c r="I11" s="8" t="str">
        <f t="shared" si="0"/>
        <v/>
      </c>
      <c r="J11" s="33" t="str">
        <f>IF(D11="_","",(IF(OR(D5=G11,D5="Hybride"),"Klopt","De ingevulde brandstofsoort klopt niet")))</f>
        <v/>
      </c>
      <c r="K11" s="2"/>
    </row>
    <row r="12" spans="1:11" ht="12.75" customHeight="1" x14ac:dyDescent="0.2">
      <c r="A12" s="1"/>
      <c r="B12" s="8"/>
      <c r="C12" s="8">
        <v>5</v>
      </c>
      <c r="D12" s="39" t="s">
        <v>81</v>
      </c>
      <c r="E12" s="39" t="s">
        <v>81</v>
      </c>
      <c r="G12" s="39" t="s">
        <v>81</v>
      </c>
      <c r="I12" s="8" t="str">
        <f t="shared" si="0"/>
        <v/>
      </c>
      <c r="J12" s="33" t="str">
        <f>IF(D12="_","",(IF(OR(D5=G12,D5="Hybride"),"Klopt","De ingevulde brandstofsoort klopt niet")))</f>
        <v/>
      </c>
      <c r="K12" s="2"/>
    </row>
    <row r="13" spans="1:11" ht="12.75" customHeight="1" x14ac:dyDescent="0.2">
      <c r="A13" s="1"/>
      <c r="B13" s="8"/>
      <c r="C13" s="8">
        <v>6</v>
      </c>
      <c r="D13" s="39" t="s">
        <v>81</v>
      </c>
      <c r="E13" s="39" t="s">
        <v>81</v>
      </c>
      <c r="G13" s="39" t="s">
        <v>81</v>
      </c>
      <c r="I13" s="8" t="str">
        <f t="shared" si="0"/>
        <v/>
      </c>
      <c r="J13" s="33" t="str">
        <f>IF(D13="_","",(IF(OR(D5=G13,D5="Hybride"),"Klopt","De ingevulde brandstofsoort klopt niet")))</f>
        <v/>
      </c>
      <c r="K13" s="2"/>
    </row>
    <row r="14" spans="1:11" ht="12.75" customHeight="1" x14ac:dyDescent="0.2">
      <c r="A14" s="1"/>
      <c r="B14" s="8"/>
      <c r="C14" s="8">
        <v>7</v>
      </c>
      <c r="D14" s="39" t="s">
        <v>81</v>
      </c>
      <c r="E14" s="39" t="s">
        <v>81</v>
      </c>
      <c r="G14" s="39" t="s">
        <v>81</v>
      </c>
      <c r="I14" s="8" t="str">
        <f t="shared" si="0"/>
        <v/>
      </c>
      <c r="J14" s="33" t="str">
        <f>IF(D14="_","",(IF(OR(D5=G14,D5="Hybride"),"Klopt","De ingevulde brandstofsoort klopt niet")))</f>
        <v/>
      </c>
      <c r="K14" s="2"/>
    </row>
    <row r="15" spans="1:11" ht="12.75" customHeight="1" x14ac:dyDescent="0.2">
      <c r="A15" s="1"/>
      <c r="B15" s="8"/>
      <c r="C15" s="8">
        <v>8</v>
      </c>
      <c r="D15" s="39" t="s">
        <v>81</v>
      </c>
      <c r="E15" s="39" t="s">
        <v>81</v>
      </c>
      <c r="G15" s="39" t="s">
        <v>81</v>
      </c>
      <c r="I15" s="8" t="str">
        <f t="shared" si="0"/>
        <v/>
      </c>
      <c r="J15" s="33" t="str">
        <f>IF(D15="_","",(IF(OR(D5=G15,D5="Hybride"),"Klopt","De ingevulde brandstofsoort klopt niet")))</f>
        <v/>
      </c>
      <c r="K15" s="2"/>
    </row>
    <row r="16" spans="1:11" ht="12.75" customHeight="1" x14ac:dyDescent="0.2">
      <c r="A16" s="1"/>
      <c r="B16" s="8"/>
      <c r="C16" s="8">
        <v>9</v>
      </c>
      <c r="D16" s="39" t="s">
        <v>81</v>
      </c>
      <c r="E16" s="39" t="s">
        <v>81</v>
      </c>
      <c r="G16" s="39" t="s">
        <v>81</v>
      </c>
      <c r="I16" s="8" t="str">
        <f t="shared" si="0"/>
        <v/>
      </c>
      <c r="J16" s="33" t="str">
        <f>IF(D16="_","",(IF(OR(D5=G16,D5="Hybride"),"Klopt","De ingevulde brandstofsoort klopt niet")))</f>
        <v/>
      </c>
      <c r="K16" s="2"/>
    </row>
    <row r="17" spans="1:11" ht="12.75" customHeight="1" x14ac:dyDescent="0.2">
      <c r="A17" s="1"/>
      <c r="B17" s="8"/>
      <c r="C17" s="8">
        <v>10</v>
      </c>
      <c r="D17" s="39" t="s">
        <v>81</v>
      </c>
      <c r="E17" s="39" t="s">
        <v>81</v>
      </c>
      <c r="G17" s="39" t="s">
        <v>81</v>
      </c>
      <c r="I17" s="8" t="str">
        <f t="shared" si="0"/>
        <v/>
      </c>
      <c r="J17" s="33" t="str">
        <f>IF(D17="_","",(IF(OR(D5=G17,D5="Hybride"),"Klopt","De ingevulde brandstofsoort klopt niet")))</f>
        <v/>
      </c>
      <c r="K17" s="2"/>
    </row>
    <row r="18" spans="1:11" ht="12.75" customHeight="1" x14ac:dyDescent="0.2">
      <c r="A18" s="1"/>
      <c r="B18" s="8"/>
      <c r="C18" s="8">
        <v>11</v>
      </c>
      <c r="D18" s="39" t="s">
        <v>81</v>
      </c>
      <c r="E18" s="39" t="s">
        <v>81</v>
      </c>
      <c r="G18" s="39" t="s">
        <v>81</v>
      </c>
      <c r="H18" s="39" t="s">
        <v>431</v>
      </c>
      <c r="I18" s="8" t="str">
        <f t="shared" si="0"/>
        <v/>
      </c>
      <c r="J18" s="33" t="str">
        <f>IF(D18="_","",(IF(OR(D5=G18,D5="Hybride"),"Klopt","De ingevulde brandstofsoort klopt niet")))</f>
        <v/>
      </c>
      <c r="K18" s="2"/>
    </row>
    <row r="19" spans="1:11" ht="12.75" customHeight="1" x14ac:dyDescent="0.2">
      <c r="A19" s="1"/>
      <c r="B19" s="8"/>
      <c r="C19" s="8">
        <v>12</v>
      </c>
      <c r="D19" s="39" t="s">
        <v>81</v>
      </c>
      <c r="E19" s="39" t="s">
        <v>81</v>
      </c>
      <c r="G19" s="39" t="s">
        <v>81</v>
      </c>
      <c r="H19" s="39" t="s">
        <v>431</v>
      </c>
      <c r="I19" s="8" t="str">
        <f t="shared" si="0"/>
        <v/>
      </c>
      <c r="J19" s="33" t="str">
        <f>IF(D19="_","",(IF(OR(D5=G19,D5="Hybride"),"Klopt","De ingevulde brandstofsoort klopt niet")))</f>
        <v/>
      </c>
      <c r="K19" s="2"/>
    </row>
    <row r="20" spans="1:11" ht="12.75" customHeight="1" x14ac:dyDescent="0.2">
      <c r="A20" s="1"/>
      <c r="B20" s="8"/>
      <c r="C20" s="8">
        <v>13</v>
      </c>
      <c r="D20" s="39" t="s">
        <v>81</v>
      </c>
      <c r="E20" s="39" t="s">
        <v>81</v>
      </c>
      <c r="G20" s="39" t="s">
        <v>81</v>
      </c>
      <c r="I20" s="8" t="str">
        <f t="shared" si="0"/>
        <v/>
      </c>
      <c r="J20" s="33" t="str">
        <f>IF(D20="_","",(IF(OR(D5=G20,D5="Hybride"),"Klopt","De ingevulde brandstofsoort klopt niet")))</f>
        <v/>
      </c>
      <c r="K20" s="2"/>
    </row>
    <row r="21" spans="1:11" ht="12.75" customHeight="1" x14ac:dyDescent="0.2">
      <c r="A21" s="1"/>
      <c r="B21" s="8"/>
      <c r="C21" s="8">
        <v>14</v>
      </c>
      <c r="D21" s="39" t="s">
        <v>81</v>
      </c>
      <c r="E21" s="39" t="s">
        <v>81</v>
      </c>
      <c r="F21" s="39" t="s">
        <v>445</v>
      </c>
      <c r="G21" s="39" t="s">
        <v>81</v>
      </c>
      <c r="I21" s="8" t="str">
        <f t="shared" si="0"/>
        <v/>
      </c>
      <c r="J21" s="33" t="str">
        <f>IF(D21="_","",(IF(OR(D5=G21,D5="Hybride"),"Klopt","De ingevulde brandstofsoort klopt niet")))</f>
        <v/>
      </c>
      <c r="K21" s="2"/>
    </row>
    <row r="22" spans="1:11" ht="12.75" customHeight="1" x14ac:dyDescent="0.2">
      <c r="A22" s="1"/>
      <c r="B22" s="8"/>
      <c r="C22" s="8">
        <v>15</v>
      </c>
      <c r="D22" s="39" t="s">
        <v>81</v>
      </c>
      <c r="E22" s="39" t="s">
        <v>81</v>
      </c>
      <c r="F22" s="39" t="s">
        <v>445</v>
      </c>
      <c r="G22" s="39" t="s">
        <v>81</v>
      </c>
      <c r="I22" s="8" t="str">
        <f t="shared" si="0"/>
        <v/>
      </c>
      <c r="J22" s="33" t="str">
        <f>IF(D22="_","",(IF(OR(D5=G22,D5="Hybride"),"Klopt","De ingevulde brandstofsoort klopt niet")))</f>
        <v/>
      </c>
      <c r="K22" s="2"/>
    </row>
    <row r="23" spans="1:11" ht="12.75" customHeight="1" x14ac:dyDescent="0.2">
      <c r="A23" s="1"/>
      <c r="B23" s="8"/>
      <c r="C23" s="8">
        <v>16</v>
      </c>
      <c r="D23" s="39" t="s">
        <v>81</v>
      </c>
      <c r="E23" s="39" t="s">
        <v>81</v>
      </c>
      <c r="F23" s="39" t="s">
        <v>445</v>
      </c>
      <c r="G23" s="39" t="s">
        <v>81</v>
      </c>
      <c r="I23" s="8" t="str">
        <f t="shared" si="0"/>
        <v/>
      </c>
      <c r="J23" s="33" t="str">
        <f>IF(D23="_","",(IF(OR(D5=G23,D5="Hybride"),"Klopt","De ingevulde brandstofsoort klopt niet")))</f>
        <v/>
      </c>
      <c r="K23" s="2"/>
    </row>
    <row r="24" spans="1:11" ht="12.75" customHeight="1" x14ac:dyDescent="0.2">
      <c r="A24" s="1"/>
      <c r="B24" s="8"/>
      <c r="C24" s="8">
        <v>17</v>
      </c>
      <c r="D24" s="39" t="s">
        <v>81</v>
      </c>
      <c r="E24" s="39" t="s">
        <v>81</v>
      </c>
      <c r="G24" s="39" t="s">
        <v>81</v>
      </c>
      <c r="I24" s="8" t="str">
        <f t="shared" si="0"/>
        <v/>
      </c>
      <c r="J24" s="33" t="str">
        <f>IF(D24="_","",(IF(OR(D5=G24,D5="Hybride"),"Klopt","De ingevulde brandstofsoort klopt niet")))</f>
        <v/>
      </c>
      <c r="K24" s="2"/>
    </row>
    <row r="25" spans="1:11" ht="12.75" customHeight="1" x14ac:dyDescent="0.2">
      <c r="A25" s="1"/>
      <c r="B25" s="8"/>
      <c r="C25" s="8">
        <v>18</v>
      </c>
      <c r="D25" s="39" t="s">
        <v>81</v>
      </c>
      <c r="E25" s="39" t="s">
        <v>81</v>
      </c>
      <c r="F25" s="39" t="s">
        <v>445</v>
      </c>
      <c r="G25" s="39" t="s">
        <v>81</v>
      </c>
      <c r="I25" s="8" t="str">
        <f t="shared" si="0"/>
        <v/>
      </c>
      <c r="J25" s="33" t="str">
        <f>IF(D25="_","",(IF(OR(D5=G25,D5="Hybride"),"Klopt","De ingevulde brandstofsoort klopt niet")))</f>
        <v/>
      </c>
      <c r="K25" s="2"/>
    </row>
    <row r="26" spans="1:11" ht="12.75" customHeight="1" x14ac:dyDescent="0.2">
      <c r="A26" s="1"/>
      <c r="B26" s="8"/>
      <c r="C26" s="8">
        <v>19</v>
      </c>
      <c r="D26" s="39" t="s">
        <v>81</v>
      </c>
      <c r="E26" s="39" t="s">
        <v>81</v>
      </c>
      <c r="F26" s="39" t="s">
        <v>445</v>
      </c>
      <c r="G26" s="39" t="s">
        <v>81</v>
      </c>
      <c r="I26" s="8" t="str">
        <f t="shared" si="0"/>
        <v/>
      </c>
      <c r="J26" s="33" t="str">
        <f>IF(D26="_","",(IF(OR(D5=G26,D5="Hybride"),"Klopt","De ingevulde brandstofsoort klopt niet")))</f>
        <v/>
      </c>
      <c r="K26" s="2"/>
    </row>
    <row r="27" spans="1:11" ht="12.75" customHeight="1" x14ac:dyDescent="0.2">
      <c r="A27" s="1"/>
      <c r="B27" s="8"/>
      <c r="C27" s="8">
        <v>20</v>
      </c>
      <c r="D27" s="39" t="s">
        <v>81</v>
      </c>
      <c r="E27" s="39" t="s">
        <v>81</v>
      </c>
      <c r="F27" s="39" t="s">
        <v>445</v>
      </c>
      <c r="G27" s="39" t="s">
        <v>81</v>
      </c>
      <c r="I27" s="8" t="str">
        <f t="shared" si="0"/>
        <v/>
      </c>
      <c r="J27" s="33" t="str">
        <f>IF(D27="_","",(IF(OR(D5=G27,D5="Hybride"),"Klopt","De ingevulde brandstofsoort klopt niet")))</f>
        <v/>
      </c>
      <c r="K27" s="2"/>
    </row>
    <row r="28" spans="1:11" ht="12.75" customHeight="1" x14ac:dyDescent="0.2">
      <c r="A28" s="1"/>
      <c r="B28" s="8"/>
      <c r="C28" s="8">
        <v>21</v>
      </c>
      <c r="D28" s="39" t="s">
        <v>81</v>
      </c>
      <c r="E28" s="39" t="s">
        <v>81</v>
      </c>
      <c r="F28" s="39" t="s">
        <v>445</v>
      </c>
      <c r="G28" s="39" t="s">
        <v>81</v>
      </c>
      <c r="I28" s="8" t="str">
        <f t="shared" si="0"/>
        <v/>
      </c>
      <c r="J28" s="33" t="str">
        <f>IF(D28="_","",(IF(OR(D5=G28,D5="Hybride"),"Klopt","De ingevulde brandstofsoort klopt niet")))</f>
        <v/>
      </c>
      <c r="K28" s="2"/>
    </row>
    <row r="29" spans="1:11" ht="12.75" customHeight="1" x14ac:dyDescent="0.2">
      <c r="A29" s="1"/>
      <c r="B29" s="8"/>
      <c r="C29" s="8">
        <v>22</v>
      </c>
      <c r="D29" s="39" t="s">
        <v>81</v>
      </c>
      <c r="E29" s="39" t="s">
        <v>81</v>
      </c>
      <c r="G29" s="39" t="s">
        <v>81</v>
      </c>
      <c r="I29" s="8" t="str">
        <f t="shared" si="0"/>
        <v/>
      </c>
      <c r="J29" s="33" t="str">
        <f>IF(D29="_","",(IF(OR(D5=G29,D5="Hybride"),"Klopt","De ingevulde brandstofsoort klopt niet")))</f>
        <v/>
      </c>
      <c r="K29" s="2"/>
    </row>
    <row r="30" spans="1:11" ht="12.75" customHeight="1" x14ac:dyDescent="0.2">
      <c r="A30" s="1"/>
      <c r="B30" s="8"/>
      <c r="C30" s="8">
        <v>23</v>
      </c>
      <c r="D30" s="39" t="s">
        <v>81</v>
      </c>
      <c r="E30" s="39" t="s">
        <v>81</v>
      </c>
      <c r="G30" s="39" t="s">
        <v>81</v>
      </c>
      <c r="I30" s="8" t="str">
        <f t="shared" si="0"/>
        <v/>
      </c>
      <c r="J30" s="33" t="str">
        <f>IF(D30="_","",(IF(OR(D5=G30,D5="Hybride"),"Klopt","De ingevulde brandstofsoort klopt niet")))</f>
        <v/>
      </c>
      <c r="K30" s="2"/>
    </row>
    <row r="31" spans="1:11" ht="12.75" customHeight="1" x14ac:dyDescent="0.2">
      <c r="A31" s="1"/>
      <c r="B31" s="8"/>
      <c r="C31" s="8">
        <v>24</v>
      </c>
      <c r="D31" s="39" t="s">
        <v>81</v>
      </c>
      <c r="E31" s="39" t="s">
        <v>81</v>
      </c>
      <c r="G31" s="39" t="s">
        <v>81</v>
      </c>
      <c r="I31" s="8" t="str">
        <f t="shared" si="0"/>
        <v/>
      </c>
      <c r="J31" s="33" t="str">
        <f>IF(D31="_","",(IF(OR(D5=G31,D5="Hybride"),"Klopt","De ingevulde brandstofsoort klopt niet")))</f>
        <v/>
      </c>
      <c r="K31" s="2"/>
    </row>
    <row r="32" spans="1:11" ht="12.75" customHeight="1" x14ac:dyDescent="0.2">
      <c r="A32" s="1"/>
      <c r="B32" s="8"/>
      <c r="C32" s="8">
        <v>25</v>
      </c>
      <c r="D32" s="39" t="s">
        <v>81</v>
      </c>
      <c r="E32" s="39" t="s">
        <v>81</v>
      </c>
      <c r="G32" s="39" t="s">
        <v>81</v>
      </c>
      <c r="I32" s="8" t="str">
        <f t="shared" si="0"/>
        <v/>
      </c>
      <c r="J32" s="33" t="str">
        <f>IF(D32="_","",(IF(OR(D5=G32,D5="Hybride"),"Klopt","De ingevulde brandstofsoort klopt niet")))</f>
        <v/>
      </c>
      <c r="K32" s="2"/>
    </row>
    <row r="33" spans="1:11" ht="12.75" customHeight="1" x14ac:dyDescent="0.2">
      <c r="A33" s="1"/>
      <c r="B33" s="8"/>
      <c r="C33" s="8">
        <v>26</v>
      </c>
      <c r="D33" s="39" t="s">
        <v>81</v>
      </c>
      <c r="E33" s="39" t="s">
        <v>81</v>
      </c>
      <c r="G33" s="39" t="s">
        <v>81</v>
      </c>
      <c r="I33" s="8" t="str">
        <f t="shared" si="0"/>
        <v/>
      </c>
      <c r="J33" s="33" t="str">
        <f>IF(D33="_","",(IF(OR(D5=G33,D5="Hybride"),"Klopt","De ingevulde brandstofsoort klopt niet")))</f>
        <v/>
      </c>
      <c r="K33" s="2"/>
    </row>
    <row r="34" spans="1:11" ht="12.75" customHeight="1" x14ac:dyDescent="0.2">
      <c r="A34" s="1"/>
      <c r="B34" s="8"/>
      <c r="C34" s="8">
        <v>27</v>
      </c>
      <c r="D34" s="39" t="s">
        <v>81</v>
      </c>
      <c r="E34" s="39" t="s">
        <v>81</v>
      </c>
      <c r="G34" s="39" t="s">
        <v>81</v>
      </c>
      <c r="I34" s="8" t="str">
        <f t="shared" si="0"/>
        <v/>
      </c>
      <c r="J34" s="33" t="str">
        <f>IF(D34="_","",(IF(OR(D5=G34,D5="Hybride"),"Klopt","De ingevulde brandstofsoort klopt niet")))</f>
        <v/>
      </c>
      <c r="K34" s="2"/>
    </row>
    <row r="35" spans="1:11" ht="12.75" customHeight="1" x14ac:dyDescent="0.2">
      <c r="A35" s="1"/>
      <c r="B35" s="8"/>
      <c r="C35" s="8">
        <v>28</v>
      </c>
      <c r="D35" s="39" t="s">
        <v>81</v>
      </c>
      <c r="E35" s="39" t="s">
        <v>81</v>
      </c>
      <c r="G35" s="39" t="s">
        <v>81</v>
      </c>
      <c r="I35" s="8" t="str">
        <f t="shared" si="0"/>
        <v/>
      </c>
      <c r="J35" s="33" t="str">
        <f>IF(D35="_","",(IF(OR(D5=G35,D5="Hybride"),"Klopt","De ingevulde brandstofsoort klopt niet")))</f>
        <v/>
      </c>
      <c r="K35" s="2"/>
    </row>
    <row r="36" spans="1:11" ht="12.75" customHeight="1" x14ac:dyDescent="0.2">
      <c r="A36" s="1"/>
      <c r="B36" s="8"/>
      <c r="C36" s="8">
        <v>29</v>
      </c>
      <c r="D36" s="39" t="s">
        <v>81</v>
      </c>
      <c r="E36" s="39" t="s">
        <v>81</v>
      </c>
      <c r="G36" s="39" t="s">
        <v>81</v>
      </c>
      <c r="I36" s="8" t="str">
        <f t="shared" si="0"/>
        <v/>
      </c>
      <c r="J36" s="33" t="str">
        <f>IF(D36="_","",(IF(OR(D5=G36,D5="Hybride"),"Klopt","De ingevulde brandstofsoort klopt niet")))</f>
        <v/>
      </c>
      <c r="K36" s="2"/>
    </row>
    <row r="37" spans="1:11" ht="12.75" customHeight="1" x14ac:dyDescent="0.2">
      <c r="A37" s="1"/>
      <c r="B37" s="8"/>
      <c r="C37" s="8">
        <v>30</v>
      </c>
      <c r="D37" s="39" t="s">
        <v>81</v>
      </c>
      <c r="E37" s="39" t="s">
        <v>81</v>
      </c>
      <c r="F37" s="38"/>
      <c r="G37" s="39" t="s">
        <v>81</v>
      </c>
      <c r="H37" s="38"/>
      <c r="I37" s="8" t="str">
        <f t="shared" si="0"/>
        <v/>
      </c>
      <c r="J37" s="33" t="str">
        <f>IF(D37="_","",(IF(OR(D5=G37,D5="Hybride"),"Klopt","De ingevulde brandstofsoort klopt niet")))</f>
        <v/>
      </c>
      <c r="K37" s="2"/>
    </row>
    <row r="38" spans="1:11" ht="12.75" customHeight="1" x14ac:dyDescent="0.2">
      <c r="A38" s="1"/>
      <c r="B38" s="8"/>
      <c r="C38" s="8"/>
      <c r="D38" s="7" t="s">
        <v>432</v>
      </c>
      <c r="E38" s="7"/>
      <c r="F38" s="7">
        <f>SUM(F9:F28)</f>
        <v>68</v>
      </c>
      <c r="G38" s="8"/>
      <c r="H38" s="8"/>
      <c r="I38" s="8"/>
      <c r="J38" s="33"/>
      <c r="K38" s="2"/>
    </row>
    <row r="39" spans="1:11" ht="12.75" customHeight="1" x14ac:dyDescent="0.2">
      <c r="A39" s="1"/>
      <c r="B39" s="8"/>
      <c r="C39" s="8"/>
      <c r="D39" s="8"/>
      <c r="E39" s="8"/>
      <c r="F39" s="8"/>
      <c r="G39" s="8"/>
      <c r="H39" s="8"/>
      <c r="I39" s="8"/>
      <c r="J39" s="33"/>
      <c r="K39" s="2"/>
    </row>
    <row r="40" spans="1:11" ht="12.75" customHeight="1" x14ac:dyDescent="0.2">
      <c r="A40" s="2"/>
      <c r="B40" s="2"/>
      <c r="C40" s="2"/>
      <c r="D40" s="2"/>
      <c r="E40" s="2"/>
      <c r="F40" s="2"/>
      <c r="G40" s="2"/>
      <c r="H40" s="2"/>
      <c r="I40" s="2"/>
      <c r="J40" s="65"/>
      <c r="K40" s="2"/>
    </row>
    <row r="41" spans="1:11" ht="12.75" customHeight="1" x14ac:dyDescent="0.2">
      <c r="A41" s="2"/>
      <c r="B41" s="2"/>
      <c r="C41" s="2"/>
      <c r="D41" s="2"/>
      <c r="E41" s="2"/>
      <c r="F41" s="2"/>
      <c r="G41" s="2"/>
      <c r="H41" s="2"/>
      <c r="I41" s="2"/>
      <c r="J41" s="65"/>
      <c r="K41" s="2"/>
    </row>
    <row r="42" spans="1:11" ht="12.75" customHeight="1" x14ac:dyDescent="0.2">
      <c r="A42" s="2"/>
      <c r="B42" s="8"/>
      <c r="C42" s="7" t="s">
        <v>209</v>
      </c>
      <c r="D42" s="7" t="s">
        <v>210</v>
      </c>
      <c r="E42" s="7"/>
      <c r="F42" s="7"/>
      <c r="G42" s="7"/>
      <c r="H42" s="7" t="s">
        <v>211</v>
      </c>
      <c r="I42" s="7"/>
      <c r="J42" s="2"/>
      <c r="K42" s="2"/>
    </row>
    <row r="43" spans="1:11" ht="12.75" customHeight="1" x14ac:dyDescent="0.2">
      <c r="A43" s="2"/>
      <c r="B43" s="8"/>
      <c r="C43" s="40" t="s">
        <v>212</v>
      </c>
      <c r="D43" s="40" t="s">
        <v>213</v>
      </c>
      <c r="E43" s="40"/>
      <c r="F43" s="40"/>
      <c r="G43" s="40"/>
      <c r="H43" s="41" t="s">
        <v>214</v>
      </c>
      <c r="I43" s="8"/>
      <c r="J43" s="2"/>
      <c r="K43" s="2"/>
    </row>
    <row r="44" spans="1:11" ht="12.75" customHeight="1" x14ac:dyDescent="0.2">
      <c r="A44" s="2"/>
      <c r="B44" s="8"/>
      <c r="C44" s="40" t="s">
        <v>212</v>
      </c>
      <c r="D44" s="40" t="s">
        <v>215</v>
      </c>
      <c r="E44" s="40"/>
      <c r="F44" s="40"/>
      <c r="G44" s="40"/>
      <c r="H44" s="41" t="s">
        <v>216</v>
      </c>
      <c r="I44" s="8"/>
      <c r="J44" s="2"/>
      <c r="K44" s="2"/>
    </row>
    <row r="45" spans="1:11" ht="12.75" customHeight="1" x14ac:dyDescent="0.2">
      <c r="A45" s="2"/>
      <c r="B45" s="8"/>
      <c r="C45" s="40" t="s">
        <v>212</v>
      </c>
      <c r="D45" s="40" t="s">
        <v>217</v>
      </c>
      <c r="E45" s="40"/>
      <c r="F45" s="40"/>
      <c r="G45" s="40"/>
      <c r="H45" s="41" t="s">
        <v>218</v>
      </c>
      <c r="I45" s="8"/>
      <c r="J45" s="2"/>
      <c r="K45" s="2"/>
    </row>
    <row r="46" spans="1:11" ht="12.75" customHeight="1" x14ac:dyDescent="0.2">
      <c r="A46" s="2"/>
      <c r="B46" s="8"/>
      <c r="C46" s="40" t="s">
        <v>212</v>
      </c>
      <c r="D46" s="40" t="s">
        <v>219</v>
      </c>
      <c r="E46" s="40"/>
      <c r="F46" s="40"/>
      <c r="G46" s="40"/>
      <c r="H46" s="41" t="s">
        <v>220</v>
      </c>
      <c r="I46" s="8"/>
      <c r="J46" s="2"/>
      <c r="K46" s="2"/>
    </row>
    <row r="47" spans="1:11" ht="12.75" customHeight="1" x14ac:dyDescent="0.2">
      <c r="A47" s="2"/>
      <c r="B47" s="8"/>
      <c r="C47" s="40" t="s">
        <v>212</v>
      </c>
      <c r="D47" s="40" t="s">
        <v>221</v>
      </c>
      <c r="E47" s="40"/>
      <c r="F47" s="40"/>
      <c r="G47" s="40"/>
      <c r="H47" s="41" t="s">
        <v>222</v>
      </c>
      <c r="I47" s="8"/>
      <c r="J47" s="2"/>
      <c r="K47" s="2"/>
    </row>
    <row r="48" spans="1:11" ht="12.75" customHeight="1" x14ac:dyDescent="0.2">
      <c r="A48" s="2"/>
      <c r="B48" s="8"/>
      <c r="C48" s="40" t="s">
        <v>212</v>
      </c>
      <c r="D48" s="40" t="s">
        <v>223</v>
      </c>
      <c r="E48" s="40"/>
      <c r="F48" s="40"/>
      <c r="G48" s="40"/>
      <c r="H48" s="41" t="s">
        <v>224</v>
      </c>
      <c r="I48" s="8"/>
      <c r="J48" s="2"/>
      <c r="K48" s="2"/>
    </row>
    <row r="49" spans="1:11" ht="12.75" customHeight="1" x14ac:dyDescent="0.2">
      <c r="A49" s="2"/>
      <c r="B49" s="8"/>
      <c r="C49" s="40" t="s">
        <v>212</v>
      </c>
      <c r="D49" s="28" t="s">
        <v>225</v>
      </c>
      <c r="E49" s="28"/>
      <c r="F49" s="28"/>
      <c r="G49" s="40"/>
      <c r="H49" s="41" t="s">
        <v>226</v>
      </c>
      <c r="I49" s="8"/>
      <c r="J49" s="2"/>
      <c r="K49" s="2"/>
    </row>
    <row r="50" spans="1:11" ht="12.75" customHeight="1" x14ac:dyDescent="0.2">
      <c r="A50" s="2"/>
      <c r="B50" s="8"/>
      <c r="C50" s="42"/>
      <c r="D50" s="42"/>
      <c r="E50" s="43"/>
      <c r="F50" s="44"/>
      <c r="G50" s="44"/>
      <c r="H50" s="40"/>
      <c r="I50" s="8"/>
      <c r="J50" s="2"/>
      <c r="K50" s="2"/>
    </row>
    <row r="51" spans="1:11" ht="12.75" customHeight="1" x14ac:dyDescent="0.2">
      <c r="A51" s="2"/>
      <c r="B51" s="8"/>
      <c r="C51" s="40" t="s">
        <v>213</v>
      </c>
      <c r="D51" s="18" t="s">
        <v>215</v>
      </c>
      <c r="E51" s="18"/>
      <c r="F51" s="18"/>
      <c r="G51" s="40"/>
      <c r="H51" s="41" t="s">
        <v>227</v>
      </c>
      <c r="I51" s="8"/>
      <c r="J51" s="2"/>
      <c r="K51" s="2"/>
    </row>
    <row r="52" spans="1:11" ht="12.75" customHeight="1" x14ac:dyDescent="0.2">
      <c r="A52" s="2"/>
      <c r="B52" s="8"/>
      <c r="C52" s="40" t="s">
        <v>213</v>
      </c>
      <c r="D52" s="40" t="s">
        <v>217</v>
      </c>
      <c r="E52" s="40"/>
      <c r="F52" s="40"/>
      <c r="G52" s="40"/>
      <c r="H52" s="41" t="s">
        <v>228</v>
      </c>
      <c r="I52" s="8"/>
      <c r="J52" s="2"/>
      <c r="K52" s="2"/>
    </row>
    <row r="53" spans="1:11" ht="12.75" customHeight="1" x14ac:dyDescent="0.2">
      <c r="A53" s="2"/>
      <c r="B53" s="8"/>
      <c r="C53" s="40" t="s">
        <v>213</v>
      </c>
      <c r="D53" s="40" t="s">
        <v>219</v>
      </c>
      <c r="E53" s="40"/>
      <c r="F53" s="40"/>
      <c r="G53" s="40"/>
      <c r="H53" s="41" t="s">
        <v>229</v>
      </c>
      <c r="I53" s="8"/>
      <c r="J53" s="2"/>
      <c r="K53" s="2"/>
    </row>
    <row r="54" spans="1:11" ht="12.75" customHeight="1" x14ac:dyDescent="0.2">
      <c r="A54" s="2"/>
      <c r="B54" s="8"/>
      <c r="C54" s="40" t="s">
        <v>213</v>
      </c>
      <c r="D54" s="40" t="s">
        <v>221</v>
      </c>
      <c r="E54" s="40"/>
      <c r="F54" s="40"/>
      <c r="G54" s="40"/>
      <c r="H54" s="41" t="s">
        <v>230</v>
      </c>
      <c r="I54" s="8"/>
      <c r="J54" s="2"/>
      <c r="K54" s="2"/>
    </row>
    <row r="55" spans="1:11" ht="12.75" customHeight="1" x14ac:dyDescent="0.2">
      <c r="A55" s="2"/>
      <c r="B55" s="8"/>
      <c r="C55" s="40" t="s">
        <v>213</v>
      </c>
      <c r="D55" s="40" t="s">
        <v>223</v>
      </c>
      <c r="E55" s="40"/>
      <c r="F55" s="40"/>
      <c r="G55" s="40"/>
      <c r="H55" s="41" t="s">
        <v>231</v>
      </c>
      <c r="I55" s="8"/>
      <c r="J55" s="2"/>
      <c r="K55" s="2"/>
    </row>
    <row r="56" spans="1:11" ht="12.75" customHeight="1" x14ac:dyDescent="0.2">
      <c r="A56" s="2"/>
      <c r="B56" s="8"/>
      <c r="C56" s="40" t="s">
        <v>213</v>
      </c>
      <c r="D56" s="40" t="s">
        <v>225</v>
      </c>
      <c r="E56" s="40"/>
      <c r="F56" s="40"/>
      <c r="G56" s="40"/>
      <c r="H56" s="41" t="s">
        <v>232</v>
      </c>
      <c r="I56" s="8"/>
      <c r="J56" s="2"/>
      <c r="K56" s="2"/>
    </row>
    <row r="57" spans="1:11" ht="12.75" customHeight="1" x14ac:dyDescent="0.2">
      <c r="A57" s="2"/>
      <c r="B57" s="8"/>
      <c r="C57" s="40"/>
      <c r="D57" s="40"/>
      <c r="E57" s="40"/>
      <c r="F57" s="40"/>
      <c r="G57" s="40"/>
      <c r="H57" s="40"/>
      <c r="I57" s="8"/>
      <c r="J57" s="2"/>
      <c r="K57" s="2"/>
    </row>
    <row r="58" spans="1:11" ht="12.75" customHeight="1" x14ac:dyDescent="0.2">
      <c r="A58" s="2"/>
      <c r="B58" s="8"/>
      <c r="C58" s="40" t="s">
        <v>215</v>
      </c>
      <c r="D58" s="40" t="s">
        <v>217</v>
      </c>
      <c r="E58" s="40"/>
      <c r="F58" s="40"/>
      <c r="G58" s="40"/>
      <c r="H58" s="41" t="s">
        <v>233</v>
      </c>
      <c r="I58" s="8"/>
      <c r="J58" s="2"/>
      <c r="K58" s="2"/>
    </row>
    <row r="59" spans="1:11" ht="12.75" customHeight="1" x14ac:dyDescent="0.2">
      <c r="A59" s="2"/>
      <c r="B59" s="8"/>
      <c r="C59" s="40" t="s">
        <v>215</v>
      </c>
      <c r="D59" s="40" t="s">
        <v>219</v>
      </c>
      <c r="E59" s="40"/>
      <c r="F59" s="40"/>
      <c r="G59" s="40"/>
      <c r="H59" s="41" t="s">
        <v>234</v>
      </c>
      <c r="I59" s="8"/>
      <c r="J59" s="2"/>
      <c r="K59" s="2"/>
    </row>
    <row r="60" spans="1:11" ht="12.75" customHeight="1" x14ac:dyDescent="0.2">
      <c r="A60" s="2"/>
      <c r="B60" s="8"/>
      <c r="C60" s="40" t="s">
        <v>215</v>
      </c>
      <c r="D60" s="40" t="s">
        <v>221</v>
      </c>
      <c r="E60" s="40"/>
      <c r="F60" s="40"/>
      <c r="G60" s="40"/>
      <c r="H60" s="41" t="s">
        <v>235</v>
      </c>
      <c r="I60" s="8"/>
      <c r="J60" s="2"/>
      <c r="K60" s="2"/>
    </row>
    <row r="61" spans="1:11" ht="12.75" customHeight="1" x14ac:dyDescent="0.2">
      <c r="A61" s="2"/>
      <c r="B61" s="8"/>
      <c r="C61" s="40" t="s">
        <v>215</v>
      </c>
      <c r="D61" s="40" t="s">
        <v>223</v>
      </c>
      <c r="E61" s="40"/>
      <c r="F61" s="40"/>
      <c r="G61" s="40"/>
      <c r="H61" s="41" t="s">
        <v>236</v>
      </c>
      <c r="I61" s="8"/>
      <c r="J61" s="2"/>
      <c r="K61" s="2"/>
    </row>
    <row r="62" spans="1:11" ht="12.75" customHeight="1" x14ac:dyDescent="0.2">
      <c r="A62" s="2"/>
      <c r="B62" s="8"/>
      <c r="C62" s="40" t="s">
        <v>215</v>
      </c>
      <c r="D62" s="40" t="s">
        <v>225</v>
      </c>
      <c r="E62" s="40"/>
      <c r="F62" s="40"/>
      <c r="G62" s="40"/>
      <c r="H62" s="41" t="s">
        <v>237</v>
      </c>
      <c r="I62" s="8"/>
      <c r="J62" s="2"/>
      <c r="K62" s="2"/>
    </row>
    <row r="63" spans="1:11" ht="12.75" customHeight="1" x14ac:dyDescent="0.2">
      <c r="A63" s="2"/>
      <c r="B63" s="8"/>
      <c r="C63" s="40"/>
      <c r="D63" s="40"/>
      <c r="E63" s="40"/>
      <c r="F63" s="40"/>
      <c r="G63" s="40"/>
      <c r="H63" s="40"/>
      <c r="I63" s="8"/>
      <c r="J63" s="2"/>
      <c r="K63" s="2"/>
    </row>
    <row r="64" spans="1:11" ht="12.75" customHeight="1" x14ac:dyDescent="0.2">
      <c r="A64" s="2"/>
      <c r="B64" s="8"/>
      <c r="C64" s="40" t="s">
        <v>217</v>
      </c>
      <c r="D64" s="40" t="s">
        <v>219</v>
      </c>
      <c r="E64" s="40"/>
      <c r="F64" s="40"/>
      <c r="G64" s="40"/>
      <c r="H64" s="41" t="s">
        <v>238</v>
      </c>
      <c r="I64" s="8"/>
      <c r="J64" s="2"/>
      <c r="K64" s="2"/>
    </row>
    <row r="65" spans="1:11" ht="12.75" customHeight="1" x14ac:dyDescent="0.2">
      <c r="A65" s="2"/>
      <c r="B65" s="8"/>
      <c r="C65" s="40" t="s">
        <v>217</v>
      </c>
      <c r="D65" s="40" t="s">
        <v>221</v>
      </c>
      <c r="E65" s="40"/>
      <c r="F65" s="40"/>
      <c r="G65" s="40"/>
      <c r="H65" s="41" t="s">
        <v>239</v>
      </c>
      <c r="I65" s="8"/>
      <c r="J65" s="2"/>
      <c r="K65" s="2"/>
    </row>
    <row r="66" spans="1:11" ht="12.75" customHeight="1" x14ac:dyDescent="0.2">
      <c r="A66" s="2"/>
      <c r="B66" s="8"/>
      <c r="C66" s="40" t="s">
        <v>217</v>
      </c>
      <c r="D66" s="40" t="s">
        <v>223</v>
      </c>
      <c r="E66" s="40"/>
      <c r="F66" s="40"/>
      <c r="G66" s="40"/>
      <c r="H66" s="41" t="s">
        <v>240</v>
      </c>
      <c r="I66" s="8"/>
      <c r="J66" s="2"/>
      <c r="K66" s="2"/>
    </row>
    <row r="67" spans="1:11" ht="12.75" customHeight="1" x14ac:dyDescent="0.2">
      <c r="A67" s="2"/>
      <c r="B67" s="8"/>
      <c r="C67" s="40" t="s">
        <v>217</v>
      </c>
      <c r="D67" s="40" t="s">
        <v>225</v>
      </c>
      <c r="E67" s="40"/>
      <c r="F67" s="40"/>
      <c r="G67" s="40"/>
      <c r="H67" s="41" t="s">
        <v>241</v>
      </c>
      <c r="I67" s="8"/>
      <c r="J67" s="2"/>
      <c r="K67" s="2"/>
    </row>
    <row r="68" spans="1:11" ht="12.75" customHeight="1" x14ac:dyDescent="0.2">
      <c r="A68" s="2"/>
      <c r="B68" s="8"/>
      <c r="C68" s="40"/>
      <c r="D68" s="40"/>
      <c r="E68" s="40"/>
      <c r="F68" s="40"/>
      <c r="G68" s="40"/>
      <c r="H68" s="40"/>
      <c r="I68" s="8"/>
      <c r="J68" s="2"/>
      <c r="K68" s="2"/>
    </row>
    <row r="69" spans="1:11" ht="12.75" customHeight="1" x14ac:dyDescent="0.2">
      <c r="A69" s="2"/>
      <c r="B69" s="8"/>
      <c r="C69" s="40" t="s">
        <v>219</v>
      </c>
      <c r="D69" s="40" t="s">
        <v>221</v>
      </c>
      <c r="E69" s="40"/>
      <c r="F69" s="40"/>
      <c r="G69" s="40"/>
      <c r="H69" s="41" t="s">
        <v>242</v>
      </c>
      <c r="I69" s="8"/>
      <c r="J69" s="2"/>
      <c r="K69" s="2"/>
    </row>
    <row r="70" spans="1:11" ht="12.75" customHeight="1" x14ac:dyDescent="0.2">
      <c r="A70" s="2"/>
      <c r="B70" s="8"/>
      <c r="C70" s="40" t="s">
        <v>219</v>
      </c>
      <c r="D70" s="40" t="s">
        <v>223</v>
      </c>
      <c r="E70" s="40"/>
      <c r="F70" s="40"/>
      <c r="G70" s="40"/>
      <c r="H70" s="41" t="s">
        <v>243</v>
      </c>
      <c r="I70" s="8"/>
      <c r="J70" s="2"/>
      <c r="K70" s="2"/>
    </row>
    <row r="71" spans="1:11" ht="12.75" customHeight="1" x14ac:dyDescent="0.2">
      <c r="A71" s="2"/>
      <c r="B71" s="8"/>
      <c r="C71" s="40" t="s">
        <v>219</v>
      </c>
      <c r="D71" s="40" t="s">
        <v>225</v>
      </c>
      <c r="E71" s="40"/>
      <c r="F71" s="40"/>
      <c r="G71" s="40"/>
      <c r="H71" s="41" t="s">
        <v>244</v>
      </c>
      <c r="I71" s="8"/>
      <c r="J71" s="2"/>
      <c r="K71" s="2"/>
    </row>
    <row r="72" spans="1:11" ht="12.75" customHeight="1" x14ac:dyDescent="0.2">
      <c r="A72" s="2"/>
      <c r="B72" s="8"/>
      <c r="C72" s="40"/>
      <c r="D72" s="40"/>
      <c r="E72" s="40"/>
      <c r="F72" s="40"/>
      <c r="G72" s="40"/>
      <c r="H72" s="40"/>
      <c r="I72" s="8"/>
      <c r="J72" s="2"/>
      <c r="K72" s="2"/>
    </row>
    <row r="73" spans="1:11" ht="12.75" customHeight="1" x14ac:dyDescent="0.2">
      <c r="A73" s="2"/>
      <c r="B73" s="8"/>
      <c r="C73" s="40" t="s">
        <v>221</v>
      </c>
      <c r="D73" s="40" t="s">
        <v>223</v>
      </c>
      <c r="E73" s="40"/>
      <c r="F73" s="40"/>
      <c r="G73" s="40"/>
      <c r="H73" s="41" t="s">
        <v>245</v>
      </c>
      <c r="I73" s="8"/>
      <c r="J73" s="2"/>
      <c r="K73" s="2"/>
    </row>
    <row r="74" spans="1:11" ht="12.75" customHeight="1" x14ac:dyDescent="0.2">
      <c r="A74" s="2"/>
      <c r="B74" s="8"/>
      <c r="C74" s="40" t="s">
        <v>221</v>
      </c>
      <c r="D74" s="40" t="s">
        <v>225</v>
      </c>
      <c r="E74" s="40"/>
      <c r="F74" s="40"/>
      <c r="G74" s="40"/>
      <c r="H74" s="41" t="s">
        <v>246</v>
      </c>
      <c r="I74" s="8"/>
      <c r="J74" s="2"/>
      <c r="K74" s="2"/>
    </row>
    <row r="75" spans="1:11" ht="12.75" customHeight="1" x14ac:dyDescent="0.2">
      <c r="A75" s="2"/>
      <c r="B75" s="8"/>
      <c r="C75" s="40"/>
      <c r="D75" s="40"/>
      <c r="E75" s="40"/>
      <c r="F75" s="40"/>
      <c r="G75" s="40"/>
      <c r="H75" s="40"/>
      <c r="I75" s="8"/>
      <c r="J75" s="2"/>
      <c r="K75" s="2"/>
    </row>
    <row r="76" spans="1:11" ht="12.75" customHeight="1" x14ac:dyDescent="0.2">
      <c r="A76" s="2"/>
      <c r="B76" s="8"/>
      <c r="C76" s="40" t="s">
        <v>223</v>
      </c>
      <c r="D76" s="40" t="s">
        <v>225</v>
      </c>
      <c r="E76" s="40"/>
      <c r="F76" s="40"/>
      <c r="G76" s="40"/>
      <c r="H76" s="41" t="s">
        <v>247</v>
      </c>
      <c r="I76" s="8"/>
      <c r="J76" s="2"/>
      <c r="K76" s="2"/>
    </row>
    <row r="77" spans="1:11" ht="12.75" customHeight="1" x14ac:dyDescent="0.2">
      <c r="A77" s="2"/>
      <c r="B77" s="8"/>
      <c r="C77" s="8"/>
      <c r="D77" s="8"/>
      <c r="E77" s="8"/>
      <c r="F77" s="8"/>
      <c r="G77" s="8"/>
      <c r="H77" s="8"/>
      <c r="I77" s="8"/>
      <c r="J77" s="2"/>
      <c r="K77" s="2"/>
    </row>
    <row r="78" spans="1:11" ht="12.75" customHeight="1" x14ac:dyDescent="0.2">
      <c r="A78" s="2"/>
      <c r="B78" s="8"/>
      <c r="C78" s="8" t="s">
        <v>248</v>
      </c>
      <c r="D78" s="8"/>
      <c r="E78" s="8"/>
      <c r="F78" s="8"/>
      <c r="G78" s="8"/>
      <c r="H78" s="8"/>
      <c r="I78" s="8"/>
      <c r="J78" s="2"/>
      <c r="K78" s="2"/>
    </row>
    <row r="79" spans="1:11" ht="12.75" customHeight="1" x14ac:dyDescent="0.2">
      <c r="A79" s="2"/>
      <c r="B79" s="8"/>
      <c r="C79" s="8"/>
      <c r="D79" s="8"/>
      <c r="E79" s="8"/>
      <c r="F79" s="8"/>
      <c r="G79" s="8"/>
      <c r="H79" s="8"/>
      <c r="I79" s="8"/>
      <c r="J79" s="2"/>
      <c r="K79" s="2"/>
    </row>
    <row r="80" spans="1:11" ht="12.75" customHeight="1" x14ac:dyDescent="0.2">
      <c r="A80" s="2"/>
      <c r="B80" s="2"/>
      <c r="C80" s="2"/>
      <c r="D80" s="2"/>
      <c r="E80" s="2"/>
      <c r="F80" s="2"/>
      <c r="G80" s="2"/>
      <c r="H80" s="2"/>
      <c r="I80" s="2"/>
      <c r="J80" s="2"/>
      <c r="K80" s="2"/>
    </row>
    <row r="81" spans="1:4" ht="12.75" customHeight="1" x14ac:dyDescent="0.2">
      <c r="A81" s="2"/>
      <c r="B81" s="2"/>
      <c r="C81" s="2"/>
      <c r="D81" s="2"/>
    </row>
    <row r="82" spans="1:4" ht="12.75" customHeight="1" x14ac:dyDescent="0.2">
      <c r="A82" s="2"/>
      <c r="B82" s="2" t="s">
        <v>433</v>
      </c>
      <c r="C82" s="2"/>
      <c r="D82" s="2"/>
    </row>
    <row r="83" spans="1:4" ht="12.75" customHeight="1" x14ac:dyDescent="0.2">
      <c r="A83" s="2"/>
      <c r="B83" s="62" t="s">
        <v>81</v>
      </c>
      <c r="D83" s="2"/>
    </row>
    <row r="84" spans="1:4" ht="12.75" customHeight="1" x14ac:dyDescent="0.2">
      <c r="A84" s="2"/>
      <c r="B84" s="62" t="s">
        <v>426</v>
      </c>
      <c r="D84" s="2"/>
    </row>
    <row r="85" spans="1:4" ht="12.75" customHeight="1" x14ac:dyDescent="0.2">
      <c r="A85" s="2"/>
      <c r="B85" s="62" t="s">
        <v>434</v>
      </c>
      <c r="D85" s="2"/>
    </row>
    <row r="86" spans="1:4" ht="12.75" customHeight="1" x14ac:dyDescent="0.2">
      <c r="A86" s="2"/>
      <c r="B86" s="62" t="s">
        <v>435</v>
      </c>
      <c r="D86" s="2"/>
    </row>
    <row r="87" spans="1:4" ht="12.75" customHeight="1" x14ac:dyDescent="0.2">
      <c r="A87" s="2"/>
      <c r="B87" s="62" t="s">
        <v>436</v>
      </c>
      <c r="D87" s="2"/>
    </row>
    <row r="88" spans="1:4" ht="12.75" customHeight="1" x14ac:dyDescent="0.2">
      <c r="A88" s="2"/>
      <c r="B88" s="62" t="s">
        <v>429</v>
      </c>
      <c r="D88" s="2"/>
    </row>
    <row r="89" spans="1:4" ht="12.75" customHeight="1" x14ac:dyDescent="0.2">
      <c r="A89" s="2"/>
      <c r="B89" s="62" t="s">
        <v>437</v>
      </c>
      <c r="D89" s="2"/>
    </row>
    <row r="90" spans="1:4" ht="12.75" customHeight="1" x14ac:dyDescent="0.2">
      <c r="A90" s="2"/>
      <c r="B90" s="62" t="s">
        <v>438</v>
      </c>
      <c r="D90" s="2"/>
    </row>
    <row r="91" spans="1:4" ht="12.75" customHeight="1" x14ac:dyDescent="0.2">
      <c r="A91" s="2"/>
      <c r="B91" s="62" t="s">
        <v>428</v>
      </c>
      <c r="D91" s="2"/>
    </row>
    <row r="92" spans="1:4" ht="12.75" customHeight="1" x14ac:dyDescent="0.2">
      <c r="A92" s="2"/>
      <c r="B92" s="62" t="s">
        <v>439</v>
      </c>
      <c r="D92" s="2"/>
    </row>
    <row r="93" spans="1:4" ht="12.75" customHeight="1" x14ac:dyDescent="0.2">
      <c r="A93" s="2"/>
      <c r="B93" s="62" t="s">
        <v>440</v>
      </c>
      <c r="D93" s="2"/>
    </row>
    <row r="94" spans="1:4" ht="12.75" customHeight="1" x14ac:dyDescent="0.2">
      <c r="A94" s="2"/>
      <c r="B94" s="62" t="s">
        <v>441</v>
      </c>
      <c r="D94" s="2"/>
    </row>
    <row r="95" spans="1:4" ht="12.75" customHeight="1" x14ac:dyDescent="0.2">
      <c r="A95" s="2"/>
      <c r="B95" s="62" t="s">
        <v>430</v>
      </c>
      <c r="D95" s="2"/>
    </row>
    <row r="96" spans="1:4" ht="12.75" customHeight="1" x14ac:dyDescent="0.2">
      <c r="A96" s="2"/>
      <c r="B96" s="62" t="s">
        <v>442</v>
      </c>
      <c r="D96" s="2"/>
    </row>
    <row r="97" spans="1:4" ht="12.75" customHeight="1" x14ac:dyDescent="0.2">
      <c r="A97" s="2"/>
      <c r="B97" s="62" t="s">
        <v>443</v>
      </c>
      <c r="D97" s="2"/>
    </row>
    <row r="98" spans="1:4" ht="12.75" customHeight="1" x14ac:dyDescent="0.2">
      <c r="A98" s="2"/>
      <c r="B98" s="62" t="s">
        <v>198</v>
      </c>
      <c r="D98" s="2"/>
    </row>
    <row r="99" spans="1:4" ht="12.75" customHeight="1" x14ac:dyDescent="0.2">
      <c r="A99" s="2"/>
      <c r="B99" s="2"/>
      <c r="C99" s="2"/>
      <c r="D99" s="2"/>
    </row>
    <row r="100" spans="1:4" ht="12.75" customHeight="1" x14ac:dyDescent="0.2"/>
    <row r="101" spans="1:4" ht="12.75" customHeight="1" x14ac:dyDescent="0.2"/>
    <row r="102" spans="1:4" ht="12.75" customHeight="1" x14ac:dyDescent="0.2"/>
    <row r="103" spans="1:4" ht="12.75" customHeight="1" x14ac:dyDescent="0.2"/>
    <row r="104" spans="1:4" ht="12.75" customHeight="1" x14ac:dyDescent="0.2"/>
    <row r="105" spans="1:4" ht="12.75" customHeight="1" x14ac:dyDescent="0.2"/>
    <row r="106" spans="1:4" ht="12.75" customHeight="1" x14ac:dyDescent="0.2"/>
    <row r="107" spans="1:4" ht="12.75" customHeight="1" x14ac:dyDescent="0.2"/>
    <row r="108" spans="1:4" ht="12.75" customHeight="1" x14ac:dyDescent="0.2"/>
    <row r="109" spans="1:4" ht="12.75" customHeight="1" x14ac:dyDescent="0.2"/>
    <row r="110" spans="1:4" ht="12.75" customHeight="1" x14ac:dyDescent="0.2"/>
    <row r="111" spans="1:4" ht="12.75" customHeight="1" x14ac:dyDescent="0.2"/>
    <row r="112" spans="1:4"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row r="158" ht="12.75" customHeight="1" x14ac:dyDescent="0.2"/>
    <row r="159" ht="12.75" customHeight="1" x14ac:dyDescent="0.2"/>
    <row r="160"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row r="169" ht="12.75" customHeight="1" x14ac:dyDescent="0.2"/>
    <row r="170" ht="12.75" customHeight="1" x14ac:dyDescent="0.2"/>
    <row r="171" ht="12.75" customHeight="1" x14ac:dyDescent="0.2"/>
    <row r="172" ht="12.75" customHeight="1" x14ac:dyDescent="0.2"/>
    <row r="173" ht="12.75" customHeight="1" x14ac:dyDescent="0.2"/>
    <row r="174" ht="12.75" customHeight="1" x14ac:dyDescent="0.2"/>
    <row r="175" ht="12.75" customHeight="1" x14ac:dyDescent="0.2"/>
    <row r="176"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ht="12.75" customHeight="1" x14ac:dyDescent="0.2"/>
    <row r="194" ht="12.75" customHeight="1" x14ac:dyDescent="0.2"/>
    <row r="195" ht="12.75" customHeight="1" x14ac:dyDescent="0.2"/>
    <row r="196" ht="12.75" customHeight="1" x14ac:dyDescent="0.2"/>
    <row r="197" ht="12.75" customHeight="1" x14ac:dyDescent="0.2"/>
    <row r="198" ht="12.75" customHeight="1" x14ac:dyDescent="0.2"/>
    <row r="199" ht="12.75" customHeight="1" x14ac:dyDescent="0.2"/>
    <row r="200" ht="12.75" customHeight="1" x14ac:dyDescent="0.2"/>
    <row r="201" ht="12.75" customHeight="1" x14ac:dyDescent="0.2"/>
    <row r="202" ht="12.75" customHeight="1" x14ac:dyDescent="0.2"/>
    <row r="203" ht="12.75" customHeight="1" x14ac:dyDescent="0.2"/>
    <row r="204" ht="12.75" customHeight="1" x14ac:dyDescent="0.2"/>
    <row r="205" ht="12.75" customHeight="1" x14ac:dyDescent="0.2"/>
    <row r="206" ht="12.75" customHeight="1" x14ac:dyDescent="0.2"/>
    <row r="207" ht="12.75" customHeight="1" x14ac:dyDescent="0.2"/>
    <row r="208" ht="12.75" customHeight="1" x14ac:dyDescent="0.2"/>
    <row r="209" ht="12.75" customHeight="1" x14ac:dyDescent="0.2"/>
    <row r="210" ht="12.75" customHeight="1" x14ac:dyDescent="0.2"/>
    <row r="211" ht="12.75" customHeight="1" x14ac:dyDescent="0.2"/>
    <row r="212" ht="12.75" customHeight="1" x14ac:dyDescent="0.2"/>
    <row r="213" ht="12.75" customHeight="1" x14ac:dyDescent="0.2"/>
    <row r="214" ht="12.75" customHeight="1" x14ac:dyDescent="0.2"/>
    <row r="215" ht="12.75" customHeight="1" x14ac:dyDescent="0.2"/>
    <row r="216" ht="12.75" customHeight="1" x14ac:dyDescent="0.2"/>
    <row r="217" ht="12.75" customHeight="1" x14ac:dyDescent="0.2"/>
    <row r="218" ht="12.75" customHeight="1" x14ac:dyDescent="0.2"/>
    <row r="219" ht="12.75" customHeight="1" x14ac:dyDescent="0.2"/>
    <row r="220" ht="12.75" customHeight="1" x14ac:dyDescent="0.2"/>
    <row r="221" ht="12.75" customHeight="1" x14ac:dyDescent="0.2"/>
    <row r="222" ht="12.75" customHeight="1" x14ac:dyDescent="0.2"/>
    <row r="223" ht="12.75" customHeight="1" x14ac:dyDescent="0.2"/>
    <row r="224" ht="12.75" customHeight="1" x14ac:dyDescent="0.2"/>
    <row r="225" ht="12.75" customHeight="1" x14ac:dyDescent="0.2"/>
    <row r="226" ht="12.75" customHeight="1" x14ac:dyDescent="0.2"/>
    <row r="227" ht="12.75" customHeight="1" x14ac:dyDescent="0.2"/>
    <row r="228" ht="12.75" customHeight="1" x14ac:dyDescent="0.2"/>
    <row r="229" ht="12.75" customHeight="1" x14ac:dyDescent="0.2"/>
    <row r="230" ht="12.75" customHeight="1" x14ac:dyDescent="0.2"/>
    <row r="231" ht="12.75" customHeight="1" x14ac:dyDescent="0.2"/>
    <row r="232" ht="12.75" customHeight="1" x14ac:dyDescent="0.2"/>
    <row r="233" ht="12.75" customHeight="1" x14ac:dyDescent="0.2"/>
    <row r="234" ht="12.75" customHeight="1" x14ac:dyDescent="0.2"/>
    <row r="235" ht="12.75" customHeight="1" x14ac:dyDescent="0.2"/>
    <row r="236" ht="12.75" customHeight="1" x14ac:dyDescent="0.2"/>
    <row r="237" ht="12.75" customHeight="1" x14ac:dyDescent="0.2"/>
    <row r="238" ht="12.75" customHeight="1" x14ac:dyDescent="0.2"/>
    <row r="239" ht="12.75" customHeight="1" x14ac:dyDescent="0.2"/>
    <row r="240" ht="12.75" customHeight="1" x14ac:dyDescent="0.2"/>
    <row r="241" ht="12.75" customHeight="1" x14ac:dyDescent="0.2"/>
    <row r="242" ht="12.75" customHeight="1" x14ac:dyDescent="0.2"/>
    <row r="243" ht="12.75" customHeight="1" x14ac:dyDescent="0.2"/>
    <row r="244" ht="12.75" customHeight="1" x14ac:dyDescent="0.2"/>
    <row r="245" ht="12.75" customHeight="1" x14ac:dyDescent="0.2"/>
    <row r="246" ht="12.75" customHeight="1" x14ac:dyDescent="0.2"/>
    <row r="247" ht="12.75" customHeight="1" x14ac:dyDescent="0.2"/>
    <row r="248" ht="12.75" customHeight="1" x14ac:dyDescent="0.2"/>
    <row r="249" ht="12.75" customHeight="1" x14ac:dyDescent="0.2"/>
    <row r="250" ht="12.75" customHeight="1" x14ac:dyDescent="0.2"/>
    <row r="251" ht="12.75" customHeight="1" x14ac:dyDescent="0.2"/>
    <row r="252" ht="12.75" customHeight="1" x14ac:dyDescent="0.2"/>
    <row r="253" ht="12.75" customHeight="1" x14ac:dyDescent="0.2"/>
    <row r="254" ht="12.75" customHeight="1" x14ac:dyDescent="0.2"/>
    <row r="255" ht="12.75" customHeight="1" x14ac:dyDescent="0.2"/>
    <row r="256" ht="12.75" customHeight="1" x14ac:dyDescent="0.2"/>
    <row r="257" ht="12.75" customHeight="1" x14ac:dyDescent="0.2"/>
    <row r="258" ht="12.75" customHeight="1" x14ac:dyDescent="0.2"/>
    <row r="259" ht="12.75" customHeight="1" x14ac:dyDescent="0.2"/>
    <row r="260" ht="12.75" customHeight="1" x14ac:dyDescent="0.2"/>
    <row r="261" ht="12.75" customHeight="1" x14ac:dyDescent="0.2"/>
    <row r="262" ht="12.75" customHeight="1" x14ac:dyDescent="0.2"/>
    <row r="263" ht="12.75" customHeight="1" x14ac:dyDescent="0.2"/>
    <row r="264" ht="12.75" customHeight="1" x14ac:dyDescent="0.2"/>
    <row r="265" ht="12.75" customHeight="1" x14ac:dyDescent="0.2"/>
    <row r="266" ht="12.75" customHeight="1" x14ac:dyDescent="0.2"/>
    <row r="267" ht="12.75" customHeight="1" x14ac:dyDescent="0.2"/>
    <row r="268" ht="12.75" customHeight="1" x14ac:dyDescent="0.2"/>
    <row r="269" ht="12.75" customHeight="1" x14ac:dyDescent="0.2"/>
    <row r="270" ht="12.75" customHeight="1" x14ac:dyDescent="0.2"/>
    <row r="271" ht="12.75" customHeight="1" x14ac:dyDescent="0.2"/>
    <row r="272" ht="12.75" customHeight="1" x14ac:dyDescent="0.2"/>
    <row r="273" ht="12.75" customHeight="1" x14ac:dyDescent="0.2"/>
    <row r="274" ht="12.75" customHeight="1" x14ac:dyDescent="0.2"/>
    <row r="275" ht="12.75" customHeight="1" x14ac:dyDescent="0.2"/>
    <row r="276" ht="12.75" customHeight="1" x14ac:dyDescent="0.2"/>
    <row r="277" ht="12.75" customHeight="1" x14ac:dyDescent="0.2"/>
    <row r="278" ht="12.75" customHeight="1" x14ac:dyDescent="0.2"/>
    <row r="279" ht="12.75" customHeight="1" x14ac:dyDescent="0.2"/>
    <row r="280" ht="12.75" customHeight="1" x14ac:dyDescent="0.2"/>
    <row r="281" ht="12.75" customHeight="1" x14ac:dyDescent="0.2"/>
    <row r="282" ht="12.75" customHeight="1" x14ac:dyDescent="0.2"/>
    <row r="283" ht="12.75" customHeight="1" x14ac:dyDescent="0.2"/>
    <row r="284" ht="12.75" customHeight="1" x14ac:dyDescent="0.2"/>
    <row r="285" ht="12.75" customHeight="1" x14ac:dyDescent="0.2"/>
    <row r="286" ht="12.75" customHeight="1" x14ac:dyDescent="0.2"/>
    <row r="287" ht="12.75" customHeight="1" x14ac:dyDescent="0.2"/>
    <row r="288" ht="12.75" customHeight="1" x14ac:dyDescent="0.2"/>
    <row r="289" ht="12.75" customHeight="1" x14ac:dyDescent="0.2"/>
    <row r="290" ht="12.75" customHeight="1" x14ac:dyDescent="0.2"/>
    <row r="291" ht="12.75" customHeight="1" x14ac:dyDescent="0.2"/>
    <row r="292" ht="12.75" customHeight="1" x14ac:dyDescent="0.2"/>
    <row r="293" ht="12.75" customHeight="1" x14ac:dyDescent="0.2"/>
    <row r="294" ht="12.75" customHeight="1" x14ac:dyDescent="0.2"/>
    <row r="295" ht="12.75" customHeight="1" x14ac:dyDescent="0.2"/>
    <row r="296" ht="12.75" customHeight="1" x14ac:dyDescent="0.2"/>
    <row r="297" ht="12.75" customHeight="1" x14ac:dyDescent="0.2"/>
    <row r="298" ht="12.75" customHeight="1" x14ac:dyDescent="0.2"/>
    <row r="299" ht="12.75" customHeight="1" x14ac:dyDescent="0.2"/>
    <row r="300" ht="12.75" customHeight="1" x14ac:dyDescent="0.2"/>
    <row r="301" ht="12.75" customHeight="1" x14ac:dyDescent="0.2"/>
    <row r="302" ht="12.75" customHeight="1" x14ac:dyDescent="0.2"/>
    <row r="303" ht="12.75" customHeight="1" x14ac:dyDescent="0.2"/>
    <row r="304" ht="12.75" customHeight="1" x14ac:dyDescent="0.2"/>
    <row r="305" ht="12.75" customHeight="1" x14ac:dyDescent="0.2"/>
    <row r="306" ht="12.75" customHeight="1" x14ac:dyDescent="0.2"/>
    <row r="307" ht="12.75" customHeight="1" x14ac:dyDescent="0.2"/>
    <row r="308" ht="12.75" customHeight="1" x14ac:dyDescent="0.2"/>
    <row r="309" ht="12.75" customHeight="1" x14ac:dyDescent="0.2"/>
    <row r="310" ht="12.75" customHeight="1" x14ac:dyDescent="0.2"/>
    <row r="311" ht="12.75" customHeight="1" x14ac:dyDescent="0.2"/>
    <row r="312" ht="12.75" customHeight="1" x14ac:dyDescent="0.2"/>
    <row r="313" ht="12.75" customHeight="1" x14ac:dyDescent="0.2"/>
    <row r="314" ht="12.75" customHeight="1" x14ac:dyDescent="0.2"/>
    <row r="315" ht="12.75" customHeight="1" x14ac:dyDescent="0.2"/>
    <row r="316" ht="12.75" customHeight="1" x14ac:dyDescent="0.2"/>
    <row r="317" ht="12.75" customHeight="1" x14ac:dyDescent="0.2"/>
    <row r="318" ht="12.75" customHeight="1" x14ac:dyDescent="0.2"/>
    <row r="319" ht="12.75" customHeight="1" x14ac:dyDescent="0.2"/>
    <row r="320" ht="12.75" customHeight="1" x14ac:dyDescent="0.2"/>
    <row r="321" ht="12.75" customHeight="1" x14ac:dyDescent="0.2"/>
    <row r="322" ht="12.75" customHeight="1" x14ac:dyDescent="0.2"/>
    <row r="323" ht="12.75" customHeight="1" x14ac:dyDescent="0.2"/>
    <row r="324" ht="12.75" customHeight="1" x14ac:dyDescent="0.2"/>
    <row r="325" ht="12.75" customHeight="1" x14ac:dyDescent="0.2"/>
    <row r="326" ht="12.75" customHeight="1" x14ac:dyDescent="0.2"/>
    <row r="327" ht="12.75" customHeight="1" x14ac:dyDescent="0.2"/>
    <row r="328" ht="12.75" customHeight="1" x14ac:dyDescent="0.2"/>
    <row r="329" ht="12.75" customHeight="1" x14ac:dyDescent="0.2"/>
    <row r="330" ht="12.75" customHeight="1" x14ac:dyDescent="0.2"/>
    <row r="331" ht="12.75" customHeight="1" x14ac:dyDescent="0.2"/>
    <row r="332" ht="12.75" customHeight="1" x14ac:dyDescent="0.2"/>
    <row r="333" ht="12.75" customHeight="1" x14ac:dyDescent="0.2"/>
    <row r="334" ht="12.75" customHeight="1" x14ac:dyDescent="0.2"/>
    <row r="335" ht="12.75" customHeight="1" x14ac:dyDescent="0.2"/>
    <row r="336" ht="12.75" customHeight="1" x14ac:dyDescent="0.2"/>
    <row r="337" ht="12.75" customHeight="1" x14ac:dyDescent="0.2"/>
    <row r="338" ht="12.75" customHeight="1" x14ac:dyDescent="0.2"/>
    <row r="339" ht="12.75" customHeight="1" x14ac:dyDescent="0.2"/>
    <row r="340" ht="12.75" customHeight="1" x14ac:dyDescent="0.2"/>
    <row r="341" ht="12.75" customHeight="1" x14ac:dyDescent="0.2"/>
    <row r="342" ht="12.75" customHeight="1" x14ac:dyDescent="0.2"/>
    <row r="343" ht="12.75" customHeight="1" x14ac:dyDescent="0.2"/>
    <row r="344" ht="12.75" customHeight="1" x14ac:dyDescent="0.2"/>
    <row r="345" ht="12.75" customHeight="1" x14ac:dyDescent="0.2"/>
    <row r="346" ht="12.75" customHeight="1" x14ac:dyDescent="0.2"/>
    <row r="347" ht="12.75" customHeight="1" x14ac:dyDescent="0.2"/>
    <row r="348" ht="12.75" customHeight="1" x14ac:dyDescent="0.2"/>
    <row r="349" ht="12.75" customHeight="1" x14ac:dyDescent="0.2"/>
    <row r="350" ht="12.75" customHeight="1" x14ac:dyDescent="0.2"/>
    <row r="351" ht="12.75" customHeight="1" x14ac:dyDescent="0.2"/>
    <row r="352" ht="12.75" customHeight="1" x14ac:dyDescent="0.2"/>
    <row r="353" ht="12.75" customHeight="1" x14ac:dyDescent="0.2"/>
    <row r="354" ht="12.75" customHeight="1" x14ac:dyDescent="0.2"/>
    <row r="355" ht="12.75" customHeight="1" x14ac:dyDescent="0.2"/>
    <row r="356" ht="12.75" customHeight="1" x14ac:dyDescent="0.2"/>
    <row r="357" ht="12.75" customHeight="1" x14ac:dyDescent="0.2"/>
    <row r="358" ht="12.75" customHeight="1" x14ac:dyDescent="0.2"/>
    <row r="359" ht="12.75" customHeight="1" x14ac:dyDescent="0.2"/>
    <row r="360" ht="12.75" customHeight="1" x14ac:dyDescent="0.2"/>
    <row r="361" ht="12.75" customHeight="1" x14ac:dyDescent="0.2"/>
    <row r="362" ht="12.75" customHeight="1" x14ac:dyDescent="0.2"/>
    <row r="363" ht="12.75" customHeight="1" x14ac:dyDescent="0.2"/>
    <row r="364" ht="12.75" customHeight="1" x14ac:dyDescent="0.2"/>
    <row r="365" ht="12.75" customHeight="1" x14ac:dyDescent="0.2"/>
    <row r="366" ht="12.75" customHeight="1" x14ac:dyDescent="0.2"/>
    <row r="367" ht="12.75" customHeight="1" x14ac:dyDescent="0.2"/>
    <row r="368" ht="12.75" customHeight="1" x14ac:dyDescent="0.2"/>
    <row r="369" ht="12.75" customHeight="1" x14ac:dyDescent="0.2"/>
    <row r="370" ht="12.75" customHeight="1" x14ac:dyDescent="0.2"/>
    <row r="371" ht="12.75" customHeight="1" x14ac:dyDescent="0.2"/>
    <row r="372" ht="12.75" customHeight="1" x14ac:dyDescent="0.2"/>
    <row r="373" ht="12.75" customHeight="1" x14ac:dyDescent="0.2"/>
    <row r="374" ht="12.75" customHeight="1" x14ac:dyDescent="0.2"/>
    <row r="375" ht="12.75" customHeight="1" x14ac:dyDescent="0.2"/>
    <row r="376" ht="12.75" customHeight="1" x14ac:dyDescent="0.2"/>
    <row r="377" ht="12.75" customHeight="1" x14ac:dyDescent="0.2"/>
    <row r="378" ht="12.75" customHeight="1" x14ac:dyDescent="0.2"/>
    <row r="379" ht="12.75" customHeight="1" x14ac:dyDescent="0.2"/>
    <row r="380" ht="12.75" customHeight="1" x14ac:dyDescent="0.2"/>
    <row r="381" ht="12.75" customHeight="1" x14ac:dyDescent="0.2"/>
    <row r="382" ht="12.75" customHeight="1" x14ac:dyDescent="0.2"/>
    <row r="383" ht="12.75" customHeight="1" x14ac:dyDescent="0.2"/>
    <row r="384" ht="12.75" customHeight="1" x14ac:dyDescent="0.2"/>
    <row r="385" ht="12.75" customHeight="1" x14ac:dyDescent="0.2"/>
    <row r="386" ht="12.75" customHeight="1" x14ac:dyDescent="0.2"/>
    <row r="387" ht="12.75" customHeight="1" x14ac:dyDescent="0.2"/>
    <row r="388" ht="12.75" customHeight="1" x14ac:dyDescent="0.2"/>
    <row r="389" ht="12.75" customHeight="1" x14ac:dyDescent="0.2"/>
    <row r="390" ht="12.75" customHeight="1" x14ac:dyDescent="0.2"/>
    <row r="391" ht="12.75" customHeight="1" x14ac:dyDescent="0.2"/>
    <row r="392" ht="12.75" customHeight="1" x14ac:dyDescent="0.2"/>
    <row r="393" ht="12.75" customHeight="1" x14ac:dyDescent="0.2"/>
    <row r="394" ht="12.75" customHeight="1" x14ac:dyDescent="0.2"/>
    <row r="395" ht="12.75" customHeight="1" x14ac:dyDescent="0.2"/>
    <row r="396" ht="12.75" customHeight="1" x14ac:dyDescent="0.2"/>
    <row r="397" ht="12.75" customHeight="1" x14ac:dyDescent="0.2"/>
    <row r="398" ht="12.75" customHeight="1" x14ac:dyDescent="0.2"/>
    <row r="399" ht="12.75" customHeight="1" x14ac:dyDescent="0.2"/>
    <row r="400" ht="12.75" customHeight="1" x14ac:dyDescent="0.2"/>
    <row r="401" ht="12.75" customHeight="1" x14ac:dyDescent="0.2"/>
    <row r="402" ht="12.75" customHeight="1" x14ac:dyDescent="0.2"/>
    <row r="403" ht="12.75" customHeight="1" x14ac:dyDescent="0.2"/>
    <row r="404" ht="12.75" customHeight="1" x14ac:dyDescent="0.2"/>
    <row r="405" ht="12.75" customHeight="1" x14ac:dyDescent="0.2"/>
    <row r="406" ht="12.75" customHeight="1" x14ac:dyDescent="0.2"/>
    <row r="407" ht="12.75" customHeight="1" x14ac:dyDescent="0.2"/>
    <row r="408" ht="12.75" customHeight="1" x14ac:dyDescent="0.2"/>
    <row r="409" ht="12.75" customHeight="1" x14ac:dyDescent="0.2"/>
    <row r="410" ht="12.75" customHeight="1" x14ac:dyDescent="0.2"/>
    <row r="411" ht="12.75" customHeight="1" x14ac:dyDescent="0.2"/>
    <row r="412" ht="12.75" customHeight="1" x14ac:dyDescent="0.2"/>
    <row r="413" ht="12.75" customHeight="1" x14ac:dyDescent="0.2"/>
    <row r="414" ht="12.75" customHeight="1" x14ac:dyDescent="0.2"/>
    <row r="415" ht="12.75" customHeight="1" x14ac:dyDescent="0.2"/>
    <row r="416" ht="12.75" customHeight="1" x14ac:dyDescent="0.2"/>
    <row r="417" ht="12.75" customHeight="1" x14ac:dyDescent="0.2"/>
    <row r="418" ht="12.75" customHeight="1" x14ac:dyDescent="0.2"/>
    <row r="419" ht="12.75" customHeight="1" x14ac:dyDescent="0.2"/>
    <row r="420" ht="12.75" customHeight="1" x14ac:dyDescent="0.2"/>
    <row r="421" ht="12.75" customHeight="1" x14ac:dyDescent="0.2"/>
    <row r="422" ht="12.75" customHeight="1" x14ac:dyDescent="0.2"/>
    <row r="423" ht="12.75" customHeight="1" x14ac:dyDescent="0.2"/>
    <row r="424" ht="12.75" customHeight="1" x14ac:dyDescent="0.2"/>
    <row r="425" ht="12.75" customHeight="1" x14ac:dyDescent="0.2"/>
    <row r="426" ht="12.75" customHeight="1" x14ac:dyDescent="0.2"/>
    <row r="427" ht="12.75" customHeight="1" x14ac:dyDescent="0.2"/>
    <row r="428" ht="12.75" customHeight="1" x14ac:dyDescent="0.2"/>
    <row r="429" ht="12.75" customHeight="1" x14ac:dyDescent="0.2"/>
    <row r="430" ht="12.75" customHeight="1" x14ac:dyDescent="0.2"/>
    <row r="431" ht="12.75" customHeight="1" x14ac:dyDescent="0.2"/>
    <row r="432" ht="12.75" customHeight="1" x14ac:dyDescent="0.2"/>
    <row r="433" ht="12.75" customHeight="1" x14ac:dyDescent="0.2"/>
    <row r="434" ht="12.75" customHeight="1" x14ac:dyDescent="0.2"/>
    <row r="435" ht="12.75" customHeight="1" x14ac:dyDescent="0.2"/>
    <row r="436" ht="12.75" customHeight="1" x14ac:dyDescent="0.2"/>
    <row r="437" ht="12.75" customHeight="1" x14ac:dyDescent="0.2"/>
    <row r="438" ht="12.75" customHeight="1" x14ac:dyDescent="0.2"/>
    <row r="439" ht="12.75" customHeight="1" x14ac:dyDescent="0.2"/>
    <row r="440" ht="12.75" customHeight="1" x14ac:dyDescent="0.2"/>
    <row r="441" ht="12.75" customHeight="1" x14ac:dyDescent="0.2"/>
    <row r="442" ht="12.75" customHeight="1" x14ac:dyDescent="0.2"/>
    <row r="443" ht="12.75" customHeight="1" x14ac:dyDescent="0.2"/>
    <row r="444" ht="12.75" customHeight="1" x14ac:dyDescent="0.2"/>
    <row r="445" ht="12.75" customHeight="1" x14ac:dyDescent="0.2"/>
    <row r="446" ht="12.75" customHeight="1" x14ac:dyDescent="0.2"/>
    <row r="447" ht="12.75" customHeight="1" x14ac:dyDescent="0.2"/>
    <row r="448" ht="12.75" customHeight="1" x14ac:dyDescent="0.2"/>
    <row r="449" ht="12.75" customHeight="1" x14ac:dyDescent="0.2"/>
    <row r="450" ht="12.75" customHeight="1" x14ac:dyDescent="0.2"/>
    <row r="451" ht="12.75" customHeight="1" x14ac:dyDescent="0.2"/>
    <row r="452" ht="12.75" customHeight="1" x14ac:dyDescent="0.2"/>
    <row r="453" ht="12.75" customHeight="1" x14ac:dyDescent="0.2"/>
    <row r="454" ht="12.75" customHeight="1" x14ac:dyDescent="0.2"/>
    <row r="455" ht="12.75" customHeight="1" x14ac:dyDescent="0.2"/>
    <row r="456" ht="12.75" customHeight="1" x14ac:dyDescent="0.2"/>
    <row r="457" ht="12.75" customHeight="1" x14ac:dyDescent="0.2"/>
    <row r="458" ht="12.75" customHeight="1" x14ac:dyDescent="0.2"/>
    <row r="459" ht="12.75" customHeight="1" x14ac:dyDescent="0.2"/>
    <row r="460" ht="12.75" customHeight="1" x14ac:dyDescent="0.2"/>
    <row r="461" ht="12.75" customHeight="1" x14ac:dyDescent="0.2"/>
    <row r="462" ht="12.75" customHeight="1" x14ac:dyDescent="0.2"/>
    <row r="463" ht="12.75" customHeight="1" x14ac:dyDescent="0.2"/>
    <row r="464" ht="12.75" customHeight="1" x14ac:dyDescent="0.2"/>
    <row r="465" ht="12.75" customHeight="1" x14ac:dyDescent="0.2"/>
    <row r="466" ht="12.75" customHeight="1" x14ac:dyDescent="0.2"/>
    <row r="467" ht="12.75" customHeight="1" x14ac:dyDescent="0.2"/>
    <row r="468" ht="12.75" customHeight="1" x14ac:dyDescent="0.2"/>
    <row r="469" ht="12.75" customHeight="1" x14ac:dyDescent="0.2"/>
    <row r="470" ht="12.75" customHeight="1" x14ac:dyDescent="0.2"/>
    <row r="471" ht="12.75" customHeight="1" x14ac:dyDescent="0.2"/>
    <row r="472" ht="12.75" customHeight="1" x14ac:dyDescent="0.2"/>
    <row r="473" ht="12.75" customHeight="1" x14ac:dyDescent="0.2"/>
    <row r="474" ht="12.75" customHeight="1" x14ac:dyDescent="0.2"/>
    <row r="475" ht="12.75" customHeight="1" x14ac:dyDescent="0.2"/>
    <row r="476" ht="12.75" customHeight="1" x14ac:dyDescent="0.2"/>
    <row r="477" ht="12.75" customHeight="1" x14ac:dyDescent="0.2"/>
    <row r="478" ht="12.75" customHeight="1" x14ac:dyDescent="0.2"/>
    <row r="479" ht="12.75" customHeight="1" x14ac:dyDescent="0.2"/>
    <row r="480" ht="12.75" customHeight="1" x14ac:dyDescent="0.2"/>
    <row r="481" ht="12.75" customHeight="1" x14ac:dyDescent="0.2"/>
    <row r="482" ht="12.75" customHeight="1" x14ac:dyDescent="0.2"/>
    <row r="483" ht="12.75" customHeight="1" x14ac:dyDescent="0.2"/>
    <row r="484" ht="12.75" customHeight="1" x14ac:dyDescent="0.2"/>
    <row r="485" ht="12.75" customHeight="1" x14ac:dyDescent="0.2"/>
    <row r="486" ht="12.75" customHeight="1" x14ac:dyDescent="0.2"/>
    <row r="487" ht="12.75" customHeight="1" x14ac:dyDescent="0.2"/>
    <row r="488" ht="12.75" customHeight="1" x14ac:dyDescent="0.2"/>
    <row r="489" ht="12.75" customHeight="1" x14ac:dyDescent="0.2"/>
    <row r="490" ht="12.75" customHeight="1" x14ac:dyDescent="0.2"/>
    <row r="491" ht="12.75" customHeight="1" x14ac:dyDescent="0.2"/>
    <row r="492" ht="12.75" customHeight="1" x14ac:dyDescent="0.2"/>
    <row r="493" ht="12.75" customHeight="1" x14ac:dyDescent="0.2"/>
    <row r="494" ht="12.75" customHeight="1" x14ac:dyDescent="0.2"/>
    <row r="495" ht="12.75" customHeight="1" x14ac:dyDescent="0.2"/>
    <row r="496" ht="12.75" customHeight="1" x14ac:dyDescent="0.2"/>
    <row r="497" ht="12.75" customHeight="1" x14ac:dyDescent="0.2"/>
    <row r="498" ht="12.75" customHeight="1" x14ac:dyDescent="0.2"/>
    <row r="499" ht="12.75" customHeight="1" x14ac:dyDescent="0.2"/>
    <row r="500" ht="12.75" customHeight="1" x14ac:dyDescent="0.2"/>
    <row r="501" ht="12.75" customHeight="1" x14ac:dyDescent="0.2"/>
    <row r="502" ht="12.75" customHeight="1" x14ac:dyDescent="0.2"/>
    <row r="503" ht="12.75" customHeight="1" x14ac:dyDescent="0.2"/>
    <row r="504" ht="12.75" customHeight="1" x14ac:dyDescent="0.2"/>
    <row r="505" ht="12.75" customHeight="1" x14ac:dyDescent="0.2"/>
    <row r="506" ht="12.75" customHeight="1" x14ac:dyDescent="0.2"/>
    <row r="507" ht="12.75" customHeight="1" x14ac:dyDescent="0.2"/>
    <row r="508" ht="12.75" customHeight="1" x14ac:dyDescent="0.2"/>
    <row r="509" ht="12.75" customHeight="1" x14ac:dyDescent="0.2"/>
    <row r="510" ht="12.75" customHeight="1" x14ac:dyDescent="0.2"/>
    <row r="511" ht="12.75" customHeight="1" x14ac:dyDescent="0.2"/>
    <row r="512" ht="12.75" customHeight="1" x14ac:dyDescent="0.2"/>
    <row r="513" ht="12.75" customHeight="1" x14ac:dyDescent="0.2"/>
    <row r="514" ht="12.75" customHeight="1" x14ac:dyDescent="0.2"/>
    <row r="515" ht="12.75" customHeight="1" x14ac:dyDescent="0.2"/>
    <row r="516" ht="12.75" customHeight="1" x14ac:dyDescent="0.2"/>
    <row r="517" ht="12.75" customHeight="1" x14ac:dyDescent="0.2"/>
    <row r="518" ht="12.75" customHeight="1" x14ac:dyDescent="0.2"/>
    <row r="519" ht="12.75" customHeight="1" x14ac:dyDescent="0.2"/>
    <row r="520" ht="12.75" customHeight="1" x14ac:dyDescent="0.2"/>
    <row r="521" ht="12.75" customHeight="1" x14ac:dyDescent="0.2"/>
    <row r="522" ht="12.75" customHeight="1" x14ac:dyDescent="0.2"/>
    <row r="523" ht="12.75" customHeight="1" x14ac:dyDescent="0.2"/>
    <row r="524" ht="12.75" customHeight="1" x14ac:dyDescent="0.2"/>
    <row r="525" ht="12.75" customHeight="1" x14ac:dyDescent="0.2"/>
    <row r="526" ht="12.75" customHeight="1" x14ac:dyDescent="0.2"/>
    <row r="527" ht="12.75" customHeight="1" x14ac:dyDescent="0.2"/>
    <row r="528" ht="12.75" customHeight="1" x14ac:dyDescent="0.2"/>
    <row r="529" ht="12.75" customHeight="1" x14ac:dyDescent="0.2"/>
    <row r="530" ht="12.75" customHeight="1" x14ac:dyDescent="0.2"/>
    <row r="531" ht="12.75" customHeight="1" x14ac:dyDescent="0.2"/>
    <row r="532" ht="12.75" customHeight="1" x14ac:dyDescent="0.2"/>
    <row r="533" ht="12.75" customHeight="1" x14ac:dyDescent="0.2"/>
    <row r="534" ht="12.75" customHeight="1" x14ac:dyDescent="0.2"/>
    <row r="535" ht="12.75" customHeight="1" x14ac:dyDescent="0.2"/>
    <row r="536" ht="12.75" customHeight="1" x14ac:dyDescent="0.2"/>
    <row r="537" ht="12.75" customHeight="1" x14ac:dyDescent="0.2"/>
    <row r="538" ht="12.75" customHeight="1" x14ac:dyDescent="0.2"/>
    <row r="539" ht="12.75" customHeight="1" x14ac:dyDescent="0.2"/>
    <row r="540" ht="12.75" customHeight="1" x14ac:dyDescent="0.2"/>
    <row r="541" ht="12.75" customHeight="1" x14ac:dyDescent="0.2"/>
    <row r="542" ht="12.75" customHeight="1" x14ac:dyDescent="0.2"/>
    <row r="543" ht="12.75" customHeight="1" x14ac:dyDescent="0.2"/>
    <row r="544" ht="12.75" customHeight="1" x14ac:dyDescent="0.2"/>
    <row r="545" ht="12.75" customHeight="1" x14ac:dyDescent="0.2"/>
    <row r="546" ht="12.75" customHeight="1" x14ac:dyDescent="0.2"/>
    <row r="547" ht="12.75" customHeight="1" x14ac:dyDescent="0.2"/>
    <row r="548" ht="12.75" customHeight="1" x14ac:dyDescent="0.2"/>
    <row r="549" ht="12.75" customHeight="1" x14ac:dyDescent="0.2"/>
    <row r="550" ht="12.75" customHeight="1" x14ac:dyDescent="0.2"/>
    <row r="551" ht="12.75" customHeight="1" x14ac:dyDescent="0.2"/>
    <row r="552" ht="12.75" customHeight="1" x14ac:dyDescent="0.2"/>
    <row r="553" ht="12.75" customHeight="1" x14ac:dyDescent="0.2"/>
    <row r="554" ht="12.75" customHeight="1" x14ac:dyDescent="0.2"/>
    <row r="555" ht="12.75" customHeight="1" x14ac:dyDescent="0.2"/>
    <row r="556" ht="12.75" customHeight="1" x14ac:dyDescent="0.2"/>
    <row r="557" ht="12.75" customHeight="1" x14ac:dyDescent="0.2"/>
    <row r="558" ht="12.75" customHeight="1" x14ac:dyDescent="0.2"/>
    <row r="559" ht="12.75" customHeight="1" x14ac:dyDescent="0.2"/>
    <row r="560" ht="12.75" customHeight="1" x14ac:dyDescent="0.2"/>
    <row r="561" ht="12.75" customHeight="1" x14ac:dyDescent="0.2"/>
    <row r="562" ht="12.75" customHeight="1" x14ac:dyDescent="0.2"/>
    <row r="563" ht="12.75" customHeight="1" x14ac:dyDescent="0.2"/>
    <row r="564" ht="12.75" customHeight="1" x14ac:dyDescent="0.2"/>
    <row r="565" ht="12.75" customHeight="1" x14ac:dyDescent="0.2"/>
    <row r="566" ht="12.75" customHeight="1" x14ac:dyDescent="0.2"/>
    <row r="567" ht="12.75" customHeight="1" x14ac:dyDescent="0.2"/>
    <row r="568" ht="12.75" customHeight="1" x14ac:dyDescent="0.2"/>
    <row r="569" ht="12.75" customHeight="1" x14ac:dyDescent="0.2"/>
    <row r="570" ht="12.75" customHeight="1" x14ac:dyDescent="0.2"/>
    <row r="571" ht="12.75" customHeight="1" x14ac:dyDescent="0.2"/>
    <row r="572" ht="12.75" customHeight="1" x14ac:dyDescent="0.2"/>
    <row r="573" ht="12.75" customHeight="1" x14ac:dyDescent="0.2"/>
    <row r="574" ht="12.75" customHeight="1" x14ac:dyDescent="0.2"/>
    <row r="575" ht="12.75" customHeight="1" x14ac:dyDescent="0.2"/>
    <row r="576" ht="12.75" customHeight="1" x14ac:dyDescent="0.2"/>
    <row r="577" ht="12.75" customHeight="1" x14ac:dyDescent="0.2"/>
    <row r="578" ht="12.75" customHeight="1" x14ac:dyDescent="0.2"/>
    <row r="579" ht="12.75" customHeight="1" x14ac:dyDescent="0.2"/>
    <row r="580" ht="12.75" customHeight="1" x14ac:dyDescent="0.2"/>
    <row r="581" ht="12.75" customHeight="1" x14ac:dyDescent="0.2"/>
    <row r="582" ht="12.75" customHeight="1" x14ac:dyDescent="0.2"/>
    <row r="583" ht="12.75" customHeight="1" x14ac:dyDescent="0.2"/>
    <row r="584" ht="12.75" customHeight="1" x14ac:dyDescent="0.2"/>
    <row r="585" ht="12.75" customHeight="1" x14ac:dyDescent="0.2"/>
    <row r="586" ht="12.75" customHeight="1" x14ac:dyDescent="0.2"/>
    <row r="587" ht="12.75" customHeight="1" x14ac:dyDescent="0.2"/>
    <row r="588" ht="12.75" customHeight="1" x14ac:dyDescent="0.2"/>
    <row r="589" ht="12.75" customHeight="1" x14ac:dyDescent="0.2"/>
    <row r="590" ht="12.75" customHeight="1" x14ac:dyDescent="0.2"/>
    <row r="591" ht="12.75" customHeight="1" x14ac:dyDescent="0.2"/>
    <row r="592" ht="12.75" customHeight="1" x14ac:dyDescent="0.2"/>
    <row r="593" ht="12.75" customHeight="1" x14ac:dyDescent="0.2"/>
    <row r="594" ht="12.75" customHeight="1" x14ac:dyDescent="0.2"/>
    <row r="595" ht="12.75" customHeight="1" x14ac:dyDescent="0.2"/>
    <row r="596" ht="12.75" customHeight="1" x14ac:dyDescent="0.2"/>
    <row r="597" ht="12.75" customHeight="1" x14ac:dyDescent="0.2"/>
    <row r="598" ht="12.75" customHeight="1" x14ac:dyDescent="0.2"/>
    <row r="599" ht="12.75" customHeight="1" x14ac:dyDescent="0.2"/>
    <row r="600" ht="12.75" customHeight="1" x14ac:dyDescent="0.2"/>
    <row r="601" ht="12.75" customHeight="1" x14ac:dyDescent="0.2"/>
    <row r="602" ht="12.75" customHeight="1" x14ac:dyDescent="0.2"/>
    <row r="603" ht="12.75" customHeight="1" x14ac:dyDescent="0.2"/>
    <row r="604" ht="12.75" customHeight="1" x14ac:dyDescent="0.2"/>
    <row r="605" ht="12.75" customHeight="1" x14ac:dyDescent="0.2"/>
    <row r="606" ht="12.75" customHeight="1" x14ac:dyDescent="0.2"/>
    <row r="607" ht="12.75" customHeight="1" x14ac:dyDescent="0.2"/>
    <row r="608" ht="12.75" customHeight="1" x14ac:dyDescent="0.2"/>
    <row r="609" ht="12.75" customHeight="1" x14ac:dyDescent="0.2"/>
    <row r="610" ht="12.75" customHeight="1" x14ac:dyDescent="0.2"/>
    <row r="611" ht="12.75" customHeight="1" x14ac:dyDescent="0.2"/>
    <row r="612" ht="12.75" customHeight="1" x14ac:dyDescent="0.2"/>
    <row r="613" ht="12.75" customHeight="1" x14ac:dyDescent="0.2"/>
    <row r="614" ht="12.75" customHeight="1" x14ac:dyDescent="0.2"/>
    <row r="615" ht="12.75" customHeight="1" x14ac:dyDescent="0.2"/>
    <row r="616" ht="12.75" customHeight="1" x14ac:dyDescent="0.2"/>
    <row r="617" ht="12.75" customHeight="1" x14ac:dyDescent="0.2"/>
    <row r="618" ht="12.75" customHeight="1" x14ac:dyDescent="0.2"/>
    <row r="619" ht="12.75" customHeight="1" x14ac:dyDescent="0.2"/>
    <row r="620" ht="12.75" customHeight="1" x14ac:dyDescent="0.2"/>
    <row r="621" ht="12.75" customHeight="1" x14ac:dyDescent="0.2"/>
    <row r="622" ht="12.75" customHeight="1" x14ac:dyDescent="0.2"/>
    <row r="623" ht="12.75" customHeight="1" x14ac:dyDescent="0.2"/>
    <row r="624" ht="12.75" customHeight="1" x14ac:dyDescent="0.2"/>
    <row r="625" ht="12.75" customHeight="1" x14ac:dyDescent="0.2"/>
    <row r="626" ht="12.75" customHeight="1" x14ac:dyDescent="0.2"/>
    <row r="627" ht="12.75" customHeight="1" x14ac:dyDescent="0.2"/>
    <row r="628" ht="12.75" customHeight="1" x14ac:dyDescent="0.2"/>
    <row r="629" ht="12.75" customHeight="1" x14ac:dyDescent="0.2"/>
    <row r="630" ht="12.75" customHeight="1" x14ac:dyDescent="0.2"/>
    <row r="631" ht="12.75" customHeight="1" x14ac:dyDescent="0.2"/>
    <row r="632" ht="12.75" customHeight="1" x14ac:dyDescent="0.2"/>
    <row r="633" ht="12.75" customHeight="1" x14ac:dyDescent="0.2"/>
    <row r="634" ht="12.75" customHeight="1" x14ac:dyDescent="0.2"/>
    <row r="635" ht="12.75" customHeight="1" x14ac:dyDescent="0.2"/>
    <row r="636" ht="12.75" customHeight="1" x14ac:dyDescent="0.2"/>
    <row r="637" ht="12.75" customHeight="1" x14ac:dyDescent="0.2"/>
    <row r="638" ht="12.75" customHeight="1" x14ac:dyDescent="0.2"/>
    <row r="639" ht="12.75" customHeight="1" x14ac:dyDescent="0.2"/>
    <row r="640" ht="12.75" customHeight="1" x14ac:dyDescent="0.2"/>
    <row r="641" ht="12.75" customHeight="1" x14ac:dyDescent="0.2"/>
    <row r="642" ht="12.75" customHeight="1" x14ac:dyDescent="0.2"/>
    <row r="643" ht="12.75" customHeight="1" x14ac:dyDescent="0.2"/>
    <row r="644" ht="12.75" customHeight="1" x14ac:dyDescent="0.2"/>
    <row r="645" ht="12.75" customHeight="1" x14ac:dyDescent="0.2"/>
    <row r="646" ht="12.75" customHeight="1" x14ac:dyDescent="0.2"/>
    <row r="647" ht="12.75" customHeight="1" x14ac:dyDescent="0.2"/>
    <row r="648" ht="12.75" customHeight="1" x14ac:dyDescent="0.2"/>
    <row r="649" ht="12.75" customHeight="1" x14ac:dyDescent="0.2"/>
    <row r="650" ht="12.75" customHeight="1" x14ac:dyDescent="0.2"/>
    <row r="651" ht="12.75" customHeight="1" x14ac:dyDescent="0.2"/>
    <row r="652" ht="12.75" customHeight="1" x14ac:dyDescent="0.2"/>
    <row r="653" ht="12.75" customHeight="1" x14ac:dyDescent="0.2"/>
    <row r="654" ht="12.75" customHeight="1" x14ac:dyDescent="0.2"/>
    <row r="655" ht="12.75" customHeight="1" x14ac:dyDescent="0.2"/>
    <row r="656" ht="12.75" customHeight="1" x14ac:dyDescent="0.2"/>
    <row r="657" ht="12.75" customHeight="1" x14ac:dyDescent="0.2"/>
    <row r="658" ht="12.75" customHeight="1" x14ac:dyDescent="0.2"/>
    <row r="659" ht="12.75" customHeight="1" x14ac:dyDescent="0.2"/>
    <row r="660" ht="12.75" customHeight="1" x14ac:dyDescent="0.2"/>
    <row r="661" ht="12.75" customHeight="1" x14ac:dyDescent="0.2"/>
    <row r="662" ht="12.75" customHeight="1" x14ac:dyDescent="0.2"/>
    <row r="663" ht="12.75" customHeight="1" x14ac:dyDescent="0.2"/>
    <row r="664" ht="12.75" customHeight="1" x14ac:dyDescent="0.2"/>
    <row r="665" ht="12.75" customHeight="1" x14ac:dyDescent="0.2"/>
    <row r="666" ht="12.75" customHeight="1" x14ac:dyDescent="0.2"/>
    <row r="667" ht="12.75" customHeight="1" x14ac:dyDescent="0.2"/>
    <row r="668" ht="12.75" customHeight="1" x14ac:dyDescent="0.2"/>
    <row r="669" ht="12.75" customHeight="1" x14ac:dyDescent="0.2"/>
    <row r="670" ht="12.75" customHeight="1" x14ac:dyDescent="0.2"/>
    <row r="671" ht="12.75" customHeight="1" x14ac:dyDescent="0.2"/>
    <row r="672" ht="12.75" customHeight="1" x14ac:dyDescent="0.2"/>
    <row r="673" ht="12.75" customHeight="1" x14ac:dyDescent="0.2"/>
    <row r="674" ht="12.75" customHeight="1" x14ac:dyDescent="0.2"/>
    <row r="675" ht="12.75" customHeight="1" x14ac:dyDescent="0.2"/>
    <row r="676" ht="12.75" customHeight="1" x14ac:dyDescent="0.2"/>
    <row r="677" ht="12.75" customHeight="1" x14ac:dyDescent="0.2"/>
    <row r="678" ht="12.75" customHeight="1" x14ac:dyDescent="0.2"/>
    <row r="679" ht="12.75" customHeight="1" x14ac:dyDescent="0.2"/>
    <row r="680" ht="12.75" customHeight="1" x14ac:dyDescent="0.2"/>
    <row r="681" ht="12.75" customHeight="1" x14ac:dyDescent="0.2"/>
    <row r="682" ht="12.75" customHeight="1" x14ac:dyDescent="0.2"/>
    <row r="683" ht="12.75" customHeight="1" x14ac:dyDescent="0.2"/>
    <row r="684" ht="12.75" customHeight="1" x14ac:dyDescent="0.2"/>
    <row r="685" ht="12.75" customHeight="1" x14ac:dyDescent="0.2"/>
    <row r="686" ht="12.75" customHeight="1" x14ac:dyDescent="0.2"/>
    <row r="687" ht="12.75" customHeight="1" x14ac:dyDescent="0.2"/>
    <row r="688" ht="12.75" customHeight="1" x14ac:dyDescent="0.2"/>
    <row r="689" ht="12.75" customHeight="1" x14ac:dyDescent="0.2"/>
    <row r="690" ht="12.75" customHeight="1" x14ac:dyDescent="0.2"/>
    <row r="691" ht="12.75" customHeight="1" x14ac:dyDescent="0.2"/>
    <row r="692" ht="12.75" customHeight="1" x14ac:dyDescent="0.2"/>
    <row r="693" ht="12.75" customHeight="1" x14ac:dyDescent="0.2"/>
    <row r="694" ht="12.75" customHeight="1" x14ac:dyDescent="0.2"/>
    <row r="695" ht="12.75" customHeight="1" x14ac:dyDescent="0.2"/>
    <row r="696" ht="12.75" customHeight="1" x14ac:dyDescent="0.2"/>
    <row r="697" ht="12.75" customHeight="1" x14ac:dyDescent="0.2"/>
    <row r="698" ht="12.75" customHeight="1" x14ac:dyDescent="0.2"/>
    <row r="699" ht="12.75" customHeight="1" x14ac:dyDescent="0.2"/>
    <row r="700" ht="12.75" customHeight="1" x14ac:dyDescent="0.2"/>
    <row r="701" ht="12.75" customHeight="1" x14ac:dyDescent="0.2"/>
    <row r="702" ht="12.75" customHeight="1" x14ac:dyDescent="0.2"/>
    <row r="703" ht="12.75" customHeight="1" x14ac:dyDescent="0.2"/>
    <row r="704" ht="12.75" customHeight="1" x14ac:dyDescent="0.2"/>
    <row r="705" ht="12.75" customHeight="1" x14ac:dyDescent="0.2"/>
    <row r="706" ht="12.75" customHeight="1" x14ac:dyDescent="0.2"/>
    <row r="707" ht="12.75" customHeight="1" x14ac:dyDescent="0.2"/>
    <row r="708" ht="12.75" customHeight="1" x14ac:dyDescent="0.2"/>
    <row r="709" ht="12.75" customHeight="1" x14ac:dyDescent="0.2"/>
    <row r="710" ht="12.75" customHeight="1" x14ac:dyDescent="0.2"/>
    <row r="711" ht="12.75" customHeight="1" x14ac:dyDescent="0.2"/>
    <row r="712" ht="12.75" customHeight="1" x14ac:dyDescent="0.2"/>
    <row r="713" ht="12.75" customHeight="1" x14ac:dyDescent="0.2"/>
    <row r="714" ht="12.75" customHeight="1" x14ac:dyDescent="0.2"/>
    <row r="715" ht="12.75" customHeight="1" x14ac:dyDescent="0.2"/>
    <row r="716" ht="12.75" customHeight="1" x14ac:dyDescent="0.2"/>
    <row r="717" ht="12.75" customHeight="1" x14ac:dyDescent="0.2"/>
    <row r="718" ht="12.75" customHeight="1" x14ac:dyDescent="0.2"/>
    <row r="719" ht="12.75" customHeight="1" x14ac:dyDescent="0.2"/>
    <row r="720" ht="12.75" customHeight="1" x14ac:dyDescent="0.2"/>
    <row r="721" ht="12.75" customHeight="1" x14ac:dyDescent="0.2"/>
    <row r="722" ht="12.75" customHeight="1" x14ac:dyDescent="0.2"/>
    <row r="723" ht="12.75" customHeight="1" x14ac:dyDescent="0.2"/>
    <row r="724" ht="12.75" customHeight="1" x14ac:dyDescent="0.2"/>
    <row r="725" ht="12.75" customHeight="1" x14ac:dyDescent="0.2"/>
    <row r="726" ht="12.75" customHeight="1" x14ac:dyDescent="0.2"/>
    <row r="727" ht="12.75" customHeight="1" x14ac:dyDescent="0.2"/>
    <row r="728" ht="12.75" customHeight="1" x14ac:dyDescent="0.2"/>
    <row r="729" ht="12.75" customHeight="1" x14ac:dyDescent="0.2"/>
    <row r="730" ht="12.75" customHeight="1" x14ac:dyDescent="0.2"/>
    <row r="731" ht="12.75" customHeight="1" x14ac:dyDescent="0.2"/>
    <row r="732" ht="12.75" customHeight="1" x14ac:dyDescent="0.2"/>
    <row r="733" ht="12.75" customHeight="1" x14ac:dyDescent="0.2"/>
    <row r="734" ht="12.75" customHeight="1" x14ac:dyDescent="0.2"/>
    <row r="735" ht="12.75" customHeight="1" x14ac:dyDescent="0.2"/>
    <row r="736" ht="12.75" customHeight="1" x14ac:dyDescent="0.2"/>
    <row r="737" ht="12.75" customHeight="1" x14ac:dyDescent="0.2"/>
    <row r="738" ht="12.75" customHeight="1" x14ac:dyDescent="0.2"/>
    <row r="739" ht="12.75" customHeight="1" x14ac:dyDescent="0.2"/>
    <row r="740" ht="12.75" customHeight="1" x14ac:dyDescent="0.2"/>
    <row r="741" ht="12.75" customHeight="1" x14ac:dyDescent="0.2"/>
    <row r="742" ht="12.75" customHeight="1" x14ac:dyDescent="0.2"/>
    <row r="743" ht="12.75" customHeight="1" x14ac:dyDescent="0.2"/>
    <row r="744" ht="12.75" customHeight="1" x14ac:dyDescent="0.2"/>
    <row r="745" ht="12.75" customHeight="1" x14ac:dyDescent="0.2"/>
    <row r="746" ht="12.75" customHeight="1" x14ac:dyDescent="0.2"/>
    <row r="747" ht="12.75" customHeight="1" x14ac:dyDescent="0.2"/>
    <row r="748" ht="12.75" customHeight="1" x14ac:dyDescent="0.2"/>
    <row r="749" ht="12.75" customHeight="1" x14ac:dyDescent="0.2"/>
    <row r="750" ht="12.75" customHeight="1" x14ac:dyDescent="0.2"/>
    <row r="751" ht="12.75" customHeight="1" x14ac:dyDescent="0.2"/>
    <row r="752" ht="12.75" customHeight="1" x14ac:dyDescent="0.2"/>
    <row r="753" ht="12.75" customHeight="1" x14ac:dyDescent="0.2"/>
    <row r="754" ht="12.75" customHeight="1" x14ac:dyDescent="0.2"/>
    <row r="755" ht="12.75" customHeight="1" x14ac:dyDescent="0.2"/>
    <row r="756" ht="12.75" customHeight="1" x14ac:dyDescent="0.2"/>
    <row r="757" ht="12.75" customHeight="1" x14ac:dyDescent="0.2"/>
    <row r="758" ht="12.75" customHeight="1" x14ac:dyDescent="0.2"/>
    <row r="759" ht="12.75" customHeight="1" x14ac:dyDescent="0.2"/>
    <row r="760" ht="12.75" customHeight="1" x14ac:dyDescent="0.2"/>
    <row r="761" ht="12.75" customHeight="1" x14ac:dyDescent="0.2"/>
    <row r="762" ht="12.75" customHeight="1" x14ac:dyDescent="0.2"/>
    <row r="763" ht="12.75" customHeight="1" x14ac:dyDescent="0.2"/>
    <row r="764" ht="12.75" customHeight="1" x14ac:dyDescent="0.2"/>
    <row r="765" ht="12.75" customHeight="1" x14ac:dyDescent="0.2"/>
    <row r="766" ht="12.75" customHeight="1" x14ac:dyDescent="0.2"/>
    <row r="767" ht="12.75" customHeight="1" x14ac:dyDescent="0.2"/>
    <row r="768" ht="12.75" customHeight="1" x14ac:dyDescent="0.2"/>
    <row r="769" ht="12.75" customHeight="1" x14ac:dyDescent="0.2"/>
    <row r="770" ht="12.75" customHeight="1" x14ac:dyDescent="0.2"/>
    <row r="771" ht="12.75" customHeight="1" x14ac:dyDescent="0.2"/>
    <row r="772" ht="12.75" customHeight="1" x14ac:dyDescent="0.2"/>
    <row r="773" ht="12.75" customHeight="1" x14ac:dyDescent="0.2"/>
    <row r="774" ht="12.75" customHeight="1" x14ac:dyDescent="0.2"/>
    <row r="775" ht="12.75" customHeight="1" x14ac:dyDescent="0.2"/>
    <row r="776" ht="12.75" customHeight="1" x14ac:dyDescent="0.2"/>
    <row r="777" ht="12.75" customHeight="1" x14ac:dyDescent="0.2"/>
    <row r="778" ht="12.75" customHeight="1" x14ac:dyDescent="0.2"/>
    <row r="779" ht="12.75" customHeight="1" x14ac:dyDescent="0.2"/>
    <row r="780" ht="12.75" customHeight="1" x14ac:dyDescent="0.2"/>
    <row r="781" ht="12.75" customHeight="1" x14ac:dyDescent="0.2"/>
    <row r="782" ht="12.75" customHeight="1" x14ac:dyDescent="0.2"/>
    <row r="783" ht="12.75" customHeight="1" x14ac:dyDescent="0.2"/>
    <row r="784" ht="12.75" customHeight="1" x14ac:dyDescent="0.2"/>
    <row r="785" ht="12.75" customHeight="1" x14ac:dyDescent="0.2"/>
    <row r="786" ht="12.75" customHeight="1" x14ac:dyDescent="0.2"/>
    <row r="787" ht="12.75" customHeight="1" x14ac:dyDescent="0.2"/>
    <row r="788" ht="12.75" customHeight="1" x14ac:dyDescent="0.2"/>
    <row r="789" ht="12.75" customHeight="1" x14ac:dyDescent="0.2"/>
    <row r="790" ht="12.75" customHeight="1" x14ac:dyDescent="0.2"/>
    <row r="791" ht="12.75" customHeight="1" x14ac:dyDescent="0.2"/>
    <row r="792" ht="12.75" customHeight="1" x14ac:dyDescent="0.2"/>
    <row r="793" ht="12.75" customHeight="1" x14ac:dyDescent="0.2"/>
    <row r="794" ht="12.75" customHeight="1" x14ac:dyDescent="0.2"/>
    <row r="795" ht="12.75" customHeight="1" x14ac:dyDescent="0.2"/>
    <row r="796" ht="12.75" customHeight="1" x14ac:dyDescent="0.2"/>
    <row r="797" ht="12.75" customHeight="1" x14ac:dyDescent="0.2"/>
    <row r="798" ht="12.75" customHeight="1" x14ac:dyDescent="0.2"/>
    <row r="799" ht="12.75" customHeight="1" x14ac:dyDescent="0.2"/>
    <row r="800" ht="12.75" customHeight="1" x14ac:dyDescent="0.2"/>
    <row r="801" ht="12.75" customHeight="1" x14ac:dyDescent="0.2"/>
    <row r="802" ht="12.75" customHeight="1" x14ac:dyDescent="0.2"/>
    <row r="803" ht="12.75" customHeight="1" x14ac:dyDescent="0.2"/>
    <row r="804" ht="12.75" customHeight="1" x14ac:dyDescent="0.2"/>
    <row r="805" ht="12.75" customHeight="1" x14ac:dyDescent="0.2"/>
    <row r="806" ht="12.75" customHeight="1" x14ac:dyDescent="0.2"/>
    <row r="807" ht="12.75" customHeight="1" x14ac:dyDescent="0.2"/>
    <row r="808" ht="12.75" customHeight="1" x14ac:dyDescent="0.2"/>
    <row r="809" ht="12.75" customHeight="1" x14ac:dyDescent="0.2"/>
    <row r="810" ht="12.75" customHeight="1" x14ac:dyDescent="0.2"/>
    <row r="811" ht="12.75" customHeight="1" x14ac:dyDescent="0.2"/>
    <row r="812" ht="12.75" customHeight="1" x14ac:dyDescent="0.2"/>
    <row r="813" ht="12.75" customHeight="1" x14ac:dyDescent="0.2"/>
    <row r="814" ht="12.75" customHeight="1" x14ac:dyDescent="0.2"/>
    <row r="815" ht="12.75" customHeight="1" x14ac:dyDescent="0.2"/>
    <row r="816" ht="12.75" customHeight="1" x14ac:dyDescent="0.2"/>
    <row r="817" ht="12.75" customHeight="1" x14ac:dyDescent="0.2"/>
    <row r="818" ht="12.75" customHeight="1" x14ac:dyDescent="0.2"/>
    <row r="819" ht="12.75" customHeight="1" x14ac:dyDescent="0.2"/>
    <row r="820" ht="12.75" customHeight="1" x14ac:dyDescent="0.2"/>
    <row r="821" ht="12.75" customHeight="1" x14ac:dyDescent="0.2"/>
    <row r="822" ht="12.75" customHeight="1" x14ac:dyDescent="0.2"/>
    <row r="823" ht="12.75" customHeight="1" x14ac:dyDescent="0.2"/>
    <row r="824" ht="12.75" customHeight="1" x14ac:dyDescent="0.2"/>
    <row r="825" ht="12.75" customHeight="1" x14ac:dyDescent="0.2"/>
    <row r="826" ht="12.75" customHeight="1" x14ac:dyDescent="0.2"/>
    <row r="827" ht="12.75" customHeight="1" x14ac:dyDescent="0.2"/>
    <row r="828" ht="12.75" customHeight="1" x14ac:dyDescent="0.2"/>
    <row r="829" ht="12.75" customHeight="1" x14ac:dyDescent="0.2"/>
    <row r="830" ht="12.75" customHeight="1" x14ac:dyDescent="0.2"/>
    <row r="831" ht="12.75" customHeight="1" x14ac:dyDescent="0.2"/>
    <row r="832" ht="12.75" customHeight="1" x14ac:dyDescent="0.2"/>
    <row r="833" ht="12.75" customHeight="1" x14ac:dyDescent="0.2"/>
    <row r="834" ht="12.75" customHeight="1" x14ac:dyDescent="0.2"/>
    <row r="835" ht="12.75" customHeight="1" x14ac:dyDescent="0.2"/>
    <row r="836" ht="12.75" customHeight="1" x14ac:dyDescent="0.2"/>
    <row r="837" ht="12.75" customHeight="1" x14ac:dyDescent="0.2"/>
    <row r="838" ht="12.75" customHeight="1" x14ac:dyDescent="0.2"/>
    <row r="839" ht="12.75" customHeight="1" x14ac:dyDescent="0.2"/>
    <row r="840" ht="12.75" customHeight="1" x14ac:dyDescent="0.2"/>
    <row r="841" ht="12.75" customHeight="1" x14ac:dyDescent="0.2"/>
    <row r="842" ht="12.75" customHeight="1" x14ac:dyDescent="0.2"/>
    <row r="843" ht="12.75" customHeight="1" x14ac:dyDescent="0.2"/>
    <row r="844" ht="12.75" customHeight="1" x14ac:dyDescent="0.2"/>
    <row r="845" ht="12.75" customHeight="1" x14ac:dyDescent="0.2"/>
    <row r="846" ht="12.75" customHeight="1" x14ac:dyDescent="0.2"/>
    <row r="847" ht="12.75" customHeight="1" x14ac:dyDescent="0.2"/>
    <row r="848" ht="12.75" customHeight="1" x14ac:dyDescent="0.2"/>
    <row r="849" ht="12.75" customHeight="1" x14ac:dyDescent="0.2"/>
    <row r="850" ht="12.75" customHeight="1" x14ac:dyDescent="0.2"/>
    <row r="851" ht="12.75" customHeight="1" x14ac:dyDescent="0.2"/>
    <row r="852" ht="12.75" customHeight="1" x14ac:dyDescent="0.2"/>
    <row r="853" ht="12.75" customHeight="1" x14ac:dyDescent="0.2"/>
    <row r="854" ht="12.75" customHeight="1" x14ac:dyDescent="0.2"/>
    <row r="855" ht="12.75" customHeight="1" x14ac:dyDescent="0.2"/>
    <row r="856" ht="12.75" customHeight="1" x14ac:dyDescent="0.2"/>
    <row r="857" ht="12.75" customHeight="1" x14ac:dyDescent="0.2"/>
    <row r="858" ht="12.75" customHeight="1" x14ac:dyDescent="0.2"/>
    <row r="859" ht="12.75" customHeight="1" x14ac:dyDescent="0.2"/>
    <row r="860" ht="12.75" customHeight="1" x14ac:dyDescent="0.2"/>
    <row r="861" ht="12.75" customHeight="1" x14ac:dyDescent="0.2"/>
    <row r="862" ht="12.75" customHeight="1" x14ac:dyDescent="0.2"/>
    <row r="863" ht="12.75" customHeight="1" x14ac:dyDescent="0.2"/>
    <row r="864" ht="12.75" customHeight="1" x14ac:dyDescent="0.2"/>
    <row r="865" ht="12.75" customHeight="1" x14ac:dyDescent="0.2"/>
    <row r="866" ht="12.75" customHeight="1" x14ac:dyDescent="0.2"/>
    <row r="867" ht="12.75" customHeight="1" x14ac:dyDescent="0.2"/>
    <row r="868" ht="12.75" customHeight="1" x14ac:dyDescent="0.2"/>
    <row r="869" ht="12.75" customHeight="1" x14ac:dyDescent="0.2"/>
    <row r="870" ht="12.75" customHeight="1" x14ac:dyDescent="0.2"/>
    <row r="871" ht="12.75" customHeight="1" x14ac:dyDescent="0.2"/>
    <row r="872" ht="12.75" customHeight="1" x14ac:dyDescent="0.2"/>
    <row r="873" ht="12.75" customHeight="1" x14ac:dyDescent="0.2"/>
    <row r="874" ht="12.75" customHeight="1" x14ac:dyDescent="0.2"/>
    <row r="875" ht="12.75" customHeight="1" x14ac:dyDescent="0.2"/>
    <row r="876" ht="12.75" customHeight="1" x14ac:dyDescent="0.2"/>
    <row r="877" ht="12.75" customHeight="1" x14ac:dyDescent="0.2"/>
    <row r="878" ht="12.75" customHeight="1" x14ac:dyDescent="0.2"/>
    <row r="879" ht="12.75" customHeight="1" x14ac:dyDescent="0.2"/>
    <row r="880" ht="12.75" customHeight="1" x14ac:dyDescent="0.2"/>
    <row r="881" ht="12.75" customHeight="1" x14ac:dyDescent="0.2"/>
    <row r="882" ht="12.75" customHeight="1" x14ac:dyDescent="0.2"/>
    <row r="883" ht="12.75" customHeight="1" x14ac:dyDescent="0.2"/>
    <row r="884" ht="12.75" customHeight="1" x14ac:dyDescent="0.2"/>
    <row r="885" ht="12.75" customHeight="1" x14ac:dyDescent="0.2"/>
    <row r="886" ht="12.75" customHeight="1" x14ac:dyDescent="0.2"/>
    <row r="887" ht="12.75" customHeight="1" x14ac:dyDescent="0.2"/>
    <row r="888" ht="12.75" customHeight="1" x14ac:dyDescent="0.2"/>
    <row r="889" ht="12.75" customHeight="1" x14ac:dyDescent="0.2"/>
    <row r="890" ht="12.75" customHeight="1" x14ac:dyDescent="0.2"/>
    <row r="891" ht="12.75" customHeight="1" x14ac:dyDescent="0.2"/>
    <row r="892" ht="12.75" customHeight="1" x14ac:dyDescent="0.2"/>
    <row r="893" ht="12.75" customHeight="1" x14ac:dyDescent="0.2"/>
    <row r="894" ht="12.75" customHeight="1" x14ac:dyDescent="0.2"/>
    <row r="895" ht="12.75" customHeight="1" x14ac:dyDescent="0.2"/>
    <row r="896" ht="12.75" customHeight="1" x14ac:dyDescent="0.2"/>
    <row r="897" ht="12.75" customHeight="1" x14ac:dyDescent="0.2"/>
    <row r="898" ht="12.75" customHeight="1" x14ac:dyDescent="0.2"/>
    <row r="899" ht="12.75" customHeight="1" x14ac:dyDescent="0.2"/>
    <row r="900" ht="12.75" customHeight="1" x14ac:dyDescent="0.2"/>
    <row r="901" ht="12.75" customHeight="1" x14ac:dyDescent="0.2"/>
    <row r="902" ht="12.75" customHeight="1" x14ac:dyDescent="0.2"/>
    <row r="903" ht="12.75" customHeight="1" x14ac:dyDescent="0.2"/>
    <row r="904" ht="12.75" customHeight="1" x14ac:dyDescent="0.2"/>
    <row r="905" ht="12.75" customHeight="1" x14ac:dyDescent="0.2"/>
    <row r="906" ht="12.75" customHeight="1" x14ac:dyDescent="0.2"/>
    <row r="907" ht="12.75" customHeight="1" x14ac:dyDescent="0.2"/>
    <row r="908" ht="12.75" customHeight="1" x14ac:dyDescent="0.2"/>
    <row r="909" ht="12.75" customHeight="1" x14ac:dyDescent="0.2"/>
    <row r="910" ht="12.75" customHeight="1" x14ac:dyDescent="0.2"/>
    <row r="911" ht="12.75" customHeight="1" x14ac:dyDescent="0.2"/>
    <row r="912" ht="12.75" customHeight="1" x14ac:dyDescent="0.2"/>
    <row r="913" ht="12.75" customHeight="1" x14ac:dyDescent="0.2"/>
    <row r="914" ht="12.75" customHeight="1" x14ac:dyDescent="0.2"/>
    <row r="915" ht="12.75" customHeight="1" x14ac:dyDescent="0.2"/>
    <row r="916" ht="12.75" customHeight="1" x14ac:dyDescent="0.2"/>
    <row r="917" ht="12.75" customHeight="1" x14ac:dyDescent="0.2"/>
    <row r="918" ht="12.75" customHeight="1" x14ac:dyDescent="0.2"/>
    <row r="919" ht="12.75" customHeight="1" x14ac:dyDescent="0.2"/>
    <row r="920" ht="12.75" customHeight="1" x14ac:dyDescent="0.2"/>
    <row r="921" ht="12.75" customHeight="1" x14ac:dyDescent="0.2"/>
    <row r="922" ht="12.75" customHeight="1" x14ac:dyDescent="0.2"/>
    <row r="923" ht="12.75" customHeight="1" x14ac:dyDescent="0.2"/>
    <row r="924" ht="12.75" customHeight="1" x14ac:dyDescent="0.2"/>
    <row r="925" ht="12.75" customHeight="1" x14ac:dyDescent="0.2"/>
    <row r="926" ht="12.75" customHeight="1" x14ac:dyDescent="0.2"/>
    <row r="927" ht="12.75" customHeight="1" x14ac:dyDescent="0.2"/>
    <row r="928" ht="12.75" customHeight="1" x14ac:dyDescent="0.2"/>
    <row r="929" ht="12.75" customHeight="1" x14ac:dyDescent="0.2"/>
    <row r="930" ht="12.75" customHeight="1" x14ac:dyDescent="0.2"/>
    <row r="931" ht="12.75" customHeight="1" x14ac:dyDescent="0.2"/>
    <row r="932" ht="12.75" customHeight="1" x14ac:dyDescent="0.2"/>
    <row r="933" ht="12.75" customHeight="1" x14ac:dyDescent="0.2"/>
    <row r="934" ht="12.75" customHeight="1" x14ac:dyDescent="0.2"/>
    <row r="935" ht="12.75" customHeight="1" x14ac:dyDescent="0.2"/>
    <row r="936" ht="12.75" customHeight="1" x14ac:dyDescent="0.2"/>
    <row r="937" ht="12.75" customHeight="1" x14ac:dyDescent="0.2"/>
    <row r="938" ht="12.75" customHeight="1" x14ac:dyDescent="0.2"/>
    <row r="939" ht="12.75" customHeight="1" x14ac:dyDescent="0.2"/>
    <row r="940" ht="12.75" customHeight="1" x14ac:dyDescent="0.2"/>
    <row r="941" ht="12.75" customHeight="1" x14ac:dyDescent="0.2"/>
    <row r="942" ht="12.75" customHeight="1" x14ac:dyDescent="0.2"/>
    <row r="943" ht="12.75" customHeight="1" x14ac:dyDescent="0.2"/>
    <row r="944" ht="12.75" customHeight="1" x14ac:dyDescent="0.2"/>
    <row r="945" ht="12.75" customHeight="1" x14ac:dyDescent="0.2"/>
    <row r="946" ht="12.75" customHeight="1" x14ac:dyDescent="0.2"/>
    <row r="947" ht="12.75" customHeight="1" x14ac:dyDescent="0.2"/>
    <row r="948" ht="12.75" customHeight="1" x14ac:dyDescent="0.2"/>
    <row r="949" ht="12.75" customHeight="1" x14ac:dyDescent="0.2"/>
    <row r="950" ht="12.75" customHeight="1" x14ac:dyDescent="0.2"/>
    <row r="951" ht="12.75" customHeight="1" x14ac:dyDescent="0.2"/>
    <row r="952" ht="12.75" customHeight="1" x14ac:dyDescent="0.2"/>
    <row r="953" ht="12.75" customHeight="1" x14ac:dyDescent="0.2"/>
    <row r="954" ht="12.75" customHeight="1" x14ac:dyDescent="0.2"/>
    <row r="955" ht="12.75" customHeight="1" x14ac:dyDescent="0.2"/>
    <row r="956" ht="12.75" customHeight="1" x14ac:dyDescent="0.2"/>
    <row r="957" ht="12.75" customHeight="1" x14ac:dyDescent="0.2"/>
    <row r="958" ht="12.75" customHeight="1" x14ac:dyDescent="0.2"/>
    <row r="959" ht="12.75" customHeight="1" x14ac:dyDescent="0.2"/>
    <row r="960" ht="12.75" customHeight="1" x14ac:dyDescent="0.2"/>
    <row r="961" ht="12.75" customHeight="1" x14ac:dyDescent="0.2"/>
    <row r="962" ht="12.75" customHeight="1" x14ac:dyDescent="0.2"/>
    <row r="963" ht="12.75" customHeight="1" x14ac:dyDescent="0.2"/>
    <row r="964" ht="12.75" customHeight="1" x14ac:dyDescent="0.2"/>
    <row r="965" ht="12.75" customHeight="1" x14ac:dyDescent="0.2"/>
    <row r="966" ht="12.75" customHeight="1" x14ac:dyDescent="0.2"/>
    <row r="967" ht="12.75" customHeight="1" x14ac:dyDescent="0.2"/>
    <row r="968" ht="12.75" customHeight="1" x14ac:dyDescent="0.2"/>
    <row r="969" ht="12.75" customHeight="1" x14ac:dyDescent="0.2"/>
    <row r="970" ht="12.75" customHeight="1" x14ac:dyDescent="0.2"/>
    <row r="971" ht="12.75" customHeight="1" x14ac:dyDescent="0.2"/>
    <row r="972" ht="12.75" customHeight="1" x14ac:dyDescent="0.2"/>
    <row r="973" ht="12.75" customHeight="1" x14ac:dyDescent="0.2"/>
    <row r="974" ht="12.75" customHeight="1" x14ac:dyDescent="0.2"/>
    <row r="975" ht="12.75" customHeight="1" x14ac:dyDescent="0.2"/>
    <row r="976" ht="12.75" customHeight="1" x14ac:dyDescent="0.2"/>
    <row r="977" ht="12.75" customHeight="1" x14ac:dyDescent="0.2"/>
    <row r="978" ht="12.75" customHeight="1" x14ac:dyDescent="0.2"/>
    <row r="979" ht="12.75" customHeight="1" x14ac:dyDescent="0.2"/>
    <row r="980" ht="12.75" customHeight="1" x14ac:dyDescent="0.2"/>
    <row r="981" ht="12.75" customHeight="1" x14ac:dyDescent="0.2"/>
    <row r="982" ht="12.75" customHeight="1" x14ac:dyDescent="0.2"/>
    <row r="983" ht="12.75" customHeight="1" x14ac:dyDescent="0.2"/>
    <row r="984" ht="12.75" customHeight="1" x14ac:dyDescent="0.2"/>
    <row r="985" ht="12.75" customHeight="1" x14ac:dyDescent="0.2"/>
    <row r="986" ht="12.75" customHeight="1" x14ac:dyDescent="0.2"/>
    <row r="987" ht="12.75" customHeight="1" x14ac:dyDescent="0.2"/>
    <row r="988" ht="12.75" customHeight="1" x14ac:dyDescent="0.2"/>
    <row r="989" ht="12.75" customHeight="1" x14ac:dyDescent="0.2"/>
    <row r="990" ht="12.75" customHeight="1" x14ac:dyDescent="0.2"/>
    <row r="991" ht="12.75" customHeight="1" x14ac:dyDescent="0.2"/>
    <row r="992" ht="12.75" customHeight="1" x14ac:dyDescent="0.2"/>
    <row r="993" ht="12.75" customHeight="1" x14ac:dyDescent="0.2"/>
    <row r="994" ht="12.75" customHeight="1" x14ac:dyDescent="0.2"/>
    <row r="995" ht="12.75" customHeight="1" x14ac:dyDescent="0.2"/>
    <row r="996" ht="12.75" customHeight="1" x14ac:dyDescent="0.2"/>
    <row r="997" ht="12.75" customHeight="1" x14ac:dyDescent="0.2"/>
    <row r="998" ht="12.75" customHeight="1" x14ac:dyDescent="0.2"/>
    <row r="999" ht="12.75" customHeight="1" x14ac:dyDescent="0.2"/>
    <row r="1000" ht="12.75" customHeight="1" x14ac:dyDescent="0.2"/>
  </sheetData>
  <conditionalFormatting sqref="D3">
    <cfRule type="notContainsBlanks" dxfId="22" priority="1">
      <formula>LEN(TRIM(D3))&gt;0</formula>
    </cfRule>
  </conditionalFormatting>
  <dataValidations count="3">
    <dataValidation type="list" allowBlank="1" showErrorMessage="1" sqref="E9:E37" xr:uid="{00000000-0002-0000-0B00-000000000000}">
      <formula1>"_,Leeg,Restafval,E-Waste,Metaal,Restafval + Metaal,Restafval + E-Waste,E-Waste + Metaal,Restafval + E-Waste + Metaal"</formula1>
    </dataValidation>
    <dataValidation type="list" allowBlank="1" showErrorMessage="1" sqref="D8:D37" xr:uid="{00000000-0002-0000-0B00-000001000000}">
      <formula1>$B$83:$B$98</formula1>
    </dataValidation>
    <dataValidation type="list" allowBlank="1" showErrorMessage="1" sqref="G9:G37" xr:uid="{00000000-0002-0000-0B00-000002000000}">
      <formula1>"_,Geen brandstof,Diesel,Benzine,LPG,CNG/LNG,Waterstof,Elektrisch"</formula1>
    </dataValidation>
  </dataValidations>
  <pageMargins left="0.78749999999999998" right="0.78749999999999998" top="1.0249999999999999" bottom="1.0249999999999999" header="0" footer="0"/>
  <pageSetup paperSize="9" orientation="portrait"/>
  <headerFooter>
    <oddHeader>&amp;C&amp;A</oddHeader>
    <oddFooter>&amp;CPage &amp;P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K1000"/>
  <sheetViews>
    <sheetView workbookViewId="0">
      <selection activeCell="E4" sqref="E4"/>
    </sheetView>
  </sheetViews>
  <sheetFormatPr defaultColWidth="14.42578125" defaultRowHeight="15" customHeight="1" x14ac:dyDescent="0.2"/>
  <cols>
    <col min="1" max="2" width="11.5703125" customWidth="1"/>
    <col min="3" max="3" width="27.85546875" customWidth="1"/>
    <col min="4" max="4" width="57.28515625" customWidth="1"/>
    <col min="5" max="6" width="11.5703125" customWidth="1"/>
    <col min="7" max="7" width="38.140625" customWidth="1"/>
    <col min="8" max="9" width="11.5703125" customWidth="1"/>
    <col min="10" max="10" width="33.85546875" customWidth="1"/>
    <col min="11" max="26" width="11.5703125" customWidth="1"/>
  </cols>
  <sheetData>
    <row r="1" spans="1:11" ht="12.75" customHeight="1" x14ac:dyDescent="0.2">
      <c r="A1" s="64"/>
      <c r="B1" s="65"/>
      <c r="C1" s="65"/>
      <c r="D1" s="65"/>
      <c r="E1" s="65"/>
      <c r="F1" s="65"/>
      <c r="G1" s="65"/>
      <c r="H1" s="65"/>
      <c r="I1" s="65"/>
      <c r="J1" s="65"/>
      <c r="K1" s="65"/>
    </row>
    <row r="2" spans="1:11" ht="12.75" customHeight="1" x14ac:dyDescent="0.2">
      <c r="A2" s="64"/>
      <c r="B2" s="33"/>
      <c r="C2" s="7" t="s">
        <v>454</v>
      </c>
      <c r="D2" s="33"/>
      <c r="E2" s="33"/>
      <c r="F2" s="33"/>
      <c r="G2" s="33"/>
      <c r="H2" s="33"/>
      <c r="I2" s="33"/>
      <c r="J2" s="33"/>
      <c r="K2" s="65"/>
    </row>
    <row r="3" spans="1:11" ht="12.75" customHeight="1" x14ac:dyDescent="0.4">
      <c r="A3" s="64"/>
      <c r="B3" s="33"/>
      <c r="C3" s="7" t="s">
        <v>417</v>
      </c>
      <c r="E3" s="54" t="str">
        <f>IF(ISBLANK(D3),"Voer de frequentie in van deze route!","ok")</f>
        <v>Voer de frequentie in van deze route!</v>
      </c>
      <c r="F3" s="33"/>
      <c r="G3" s="33"/>
      <c r="H3" s="33"/>
      <c r="I3" s="33"/>
      <c r="J3" s="33"/>
      <c r="K3" s="65"/>
    </row>
    <row r="4" spans="1:11" ht="12.75" customHeight="1" x14ac:dyDescent="0.4">
      <c r="A4" s="64"/>
      <c r="B4" s="33"/>
      <c r="C4" s="7" t="s">
        <v>122</v>
      </c>
      <c r="D4" s="33">
        <f>Voertuigen!D90</f>
        <v>0</v>
      </c>
      <c r="E4" s="54" t="str">
        <f>IF(OR(ISBLANK(D4),D4=0),"Voer een voertuig in bij tabblad voertuigen!","ok")</f>
        <v>Voer een voertuig in bij tabblad voertuigen!</v>
      </c>
      <c r="F4" s="33"/>
      <c r="G4" s="33"/>
      <c r="H4" s="33"/>
      <c r="I4" s="33"/>
      <c r="J4" s="33"/>
      <c r="K4" s="65"/>
    </row>
    <row r="5" spans="1:11" ht="12.75" customHeight="1" x14ac:dyDescent="0.4">
      <c r="A5" s="64"/>
      <c r="B5" s="33"/>
      <c r="C5" s="7" t="s">
        <v>418</v>
      </c>
      <c r="D5" s="33" t="str">
        <f>Voertuigen!E141</f>
        <v>-</v>
      </c>
      <c r="E5" s="54" t="str">
        <f>IF((D5="-"),"Voer een soort brandstof in bij tabblad voertuigen!","ok")</f>
        <v>Voer een soort brandstof in bij tabblad voertuigen!</v>
      </c>
      <c r="F5" s="33"/>
      <c r="G5" s="33"/>
      <c r="H5" s="33"/>
      <c r="I5" s="33"/>
      <c r="J5" s="33"/>
      <c r="K5" s="65"/>
    </row>
    <row r="6" spans="1:11" ht="12.75" customHeight="1" x14ac:dyDescent="0.2">
      <c r="A6" s="64"/>
      <c r="B6" s="33"/>
      <c r="C6" s="8"/>
      <c r="D6" s="8"/>
      <c r="E6" s="8"/>
      <c r="F6" s="8"/>
      <c r="G6" s="8"/>
      <c r="H6" s="8"/>
      <c r="I6" s="8"/>
      <c r="J6" s="33"/>
      <c r="K6" s="65"/>
    </row>
    <row r="7" spans="1:11" ht="12.75" customHeight="1" x14ac:dyDescent="0.2">
      <c r="A7" s="64"/>
      <c r="B7" s="33"/>
      <c r="C7" s="7" t="s">
        <v>419</v>
      </c>
      <c r="D7" s="7" t="s">
        <v>420</v>
      </c>
      <c r="E7" s="7" t="s">
        <v>421</v>
      </c>
      <c r="F7" s="7" t="s">
        <v>422</v>
      </c>
      <c r="G7" s="7" t="s">
        <v>423</v>
      </c>
      <c r="H7" s="7" t="s">
        <v>147</v>
      </c>
      <c r="I7" s="7" t="s">
        <v>424</v>
      </c>
      <c r="J7" s="7" t="s">
        <v>425</v>
      </c>
      <c r="K7" s="65"/>
    </row>
    <row r="8" spans="1:11" ht="12.75" customHeight="1" x14ac:dyDescent="0.2">
      <c r="A8" s="64"/>
      <c r="B8" s="33"/>
      <c r="C8" s="8">
        <v>1</v>
      </c>
      <c r="D8" s="39" t="s">
        <v>81</v>
      </c>
      <c r="E8" s="8" t="s">
        <v>427</v>
      </c>
      <c r="F8" s="8"/>
      <c r="G8" s="8"/>
      <c r="I8" s="8"/>
      <c r="J8" s="33"/>
      <c r="K8" s="65"/>
    </row>
    <row r="9" spans="1:11" ht="12.75" customHeight="1" x14ac:dyDescent="0.2">
      <c r="A9" s="64"/>
      <c r="B9" s="33"/>
      <c r="C9" s="8">
        <v>2</v>
      </c>
      <c r="D9" s="39" t="s">
        <v>81</v>
      </c>
      <c r="E9" s="39" t="s">
        <v>81</v>
      </c>
      <c r="G9" s="39" t="s">
        <v>81</v>
      </c>
      <c r="I9" s="8" t="str">
        <f t="shared" ref="I9:I37" si="0">IF(OR(F9="",G9="_"),IF(D9="_","","Vul de ontbrekende gegevens in"),"ok")</f>
        <v/>
      </c>
      <c r="J9" s="33" t="str">
        <f>IF(D9="_","",(IF(OR(D5=G9,D5="Hybride"),"Klopt","De ingevulde brandstofsoort klopt niet")))</f>
        <v/>
      </c>
      <c r="K9" s="65"/>
    </row>
    <row r="10" spans="1:11" ht="12.75" customHeight="1" x14ac:dyDescent="0.2">
      <c r="A10" s="64"/>
      <c r="B10" s="33"/>
      <c r="C10" s="8">
        <v>3</v>
      </c>
      <c r="D10" s="39" t="s">
        <v>81</v>
      </c>
      <c r="E10" s="39" t="s">
        <v>81</v>
      </c>
      <c r="G10" s="39" t="s">
        <v>81</v>
      </c>
      <c r="I10" s="8" t="str">
        <f t="shared" si="0"/>
        <v/>
      </c>
      <c r="J10" s="33" t="str">
        <f>IF(D10="_","",(IF(OR(D5=G10,D5="Hybride"),"Klopt","De ingevulde brandstofsoort klopt niet")))</f>
        <v/>
      </c>
      <c r="K10" s="65"/>
    </row>
    <row r="11" spans="1:11" ht="12.75" customHeight="1" x14ac:dyDescent="0.2">
      <c r="A11" s="64"/>
      <c r="B11" s="33"/>
      <c r="C11" s="8">
        <v>4</v>
      </c>
      <c r="D11" s="39" t="s">
        <v>81</v>
      </c>
      <c r="E11" s="39" t="s">
        <v>81</v>
      </c>
      <c r="G11" s="39" t="s">
        <v>81</v>
      </c>
      <c r="I11" s="8" t="str">
        <f t="shared" si="0"/>
        <v/>
      </c>
      <c r="J11" s="33" t="str">
        <f>IF(D11="_","",(IF(OR(D5=G11,D5="Hybride"),"Klopt","De ingevulde brandstofsoort klopt niet")))</f>
        <v/>
      </c>
      <c r="K11" s="65"/>
    </row>
    <row r="12" spans="1:11" ht="12.75" customHeight="1" x14ac:dyDescent="0.2">
      <c r="A12" s="64"/>
      <c r="B12" s="33"/>
      <c r="C12" s="8">
        <v>5</v>
      </c>
      <c r="D12" s="39" t="s">
        <v>81</v>
      </c>
      <c r="E12" s="39" t="s">
        <v>81</v>
      </c>
      <c r="G12" s="39" t="s">
        <v>81</v>
      </c>
      <c r="I12" s="8" t="str">
        <f t="shared" si="0"/>
        <v/>
      </c>
      <c r="J12" s="33" t="str">
        <f>IF(D12="_","",(IF(OR(D5=G12,D5="Hybride"),"Klopt","De ingevulde brandstofsoort klopt niet")))</f>
        <v/>
      </c>
      <c r="K12" s="65"/>
    </row>
    <row r="13" spans="1:11" ht="12.75" customHeight="1" x14ac:dyDescent="0.2">
      <c r="A13" s="64"/>
      <c r="B13" s="33"/>
      <c r="C13" s="8">
        <v>6</v>
      </c>
      <c r="D13" s="39" t="s">
        <v>81</v>
      </c>
      <c r="E13" s="39" t="s">
        <v>81</v>
      </c>
      <c r="G13" s="39" t="s">
        <v>81</v>
      </c>
      <c r="I13" s="8" t="str">
        <f t="shared" si="0"/>
        <v/>
      </c>
      <c r="J13" s="33" t="str">
        <f>IF(D13="_","",(IF(OR(D5=G13,D5="Hybride"),"Klopt","De ingevulde brandstofsoort klopt niet")))</f>
        <v/>
      </c>
      <c r="K13" s="65"/>
    </row>
    <row r="14" spans="1:11" ht="12.75" customHeight="1" x14ac:dyDescent="0.2">
      <c r="A14" s="64"/>
      <c r="B14" s="33"/>
      <c r="C14" s="8">
        <v>7</v>
      </c>
      <c r="D14" s="39" t="s">
        <v>81</v>
      </c>
      <c r="E14" s="39" t="s">
        <v>81</v>
      </c>
      <c r="G14" s="39" t="s">
        <v>81</v>
      </c>
      <c r="I14" s="8" t="str">
        <f t="shared" si="0"/>
        <v/>
      </c>
      <c r="J14" s="33" t="str">
        <f>IF(D14="_","",(IF(OR(D5=G14,D5="Hybride"),"Klopt","De ingevulde brandstofsoort klopt niet")))</f>
        <v/>
      </c>
      <c r="K14" s="65"/>
    </row>
    <row r="15" spans="1:11" ht="12.75" customHeight="1" x14ac:dyDescent="0.2">
      <c r="A15" s="64"/>
      <c r="B15" s="33"/>
      <c r="C15" s="8">
        <v>8</v>
      </c>
      <c r="D15" s="39" t="s">
        <v>81</v>
      </c>
      <c r="E15" s="39" t="s">
        <v>81</v>
      </c>
      <c r="G15" s="39" t="s">
        <v>81</v>
      </c>
      <c r="I15" s="8" t="str">
        <f t="shared" si="0"/>
        <v/>
      </c>
      <c r="J15" s="33" t="str">
        <f>IF(D15="_","",(IF(OR(D5=G15,D5="Hybride"),"Klopt","De ingevulde brandstofsoort klopt niet")))</f>
        <v/>
      </c>
      <c r="K15" s="65"/>
    </row>
    <row r="16" spans="1:11" ht="12.75" customHeight="1" x14ac:dyDescent="0.2">
      <c r="A16" s="64"/>
      <c r="B16" s="33"/>
      <c r="C16" s="8">
        <v>9</v>
      </c>
      <c r="D16" s="39" t="s">
        <v>81</v>
      </c>
      <c r="E16" s="39" t="s">
        <v>81</v>
      </c>
      <c r="G16" s="39" t="s">
        <v>81</v>
      </c>
      <c r="I16" s="8" t="str">
        <f t="shared" si="0"/>
        <v/>
      </c>
      <c r="J16" s="33" t="str">
        <f>IF(D16="_","",(IF(OR(D5=G16,D5="Hybride"),"Klopt","De ingevulde brandstofsoort klopt niet")))</f>
        <v/>
      </c>
      <c r="K16" s="65"/>
    </row>
    <row r="17" spans="1:11" ht="12.75" customHeight="1" x14ac:dyDescent="0.2">
      <c r="A17" s="64"/>
      <c r="B17" s="33"/>
      <c r="C17" s="8">
        <v>10</v>
      </c>
      <c r="D17" s="39" t="s">
        <v>81</v>
      </c>
      <c r="E17" s="39" t="s">
        <v>81</v>
      </c>
      <c r="G17" s="39" t="s">
        <v>81</v>
      </c>
      <c r="I17" s="8" t="str">
        <f t="shared" si="0"/>
        <v/>
      </c>
      <c r="J17" s="33" t="str">
        <f>IF(D17="_","",(IF(OR(D5=G17,D5="Hybride"),"Klopt","De ingevulde brandstofsoort klopt niet")))</f>
        <v/>
      </c>
      <c r="K17" s="65"/>
    </row>
    <row r="18" spans="1:11" ht="12.75" customHeight="1" x14ac:dyDescent="0.2">
      <c r="A18" s="64"/>
      <c r="B18" s="33"/>
      <c r="C18" s="8">
        <v>11</v>
      </c>
      <c r="D18" s="39" t="s">
        <v>81</v>
      </c>
      <c r="E18" s="39" t="s">
        <v>81</v>
      </c>
      <c r="G18" s="39" t="s">
        <v>81</v>
      </c>
      <c r="I18" s="8" t="str">
        <f t="shared" si="0"/>
        <v/>
      </c>
      <c r="J18" s="33" t="str">
        <f>IF(D18="_","",(IF(OR(D5=G18,D5="Hybride"),"Klopt","De ingevulde brandstofsoort klopt niet")))</f>
        <v/>
      </c>
      <c r="K18" s="65"/>
    </row>
    <row r="19" spans="1:11" ht="12.75" customHeight="1" x14ac:dyDescent="0.2">
      <c r="A19" s="64"/>
      <c r="B19" s="33"/>
      <c r="C19" s="8">
        <v>12</v>
      </c>
      <c r="D19" s="39" t="s">
        <v>81</v>
      </c>
      <c r="E19" s="39" t="s">
        <v>81</v>
      </c>
      <c r="G19" s="39" t="s">
        <v>81</v>
      </c>
      <c r="H19" s="39" t="s">
        <v>431</v>
      </c>
      <c r="I19" s="8" t="str">
        <f t="shared" si="0"/>
        <v/>
      </c>
      <c r="J19" s="33" t="str">
        <f>IF(D19="_","",(IF(OR(D5=G19,D5="Hybride"),"Klopt","De ingevulde brandstofsoort klopt niet")))</f>
        <v/>
      </c>
      <c r="K19" s="65"/>
    </row>
    <row r="20" spans="1:11" ht="12.75" customHeight="1" x14ac:dyDescent="0.2">
      <c r="A20" s="64"/>
      <c r="B20" s="33"/>
      <c r="C20" s="8">
        <v>13</v>
      </c>
      <c r="D20" s="39" t="s">
        <v>81</v>
      </c>
      <c r="E20" s="39" t="s">
        <v>81</v>
      </c>
      <c r="F20" s="39" t="s">
        <v>445</v>
      </c>
      <c r="G20" s="39" t="s">
        <v>81</v>
      </c>
      <c r="I20" s="8" t="str">
        <f t="shared" si="0"/>
        <v/>
      </c>
      <c r="J20" s="33" t="str">
        <f>IF(D20="_","",(IF(OR(D5=G20,D5="Hybride"),"Klopt","De ingevulde brandstofsoort klopt niet")))</f>
        <v/>
      </c>
      <c r="K20" s="65"/>
    </row>
    <row r="21" spans="1:11" ht="12.75" customHeight="1" x14ac:dyDescent="0.2">
      <c r="A21" s="64"/>
      <c r="B21" s="33"/>
      <c r="C21" s="8">
        <v>14</v>
      </c>
      <c r="D21" s="39" t="s">
        <v>81</v>
      </c>
      <c r="E21" s="39" t="s">
        <v>81</v>
      </c>
      <c r="F21" s="39" t="s">
        <v>445</v>
      </c>
      <c r="G21" s="39" t="s">
        <v>81</v>
      </c>
      <c r="I21" s="8" t="str">
        <f t="shared" si="0"/>
        <v/>
      </c>
      <c r="J21" s="33" t="str">
        <f>IF(D21="_","",(IF(OR(D5=G21,D5="Hybride"),"Klopt","De ingevulde brandstofsoort klopt niet")))</f>
        <v/>
      </c>
      <c r="K21" s="65"/>
    </row>
    <row r="22" spans="1:11" ht="12.75" customHeight="1" x14ac:dyDescent="0.2">
      <c r="A22" s="64"/>
      <c r="B22" s="33"/>
      <c r="C22" s="8">
        <v>15</v>
      </c>
      <c r="D22" s="39" t="s">
        <v>81</v>
      </c>
      <c r="E22" s="39" t="s">
        <v>81</v>
      </c>
      <c r="F22" s="39" t="s">
        <v>445</v>
      </c>
      <c r="G22" s="39" t="s">
        <v>81</v>
      </c>
      <c r="I22" s="8" t="str">
        <f t="shared" si="0"/>
        <v/>
      </c>
      <c r="J22" s="33" t="str">
        <f>IF(D22="_","",(IF(OR(D5=G22,D5="Hybride"),"Klopt","De ingevulde brandstofsoort klopt niet")))</f>
        <v/>
      </c>
      <c r="K22" s="65"/>
    </row>
    <row r="23" spans="1:11" ht="12.75" customHeight="1" x14ac:dyDescent="0.2">
      <c r="A23" s="64"/>
      <c r="B23" s="33"/>
      <c r="C23" s="8">
        <v>16</v>
      </c>
      <c r="D23" s="39" t="s">
        <v>81</v>
      </c>
      <c r="E23" s="39" t="s">
        <v>81</v>
      </c>
      <c r="F23" s="39"/>
      <c r="G23" s="39" t="s">
        <v>81</v>
      </c>
      <c r="I23" s="8" t="str">
        <f t="shared" si="0"/>
        <v/>
      </c>
      <c r="J23" s="33" t="str">
        <f>IF(D23="_","",(IF(OR(D5=G23,D5="Hybride"),"Klopt","De ingevulde brandstofsoort klopt niet")))</f>
        <v/>
      </c>
      <c r="K23" s="65"/>
    </row>
    <row r="24" spans="1:11" ht="12.75" customHeight="1" x14ac:dyDescent="0.2">
      <c r="A24" s="64"/>
      <c r="B24" s="33"/>
      <c r="C24" s="8">
        <v>17</v>
      </c>
      <c r="D24" s="39" t="s">
        <v>81</v>
      </c>
      <c r="E24" s="39" t="s">
        <v>81</v>
      </c>
      <c r="F24" s="39" t="s">
        <v>445</v>
      </c>
      <c r="G24" s="39" t="s">
        <v>81</v>
      </c>
      <c r="I24" s="8" t="str">
        <f t="shared" si="0"/>
        <v/>
      </c>
      <c r="J24" s="33" t="str">
        <f>IF(D24="_","",(IF(OR(D5=G24,D5="Hybride"),"Klopt","De ingevulde brandstofsoort klopt niet")))</f>
        <v/>
      </c>
      <c r="K24" s="65"/>
    </row>
    <row r="25" spans="1:11" ht="12.75" customHeight="1" x14ac:dyDescent="0.2">
      <c r="A25" s="64"/>
      <c r="B25" s="33"/>
      <c r="C25" s="8">
        <v>18</v>
      </c>
      <c r="D25" s="39" t="s">
        <v>81</v>
      </c>
      <c r="E25" s="39" t="s">
        <v>81</v>
      </c>
      <c r="F25" s="39" t="s">
        <v>445</v>
      </c>
      <c r="G25" s="39" t="s">
        <v>81</v>
      </c>
      <c r="I25" s="8" t="str">
        <f t="shared" si="0"/>
        <v/>
      </c>
      <c r="J25" s="33" t="str">
        <f>IF(D25="_","",(IF(OR(D5=G25,D5="Hybride"),"Klopt","De ingevulde brandstofsoort klopt niet")))</f>
        <v/>
      </c>
      <c r="K25" s="65"/>
    </row>
    <row r="26" spans="1:11" ht="12.75" customHeight="1" x14ac:dyDescent="0.2">
      <c r="A26" s="64"/>
      <c r="B26" s="33"/>
      <c r="C26" s="8">
        <v>19</v>
      </c>
      <c r="D26" s="39" t="s">
        <v>81</v>
      </c>
      <c r="E26" s="39" t="s">
        <v>81</v>
      </c>
      <c r="F26" s="39" t="s">
        <v>445</v>
      </c>
      <c r="G26" s="39" t="s">
        <v>81</v>
      </c>
      <c r="I26" s="8" t="str">
        <f t="shared" si="0"/>
        <v/>
      </c>
      <c r="J26" s="33" t="str">
        <f>IF(D26="_","",(IF(OR(D5=G26,D5="Hybride"),"Klopt","De ingevulde brandstofsoort klopt niet")))</f>
        <v/>
      </c>
      <c r="K26" s="65"/>
    </row>
    <row r="27" spans="1:11" ht="12.75" customHeight="1" x14ac:dyDescent="0.2">
      <c r="A27" s="64"/>
      <c r="B27" s="33"/>
      <c r="C27" s="8">
        <v>20</v>
      </c>
      <c r="D27" s="39" t="s">
        <v>81</v>
      </c>
      <c r="E27" s="39" t="s">
        <v>81</v>
      </c>
      <c r="F27" s="39" t="s">
        <v>445</v>
      </c>
      <c r="G27" s="39" t="s">
        <v>81</v>
      </c>
      <c r="I27" s="8" t="str">
        <f t="shared" si="0"/>
        <v/>
      </c>
      <c r="J27" s="33" t="str">
        <f>IF(D27="_","",(IF(OR(D5=G27,D5="Hybride"),"Klopt","De ingevulde brandstofsoort klopt niet")))</f>
        <v/>
      </c>
      <c r="K27" s="65"/>
    </row>
    <row r="28" spans="1:11" ht="12.75" customHeight="1" x14ac:dyDescent="0.2">
      <c r="A28" s="64"/>
      <c r="B28" s="33"/>
      <c r="C28" s="8">
        <v>21</v>
      </c>
      <c r="D28" s="39" t="s">
        <v>81</v>
      </c>
      <c r="E28" s="39" t="s">
        <v>81</v>
      </c>
      <c r="F28" s="39" t="s">
        <v>445</v>
      </c>
      <c r="G28" s="39" t="s">
        <v>81</v>
      </c>
      <c r="I28" s="8" t="str">
        <f t="shared" si="0"/>
        <v/>
      </c>
      <c r="J28" s="33" t="str">
        <f>IF(D28="_","",(IF(OR(D5=G28,D5="Hybride"),"Klopt","De ingevulde brandstofsoort klopt niet")))</f>
        <v/>
      </c>
      <c r="K28" s="65"/>
    </row>
    <row r="29" spans="1:11" ht="12.75" customHeight="1" x14ac:dyDescent="0.2">
      <c r="A29" s="64"/>
      <c r="B29" s="33"/>
      <c r="C29" s="8">
        <v>22</v>
      </c>
      <c r="D29" s="39" t="s">
        <v>81</v>
      </c>
      <c r="E29" s="39" t="s">
        <v>81</v>
      </c>
      <c r="G29" s="39" t="s">
        <v>81</v>
      </c>
      <c r="I29" s="8" t="str">
        <f t="shared" si="0"/>
        <v/>
      </c>
      <c r="J29" s="33" t="str">
        <f>IF(D29="_","",(IF(OR(D5=G29,D5="Hybride"),"Klopt","De ingevulde brandstofsoort klopt niet")))</f>
        <v/>
      </c>
      <c r="K29" s="65"/>
    </row>
    <row r="30" spans="1:11" ht="12.75" customHeight="1" x14ac:dyDescent="0.2">
      <c r="A30" s="64"/>
      <c r="B30" s="33"/>
      <c r="C30" s="8">
        <v>23</v>
      </c>
      <c r="D30" s="39" t="s">
        <v>81</v>
      </c>
      <c r="E30" s="39" t="s">
        <v>81</v>
      </c>
      <c r="G30" s="39" t="s">
        <v>81</v>
      </c>
      <c r="I30" s="8" t="str">
        <f t="shared" si="0"/>
        <v/>
      </c>
      <c r="J30" s="33" t="str">
        <f>IF(D30="_","",(IF(OR(D5=G30,D5="Hybride"),"Klopt","De ingevulde brandstofsoort klopt niet")))</f>
        <v/>
      </c>
      <c r="K30" s="65"/>
    </row>
    <row r="31" spans="1:11" ht="12.75" customHeight="1" x14ac:dyDescent="0.2">
      <c r="A31" s="64"/>
      <c r="B31" s="33"/>
      <c r="C31" s="8">
        <v>24</v>
      </c>
      <c r="D31" s="39" t="s">
        <v>81</v>
      </c>
      <c r="E31" s="39" t="s">
        <v>81</v>
      </c>
      <c r="G31" s="39" t="s">
        <v>81</v>
      </c>
      <c r="I31" s="8" t="str">
        <f t="shared" si="0"/>
        <v/>
      </c>
      <c r="J31" s="33" t="str">
        <f>IF(D31="_","",(IF(OR(D5=G31,D5="Hybride"),"Klopt","De ingevulde brandstofsoort klopt niet")))</f>
        <v/>
      </c>
      <c r="K31" s="65"/>
    </row>
    <row r="32" spans="1:11" ht="12.75" customHeight="1" x14ac:dyDescent="0.2">
      <c r="A32" s="64"/>
      <c r="B32" s="33"/>
      <c r="C32" s="8">
        <v>25</v>
      </c>
      <c r="D32" s="39" t="s">
        <v>81</v>
      </c>
      <c r="E32" s="39" t="s">
        <v>81</v>
      </c>
      <c r="G32" s="39" t="s">
        <v>81</v>
      </c>
      <c r="I32" s="8" t="str">
        <f t="shared" si="0"/>
        <v/>
      </c>
      <c r="J32" s="33" t="str">
        <f>IF(D32="_","",(IF(OR(D5=G32,D5="Hybride"),"Klopt","De ingevulde brandstofsoort klopt niet")))</f>
        <v/>
      </c>
      <c r="K32" s="65"/>
    </row>
    <row r="33" spans="1:11" ht="12.75" customHeight="1" x14ac:dyDescent="0.2">
      <c r="A33" s="64"/>
      <c r="B33" s="33"/>
      <c r="C33" s="8">
        <v>26</v>
      </c>
      <c r="D33" s="39" t="s">
        <v>81</v>
      </c>
      <c r="E33" s="39" t="s">
        <v>81</v>
      </c>
      <c r="G33" s="39" t="s">
        <v>81</v>
      </c>
      <c r="I33" s="8" t="str">
        <f t="shared" si="0"/>
        <v/>
      </c>
      <c r="J33" s="33" t="str">
        <f>IF(D33="_","",(IF(OR(D5=G33,D5="Hybride"),"Klopt","De ingevulde brandstofsoort klopt niet")))</f>
        <v/>
      </c>
      <c r="K33" s="65"/>
    </row>
    <row r="34" spans="1:11" ht="12.75" customHeight="1" x14ac:dyDescent="0.2">
      <c r="A34" s="64"/>
      <c r="B34" s="33"/>
      <c r="C34" s="8">
        <v>27</v>
      </c>
      <c r="D34" s="39" t="s">
        <v>81</v>
      </c>
      <c r="E34" s="39" t="s">
        <v>81</v>
      </c>
      <c r="G34" s="39" t="s">
        <v>81</v>
      </c>
      <c r="I34" s="8" t="str">
        <f t="shared" si="0"/>
        <v/>
      </c>
      <c r="J34" s="33" t="str">
        <f>IF(D34="_","",(IF(OR(D5=G34,D5="Hybride"),"Klopt","De ingevulde brandstofsoort klopt niet")))</f>
        <v/>
      </c>
      <c r="K34" s="65"/>
    </row>
    <row r="35" spans="1:11" ht="12.75" customHeight="1" x14ac:dyDescent="0.2">
      <c r="A35" s="64"/>
      <c r="B35" s="33"/>
      <c r="C35" s="8">
        <v>28</v>
      </c>
      <c r="D35" s="39" t="s">
        <v>81</v>
      </c>
      <c r="E35" s="39" t="s">
        <v>81</v>
      </c>
      <c r="G35" s="39" t="s">
        <v>81</v>
      </c>
      <c r="I35" s="8" t="str">
        <f t="shared" si="0"/>
        <v/>
      </c>
      <c r="J35" s="33" t="str">
        <f>IF(D35="_","",(IF(OR(D5=G35,D5="Hybride"),"Klopt","De ingevulde brandstofsoort klopt niet")))</f>
        <v/>
      </c>
      <c r="K35" s="65"/>
    </row>
    <row r="36" spans="1:11" ht="12.75" customHeight="1" x14ac:dyDescent="0.2">
      <c r="A36" s="64"/>
      <c r="B36" s="33"/>
      <c r="C36" s="8">
        <v>29</v>
      </c>
      <c r="D36" s="39" t="s">
        <v>81</v>
      </c>
      <c r="E36" s="39" t="s">
        <v>81</v>
      </c>
      <c r="G36" s="39" t="s">
        <v>81</v>
      </c>
      <c r="I36" s="8" t="str">
        <f t="shared" si="0"/>
        <v/>
      </c>
      <c r="J36" s="33" t="str">
        <f>IF(D36="_","",(IF(OR(D5=G36,D5="Hybride"),"Klopt","De ingevulde brandstofsoort klopt niet")))</f>
        <v/>
      </c>
      <c r="K36" s="65"/>
    </row>
    <row r="37" spans="1:11" ht="12.75" customHeight="1" x14ac:dyDescent="0.2">
      <c r="A37" s="64"/>
      <c r="B37" s="33"/>
      <c r="C37" s="8">
        <v>30</v>
      </c>
      <c r="D37" s="39" t="s">
        <v>81</v>
      </c>
      <c r="E37" s="39" t="s">
        <v>81</v>
      </c>
      <c r="F37" s="38"/>
      <c r="G37" s="39" t="s">
        <v>81</v>
      </c>
      <c r="H37" s="38"/>
      <c r="I37" s="8" t="str">
        <f t="shared" si="0"/>
        <v/>
      </c>
      <c r="J37" s="33" t="str">
        <f>IF(D37="_","",(IF(OR(D5=G37,D5="Hybride"),"Klopt","De ingevulde brandstofsoort klopt niet")))</f>
        <v/>
      </c>
      <c r="K37" s="65"/>
    </row>
    <row r="38" spans="1:11" ht="12.75" customHeight="1" x14ac:dyDescent="0.2">
      <c r="A38" s="64"/>
      <c r="B38" s="33"/>
      <c r="C38" s="8"/>
      <c r="D38" s="7" t="s">
        <v>432</v>
      </c>
      <c r="E38" s="7"/>
      <c r="F38" s="7">
        <f>SUM(F9:F28)</f>
        <v>0</v>
      </c>
      <c r="G38" s="8"/>
      <c r="H38" s="8"/>
      <c r="I38" s="8"/>
      <c r="J38" s="33"/>
      <c r="K38" s="65"/>
    </row>
    <row r="39" spans="1:11" ht="12.75" customHeight="1" x14ac:dyDescent="0.2">
      <c r="A39" s="64"/>
      <c r="B39" s="33"/>
      <c r="C39" s="33"/>
      <c r="D39" s="33"/>
      <c r="E39" s="33"/>
      <c r="F39" s="33"/>
      <c r="G39" s="33"/>
      <c r="H39" s="33"/>
      <c r="I39" s="33"/>
      <c r="J39" s="33"/>
      <c r="K39" s="65"/>
    </row>
    <row r="40" spans="1:11" ht="12.75" customHeight="1" x14ac:dyDescent="0.2">
      <c r="A40" s="65"/>
      <c r="B40" s="65"/>
      <c r="C40" s="65"/>
      <c r="D40" s="65"/>
      <c r="E40" s="65"/>
      <c r="F40" s="65"/>
      <c r="G40" s="65"/>
      <c r="H40" s="65"/>
      <c r="I40" s="65"/>
      <c r="J40" s="65"/>
      <c r="K40" s="65"/>
    </row>
    <row r="41" spans="1:11" ht="12.75" customHeight="1" x14ac:dyDescent="0.2">
      <c r="A41" s="65"/>
      <c r="B41" s="65"/>
      <c r="C41" s="65"/>
      <c r="D41" s="65"/>
      <c r="E41" s="65"/>
      <c r="F41" s="65"/>
      <c r="G41" s="65"/>
      <c r="H41" s="65"/>
      <c r="I41" s="65"/>
      <c r="J41" s="65"/>
      <c r="K41" s="65"/>
    </row>
    <row r="42" spans="1:11" ht="12.75" customHeight="1" x14ac:dyDescent="0.2">
      <c r="A42" s="2"/>
      <c r="B42" s="8"/>
      <c r="C42" s="7" t="s">
        <v>209</v>
      </c>
      <c r="D42" s="7" t="s">
        <v>210</v>
      </c>
      <c r="E42" s="7"/>
      <c r="F42" s="7"/>
      <c r="G42" s="7"/>
      <c r="H42" s="7" t="s">
        <v>211</v>
      </c>
      <c r="I42" s="7"/>
      <c r="J42" s="2"/>
      <c r="K42" s="2"/>
    </row>
    <row r="43" spans="1:11" ht="12.75" customHeight="1" x14ac:dyDescent="0.2">
      <c r="A43" s="2"/>
      <c r="B43" s="8"/>
      <c r="C43" s="40" t="s">
        <v>212</v>
      </c>
      <c r="D43" s="40" t="s">
        <v>213</v>
      </c>
      <c r="E43" s="40"/>
      <c r="F43" s="40"/>
      <c r="G43" s="40"/>
      <c r="H43" s="41" t="s">
        <v>214</v>
      </c>
      <c r="I43" s="8"/>
      <c r="J43" s="2"/>
      <c r="K43" s="2"/>
    </row>
    <row r="44" spans="1:11" ht="12.75" customHeight="1" x14ac:dyDescent="0.2">
      <c r="A44" s="2"/>
      <c r="B44" s="8"/>
      <c r="C44" s="40" t="s">
        <v>212</v>
      </c>
      <c r="D44" s="40" t="s">
        <v>215</v>
      </c>
      <c r="E44" s="40"/>
      <c r="F44" s="40"/>
      <c r="G44" s="40"/>
      <c r="H44" s="41" t="s">
        <v>216</v>
      </c>
      <c r="I44" s="8"/>
      <c r="J44" s="2"/>
      <c r="K44" s="2"/>
    </row>
    <row r="45" spans="1:11" ht="12.75" customHeight="1" x14ac:dyDescent="0.2">
      <c r="A45" s="2"/>
      <c r="B45" s="8"/>
      <c r="C45" s="40" t="s">
        <v>212</v>
      </c>
      <c r="D45" s="40" t="s">
        <v>217</v>
      </c>
      <c r="E45" s="40"/>
      <c r="F45" s="40"/>
      <c r="G45" s="40"/>
      <c r="H45" s="41" t="s">
        <v>218</v>
      </c>
      <c r="I45" s="8"/>
      <c r="J45" s="2"/>
      <c r="K45" s="2"/>
    </row>
    <row r="46" spans="1:11" ht="12.75" customHeight="1" x14ac:dyDescent="0.2">
      <c r="A46" s="2"/>
      <c r="B46" s="8"/>
      <c r="C46" s="40" t="s">
        <v>212</v>
      </c>
      <c r="D46" s="40" t="s">
        <v>219</v>
      </c>
      <c r="E46" s="40"/>
      <c r="F46" s="40"/>
      <c r="G46" s="40"/>
      <c r="H46" s="41" t="s">
        <v>220</v>
      </c>
      <c r="I46" s="8"/>
      <c r="J46" s="2"/>
      <c r="K46" s="2"/>
    </row>
    <row r="47" spans="1:11" ht="12.75" customHeight="1" x14ac:dyDescent="0.2">
      <c r="A47" s="2"/>
      <c r="B47" s="8"/>
      <c r="C47" s="40" t="s">
        <v>212</v>
      </c>
      <c r="D47" s="40" t="s">
        <v>221</v>
      </c>
      <c r="E47" s="40"/>
      <c r="F47" s="40"/>
      <c r="G47" s="40"/>
      <c r="H47" s="41" t="s">
        <v>222</v>
      </c>
      <c r="I47" s="8"/>
      <c r="J47" s="2"/>
      <c r="K47" s="2"/>
    </row>
    <row r="48" spans="1:11" ht="12.75" customHeight="1" x14ac:dyDescent="0.2">
      <c r="A48" s="2"/>
      <c r="B48" s="8"/>
      <c r="C48" s="40" t="s">
        <v>212</v>
      </c>
      <c r="D48" s="40" t="s">
        <v>223</v>
      </c>
      <c r="E48" s="40"/>
      <c r="F48" s="40"/>
      <c r="G48" s="40"/>
      <c r="H48" s="41" t="s">
        <v>224</v>
      </c>
      <c r="I48" s="8"/>
      <c r="J48" s="2"/>
      <c r="K48" s="2"/>
    </row>
    <row r="49" spans="1:11" ht="12.75" customHeight="1" x14ac:dyDescent="0.2">
      <c r="A49" s="2"/>
      <c r="B49" s="8"/>
      <c r="C49" s="40" t="s">
        <v>212</v>
      </c>
      <c r="D49" s="28" t="s">
        <v>225</v>
      </c>
      <c r="E49" s="28"/>
      <c r="F49" s="28"/>
      <c r="G49" s="40"/>
      <c r="H49" s="41" t="s">
        <v>226</v>
      </c>
      <c r="I49" s="8"/>
      <c r="J49" s="2"/>
      <c r="K49" s="2"/>
    </row>
    <row r="50" spans="1:11" ht="12.75" customHeight="1" x14ac:dyDescent="0.2">
      <c r="A50" s="2"/>
      <c r="B50" s="8"/>
      <c r="C50" s="42"/>
      <c r="D50" s="42"/>
      <c r="E50" s="43"/>
      <c r="F50" s="44"/>
      <c r="G50" s="44"/>
      <c r="H50" s="40"/>
      <c r="I50" s="8"/>
      <c r="J50" s="2"/>
      <c r="K50" s="2"/>
    </row>
    <row r="51" spans="1:11" ht="12.75" customHeight="1" x14ac:dyDescent="0.2">
      <c r="A51" s="2"/>
      <c r="B51" s="8"/>
      <c r="C51" s="40" t="s">
        <v>213</v>
      </c>
      <c r="D51" s="18" t="s">
        <v>215</v>
      </c>
      <c r="E51" s="18"/>
      <c r="F51" s="18"/>
      <c r="G51" s="40"/>
      <c r="H51" s="41" t="s">
        <v>227</v>
      </c>
      <c r="I51" s="8"/>
      <c r="J51" s="2"/>
      <c r="K51" s="2"/>
    </row>
    <row r="52" spans="1:11" ht="12.75" customHeight="1" x14ac:dyDescent="0.2">
      <c r="A52" s="2"/>
      <c r="B52" s="8"/>
      <c r="C52" s="40" t="s">
        <v>213</v>
      </c>
      <c r="D52" s="40" t="s">
        <v>217</v>
      </c>
      <c r="E52" s="40"/>
      <c r="F52" s="40"/>
      <c r="G52" s="40"/>
      <c r="H52" s="41" t="s">
        <v>228</v>
      </c>
      <c r="I52" s="8"/>
      <c r="J52" s="2"/>
      <c r="K52" s="2"/>
    </row>
    <row r="53" spans="1:11" ht="12.75" customHeight="1" x14ac:dyDescent="0.2">
      <c r="A53" s="2"/>
      <c r="B53" s="8"/>
      <c r="C53" s="40" t="s">
        <v>213</v>
      </c>
      <c r="D53" s="40" t="s">
        <v>219</v>
      </c>
      <c r="E53" s="40"/>
      <c r="F53" s="40"/>
      <c r="G53" s="40"/>
      <c r="H53" s="41" t="s">
        <v>229</v>
      </c>
      <c r="I53" s="8"/>
      <c r="J53" s="2"/>
      <c r="K53" s="2"/>
    </row>
    <row r="54" spans="1:11" ht="12.75" customHeight="1" x14ac:dyDescent="0.2">
      <c r="A54" s="2"/>
      <c r="B54" s="8"/>
      <c r="C54" s="40" t="s">
        <v>213</v>
      </c>
      <c r="D54" s="40" t="s">
        <v>221</v>
      </c>
      <c r="E54" s="40"/>
      <c r="F54" s="40"/>
      <c r="G54" s="40"/>
      <c r="H54" s="41" t="s">
        <v>230</v>
      </c>
      <c r="I54" s="8"/>
      <c r="J54" s="2"/>
      <c r="K54" s="2"/>
    </row>
    <row r="55" spans="1:11" ht="12.75" customHeight="1" x14ac:dyDescent="0.2">
      <c r="A55" s="2"/>
      <c r="B55" s="8"/>
      <c r="C55" s="40" t="s">
        <v>213</v>
      </c>
      <c r="D55" s="40" t="s">
        <v>223</v>
      </c>
      <c r="E55" s="40"/>
      <c r="F55" s="40"/>
      <c r="G55" s="40"/>
      <c r="H55" s="41" t="s">
        <v>231</v>
      </c>
      <c r="I55" s="8"/>
      <c r="J55" s="2"/>
      <c r="K55" s="2"/>
    </row>
    <row r="56" spans="1:11" ht="12.75" customHeight="1" x14ac:dyDescent="0.2">
      <c r="A56" s="2"/>
      <c r="B56" s="8"/>
      <c r="C56" s="40" t="s">
        <v>213</v>
      </c>
      <c r="D56" s="40" t="s">
        <v>225</v>
      </c>
      <c r="E56" s="40"/>
      <c r="F56" s="40"/>
      <c r="G56" s="40"/>
      <c r="H56" s="41" t="s">
        <v>232</v>
      </c>
      <c r="I56" s="8"/>
      <c r="J56" s="2"/>
      <c r="K56" s="2"/>
    </row>
    <row r="57" spans="1:11" ht="12.75" customHeight="1" x14ac:dyDescent="0.2">
      <c r="A57" s="2"/>
      <c r="B57" s="8"/>
      <c r="C57" s="40"/>
      <c r="D57" s="40"/>
      <c r="E57" s="40"/>
      <c r="F57" s="40"/>
      <c r="G57" s="40"/>
      <c r="H57" s="40"/>
      <c r="I57" s="8"/>
      <c r="J57" s="2"/>
      <c r="K57" s="2"/>
    </row>
    <row r="58" spans="1:11" ht="12.75" customHeight="1" x14ac:dyDescent="0.2">
      <c r="A58" s="2"/>
      <c r="B58" s="8"/>
      <c r="C58" s="40" t="s">
        <v>215</v>
      </c>
      <c r="D58" s="40" t="s">
        <v>217</v>
      </c>
      <c r="E58" s="40"/>
      <c r="F58" s="40"/>
      <c r="G58" s="40"/>
      <c r="H58" s="41" t="s">
        <v>233</v>
      </c>
      <c r="I58" s="8"/>
      <c r="J58" s="2"/>
      <c r="K58" s="2"/>
    </row>
    <row r="59" spans="1:11" ht="12.75" customHeight="1" x14ac:dyDescent="0.2">
      <c r="A59" s="2"/>
      <c r="B59" s="8"/>
      <c r="C59" s="40" t="s">
        <v>215</v>
      </c>
      <c r="D59" s="40" t="s">
        <v>219</v>
      </c>
      <c r="E59" s="40"/>
      <c r="F59" s="40"/>
      <c r="G59" s="40"/>
      <c r="H59" s="41" t="s">
        <v>234</v>
      </c>
      <c r="I59" s="8"/>
      <c r="J59" s="2"/>
      <c r="K59" s="2"/>
    </row>
    <row r="60" spans="1:11" ht="12.75" customHeight="1" x14ac:dyDescent="0.2">
      <c r="A60" s="2"/>
      <c r="B60" s="8"/>
      <c r="C60" s="40" t="s">
        <v>215</v>
      </c>
      <c r="D60" s="40" t="s">
        <v>221</v>
      </c>
      <c r="E60" s="40"/>
      <c r="F60" s="40"/>
      <c r="G60" s="40"/>
      <c r="H60" s="41" t="s">
        <v>235</v>
      </c>
      <c r="I60" s="8"/>
      <c r="J60" s="2"/>
      <c r="K60" s="2"/>
    </row>
    <row r="61" spans="1:11" ht="12.75" customHeight="1" x14ac:dyDescent="0.2">
      <c r="A61" s="2"/>
      <c r="B61" s="8"/>
      <c r="C61" s="40" t="s">
        <v>215</v>
      </c>
      <c r="D61" s="40" t="s">
        <v>223</v>
      </c>
      <c r="E61" s="40"/>
      <c r="F61" s="40"/>
      <c r="G61" s="40"/>
      <c r="H61" s="41" t="s">
        <v>236</v>
      </c>
      <c r="I61" s="8"/>
      <c r="J61" s="2"/>
      <c r="K61" s="2"/>
    </row>
    <row r="62" spans="1:11" ht="12.75" customHeight="1" x14ac:dyDescent="0.2">
      <c r="A62" s="2"/>
      <c r="B62" s="8"/>
      <c r="C62" s="40" t="s">
        <v>215</v>
      </c>
      <c r="D62" s="40" t="s">
        <v>225</v>
      </c>
      <c r="E62" s="40"/>
      <c r="F62" s="40"/>
      <c r="G62" s="40"/>
      <c r="H62" s="41" t="s">
        <v>237</v>
      </c>
      <c r="I62" s="8"/>
      <c r="J62" s="2"/>
      <c r="K62" s="2"/>
    </row>
    <row r="63" spans="1:11" ht="12.75" customHeight="1" x14ac:dyDescent="0.2">
      <c r="A63" s="2"/>
      <c r="B63" s="8"/>
      <c r="C63" s="40"/>
      <c r="D63" s="40"/>
      <c r="E63" s="40"/>
      <c r="F63" s="40"/>
      <c r="G63" s="40"/>
      <c r="H63" s="40"/>
      <c r="I63" s="8"/>
      <c r="J63" s="2"/>
      <c r="K63" s="2"/>
    </row>
    <row r="64" spans="1:11" ht="12.75" customHeight="1" x14ac:dyDescent="0.2">
      <c r="A64" s="2"/>
      <c r="B64" s="8"/>
      <c r="C64" s="40" t="s">
        <v>217</v>
      </c>
      <c r="D64" s="40" t="s">
        <v>219</v>
      </c>
      <c r="E64" s="40"/>
      <c r="F64" s="40"/>
      <c r="G64" s="40"/>
      <c r="H64" s="41" t="s">
        <v>238</v>
      </c>
      <c r="I64" s="8"/>
      <c r="J64" s="2"/>
      <c r="K64" s="2"/>
    </row>
    <row r="65" spans="1:11" ht="12.75" customHeight="1" x14ac:dyDescent="0.2">
      <c r="A65" s="2"/>
      <c r="B65" s="8"/>
      <c r="C65" s="40" t="s">
        <v>217</v>
      </c>
      <c r="D65" s="40" t="s">
        <v>221</v>
      </c>
      <c r="E65" s="40"/>
      <c r="F65" s="40"/>
      <c r="G65" s="40"/>
      <c r="H65" s="41" t="s">
        <v>239</v>
      </c>
      <c r="I65" s="8"/>
      <c r="J65" s="2"/>
      <c r="K65" s="2"/>
    </row>
    <row r="66" spans="1:11" ht="12.75" customHeight="1" x14ac:dyDescent="0.2">
      <c r="A66" s="2"/>
      <c r="B66" s="8"/>
      <c r="C66" s="40" t="s">
        <v>217</v>
      </c>
      <c r="D66" s="40" t="s">
        <v>223</v>
      </c>
      <c r="E66" s="40"/>
      <c r="F66" s="40"/>
      <c r="G66" s="40"/>
      <c r="H66" s="41" t="s">
        <v>240</v>
      </c>
      <c r="I66" s="8"/>
      <c r="J66" s="2"/>
      <c r="K66" s="2"/>
    </row>
    <row r="67" spans="1:11" ht="12.75" customHeight="1" x14ac:dyDescent="0.2">
      <c r="A67" s="2"/>
      <c r="B67" s="8"/>
      <c r="C67" s="40" t="s">
        <v>217</v>
      </c>
      <c r="D67" s="40" t="s">
        <v>225</v>
      </c>
      <c r="E67" s="40"/>
      <c r="F67" s="40"/>
      <c r="G67" s="40"/>
      <c r="H67" s="41" t="s">
        <v>241</v>
      </c>
      <c r="I67" s="8"/>
      <c r="J67" s="2"/>
      <c r="K67" s="2"/>
    </row>
    <row r="68" spans="1:11" ht="12.75" customHeight="1" x14ac:dyDescent="0.2">
      <c r="A68" s="2"/>
      <c r="B68" s="8"/>
      <c r="C68" s="40"/>
      <c r="D68" s="40"/>
      <c r="E68" s="40"/>
      <c r="F68" s="40"/>
      <c r="G68" s="40"/>
      <c r="H68" s="40"/>
      <c r="I68" s="8"/>
      <c r="J68" s="2"/>
      <c r="K68" s="2"/>
    </row>
    <row r="69" spans="1:11" ht="12.75" customHeight="1" x14ac:dyDescent="0.2">
      <c r="A69" s="2"/>
      <c r="B69" s="8"/>
      <c r="C69" s="40" t="s">
        <v>219</v>
      </c>
      <c r="D69" s="40" t="s">
        <v>221</v>
      </c>
      <c r="E69" s="40"/>
      <c r="F69" s="40"/>
      <c r="G69" s="40"/>
      <c r="H69" s="41" t="s">
        <v>242</v>
      </c>
      <c r="I69" s="8"/>
      <c r="J69" s="2"/>
      <c r="K69" s="2"/>
    </row>
    <row r="70" spans="1:11" ht="12.75" customHeight="1" x14ac:dyDescent="0.2">
      <c r="A70" s="2"/>
      <c r="B70" s="8"/>
      <c r="C70" s="40" t="s">
        <v>219</v>
      </c>
      <c r="D70" s="40" t="s">
        <v>223</v>
      </c>
      <c r="E70" s="40"/>
      <c r="F70" s="40"/>
      <c r="G70" s="40"/>
      <c r="H70" s="41" t="s">
        <v>243</v>
      </c>
      <c r="I70" s="8"/>
      <c r="J70" s="2"/>
      <c r="K70" s="2"/>
    </row>
    <row r="71" spans="1:11" ht="12.75" customHeight="1" x14ac:dyDescent="0.2">
      <c r="A71" s="2"/>
      <c r="B71" s="8"/>
      <c r="C71" s="40" t="s">
        <v>219</v>
      </c>
      <c r="D71" s="40" t="s">
        <v>225</v>
      </c>
      <c r="E71" s="40"/>
      <c r="F71" s="40"/>
      <c r="G71" s="40"/>
      <c r="H71" s="41" t="s">
        <v>244</v>
      </c>
      <c r="I71" s="8"/>
      <c r="J71" s="2"/>
      <c r="K71" s="2"/>
    </row>
    <row r="72" spans="1:11" ht="12.75" customHeight="1" x14ac:dyDescent="0.2">
      <c r="A72" s="2"/>
      <c r="B72" s="8"/>
      <c r="C72" s="40"/>
      <c r="D72" s="40"/>
      <c r="E72" s="40"/>
      <c r="F72" s="40"/>
      <c r="G72" s="40"/>
      <c r="H72" s="40"/>
      <c r="I72" s="8"/>
      <c r="J72" s="2"/>
      <c r="K72" s="2"/>
    </row>
    <row r="73" spans="1:11" ht="12.75" customHeight="1" x14ac:dyDescent="0.2">
      <c r="A73" s="2"/>
      <c r="B73" s="8"/>
      <c r="C73" s="40" t="s">
        <v>221</v>
      </c>
      <c r="D73" s="40" t="s">
        <v>223</v>
      </c>
      <c r="E73" s="40"/>
      <c r="F73" s="40"/>
      <c r="G73" s="40"/>
      <c r="H73" s="41" t="s">
        <v>245</v>
      </c>
      <c r="I73" s="8"/>
      <c r="J73" s="2"/>
      <c r="K73" s="2"/>
    </row>
    <row r="74" spans="1:11" ht="12.75" customHeight="1" x14ac:dyDescent="0.2">
      <c r="A74" s="2"/>
      <c r="B74" s="8"/>
      <c r="C74" s="40" t="s">
        <v>221</v>
      </c>
      <c r="D74" s="40" t="s">
        <v>225</v>
      </c>
      <c r="E74" s="40"/>
      <c r="F74" s="40"/>
      <c r="G74" s="40"/>
      <c r="H74" s="41" t="s">
        <v>246</v>
      </c>
      <c r="I74" s="8"/>
      <c r="J74" s="2"/>
      <c r="K74" s="2"/>
    </row>
    <row r="75" spans="1:11" ht="12.75" customHeight="1" x14ac:dyDescent="0.2">
      <c r="A75" s="2"/>
      <c r="B75" s="8"/>
      <c r="C75" s="40"/>
      <c r="D75" s="40"/>
      <c r="E75" s="40"/>
      <c r="F75" s="40"/>
      <c r="G75" s="40"/>
      <c r="H75" s="40"/>
      <c r="I75" s="8"/>
      <c r="J75" s="2"/>
      <c r="K75" s="2"/>
    </row>
    <row r="76" spans="1:11" ht="12.75" customHeight="1" x14ac:dyDescent="0.2">
      <c r="A76" s="2"/>
      <c r="B76" s="8"/>
      <c r="C76" s="40" t="s">
        <v>223</v>
      </c>
      <c r="D76" s="40" t="s">
        <v>225</v>
      </c>
      <c r="E76" s="40"/>
      <c r="F76" s="40"/>
      <c r="G76" s="40"/>
      <c r="H76" s="41" t="s">
        <v>247</v>
      </c>
      <c r="I76" s="8"/>
      <c r="J76" s="2"/>
      <c r="K76" s="2"/>
    </row>
    <row r="77" spans="1:11" ht="12.75" customHeight="1" x14ac:dyDescent="0.2">
      <c r="A77" s="2"/>
      <c r="B77" s="8"/>
      <c r="C77" s="8"/>
      <c r="D77" s="8"/>
      <c r="E77" s="8"/>
      <c r="F77" s="8"/>
      <c r="G77" s="8"/>
      <c r="H77" s="8"/>
      <c r="I77" s="8"/>
      <c r="J77" s="2"/>
      <c r="K77" s="2"/>
    </row>
    <row r="78" spans="1:11" ht="12.75" customHeight="1" x14ac:dyDescent="0.2">
      <c r="A78" s="2"/>
      <c r="B78" s="8"/>
      <c r="C78" s="8" t="s">
        <v>248</v>
      </c>
      <c r="D78" s="8"/>
      <c r="E78" s="8"/>
      <c r="F78" s="8"/>
      <c r="G78" s="8"/>
      <c r="H78" s="8"/>
      <c r="I78" s="8"/>
      <c r="J78" s="2"/>
      <c r="K78" s="2"/>
    </row>
    <row r="79" spans="1:11" ht="12.75" customHeight="1" x14ac:dyDescent="0.2">
      <c r="A79" s="2"/>
      <c r="B79" s="8"/>
      <c r="C79" s="8"/>
      <c r="D79" s="8"/>
      <c r="E79" s="8"/>
      <c r="F79" s="8"/>
      <c r="G79" s="8"/>
      <c r="H79" s="8"/>
      <c r="I79" s="8"/>
      <c r="J79" s="2"/>
      <c r="K79" s="2"/>
    </row>
    <row r="80" spans="1:11" ht="12.75" customHeight="1" x14ac:dyDescent="0.2">
      <c r="A80" s="2"/>
      <c r="B80" s="2"/>
      <c r="C80" s="2"/>
      <c r="D80" s="2"/>
      <c r="E80" s="2"/>
      <c r="F80" s="2"/>
      <c r="G80" s="2"/>
      <c r="H80" s="2"/>
      <c r="I80" s="2"/>
      <c r="J80" s="2"/>
      <c r="K80" s="2"/>
    </row>
    <row r="81" spans="1:4" ht="12.75" customHeight="1" x14ac:dyDescent="0.2">
      <c r="A81" s="2"/>
      <c r="B81" s="2"/>
      <c r="C81" s="2"/>
      <c r="D81" s="2"/>
    </row>
    <row r="82" spans="1:4" ht="12.75" customHeight="1" x14ac:dyDescent="0.2">
      <c r="A82" s="2"/>
      <c r="B82" s="2" t="s">
        <v>433</v>
      </c>
      <c r="C82" s="2"/>
      <c r="D82" s="2"/>
    </row>
    <row r="83" spans="1:4" ht="12.75" customHeight="1" x14ac:dyDescent="0.2">
      <c r="A83" s="2"/>
      <c r="B83" s="62" t="s">
        <v>81</v>
      </c>
      <c r="D83" s="2"/>
    </row>
    <row r="84" spans="1:4" ht="12.75" customHeight="1" x14ac:dyDescent="0.2">
      <c r="A84" s="2"/>
      <c r="B84" s="62" t="s">
        <v>426</v>
      </c>
      <c r="D84" s="2"/>
    </row>
    <row r="85" spans="1:4" ht="12.75" customHeight="1" x14ac:dyDescent="0.2">
      <c r="A85" s="2"/>
      <c r="B85" s="62" t="s">
        <v>434</v>
      </c>
      <c r="D85" s="2"/>
    </row>
    <row r="86" spans="1:4" ht="12.75" customHeight="1" x14ac:dyDescent="0.2">
      <c r="A86" s="2"/>
      <c r="B86" s="62" t="s">
        <v>435</v>
      </c>
      <c r="D86" s="2"/>
    </row>
    <row r="87" spans="1:4" ht="12.75" customHeight="1" x14ac:dyDescent="0.2">
      <c r="A87" s="2"/>
      <c r="B87" s="62" t="s">
        <v>436</v>
      </c>
      <c r="D87" s="2"/>
    </row>
    <row r="88" spans="1:4" ht="12.75" customHeight="1" x14ac:dyDescent="0.2">
      <c r="A88" s="2"/>
      <c r="B88" s="62" t="s">
        <v>429</v>
      </c>
      <c r="D88" s="2"/>
    </row>
    <row r="89" spans="1:4" ht="12.75" customHeight="1" x14ac:dyDescent="0.2">
      <c r="A89" s="2"/>
      <c r="B89" s="62" t="s">
        <v>437</v>
      </c>
      <c r="D89" s="2"/>
    </row>
    <row r="90" spans="1:4" ht="12.75" customHeight="1" x14ac:dyDescent="0.2">
      <c r="A90" s="2"/>
      <c r="B90" s="62" t="s">
        <v>438</v>
      </c>
      <c r="D90" s="2"/>
    </row>
    <row r="91" spans="1:4" ht="12.75" customHeight="1" x14ac:dyDescent="0.2">
      <c r="A91" s="2"/>
      <c r="B91" s="62" t="s">
        <v>428</v>
      </c>
      <c r="D91" s="2"/>
    </row>
    <row r="92" spans="1:4" ht="12.75" customHeight="1" x14ac:dyDescent="0.2">
      <c r="A92" s="2"/>
      <c r="B92" s="62" t="s">
        <v>439</v>
      </c>
      <c r="D92" s="2"/>
    </row>
    <row r="93" spans="1:4" ht="12.75" customHeight="1" x14ac:dyDescent="0.2">
      <c r="A93" s="2"/>
      <c r="B93" s="62" t="s">
        <v>440</v>
      </c>
      <c r="D93" s="2"/>
    </row>
    <row r="94" spans="1:4" ht="12.75" customHeight="1" x14ac:dyDescent="0.2">
      <c r="A94" s="2"/>
      <c r="B94" s="62" t="s">
        <v>441</v>
      </c>
      <c r="D94" s="2"/>
    </row>
    <row r="95" spans="1:4" ht="12.75" customHeight="1" x14ac:dyDescent="0.2">
      <c r="A95" s="2"/>
      <c r="B95" s="62" t="s">
        <v>430</v>
      </c>
      <c r="D95" s="2"/>
    </row>
    <row r="96" spans="1:4" ht="12.75" customHeight="1" x14ac:dyDescent="0.2">
      <c r="A96" s="2"/>
      <c r="B96" s="62" t="s">
        <v>442</v>
      </c>
      <c r="D96" s="2"/>
    </row>
    <row r="97" spans="1:4" ht="12.75" customHeight="1" x14ac:dyDescent="0.2">
      <c r="A97" s="2"/>
      <c r="B97" s="62" t="s">
        <v>443</v>
      </c>
      <c r="D97" s="2"/>
    </row>
    <row r="98" spans="1:4" ht="12.75" customHeight="1" x14ac:dyDescent="0.2">
      <c r="A98" s="2"/>
      <c r="B98" s="62" t="s">
        <v>198</v>
      </c>
      <c r="D98" s="2"/>
    </row>
    <row r="99" spans="1:4" ht="12.75" customHeight="1" x14ac:dyDescent="0.2">
      <c r="A99" s="2"/>
      <c r="B99" s="2"/>
      <c r="C99" s="2"/>
      <c r="D99" s="2"/>
    </row>
    <row r="100" spans="1:4" ht="12.75" customHeight="1" x14ac:dyDescent="0.2"/>
    <row r="101" spans="1:4" ht="12.75" customHeight="1" x14ac:dyDescent="0.2"/>
    <row r="102" spans="1:4" ht="12.75" customHeight="1" x14ac:dyDescent="0.2"/>
    <row r="103" spans="1:4" ht="12.75" customHeight="1" x14ac:dyDescent="0.2"/>
    <row r="104" spans="1:4" ht="12.75" customHeight="1" x14ac:dyDescent="0.2"/>
    <row r="105" spans="1:4" ht="12.75" customHeight="1" x14ac:dyDescent="0.2"/>
    <row r="106" spans="1:4" ht="12.75" customHeight="1" x14ac:dyDescent="0.2"/>
    <row r="107" spans="1:4" ht="12.75" customHeight="1" x14ac:dyDescent="0.2"/>
    <row r="108" spans="1:4" ht="12.75" customHeight="1" x14ac:dyDescent="0.2"/>
    <row r="109" spans="1:4" ht="12.75" customHeight="1" x14ac:dyDescent="0.2"/>
    <row r="110" spans="1:4" ht="12.75" customHeight="1" x14ac:dyDescent="0.2"/>
    <row r="111" spans="1:4" ht="12.75" customHeight="1" x14ac:dyDescent="0.2"/>
    <row r="112" spans="1:4"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row r="158" ht="12.75" customHeight="1" x14ac:dyDescent="0.2"/>
    <row r="159" ht="12.75" customHeight="1" x14ac:dyDescent="0.2"/>
    <row r="160"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row r="169" ht="12.75" customHeight="1" x14ac:dyDescent="0.2"/>
    <row r="170" ht="12.75" customHeight="1" x14ac:dyDescent="0.2"/>
    <row r="171" ht="12.75" customHeight="1" x14ac:dyDescent="0.2"/>
    <row r="172" ht="12.75" customHeight="1" x14ac:dyDescent="0.2"/>
    <row r="173" ht="12.75" customHeight="1" x14ac:dyDescent="0.2"/>
    <row r="174" ht="12.75" customHeight="1" x14ac:dyDescent="0.2"/>
    <row r="175" ht="12.75" customHeight="1" x14ac:dyDescent="0.2"/>
    <row r="176"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ht="12.75" customHeight="1" x14ac:dyDescent="0.2"/>
    <row r="194" ht="12.75" customHeight="1" x14ac:dyDescent="0.2"/>
    <row r="195" ht="12.75" customHeight="1" x14ac:dyDescent="0.2"/>
    <row r="196" ht="12.75" customHeight="1" x14ac:dyDescent="0.2"/>
    <row r="197" ht="12.75" customHeight="1" x14ac:dyDescent="0.2"/>
    <row r="198" ht="12.75" customHeight="1" x14ac:dyDescent="0.2"/>
    <row r="199" ht="12.75" customHeight="1" x14ac:dyDescent="0.2"/>
    <row r="200" ht="12.75" customHeight="1" x14ac:dyDescent="0.2"/>
    <row r="201" ht="12.75" customHeight="1" x14ac:dyDescent="0.2"/>
    <row r="202" ht="12.75" customHeight="1" x14ac:dyDescent="0.2"/>
    <row r="203" ht="12.75" customHeight="1" x14ac:dyDescent="0.2"/>
    <row r="204" ht="12.75" customHeight="1" x14ac:dyDescent="0.2"/>
    <row r="205" ht="12.75" customHeight="1" x14ac:dyDescent="0.2"/>
    <row r="206" ht="12.75" customHeight="1" x14ac:dyDescent="0.2"/>
    <row r="207" ht="12.75" customHeight="1" x14ac:dyDescent="0.2"/>
    <row r="208" ht="12.75" customHeight="1" x14ac:dyDescent="0.2"/>
    <row r="209" ht="12.75" customHeight="1" x14ac:dyDescent="0.2"/>
    <row r="210" ht="12.75" customHeight="1" x14ac:dyDescent="0.2"/>
    <row r="211" ht="12.75" customHeight="1" x14ac:dyDescent="0.2"/>
    <row r="212" ht="12.75" customHeight="1" x14ac:dyDescent="0.2"/>
    <row r="213" ht="12.75" customHeight="1" x14ac:dyDescent="0.2"/>
    <row r="214" ht="12.75" customHeight="1" x14ac:dyDescent="0.2"/>
    <row r="215" ht="12.75" customHeight="1" x14ac:dyDescent="0.2"/>
    <row r="216" ht="12.75" customHeight="1" x14ac:dyDescent="0.2"/>
    <row r="217" ht="12.75" customHeight="1" x14ac:dyDescent="0.2"/>
    <row r="218" ht="12.75" customHeight="1" x14ac:dyDescent="0.2"/>
    <row r="219" ht="12.75" customHeight="1" x14ac:dyDescent="0.2"/>
    <row r="220" ht="12.75" customHeight="1" x14ac:dyDescent="0.2"/>
    <row r="221" ht="12.75" customHeight="1" x14ac:dyDescent="0.2"/>
    <row r="222" ht="12.75" customHeight="1" x14ac:dyDescent="0.2"/>
    <row r="223" ht="12.75" customHeight="1" x14ac:dyDescent="0.2"/>
    <row r="224" ht="12.75" customHeight="1" x14ac:dyDescent="0.2"/>
    <row r="225" ht="12.75" customHeight="1" x14ac:dyDescent="0.2"/>
    <row r="226" ht="12.75" customHeight="1" x14ac:dyDescent="0.2"/>
    <row r="227" ht="12.75" customHeight="1" x14ac:dyDescent="0.2"/>
    <row r="228" ht="12.75" customHeight="1" x14ac:dyDescent="0.2"/>
    <row r="229" ht="12.75" customHeight="1" x14ac:dyDescent="0.2"/>
    <row r="230" ht="12.75" customHeight="1" x14ac:dyDescent="0.2"/>
    <row r="231" ht="12.75" customHeight="1" x14ac:dyDescent="0.2"/>
    <row r="232" ht="12.75" customHeight="1" x14ac:dyDescent="0.2"/>
    <row r="233" ht="12.75" customHeight="1" x14ac:dyDescent="0.2"/>
    <row r="234" ht="12.75" customHeight="1" x14ac:dyDescent="0.2"/>
    <row r="235" ht="12.75" customHeight="1" x14ac:dyDescent="0.2"/>
    <row r="236" ht="12.75" customHeight="1" x14ac:dyDescent="0.2"/>
    <row r="237" ht="12.75" customHeight="1" x14ac:dyDescent="0.2"/>
    <row r="238" ht="12.75" customHeight="1" x14ac:dyDescent="0.2"/>
    <row r="239" ht="12.75" customHeight="1" x14ac:dyDescent="0.2"/>
    <row r="240" ht="12.75" customHeight="1" x14ac:dyDescent="0.2"/>
    <row r="241" ht="12.75" customHeight="1" x14ac:dyDescent="0.2"/>
    <row r="242" ht="12.75" customHeight="1" x14ac:dyDescent="0.2"/>
    <row r="243" ht="12.75" customHeight="1" x14ac:dyDescent="0.2"/>
    <row r="244" ht="12.75" customHeight="1" x14ac:dyDescent="0.2"/>
    <row r="245" ht="12.75" customHeight="1" x14ac:dyDescent="0.2"/>
    <row r="246" ht="12.75" customHeight="1" x14ac:dyDescent="0.2"/>
    <row r="247" ht="12.75" customHeight="1" x14ac:dyDescent="0.2"/>
    <row r="248" ht="12.75" customHeight="1" x14ac:dyDescent="0.2"/>
    <row r="249" ht="12.75" customHeight="1" x14ac:dyDescent="0.2"/>
    <row r="250" ht="12.75" customHeight="1" x14ac:dyDescent="0.2"/>
    <row r="251" ht="12.75" customHeight="1" x14ac:dyDescent="0.2"/>
    <row r="252" ht="12.75" customHeight="1" x14ac:dyDescent="0.2"/>
    <row r="253" ht="12.75" customHeight="1" x14ac:dyDescent="0.2"/>
    <row r="254" ht="12.75" customHeight="1" x14ac:dyDescent="0.2"/>
    <row r="255" ht="12.75" customHeight="1" x14ac:dyDescent="0.2"/>
    <row r="256" ht="12.75" customHeight="1" x14ac:dyDescent="0.2"/>
    <row r="257" ht="12.75" customHeight="1" x14ac:dyDescent="0.2"/>
    <row r="258" ht="12.75" customHeight="1" x14ac:dyDescent="0.2"/>
    <row r="259" ht="12.75" customHeight="1" x14ac:dyDescent="0.2"/>
    <row r="260" ht="12.75" customHeight="1" x14ac:dyDescent="0.2"/>
    <row r="261" ht="12.75" customHeight="1" x14ac:dyDescent="0.2"/>
    <row r="262" ht="12.75" customHeight="1" x14ac:dyDescent="0.2"/>
    <row r="263" ht="12.75" customHeight="1" x14ac:dyDescent="0.2"/>
    <row r="264" ht="12.75" customHeight="1" x14ac:dyDescent="0.2"/>
    <row r="265" ht="12.75" customHeight="1" x14ac:dyDescent="0.2"/>
    <row r="266" ht="12.75" customHeight="1" x14ac:dyDescent="0.2"/>
    <row r="267" ht="12.75" customHeight="1" x14ac:dyDescent="0.2"/>
    <row r="268" ht="12.75" customHeight="1" x14ac:dyDescent="0.2"/>
    <row r="269" ht="12.75" customHeight="1" x14ac:dyDescent="0.2"/>
    <row r="270" ht="12.75" customHeight="1" x14ac:dyDescent="0.2"/>
    <row r="271" ht="12.75" customHeight="1" x14ac:dyDescent="0.2"/>
    <row r="272" ht="12.75" customHeight="1" x14ac:dyDescent="0.2"/>
    <row r="273" ht="12.75" customHeight="1" x14ac:dyDescent="0.2"/>
    <row r="274" ht="12.75" customHeight="1" x14ac:dyDescent="0.2"/>
    <row r="275" ht="12.75" customHeight="1" x14ac:dyDescent="0.2"/>
    <row r="276" ht="12.75" customHeight="1" x14ac:dyDescent="0.2"/>
    <row r="277" ht="12.75" customHeight="1" x14ac:dyDescent="0.2"/>
    <row r="278" ht="12.75" customHeight="1" x14ac:dyDescent="0.2"/>
    <row r="279" ht="12.75" customHeight="1" x14ac:dyDescent="0.2"/>
    <row r="280" ht="12.75" customHeight="1" x14ac:dyDescent="0.2"/>
    <row r="281" ht="12.75" customHeight="1" x14ac:dyDescent="0.2"/>
    <row r="282" ht="12.75" customHeight="1" x14ac:dyDescent="0.2"/>
    <row r="283" ht="12.75" customHeight="1" x14ac:dyDescent="0.2"/>
    <row r="284" ht="12.75" customHeight="1" x14ac:dyDescent="0.2"/>
    <row r="285" ht="12.75" customHeight="1" x14ac:dyDescent="0.2"/>
    <row r="286" ht="12.75" customHeight="1" x14ac:dyDescent="0.2"/>
    <row r="287" ht="12.75" customHeight="1" x14ac:dyDescent="0.2"/>
    <row r="288" ht="12.75" customHeight="1" x14ac:dyDescent="0.2"/>
    <row r="289" ht="12.75" customHeight="1" x14ac:dyDescent="0.2"/>
    <row r="290" ht="12.75" customHeight="1" x14ac:dyDescent="0.2"/>
    <row r="291" ht="12.75" customHeight="1" x14ac:dyDescent="0.2"/>
    <row r="292" ht="12.75" customHeight="1" x14ac:dyDescent="0.2"/>
    <row r="293" ht="12.75" customHeight="1" x14ac:dyDescent="0.2"/>
    <row r="294" ht="12.75" customHeight="1" x14ac:dyDescent="0.2"/>
    <row r="295" ht="12.75" customHeight="1" x14ac:dyDescent="0.2"/>
    <row r="296" ht="12.75" customHeight="1" x14ac:dyDescent="0.2"/>
    <row r="297" ht="12.75" customHeight="1" x14ac:dyDescent="0.2"/>
    <row r="298" ht="12.75" customHeight="1" x14ac:dyDescent="0.2"/>
    <row r="299" ht="12.75" customHeight="1" x14ac:dyDescent="0.2"/>
    <row r="300" ht="12.75" customHeight="1" x14ac:dyDescent="0.2"/>
    <row r="301" ht="12.75" customHeight="1" x14ac:dyDescent="0.2"/>
    <row r="302" ht="12.75" customHeight="1" x14ac:dyDescent="0.2"/>
    <row r="303" ht="12.75" customHeight="1" x14ac:dyDescent="0.2"/>
    <row r="304" ht="12.75" customHeight="1" x14ac:dyDescent="0.2"/>
    <row r="305" ht="12.75" customHeight="1" x14ac:dyDescent="0.2"/>
    <row r="306" ht="12.75" customHeight="1" x14ac:dyDescent="0.2"/>
    <row r="307" ht="12.75" customHeight="1" x14ac:dyDescent="0.2"/>
    <row r="308" ht="12.75" customHeight="1" x14ac:dyDescent="0.2"/>
    <row r="309" ht="12.75" customHeight="1" x14ac:dyDescent="0.2"/>
    <row r="310" ht="12.75" customHeight="1" x14ac:dyDescent="0.2"/>
    <row r="311" ht="12.75" customHeight="1" x14ac:dyDescent="0.2"/>
    <row r="312" ht="12.75" customHeight="1" x14ac:dyDescent="0.2"/>
    <row r="313" ht="12.75" customHeight="1" x14ac:dyDescent="0.2"/>
    <row r="314" ht="12.75" customHeight="1" x14ac:dyDescent="0.2"/>
    <row r="315" ht="12.75" customHeight="1" x14ac:dyDescent="0.2"/>
    <row r="316" ht="12.75" customHeight="1" x14ac:dyDescent="0.2"/>
    <row r="317" ht="12.75" customHeight="1" x14ac:dyDescent="0.2"/>
    <row r="318" ht="12.75" customHeight="1" x14ac:dyDescent="0.2"/>
    <row r="319" ht="12.75" customHeight="1" x14ac:dyDescent="0.2"/>
    <row r="320" ht="12.75" customHeight="1" x14ac:dyDescent="0.2"/>
    <row r="321" ht="12.75" customHeight="1" x14ac:dyDescent="0.2"/>
    <row r="322" ht="12.75" customHeight="1" x14ac:dyDescent="0.2"/>
    <row r="323" ht="12.75" customHeight="1" x14ac:dyDescent="0.2"/>
    <row r="324" ht="12.75" customHeight="1" x14ac:dyDescent="0.2"/>
    <row r="325" ht="12.75" customHeight="1" x14ac:dyDescent="0.2"/>
    <row r="326" ht="12.75" customHeight="1" x14ac:dyDescent="0.2"/>
    <row r="327" ht="12.75" customHeight="1" x14ac:dyDescent="0.2"/>
    <row r="328" ht="12.75" customHeight="1" x14ac:dyDescent="0.2"/>
    <row r="329" ht="12.75" customHeight="1" x14ac:dyDescent="0.2"/>
    <row r="330" ht="12.75" customHeight="1" x14ac:dyDescent="0.2"/>
    <row r="331" ht="12.75" customHeight="1" x14ac:dyDescent="0.2"/>
    <row r="332" ht="12.75" customHeight="1" x14ac:dyDescent="0.2"/>
    <row r="333" ht="12.75" customHeight="1" x14ac:dyDescent="0.2"/>
    <row r="334" ht="12.75" customHeight="1" x14ac:dyDescent="0.2"/>
    <row r="335" ht="12.75" customHeight="1" x14ac:dyDescent="0.2"/>
    <row r="336" ht="12.75" customHeight="1" x14ac:dyDescent="0.2"/>
    <row r="337" ht="12.75" customHeight="1" x14ac:dyDescent="0.2"/>
    <row r="338" ht="12.75" customHeight="1" x14ac:dyDescent="0.2"/>
    <row r="339" ht="12.75" customHeight="1" x14ac:dyDescent="0.2"/>
    <row r="340" ht="12.75" customHeight="1" x14ac:dyDescent="0.2"/>
    <row r="341" ht="12.75" customHeight="1" x14ac:dyDescent="0.2"/>
    <row r="342" ht="12.75" customHeight="1" x14ac:dyDescent="0.2"/>
    <row r="343" ht="12.75" customHeight="1" x14ac:dyDescent="0.2"/>
    <row r="344" ht="12.75" customHeight="1" x14ac:dyDescent="0.2"/>
    <row r="345" ht="12.75" customHeight="1" x14ac:dyDescent="0.2"/>
    <row r="346" ht="12.75" customHeight="1" x14ac:dyDescent="0.2"/>
    <row r="347" ht="12.75" customHeight="1" x14ac:dyDescent="0.2"/>
    <row r="348" ht="12.75" customHeight="1" x14ac:dyDescent="0.2"/>
    <row r="349" ht="12.75" customHeight="1" x14ac:dyDescent="0.2"/>
    <row r="350" ht="12.75" customHeight="1" x14ac:dyDescent="0.2"/>
    <row r="351" ht="12.75" customHeight="1" x14ac:dyDescent="0.2"/>
    <row r="352" ht="12.75" customHeight="1" x14ac:dyDescent="0.2"/>
    <row r="353" ht="12.75" customHeight="1" x14ac:dyDescent="0.2"/>
    <row r="354" ht="12.75" customHeight="1" x14ac:dyDescent="0.2"/>
    <row r="355" ht="12.75" customHeight="1" x14ac:dyDescent="0.2"/>
    <row r="356" ht="12.75" customHeight="1" x14ac:dyDescent="0.2"/>
    <row r="357" ht="12.75" customHeight="1" x14ac:dyDescent="0.2"/>
    <row r="358" ht="12.75" customHeight="1" x14ac:dyDescent="0.2"/>
    <row r="359" ht="12.75" customHeight="1" x14ac:dyDescent="0.2"/>
    <row r="360" ht="12.75" customHeight="1" x14ac:dyDescent="0.2"/>
    <row r="361" ht="12.75" customHeight="1" x14ac:dyDescent="0.2"/>
    <row r="362" ht="12.75" customHeight="1" x14ac:dyDescent="0.2"/>
    <row r="363" ht="12.75" customHeight="1" x14ac:dyDescent="0.2"/>
    <row r="364" ht="12.75" customHeight="1" x14ac:dyDescent="0.2"/>
    <row r="365" ht="12.75" customHeight="1" x14ac:dyDescent="0.2"/>
    <row r="366" ht="12.75" customHeight="1" x14ac:dyDescent="0.2"/>
    <row r="367" ht="12.75" customHeight="1" x14ac:dyDescent="0.2"/>
    <row r="368" ht="12.75" customHeight="1" x14ac:dyDescent="0.2"/>
    <row r="369" ht="12.75" customHeight="1" x14ac:dyDescent="0.2"/>
    <row r="370" ht="12.75" customHeight="1" x14ac:dyDescent="0.2"/>
    <row r="371" ht="12.75" customHeight="1" x14ac:dyDescent="0.2"/>
    <row r="372" ht="12.75" customHeight="1" x14ac:dyDescent="0.2"/>
    <row r="373" ht="12.75" customHeight="1" x14ac:dyDescent="0.2"/>
    <row r="374" ht="12.75" customHeight="1" x14ac:dyDescent="0.2"/>
    <row r="375" ht="12.75" customHeight="1" x14ac:dyDescent="0.2"/>
    <row r="376" ht="12.75" customHeight="1" x14ac:dyDescent="0.2"/>
    <row r="377" ht="12.75" customHeight="1" x14ac:dyDescent="0.2"/>
    <row r="378" ht="12.75" customHeight="1" x14ac:dyDescent="0.2"/>
    <row r="379" ht="12.75" customHeight="1" x14ac:dyDescent="0.2"/>
    <row r="380" ht="12.75" customHeight="1" x14ac:dyDescent="0.2"/>
    <row r="381" ht="12.75" customHeight="1" x14ac:dyDescent="0.2"/>
    <row r="382" ht="12.75" customHeight="1" x14ac:dyDescent="0.2"/>
    <row r="383" ht="12.75" customHeight="1" x14ac:dyDescent="0.2"/>
    <row r="384" ht="12.75" customHeight="1" x14ac:dyDescent="0.2"/>
    <row r="385" ht="12.75" customHeight="1" x14ac:dyDescent="0.2"/>
    <row r="386" ht="12.75" customHeight="1" x14ac:dyDescent="0.2"/>
    <row r="387" ht="12.75" customHeight="1" x14ac:dyDescent="0.2"/>
    <row r="388" ht="12.75" customHeight="1" x14ac:dyDescent="0.2"/>
    <row r="389" ht="12.75" customHeight="1" x14ac:dyDescent="0.2"/>
    <row r="390" ht="12.75" customHeight="1" x14ac:dyDescent="0.2"/>
    <row r="391" ht="12.75" customHeight="1" x14ac:dyDescent="0.2"/>
    <row r="392" ht="12.75" customHeight="1" x14ac:dyDescent="0.2"/>
    <row r="393" ht="12.75" customHeight="1" x14ac:dyDescent="0.2"/>
    <row r="394" ht="12.75" customHeight="1" x14ac:dyDescent="0.2"/>
    <row r="395" ht="12.75" customHeight="1" x14ac:dyDescent="0.2"/>
    <row r="396" ht="12.75" customHeight="1" x14ac:dyDescent="0.2"/>
    <row r="397" ht="12.75" customHeight="1" x14ac:dyDescent="0.2"/>
    <row r="398" ht="12.75" customHeight="1" x14ac:dyDescent="0.2"/>
    <row r="399" ht="12.75" customHeight="1" x14ac:dyDescent="0.2"/>
    <row r="400" ht="12.75" customHeight="1" x14ac:dyDescent="0.2"/>
    <row r="401" ht="12.75" customHeight="1" x14ac:dyDescent="0.2"/>
    <row r="402" ht="12.75" customHeight="1" x14ac:dyDescent="0.2"/>
    <row r="403" ht="12.75" customHeight="1" x14ac:dyDescent="0.2"/>
    <row r="404" ht="12.75" customHeight="1" x14ac:dyDescent="0.2"/>
    <row r="405" ht="12.75" customHeight="1" x14ac:dyDescent="0.2"/>
    <row r="406" ht="12.75" customHeight="1" x14ac:dyDescent="0.2"/>
    <row r="407" ht="12.75" customHeight="1" x14ac:dyDescent="0.2"/>
    <row r="408" ht="12.75" customHeight="1" x14ac:dyDescent="0.2"/>
    <row r="409" ht="12.75" customHeight="1" x14ac:dyDescent="0.2"/>
    <row r="410" ht="12.75" customHeight="1" x14ac:dyDescent="0.2"/>
    <row r="411" ht="12.75" customHeight="1" x14ac:dyDescent="0.2"/>
    <row r="412" ht="12.75" customHeight="1" x14ac:dyDescent="0.2"/>
    <row r="413" ht="12.75" customHeight="1" x14ac:dyDescent="0.2"/>
    <row r="414" ht="12.75" customHeight="1" x14ac:dyDescent="0.2"/>
    <row r="415" ht="12.75" customHeight="1" x14ac:dyDescent="0.2"/>
    <row r="416" ht="12.75" customHeight="1" x14ac:dyDescent="0.2"/>
    <row r="417" ht="12.75" customHeight="1" x14ac:dyDescent="0.2"/>
    <row r="418" ht="12.75" customHeight="1" x14ac:dyDescent="0.2"/>
    <row r="419" ht="12.75" customHeight="1" x14ac:dyDescent="0.2"/>
    <row r="420" ht="12.75" customHeight="1" x14ac:dyDescent="0.2"/>
    <row r="421" ht="12.75" customHeight="1" x14ac:dyDescent="0.2"/>
    <row r="422" ht="12.75" customHeight="1" x14ac:dyDescent="0.2"/>
    <row r="423" ht="12.75" customHeight="1" x14ac:dyDescent="0.2"/>
    <row r="424" ht="12.75" customHeight="1" x14ac:dyDescent="0.2"/>
    <row r="425" ht="12.75" customHeight="1" x14ac:dyDescent="0.2"/>
    <row r="426" ht="12.75" customHeight="1" x14ac:dyDescent="0.2"/>
    <row r="427" ht="12.75" customHeight="1" x14ac:dyDescent="0.2"/>
    <row r="428" ht="12.75" customHeight="1" x14ac:dyDescent="0.2"/>
    <row r="429" ht="12.75" customHeight="1" x14ac:dyDescent="0.2"/>
    <row r="430" ht="12.75" customHeight="1" x14ac:dyDescent="0.2"/>
    <row r="431" ht="12.75" customHeight="1" x14ac:dyDescent="0.2"/>
    <row r="432" ht="12.75" customHeight="1" x14ac:dyDescent="0.2"/>
    <row r="433" ht="12.75" customHeight="1" x14ac:dyDescent="0.2"/>
    <row r="434" ht="12.75" customHeight="1" x14ac:dyDescent="0.2"/>
    <row r="435" ht="12.75" customHeight="1" x14ac:dyDescent="0.2"/>
    <row r="436" ht="12.75" customHeight="1" x14ac:dyDescent="0.2"/>
    <row r="437" ht="12.75" customHeight="1" x14ac:dyDescent="0.2"/>
    <row r="438" ht="12.75" customHeight="1" x14ac:dyDescent="0.2"/>
    <row r="439" ht="12.75" customHeight="1" x14ac:dyDescent="0.2"/>
    <row r="440" ht="12.75" customHeight="1" x14ac:dyDescent="0.2"/>
    <row r="441" ht="12.75" customHeight="1" x14ac:dyDescent="0.2"/>
    <row r="442" ht="12.75" customHeight="1" x14ac:dyDescent="0.2"/>
    <row r="443" ht="12.75" customHeight="1" x14ac:dyDescent="0.2"/>
    <row r="444" ht="12.75" customHeight="1" x14ac:dyDescent="0.2"/>
    <row r="445" ht="12.75" customHeight="1" x14ac:dyDescent="0.2"/>
    <row r="446" ht="12.75" customHeight="1" x14ac:dyDescent="0.2"/>
    <row r="447" ht="12.75" customHeight="1" x14ac:dyDescent="0.2"/>
    <row r="448" ht="12.75" customHeight="1" x14ac:dyDescent="0.2"/>
    <row r="449" ht="12.75" customHeight="1" x14ac:dyDescent="0.2"/>
    <row r="450" ht="12.75" customHeight="1" x14ac:dyDescent="0.2"/>
    <row r="451" ht="12.75" customHeight="1" x14ac:dyDescent="0.2"/>
    <row r="452" ht="12.75" customHeight="1" x14ac:dyDescent="0.2"/>
    <row r="453" ht="12.75" customHeight="1" x14ac:dyDescent="0.2"/>
    <row r="454" ht="12.75" customHeight="1" x14ac:dyDescent="0.2"/>
    <row r="455" ht="12.75" customHeight="1" x14ac:dyDescent="0.2"/>
    <row r="456" ht="12.75" customHeight="1" x14ac:dyDescent="0.2"/>
    <row r="457" ht="12.75" customHeight="1" x14ac:dyDescent="0.2"/>
    <row r="458" ht="12.75" customHeight="1" x14ac:dyDescent="0.2"/>
    <row r="459" ht="12.75" customHeight="1" x14ac:dyDescent="0.2"/>
    <row r="460" ht="12.75" customHeight="1" x14ac:dyDescent="0.2"/>
    <row r="461" ht="12.75" customHeight="1" x14ac:dyDescent="0.2"/>
    <row r="462" ht="12.75" customHeight="1" x14ac:dyDescent="0.2"/>
    <row r="463" ht="12.75" customHeight="1" x14ac:dyDescent="0.2"/>
    <row r="464" ht="12.75" customHeight="1" x14ac:dyDescent="0.2"/>
    <row r="465" ht="12.75" customHeight="1" x14ac:dyDescent="0.2"/>
    <row r="466" ht="12.75" customHeight="1" x14ac:dyDescent="0.2"/>
    <row r="467" ht="12.75" customHeight="1" x14ac:dyDescent="0.2"/>
    <row r="468" ht="12.75" customHeight="1" x14ac:dyDescent="0.2"/>
    <row r="469" ht="12.75" customHeight="1" x14ac:dyDescent="0.2"/>
    <row r="470" ht="12.75" customHeight="1" x14ac:dyDescent="0.2"/>
    <row r="471" ht="12.75" customHeight="1" x14ac:dyDescent="0.2"/>
    <row r="472" ht="12.75" customHeight="1" x14ac:dyDescent="0.2"/>
    <row r="473" ht="12.75" customHeight="1" x14ac:dyDescent="0.2"/>
    <row r="474" ht="12.75" customHeight="1" x14ac:dyDescent="0.2"/>
    <row r="475" ht="12.75" customHeight="1" x14ac:dyDescent="0.2"/>
    <row r="476" ht="12.75" customHeight="1" x14ac:dyDescent="0.2"/>
    <row r="477" ht="12.75" customHeight="1" x14ac:dyDescent="0.2"/>
    <row r="478" ht="12.75" customHeight="1" x14ac:dyDescent="0.2"/>
    <row r="479" ht="12.75" customHeight="1" x14ac:dyDescent="0.2"/>
    <row r="480" ht="12.75" customHeight="1" x14ac:dyDescent="0.2"/>
    <row r="481" ht="12.75" customHeight="1" x14ac:dyDescent="0.2"/>
    <row r="482" ht="12.75" customHeight="1" x14ac:dyDescent="0.2"/>
    <row r="483" ht="12.75" customHeight="1" x14ac:dyDescent="0.2"/>
    <row r="484" ht="12.75" customHeight="1" x14ac:dyDescent="0.2"/>
    <row r="485" ht="12.75" customHeight="1" x14ac:dyDescent="0.2"/>
    <row r="486" ht="12.75" customHeight="1" x14ac:dyDescent="0.2"/>
    <row r="487" ht="12.75" customHeight="1" x14ac:dyDescent="0.2"/>
    <row r="488" ht="12.75" customHeight="1" x14ac:dyDescent="0.2"/>
    <row r="489" ht="12.75" customHeight="1" x14ac:dyDescent="0.2"/>
    <row r="490" ht="12.75" customHeight="1" x14ac:dyDescent="0.2"/>
    <row r="491" ht="12.75" customHeight="1" x14ac:dyDescent="0.2"/>
    <row r="492" ht="12.75" customHeight="1" x14ac:dyDescent="0.2"/>
    <row r="493" ht="12.75" customHeight="1" x14ac:dyDescent="0.2"/>
    <row r="494" ht="12.75" customHeight="1" x14ac:dyDescent="0.2"/>
    <row r="495" ht="12.75" customHeight="1" x14ac:dyDescent="0.2"/>
    <row r="496" ht="12.75" customHeight="1" x14ac:dyDescent="0.2"/>
    <row r="497" ht="12.75" customHeight="1" x14ac:dyDescent="0.2"/>
    <row r="498" ht="12.75" customHeight="1" x14ac:dyDescent="0.2"/>
    <row r="499" ht="12.75" customHeight="1" x14ac:dyDescent="0.2"/>
    <row r="500" ht="12.75" customHeight="1" x14ac:dyDescent="0.2"/>
    <row r="501" ht="12.75" customHeight="1" x14ac:dyDescent="0.2"/>
    <row r="502" ht="12.75" customHeight="1" x14ac:dyDescent="0.2"/>
    <row r="503" ht="12.75" customHeight="1" x14ac:dyDescent="0.2"/>
    <row r="504" ht="12.75" customHeight="1" x14ac:dyDescent="0.2"/>
    <row r="505" ht="12.75" customHeight="1" x14ac:dyDescent="0.2"/>
    <row r="506" ht="12.75" customHeight="1" x14ac:dyDescent="0.2"/>
    <row r="507" ht="12.75" customHeight="1" x14ac:dyDescent="0.2"/>
    <row r="508" ht="12.75" customHeight="1" x14ac:dyDescent="0.2"/>
    <row r="509" ht="12.75" customHeight="1" x14ac:dyDescent="0.2"/>
    <row r="510" ht="12.75" customHeight="1" x14ac:dyDescent="0.2"/>
    <row r="511" ht="12.75" customHeight="1" x14ac:dyDescent="0.2"/>
    <row r="512" ht="12.75" customHeight="1" x14ac:dyDescent="0.2"/>
    <row r="513" ht="12.75" customHeight="1" x14ac:dyDescent="0.2"/>
    <row r="514" ht="12.75" customHeight="1" x14ac:dyDescent="0.2"/>
    <row r="515" ht="12.75" customHeight="1" x14ac:dyDescent="0.2"/>
    <row r="516" ht="12.75" customHeight="1" x14ac:dyDescent="0.2"/>
    <row r="517" ht="12.75" customHeight="1" x14ac:dyDescent="0.2"/>
    <row r="518" ht="12.75" customHeight="1" x14ac:dyDescent="0.2"/>
    <row r="519" ht="12.75" customHeight="1" x14ac:dyDescent="0.2"/>
    <row r="520" ht="12.75" customHeight="1" x14ac:dyDescent="0.2"/>
    <row r="521" ht="12.75" customHeight="1" x14ac:dyDescent="0.2"/>
    <row r="522" ht="12.75" customHeight="1" x14ac:dyDescent="0.2"/>
    <row r="523" ht="12.75" customHeight="1" x14ac:dyDescent="0.2"/>
    <row r="524" ht="12.75" customHeight="1" x14ac:dyDescent="0.2"/>
    <row r="525" ht="12.75" customHeight="1" x14ac:dyDescent="0.2"/>
    <row r="526" ht="12.75" customHeight="1" x14ac:dyDescent="0.2"/>
    <row r="527" ht="12.75" customHeight="1" x14ac:dyDescent="0.2"/>
    <row r="528" ht="12.75" customHeight="1" x14ac:dyDescent="0.2"/>
    <row r="529" ht="12.75" customHeight="1" x14ac:dyDescent="0.2"/>
    <row r="530" ht="12.75" customHeight="1" x14ac:dyDescent="0.2"/>
    <row r="531" ht="12.75" customHeight="1" x14ac:dyDescent="0.2"/>
    <row r="532" ht="12.75" customHeight="1" x14ac:dyDescent="0.2"/>
    <row r="533" ht="12.75" customHeight="1" x14ac:dyDescent="0.2"/>
    <row r="534" ht="12.75" customHeight="1" x14ac:dyDescent="0.2"/>
    <row r="535" ht="12.75" customHeight="1" x14ac:dyDescent="0.2"/>
    <row r="536" ht="12.75" customHeight="1" x14ac:dyDescent="0.2"/>
    <row r="537" ht="12.75" customHeight="1" x14ac:dyDescent="0.2"/>
    <row r="538" ht="12.75" customHeight="1" x14ac:dyDescent="0.2"/>
    <row r="539" ht="12.75" customHeight="1" x14ac:dyDescent="0.2"/>
    <row r="540" ht="12.75" customHeight="1" x14ac:dyDescent="0.2"/>
    <row r="541" ht="12.75" customHeight="1" x14ac:dyDescent="0.2"/>
    <row r="542" ht="12.75" customHeight="1" x14ac:dyDescent="0.2"/>
    <row r="543" ht="12.75" customHeight="1" x14ac:dyDescent="0.2"/>
    <row r="544" ht="12.75" customHeight="1" x14ac:dyDescent="0.2"/>
    <row r="545" ht="12.75" customHeight="1" x14ac:dyDescent="0.2"/>
    <row r="546" ht="12.75" customHeight="1" x14ac:dyDescent="0.2"/>
    <row r="547" ht="12.75" customHeight="1" x14ac:dyDescent="0.2"/>
    <row r="548" ht="12.75" customHeight="1" x14ac:dyDescent="0.2"/>
    <row r="549" ht="12.75" customHeight="1" x14ac:dyDescent="0.2"/>
    <row r="550" ht="12.75" customHeight="1" x14ac:dyDescent="0.2"/>
    <row r="551" ht="12.75" customHeight="1" x14ac:dyDescent="0.2"/>
    <row r="552" ht="12.75" customHeight="1" x14ac:dyDescent="0.2"/>
    <row r="553" ht="12.75" customHeight="1" x14ac:dyDescent="0.2"/>
    <row r="554" ht="12.75" customHeight="1" x14ac:dyDescent="0.2"/>
    <row r="555" ht="12.75" customHeight="1" x14ac:dyDescent="0.2"/>
    <row r="556" ht="12.75" customHeight="1" x14ac:dyDescent="0.2"/>
    <row r="557" ht="12.75" customHeight="1" x14ac:dyDescent="0.2"/>
    <row r="558" ht="12.75" customHeight="1" x14ac:dyDescent="0.2"/>
    <row r="559" ht="12.75" customHeight="1" x14ac:dyDescent="0.2"/>
    <row r="560" ht="12.75" customHeight="1" x14ac:dyDescent="0.2"/>
    <row r="561" ht="12.75" customHeight="1" x14ac:dyDescent="0.2"/>
    <row r="562" ht="12.75" customHeight="1" x14ac:dyDescent="0.2"/>
    <row r="563" ht="12.75" customHeight="1" x14ac:dyDescent="0.2"/>
    <row r="564" ht="12.75" customHeight="1" x14ac:dyDescent="0.2"/>
    <row r="565" ht="12.75" customHeight="1" x14ac:dyDescent="0.2"/>
    <row r="566" ht="12.75" customHeight="1" x14ac:dyDescent="0.2"/>
    <row r="567" ht="12.75" customHeight="1" x14ac:dyDescent="0.2"/>
    <row r="568" ht="12.75" customHeight="1" x14ac:dyDescent="0.2"/>
    <row r="569" ht="12.75" customHeight="1" x14ac:dyDescent="0.2"/>
    <row r="570" ht="12.75" customHeight="1" x14ac:dyDescent="0.2"/>
    <row r="571" ht="12.75" customHeight="1" x14ac:dyDescent="0.2"/>
    <row r="572" ht="12.75" customHeight="1" x14ac:dyDescent="0.2"/>
    <row r="573" ht="12.75" customHeight="1" x14ac:dyDescent="0.2"/>
    <row r="574" ht="12.75" customHeight="1" x14ac:dyDescent="0.2"/>
    <row r="575" ht="12.75" customHeight="1" x14ac:dyDescent="0.2"/>
    <row r="576" ht="12.75" customHeight="1" x14ac:dyDescent="0.2"/>
    <row r="577" ht="12.75" customHeight="1" x14ac:dyDescent="0.2"/>
    <row r="578" ht="12.75" customHeight="1" x14ac:dyDescent="0.2"/>
    <row r="579" ht="12.75" customHeight="1" x14ac:dyDescent="0.2"/>
    <row r="580" ht="12.75" customHeight="1" x14ac:dyDescent="0.2"/>
    <row r="581" ht="12.75" customHeight="1" x14ac:dyDescent="0.2"/>
    <row r="582" ht="12.75" customHeight="1" x14ac:dyDescent="0.2"/>
    <row r="583" ht="12.75" customHeight="1" x14ac:dyDescent="0.2"/>
    <row r="584" ht="12.75" customHeight="1" x14ac:dyDescent="0.2"/>
    <row r="585" ht="12.75" customHeight="1" x14ac:dyDescent="0.2"/>
    <row r="586" ht="12.75" customHeight="1" x14ac:dyDescent="0.2"/>
    <row r="587" ht="12.75" customHeight="1" x14ac:dyDescent="0.2"/>
    <row r="588" ht="12.75" customHeight="1" x14ac:dyDescent="0.2"/>
    <row r="589" ht="12.75" customHeight="1" x14ac:dyDescent="0.2"/>
    <row r="590" ht="12.75" customHeight="1" x14ac:dyDescent="0.2"/>
    <row r="591" ht="12.75" customHeight="1" x14ac:dyDescent="0.2"/>
    <row r="592" ht="12.75" customHeight="1" x14ac:dyDescent="0.2"/>
    <row r="593" ht="12.75" customHeight="1" x14ac:dyDescent="0.2"/>
    <row r="594" ht="12.75" customHeight="1" x14ac:dyDescent="0.2"/>
    <row r="595" ht="12.75" customHeight="1" x14ac:dyDescent="0.2"/>
    <row r="596" ht="12.75" customHeight="1" x14ac:dyDescent="0.2"/>
    <row r="597" ht="12.75" customHeight="1" x14ac:dyDescent="0.2"/>
    <row r="598" ht="12.75" customHeight="1" x14ac:dyDescent="0.2"/>
    <row r="599" ht="12.75" customHeight="1" x14ac:dyDescent="0.2"/>
    <row r="600" ht="12.75" customHeight="1" x14ac:dyDescent="0.2"/>
    <row r="601" ht="12.75" customHeight="1" x14ac:dyDescent="0.2"/>
    <row r="602" ht="12.75" customHeight="1" x14ac:dyDescent="0.2"/>
    <row r="603" ht="12.75" customHeight="1" x14ac:dyDescent="0.2"/>
    <row r="604" ht="12.75" customHeight="1" x14ac:dyDescent="0.2"/>
    <row r="605" ht="12.75" customHeight="1" x14ac:dyDescent="0.2"/>
    <row r="606" ht="12.75" customHeight="1" x14ac:dyDescent="0.2"/>
    <row r="607" ht="12.75" customHeight="1" x14ac:dyDescent="0.2"/>
    <row r="608" ht="12.75" customHeight="1" x14ac:dyDescent="0.2"/>
    <row r="609" ht="12.75" customHeight="1" x14ac:dyDescent="0.2"/>
    <row r="610" ht="12.75" customHeight="1" x14ac:dyDescent="0.2"/>
    <row r="611" ht="12.75" customHeight="1" x14ac:dyDescent="0.2"/>
    <row r="612" ht="12.75" customHeight="1" x14ac:dyDescent="0.2"/>
    <row r="613" ht="12.75" customHeight="1" x14ac:dyDescent="0.2"/>
    <row r="614" ht="12.75" customHeight="1" x14ac:dyDescent="0.2"/>
    <row r="615" ht="12.75" customHeight="1" x14ac:dyDescent="0.2"/>
    <row r="616" ht="12.75" customHeight="1" x14ac:dyDescent="0.2"/>
    <row r="617" ht="12.75" customHeight="1" x14ac:dyDescent="0.2"/>
    <row r="618" ht="12.75" customHeight="1" x14ac:dyDescent="0.2"/>
    <row r="619" ht="12.75" customHeight="1" x14ac:dyDescent="0.2"/>
    <row r="620" ht="12.75" customHeight="1" x14ac:dyDescent="0.2"/>
    <row r="621" ht="12.75" customHeight="1" x14ac:dyDescent="0.2"/>
    <row r="622" ht="12.75" customHeight="1" x14ac:dyDescent="0.2"/>
    <row r="623" ht="12.75" customHeight="1" x14ac:dyDescent="0.2"/>
    <row r="624" ht="12.75" customHeight="1" x14ac:dyDescent="0.2"/>
    <row r="625" ht="12.75" customHeight="1" x14ac:dyDescent="0.2"/>
    <row r="626" ht="12.75" customHeight="1" x14ac:dyDescent="0.2"/>
    <row r="627" ht="12.75" customHeight="1" x14ac:dyDescent="0.2"/>
    <row r="628" ht="12.75" customHeight="1" x14ac:dyDescent="0.2"/>
    <row r="629" ht="12.75" customHeight="1" x14ac:dyDescent="0.2"/>
    <row r="630" ht="12.75" customHeight="1" x14ac:dyDescent="0.2"/>
    <row r="631" ht="12.75" customHeight="1" x14ac:dyDescent="0.2"/>
    <row r="632" ht="12.75" customHeight="1" x14ac:dyDescent="0.2"/>
    <row r="633" ht="12.75" customHeight="1" x14ac:dyDescent="0.2"/>
    <row r="634" ht="12.75" customHeight="1" x14ac:dyDescent="0.2"/>
    <row r="635" ht="12.75" customHeight="1" x14ac:dyDescent="0.2"/>
    <row r="636" ht="12.75" customHeight="1" x14ac:dyDescent="0.2"/>
    <row r="637" ht="12.75" customHeight="1" x14ac:dyDescent="0.2"/>
    <row r="638" ht="12.75" customHeight="1" x14ac:dyDescent="0.2"/>
    <row r="639" ht="12.75" customHeight="1" x14ac:dyDescent="0.2"/>
    <row r="640" ht="12.75" customHeight="1" x14ac:dyDescent="0.2"/>
    <row r="641" ht="12.75" customHeight="1" x14ac:dyDescent="0.2"/>
    <row r="642" ht="12.75" customHeight="1" x14ac:dyDescent="0.2"/>
    <row r="643" ht="12.75" customHeight="1" x14ac:dyDescent="0.2"/>
    <row r="644" ht="12.75" customHeight="1" x14ac:dyDescent="0.2"/>
    <row r="645" ht="12.75" customHeight="1" x14ac:dyDescent="0.2"/>
    <row r="646" ht="12.75" customHeight="1" x14ac:dyDescent="0.2"/>
    <row r="647" ht="12.75" customHeight="1" x14ac:dyDescent="0.2"/>
    <row r="648" ht="12.75" customHeight="1" x14ac:dyDescent="0.2"/>
    <row r="649" ht="12.75" customHeight="1" x14ac:dyDescent="0.2"/>
    <row r="650" ht="12.75" customHeight="1" x14ac:dyDescent="0.2"/>
    <row r="651" ht="12.75" customHeight="1" x14ac:dyDescent="0.2"/>
    <row r="652" ht="12.75" customHeight="1" x14ac:dyDescent="0.2"/>
    <row r="653" ht="12.75" customHeight="1" x14ac:dyDescent="0.2"/>
    <row r="654" ht="12.75" customHeight="1" x14ac:dyDescent="0.2"/>
    <row r="655" ht="12.75" customHeight="1" x14ac:dyDescent="0.2"/>
    <row r="656" ht="12.75" customHeight="1" x14ac:dyDescent="0.2"/>
    <row r="657" ht="12.75" customHeight="1" x14ac:dyDescent="0.2"/>
    <row r="658" ht="12.75" customHeight="1" x14ac:dyDescent="0.2"/>
    <row r="659" ht="12.75" customHeight="1" x14ac:dyDescent="0.2"/>
    <row r="660" ht="12.75" customHeight="1" x14ac:dyDescent="0.2"/>
    <row r="661" ht="12.75" customHeight="1" x14ac:dyDescent="0.2"/>
    <row r="662" ht="12.75" customHeight="1" x14ac:dyDescent="0.2"/>
    <row r="663" ht="12.75" customHeight="1" x14ac:dyDescent="0.2"/>
    <row r="664" ht="12.75" customHeight="1" x14ac:dyDescent="0.2"/>
    <row r="665" ht="12.75" customHeight="1" x14ac:dyDescent="0.2"/>
    <row r="666" ht="12.75" customHeight="1" x14ac:dyDescent="0.2"/>
    <row r="667" ht="12.75" customHeight="1" x14ac:dyDescent="0.2"/>
    <row r="668" ht="12.75" customHeight="1" x14ac:dyDescent="0.2"/>
    <row r="669" ht="12.75" customHeight="1" x14ac:dyDescent="0.2"/>
    <row r="670" ht="12.75" customHeight="1" x14ac:dyDescent="0.2"/>
    <row r="671" ht="12.75" customHeight="1" x14ac:dyDescent="0.2"/>
    <row r="672" ht="12.75" customHeight="1" x14ac:dyDescent="0.2"/>
    <row r="673" ht="12.75" customHeight="1" x14ac:dyDescent="0.2"/>
    <row r="674" ht="12.75" customHeight="1" x14ac:dyDescent="0.2"/>
    <row r="675" ht="12.75" customHeight="1" x14ac:dyDescent="0.2"/>
    <row r="676" ht="12.75" customHeight="1" x14ac:dyDescent="0.2"/>
    <row r="677" ht="12.75" customHeight="1" x14ac:dyDescent="0.2"/>
    <row r="678" ht="12.75" customHeight="1" x14ac:dyDescent="0.2"/>
    <row r="679" ht="12.75" customHeight="1" x14ac:dyDescent="0.2"/>
    <row r="680" ht="12.75" customHeight="1" x14ac:dyDescent="0.2"/>
    <row r="681" ht="12.75" customHeight="1" x14ac:dyDescent="0.2"/>
    <row r="682" ht="12.75" customHeight="1" x14ac:dyDescent="0.2"/>
    <row r="683" ht="12.75" customHeight="1" x14ac:dyDescent="0.2"/>
    <row r="684" ht="12.75" customHeight="1" x14ac:dyDescent="0.2"/>
    <row r="685" ht="12.75" customHeight="1" x14ac:dyDescent="0.2"/>
    <row r="686" ht="12.75" customHeight="1" x14ac:dyDescent="0.2"/>
    <row r="687" ht="12.75" customHeight="1" x14ac:dyDescent="0.2"/>
    <row r="688" ht="12.75" customHeight="1" x14ac:dyDescent="0.2"/>
    <row r="689" ht="12.75" customHeight="1" x14ac:dyDescent="0.2"/>
    <row r="690" ht="12.75" customHeight="1" x14ac:dyDescent="0.2"/>
    <row r="691" ht="12.75" customHeight="1" x14ac:dyDescent="0.2"/>
    <row r="692" ht="12.75" customHeight="1" x14ac:dyDescent="0.2"/>
    <row r="693" ht="12.75" customHeight="1" x14ac:dyDescent="0.2"/>
    <row r="694" ht="12.75" customHeight="1" x14ac:dyDescent="0.2"/>
    <row r="695" ht="12.75" customHeight="1" x14ac:dyDescent="0.2"/>
    <row r="696" ht="12.75" customHeight="1" x14ac:dyDescent="0.2"/>
    <row r="697" ht="12.75" customHeight="1" x14ac:dyDescent="0.2"/>
    <row r="698" ht="12.75" customHeight="1" x14ac:dyDescent="0.2"/>
    <row r="699" ht="12.75" customHeight="1" x14ac:dyDescent="0.2"/>
    <row r="700" ht="12.75" customHeight="1" x14ac:dyDescent="0.2"/>
    <row r="701" ht="12.75" customHeight="1" x14ac:dyDescent="0.2"/>
    <row r="702" ht="12.75" customHeight="1" x14ac:dyDescent="0.2"/>
    <row r="703" ht="12.75" customHeight="1" x14ac:dyDescent="0.2"/>
    <row r="704" ht="12.75" customHeight="1" x14ac:dyDescent="0.2"/>
    <row r="705" ht="12.75" customHeight="1" x14ac:dyDescent="0.2"/>
    <row r="706" ht="12.75" customHeight="1" x14ac:dyDescent="0.2"/>
    <row r="707" ht="12.75" customHeight="1" x14ac:dyDescent="0.2"/>
    <row r="708" ht="12.75" customHeight="1" x14ac:dyDescent="0.2"/>
    <row r="709" ht="12.75" customHeight="1" x14ac:dyDescent="0.2"/>
    <row r="710" ht="12.75" customHeight="1" x14ac:dyDescent="0.2"/>
    <row r="711" ht="12.75" customHeight="1" x14ac:dyDescent="0.2"/>
    <row r="712" ht="12.75" customHeight="1" x14ac:dyDescent="0.2"/>
    <row r="713" ht="12.75" customHeight="1" x14ac:dyDescent="0.2"/>
    <row r="714" ht="12.75" customHeight="1" x14ac:dyDescent="0.2"/>
    <row r="715" ht="12.75" customHeight="1" x14ac:dyDescent="0.2"/>
    <row r="716" ht="12.75" customHeight="1" x14ac:dyDescent="0.2"/>
    <row r="717" ht="12.75" customHeight="1" x14ac:dyDescent="0.2"/>
    <row r="718" ht="12.75" customHeight="1" x14ac:dyDescent="0.2"/>
    <row r="719" ht="12.75" customHeight="1" x14ac:dyDescent="0.2"/>
    <row r="720" ht="12.75" customHeight="1" x14ac:dyDescent="0.2"/>
    <row r="721" ht="12.75" customHeight="1" x14ac:dyDescent="0.2"/>
    <row r="722" ht="12.75" customHeight="1" x14ac:dyDescent="0.2"/>
    <row r="723" ht="12.75" customHeight="1" x14ac:dyDescent="0.2"/>
    <row r="724" ht="12.75" customHeight="1" x14ac:dyDescent="0.2"/>
    <row r="725" ht="12.75" customHeight="1" x14ac:dyDescent="0.2"/>
    <row r="726" ht="12.75" customHeight="1" x14ac:dyDescent="0.2"/>
    <row r="727" ht="12.75" customHeight="1" x14ac:dyDescent="0.2"/>
    <row r="728" ht="12.75" customHeight="1" x14ac:dyDescent="0.2"/>
    <row r="729" ht="12.75" customHeight="1" x14ac:dyDescent="0.2"/>
    <row r="730" ht="12.75" customHeight="1" x14ac:dyDescent="0.2"/>
    <row r="731" ht="12.75" customHeight="1" x14ac:dyDescent="0.2"/>
    <row r="732" ht="12.75" customHeight="1" x14ac:dyDescent="0.2"/>
    <row r="733" ht="12.75" customHeight="1" x14ac:dyDescent="0.2"/>
    <row r="734" ht="12.75" customHeight="1" x14ac:dyDescent="0.2"/>
    <row r="735" ht="12.75" customHeight="1" x14ac:dyDescent="0.2"/>
    <row r="736" ht="12.75" customHeight="1" x14ac:dyDescent="0.2"/>
    <row r="737" ht="12.75" customHeight="1" x14ac:dyDescent="0.2"/>
    <row r="738" ht="12.75" customHeight="1" x14ac:dyDescent="0.2"/>
    <row r="739" ht="12.75" customHeight="1" x14ac:dyDescent="0.2"/>
    <row r="740" ht="12.75" customHeight="1" x14ac:dyDescent="0.2"/>
    <row r="741" ht="12.75" customHeight="1" x14ac:dyDescent="0.2"/>
    <row r="742" ht="12.75" customHeight="1" x14ac:dyDescent="0.2"/>
    <row r="743" ht="12.75" customHeight="1" x14ac:dyDescent="0.2"/>
    <row r="744" ht="12.75" customHeight="1" x14ac:dyDescent="0.2"/>
    <row r="745" ht="12.75" customHeight="1" x14ac:dyDescent="0.2"/>
    <row r="746" ht="12.75" customHeight="1" x14ac:dyDescent="0.2"/>
    <row r="747" ht="12.75" customHeight="1" x14ac:dyDescent="0.2"/>
    <row r="748" ht="12.75" customHeight="1" x14ac:dyDescent="0.2"/>
    <row r="749" ht="12.75" customHeight="1" x14ac:dyDescent="0.2"/>
    <row r="750" ht="12.75" customHeight="1" x14ac:dyDescent="0.2"/>
    <row r="751" ht="12.75" customHeight="1" x14ac:dyDescent="0.2"/>
    <row r="752" ht="12.75" customHeight="1" x14ac:dyDescent="0.2"/>
    <row r="753" ht="12.75" customHeight="1" x14ac:dyDescent="0.2"/>
    <row r="754" ht="12.75" customHeight="1" x14ac:dyDescent="0.2"/>
    <row r="755" ht="12.75" customHeight="1" x14ac:dyDescent="0.2"/>
    <row r="756" ht="12.75" customHeight="1" x14ac:dyDescent="0.2"/>
    <row r="757" ht="12.75" customHeight="1" x14ac:dyDescent="0.2"/>
    <row r="758" ht="12.75" customHeight="1" x14ac:dyDescent="0.2"/>
    <row r="759" ht="12.75" customHeight="1" x14ac:dyDescent="0.2"/>
    <row r="760" ht="12.75" customHeight="1" x14ac:dyDescent="0.2"/>
    <row r="761" ht="12.75" customHeight="1" x14ac:dyDescent="0.2"/>
    <row r="762" ht="12.75" customHeight="1" x14ac:dyDescent="0.2"/>
    <row r="763" ht="12.75" customHeight="1" x14ac:dyDescent="0.2"/>
    <row r="764" ht="12.75" customHeight="1" x14ac:dyDescent="0.2"/>
    <row r="765" ht="12.75" customHeight="1" x14ac:dyDescent="0.2"/>
    <row r="766" ht="12.75" customHeight="1" x14ac:dyDescent="0.2"/>
    <row r="767" ht="12.75" customHeight="1" x14ac:dyDescent="0.2"/>
    <row r="768" ht="12.75" customHeight="1" x14ac:dyDescent="0.2"/>
    <row r="769" ht="12.75" customHeight="1" x14ac:dyDescent="0.2"/>
    <row r="770" ht="12.75" customHeight="1" x14ac:dyDescent="0.2"/>
    <row r="771" ht="12.75" customHeight="1" x14ac:dyDescent="0.2"/>
    <row r="772" ht="12.75" customHeight="1" x14ac:dyDescent="0.2"/>
    <row r="773" ht="12.75" customHeight="1" x14ac:dyDescent="0.2"/>
    <row r="774" ht="12.75" customHeight="1" x14ac:dyDescent="0.2"/>
    <row r="775" ht="12.75" customHeight="1" x14ac:dyDescent="0.2"/>
    <row r="776" ht="12.75" customHeight="1" x14ac:dyDescent="0.2"/>
    <row r="777" ht="12.75" customHeight="1" x14ac:dyDescent="0.2"/>
    <row r="778" ht="12.75" customHeight="1" x14ac:dyDescent="0.2"/>
    <row r="779" ht="12.75" customHeight="1" x14ac:dyDescent="0.2"/>
    <row r="780" ht="12.75" customHeight="1" x14ac:dyDescent="0.2"/>
    <row r="781" ht="12.75" customHeight="1" x14ac:dyDescent="0.2"/>
    <row r="782" ht="12.75" customHeight="1" x14ac:dyDescent="0.2"/>
    <row r="783" ht="12.75" customHeight="1" x14ac:dyDescent="0.2"/>
    <row r="784" ht="12.75" customHeight="1" x14ac:dyDescent="0.2"/>
    <row r="785" ht="12.75" customHeight="1" x14ac:dyDescent="0.2"/>
    <row r="786" ht="12.75" customHeight="1" x14ac:dyDescent="0.2"/>
    <row r="787" ht="12.75" customHeight="1" x14ac:dyDescent="0.2"/>
    <row r="788" ht="12.75" customHeight="1" x14ac:dyDescent="0.2"/>
    <row r="789" ht="12.75" customHeight="1" x14ac:dyDescent="0.2"/>
    <row r="790" ht="12.75" customHeight="1" x14ac:dyDescent="0.2"/>
    <row r="791" ht="12.75" customHeight="1" x14ac:dyDescent="0.2"/>
    <row r="792" ht="12.75" customHeight="1" x14ac:dyDescent="0.2"/>
    <row r="793" ht="12.75" customHeight="1" x14ac:dyDescent="0.2"/>
    <row r="794" ht="12.75" customHeight="1" x14ac:dyDescent="0.2"/>
    <row r="795" ht="12.75" customHeight="1" x14ac:dyDescent="0.2"/>
    <row r="796" ht="12.75" customHeight="1" x14ac:dyDescent="0.2"/>
    <row r="797" ht="12.75" customHeight="1" x14ac:dyDescent="0.2"/>
    <row r="798" ht="12.75" customHeight="1" x14ac:dyDescent="0.2"/>
    <row r="799" ht="12.75" customHeight="1" x14ac:dyDescent="0.2"/>
    <row r="800" ht="12.75" customHeight="1" x14ac:dyDescent="0.2"/>
    <row r="801" ht="12.75" customHeight="1" x14ac:dyDescent="0.2"/>
    <row r="802" ht="12.75" customHeight="1" x14ac:dyDescent="0.2"/>
    <row r="803" ht="12.75" customHeight="1" x14ac:dyDescent="0.2"/>
    <row r="804" ht="12.75" customHeight="1" x14ac:dyDescent="0.2"/>
    <row r="805" ht="12.75" customHeight="1" x14ac:dyDescent="0.2"/>
    <row r="806" ht="12.75" customHeight="1" x14ac:dyDescent="0.2"/>
    <row r="807" ht="12.75" customHeight="1" x14ac:dyDescent="0.2"/>
    <row r="808" ht="12.75" customHeight="1" x14ac:dyDescent="0.2"/>
    <row r="809" ht="12.75" customHeight="1" x14ac:dyDescent="0.2"/>
    <row r="810" ht="12.75" customHeight="1" x14ac:dyDescent="0.2"/>
    <row r="811" ht="12.75" customHeight="1" x14ac:dyDescent="0.2"/>
    <row r="812" ht="12.75" customHeight="1" x14ac:dyDescent="0.2"/>
    <row r="813" ht="12.75" customHeight="1" x14ac:dyDescent="0.2"/>
    <row r="814" ht="12.75" customHeight="1" x14ac:dyDescent="0.2"/>
    <row r="815" ht="12.75" customHeight="1" x14ac:dyDescent="0.2"/>
    <row r="816" ht="12.75" customHeight="1" x14ac:dyDescent="0.2"/>
    <row r="817" ht="12.75" customHeight="1" x14ac:dyDescent="0.2"/>
    <row r="818" ht="12.75" customHeight="1" x14ac:dyDescent="0.2"/>
    <row r="819" ht="12.75" customHeight="1" x14ac:dyDescent="0.2"/>
    <row r="820" ht="12.75" customHeight="1" x14ac:dyDescent="0.2"/>
    <row r="821" ht="12.75" customHeight="1" x14ac:dyDescent="0.2"/>
    <row r="822" ht="12.75" customHeight="1" x14ac:dyDescent="0.2"/>
    <row r="823" ht="12.75" customHeight="1" x14ac:dyDescent="0.2"/>
    <row r="824" ht="12.75" customHeight="1" x14ac:dyDescent="0.2"/>
    <row r="825" ht="12.75" customHeight="1" x14ac:dyDescent="0.2"/>
    <row r="826" ht="12.75" customHeight="1" x14ac:dyDescent="0.2"/>
    <row r="827" ht="12.75" customHeight="1" x14ac:dyDescent="0.2"/>
    <row r="828" ht="12.75" customHeight="1" x14ac:dyDescent="0.2"/>
    <row r="829" ht="12.75" customHeight="1" x14ac:dyDescent="0.2"/>
    <row r="830" ht="12.75" customHeight="1" x14ac:dyDescent="0.2"/>
    <row r="831" ht="12.75" customHeight="1" x14ac:dyDescent="0.2"/>
    <row r="832" ht="12.75" customHeight="1" x14ac:dyDescent="0.2"/>
    <row r="833" ht="12.75" customHeight="1" x14ac:dyDescent="0.2"/>
    <row r="834" ht="12.75" customHeight="1" x14ac:dyDescent="0.2"/>
    <row r="835" ht="12.75" customHeight="1" x14ac:dyDescent="0.2"/>
    <row r="836" ht="12.75" customHeight="1" x14ac:dyDescent="0.2"/>
    <row r="837" ht="12.75" customHeight="1" x14ac:dyDescent="0.2"/>
    <row r="838" ht="12.75" customHeight="1" x14ac:dyDescent="0.2"/>
    <row r="839" ht="12.75" customHeight="1" x14ac:dyDescent="0.2"/>
    <row r="840" ht="12.75" customHeight="1" x14ac:dyDescent="0.2"/>
    <row r="841" ht="12.75" customHeight="1" x14ac:dyDescent="0.2"/>
    <row r="842" ht="12.75" customHeight="1" x14ac:dyDescent="0.2"/>
    <row r="843" ht="12.75" customHeight="1" x14ac:dyDescent="0.2"/>
    <row r="844" ht="12.75" customHeight="1" x14ac:dyDescent="0.2"/>
    <row r="845" ht="12.75" customHeight="1" x14ac:dyDescent="0.2"/>
    <row r="846" ht="12.75" customHeight="1" x14ac:dyDescent="0.2"/>
    <row r="847" ht="12.75" customHeight="1" x14ac:dyDescent="0.2"/>
    <row r="848" ht="12.75" customHeight="1" x14ac:dyDescent="0.2"/>
    <row r="849" ht="12.75" customHeight="1" x14ac:dyDescent="0.2"/>
    <row r="850" ht="12.75" customHeight="1" x14ac:dyDescent="0.2"/>
    <row r="851" ht="12.75" customHeight="1" x14ac:dyDescent="0.2"/>
    <row r="852" ht="12.75" customHeight="1" x14ac:dyDescent="0.2"/>
    <row r="853" ht="12.75" customHeight="1" x14ac:dyDescent="0.2"/>
    <row r="854" ht="12.75" customHeight="1" x14ac:dyDescent="0.2"/>
    <row r="855" ht="12.75" customHeight="1" x14ac:dyDescent="0.2"/>
    <row r="856" ht="12.75" customHeight="1" x14ac:dyDescent="0.2"/>
    <row r="857" ht="12.75" customHeight="1" x14ac:dyDescent="0.2"/>
    <row r="858" ht="12.75" customHeight="1" x14ac:dyDescent="0.2"/>
    <row r="859" ht="12.75" customHeight="1" x14ac:dyDescent="0.2"/>
    <row r="860" ht="12.75" customHeight="1" x14ac:dyDescent="0.2"/>
    <row r="861" ht="12.75" customHeight="1" x14ac:dyDescent="0.2"/>
    <row r="862" ht="12.75" customHeight="1" x14ac:dyDescent="0.2"/>
    <row r="863" ht="12.75" customHeight="1" x14ac:dyDescent="0.2"/>
    <row r="864" ht="12.75" customHeight="1" x14ac:dyDescent="0.2"/>
    <row r="865" ht="12.75" customHeight="1" x14ac:dyDescent="0.2"/>
    <row r="866" ht="12.75" customHeight="1" x14ac:dyDescent="0.2"/>
    <row r="867" ht="12.75" customHeight="1" x14ac:dyDescent="0.2"/>
    <row r="868" ht="12.75" customHeight="1" x14ac:dyDescent="0.2"/>
    <row r="869" ht="12.75" customHeight="1" x14ac:dyDescent="0.2"/>
    <row r="870" ht="12.75" customHeight="1" x14ac:dyDescent="0.2"/>
    <row r="871" ht="12.75" customHeight="1" x14ac:dyDescent="0.2"/>
    <row r="872" ht="12.75" customHeight="1" x14ac:dyDescent="0.2"/>
    <row r="873" ht="12.75" customHeight="1" x14ac:dyDescent="0.2"/>
    <row r="874" ht="12.75" customHeight="1" x14ac:dyDescent="0.2"/>
    <row r="875" ht="12.75" customHeight="1" x14ac:dyDescent="0.2"/>
    <row r="876" ht="12.75" customHeight="1" x14ac:dyDescent="0.2"/>
    <row r="877" ht="12.75" customHeight="1" x14ac:dyDescent="0.2"/>
    <row r="878" ht="12.75" customHeight="1" x14ac:dyDescent="0.2"/>
    <row r="879" ht="12.75" customHeight="1" x14ac:dyDescent="0.2"/>
    <row r="880" ht="12.75" customHeight="1" x14ac:dyDescent="0.2"/>
    <row r="881" ht="12.75" customHeight="1" x14ac:dyDescent="0.2"/>
    <row r="882" ht="12.75" customHeight="1" x14ac:dyDescent="0.2"/>
    <row r="883" ht="12.75" customHeight="1" x14ac:dyDescent="0.2"/>
    <row r="884" ht="12.75" customHeight="1" x14ac:dyDescent="0.2"/>
    <row r="885" ht="12.75" customHeight="1" x14ac:dyDescent="0.2"/>
    <row r="886" ht="12.75" customHeight="1" x14ac:dyDescent="0.2"/>
    <row r="887" ht="12.75" customHeight="1" x14ac:dyDescent="0.2"/>
    <row r="888" ht="12.75" customHeight="1" x14ac:dyDescent="0.2"/>
    <row r="889" ht="12.75" customHeight="1" x14ac:dyDescent="0.2"/>
    <row r="890" ht="12.75" customHeight="1" x14ac:dyDescent="0.2"/>
    <row r="891" ht="12.75" customHeight="1" x14ac:dyDescent="0.2"/>
    <row r="892" ht="12.75" customHeight="1" x14ac:dyDescent="0.2"/>
    <row r="893" ht="12.75" customHeight="1" x14ac:dyDescent="0.2"/>
    <row r="894" ht="12.75" customHeight="1" x14ac:dyDescent="0.2"/>
    <row r="895" ht="12.75" customHeight="1" x14ac:dyDescent="0.2"/>
    <row r="896" ht="12.75" customHeight="1" x14ac:dyDescent="0.2"/>
    <row r="897" ht="12.75" customHeight="1" x14ac:dyDescent="0.2"/>
    <row r="898" ht="12.75" customHeight="1" x14ac:dyDescent="0.2"/>
    <row r="899" ht="12.75" customHeight="1" x14ac:dyDescent="0.2"/>
    <row r="900" ht="12.75" customHeight="1" x14ac:dyDescent="0.2"/>
    <row r="901" ht="12.75" customHeight="1" x14ac:dyDescent="0.2"/>
    <row r="902" ht="12.75" customHeight="1" x14ac:dyDescent="0.2"/>
    <row r="903" ht="12.75" customHeight="1" x14ac:dyDescent="0.2"/>
    <row r="904" ht="12.75" customHeight="1" x14ac:dyDescent="0.2"/>
    <row r="905" ht="12.75" customHeight="1" x14ac:dyDescent="0.2"/>
    <row r="906" ht="12.75" customHeight="1" x14ac:dyDescent="0.2"/>
    <row r="907" ht="12.75" customHeight="1" x14ac:dyDescent="0.2"/>
    <row r="908" ht="12.75" customHeight="1" x14ac:dyDescent="0.2"/>
    <row r="909" ht="12.75" customHeight="1" x14ac:dyDescent="0.2"/>
    <row r="910" ht="12.75" customHeight="1" x14ac:dyDescent="0.2"/>
    <row r="911" ht="12.75" customHeight="1" x14ac:dyDescent="0.2"/>
    <row r="912" ht="12.75" customHeight="1" x14ac:dyDescent="0.2"/>
    <row r="913" ht="12.75" customHeight="1" x14ac:dyDescent="0.2"/>
    <row r="914" ht="12.75" customHeight="1" x14ac:dyDescent="0.2"/>
    <row r="915" ht="12.75" customHeight="1" x14ac:dyDescent="0.2"/>
    <row r="916" ht="12.75" customHeight="1" x14ac:dyDescent="0.2"/>
    <row r="917" ht="12.75" customHeight="1" x14ac:dyDescent="0.2"/>
    <row r="918" ht="12.75" customHeight="1" x14ac:dyDescent="0.2"/>
    <row r="919" ht="12.75" customHeight="1" x14ac:dyDescent="0.2"/>
    <row r="920" ht="12.75" customHeight="1" x14ac:dyDescent="0.2"/>
    <row r="921" ht="12.75" customHeight="1" x14ac:dyDescent="0.2"/>
    <row r="922" ht="12.75" customHeight="1" x14ac:dyDescent="0.2"/>
    <row r="923" ht="12.75" customHeight="1" x14ac:dyDescent="0.2"/>
    <row r="924" ht="12.75" customHeight="1" x14ac:dyDescent="0.2"/>
    <row r="925" ht="12.75" customHeight="1" x14ac:dyDescent="0.2"/>
    <row r="926" ht="12.75" customHeight="1" x14ac:dyDescent="0.2"/>
    <row r="927" ht="12.75" customHeight="1" x14ac:dyDescent="0.2"/>
    <row r="928" ht="12.75" customHeight="1" x14ac:dyDescent="0.2"/>
    <row r="929" ht="12.75" customHeight="1" x14ac:dyDescent="0.2"/>
    <row r="930" ht="12.75" customHeight="1" x14ac:dyDescent="0.2"/>
    <row r="931" ht="12.75" customHeight="1" x14ac:dyDescent="0.2"/>
    <row r="932" ht="12.75" customHeight="1" x14ac:dyDescent="0.2"/>
    <row r="933" ht="12.75" customHeight="1" x14ac:dyDescent="0.2"/>
    <row r="934" ht="12.75" customHeight="1" x14ac:dyDescent="0.2"/>
    <row r="935" ht="12.75" customHeight="1" x14ac:dyDescent="0.2"/>
    <row r="936" ht="12.75" customHeight="1" x14ac:dyDescent="0.2"/>
    <row r="937" ht="12.75" customHeight="1" x14ac:dyDescent="0.2"/>
    <row r="938" ht="12.75" customHeight="1" x14ac:dyDescent="0.2"/>
    <row r="939" ht="12.75" customHeight="1" x14ac:dyDescent="0.2"/>
    <row r="940" ht="12.75" customHeight="1" x14ac:dyDescent="0.2"/>
    <row r="941" ht="12.75" customHeight="1" x14ac:dyDescent="0.2"/>
    <row r="942" ht="12.75" customHeight="1" x14ac:dyDescent="0.2"/>
    <row r="943" ht="12.75" customHeight="1" x14ac:dyDescent="0.2"/>
    <row r="944" ht="12.75" customHeight="1" x14ac:dyDescent="0.2"/>
    <row r="945" ht="12.75" customHeight="1" x14ac:dyDescent="0.2"/>
    <row r="946" ht="12.75" customHeight="1" x14ac:dyDescent="0.2"/>
    <row r="947" ht="12.75" customHeight="1" x14ac:dyDescent="0.2"/>
    <row r="948" ht="12.75" customHeight="1" x14ac:dyDescent="0.2"/>
    <row r="949" ht="12.75" customHeight="1" x14ac:dyDescent="0.2"/>
    <row r="950" ht="12.75" customHeight="1" x14ac:dyDescent="0.2"/>
    <row r="951" ht="12.75" customHeight="1" x14ac:dyDescent="0.2"/>
    <row r="952" ht="12.75" customHeight="1" x14ac:dyDescent="0.2"/>
    <row r="953" ht="12.75" customHeight="1" x14ac:dyDescent="0.2"/>
    <row r="954" ht="12.75" customHeight="1" x14ac:dyDescent="0.2"/>
    <row r="955" ht="12.75" customHeight="1" x14ac:dyDescent="0.2"/>
    <row r="956" ht="12.75" customHeight="1" x14ac:dyDescent="0.2"/>
    <row r="957" ht="12.75" customHeight="1" x14ac:dyDescent="0.2"/>
    <row r="958" ht="12.75" customHeight="1" x14ac:dyDescent="0.2"/>
    <row r="959" ht="12.75" customHeight="1" x14ac:dyDescent="0.2"/>
    <row r="960" ht="12.75" customHeight="1" x14ac:dyDescent="0.2"/>
    <row r="961" ht="12.75" customHeight="1" x14ac:dyDescent="0.2"/>
    <row r="962" ht="12.75" customHeight="1" x14ac:dyDescent="0.2"/>
    <row r="963" ht="12.75" customHeight="1" x14ac:dyDescent="0.2"/>
    <row r="964" ht="12.75" customHeight="1" x14ac:dyDescent="0.2"/>
    <row r="965" ht="12.75" customHeight="1" x14ac:dyDescent="0.2"/>
    <row r="966" ht="12.75" customHeight="1" x14ac:dyDescent="0.2"/>
    <row r="967" ht="12.75" customHeight="1" x14ac:dyDescent="0.2"/>
    <row r="968" ht="12.75" customHeight="1" x14ac:dyDescent="0.2"/>
    <row r="969" ht="12.75" customHeight="1" x14ac:dyDescent="0.2"/>
    <row r="970" ht="12.75" customHeight="1" x14ac:dyDescent="0.2"/>
    <row r="971" ht="12.75" customHeight="1" x14ac:dyDescent="0.2"/>
    <row r="972" ht="12.75" customHeight="1" x14ac:dyDescent="0.2"/>
    <row r="973" ht="12.75" customHeight="1" x14ac:dyDescent="0.2"/>
    <row r="974" ht="12.75" customHeight="1" x14ac:dyDescent="0.2"/>
    <row r="975" ht="12.75" customHeight="1" x14ac:dyDescent="0.2"/>
    <row r="976" ht="12.75" customHeight="1" x14ac:dyDescent="0.2"/>
    <row r="977" ht="12.75" customHeight="1" x14ac:dyDescent="0.2"/>
    <row r="978" ht="12.75" customHeight="1" x14ac:dyDescent="0.2"/>
    <row r="979" ht="12.75" customHeight="1" x14ac:dyDescent="0.2"/>
    <row r="980" ht="12.75" customHeight="1" x14ac:dyDescent="0.2"/>
    <row r="981" ht="12.75" customHeight="1" x14ac:dyDescent="0.2"/>
    <row r="982" ht="12.75" customHeight="1" x14ac:dyDescent="0.2"/>
    <row r="983" ht="12.75" customHeight="1" x14ac:dyDescent="0.2"/>
    <row r="984" ht="12.75" customHeight="1" x14ac:dyDescent="0.2"/>
    <row r="985" ht="12.75" customHeight="1" x14ac:dyDescent="0.2"/>
    <row r="986" ht="12.75" customHeight="1" x14ac:dyDescent="0.2"/>
    <row r="987" ht="12.75" customHeight="1" x14ac:dyDescent="0.2"/>
    <row r="988" ht="12.75" customHeight="1" x14ac:dyDescent="0.2"/>
    <row r="989" ht="12.75" customHeight="1" x14ac:dyDescent="0.2"/>
    <row r="990" ht="12.75" customHeight="1" x14ac:dyDescent="0.2"/>
    <row r="991" ht="12.75" customHeight="1" x14ac:dyDescent="0.2"/>
    <row r="992" ht="12.75" customHeight="1" x14ac:dyDescent="0.2"/>
    <row r="993" ht="12.75" customHeight="1" x14ac:dyDescent="0.2"/>
    <row r="994" ht="12.75" customHeight="1" x14ac:dyDescent="0.2"/>
    <row r="995" ht="12.75" customHeight="1" x14ac:dyDescent="0.2"/>
    <row r="996" ht="12.75" customHeight="1" x14ac:dyDescent="0.2"/>
    <row r="997" ht="12.75" customHeight="1" x14ac:dyDescent="0.2"/>
    <row r="998" ht="12.75" customHeight="1" x14ac:dyDescent="0.2"/>
    <row r="999" ht="12.75" customHeight="1" x14ac:dyDescent="0.2"/>
    <row r="1000" ht="12.75" customHeight="1" x14ac:dyDescent="0.2"/>
  </sheetData>
  <conditionalFormatting sqref="D3">
    <cfRule type="notContainsBlanks" dxfId="21" priority="1">
      <formula>LEN(TRIM(D3))&gt;0</formula>
    </cfRule>
  </conditionalFormatting>
  <dataValidations count="3">
    <dataValidation type="list" allowBlank="1" showErrorMessage="1" sqref="E9:E37" xr:uid="{00000000-0002-0000-0C00-000000000000}">
      <formula1>"_,Leeg,Restafval,E-Waste,Metaal,Restafval + Metaal,Restafval + E-Waste,E-Waste + Metaal,Restafval + E-Waste + Metaal"</formula1>
    </dataValidation>
    <dataValidation type="list" allowBlank="1" showErrorMessage="1" sqref="D8:D37" xr:uid="{00000000-0002-0000-0C00-000001000000}">
      <formula1>$B$83:$B$98</formula1>
    </dataValidation>
    <dataValidation type="list" allowBlank="1" showErrorMessage="1" sqref="G9:G37" xr:uid="{00000000-0002-0000-0C00-000002000000}">
      <formula1>"_,Geen brandstof,Diesel,Benzine,LPG,CNG/LNG,Waterstof,Elektrisch"</formula1>
    </dataValidation>
  </dataValidations>
  <pageMargins left="0.78749999999999998" right="0.78749999999999998" top="1.0249999999999999" bottom="1.0249999999999999" header="0" footer="0"/>
  <pageSetup paperSize="9" orientation="portrait"/>
  <headerFooter>
    <oddHeader>&amp;C&amp;A</oddHeader>
    <oddFooter>&amp;CPage &amp;P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K1000"/>
  <sheetViews>
    <sheetView workbookViewId="0">
      <selection activeCell="E4" sqref="E4"/>
    </sheetView>
  </sheetViews>
  <sheetFormatPr defaultColWidth="14.42578125" defaultRowHeight="15" customHeight="1" x14ac:dyDescent="0.2"/>
  <cols>
    <col min="1" max="2" width="11.5703125" customWidth="1"/>
    <col min="3" max="3" width="31.140625" customWidth="1"/>
    <col min="4" max="4" width="56.7109375" customWidth="1"/>
    <col min="5" max="9" width="11.5703125" customWidth="1"/>
    <col min="10" max="10" width="33.85546875" customWidth="1"/>
    <col min="11" max="26" width="11.5703125" customWidth="1"/>
  </cols>
  <sheetData>
    <row r="1" spans="1:11" ht="12.75" customHeight="1" x14ac:dyDescent="0.2">
      <c r="A1" s="1"/>
      <c r="B1" s="2"/>
      <c r="C1" s="2"/>
      <c r="D1" s="2"/>
      <c r="E1" s="2"/>
      <c r="F1" s="2"/>
      <c r="G1" s="2"/>
      <c r="H1" s="2"/>
      <c r="I1" s="2"/>
      <c r="J1" s="65"/>
      <c r="K1" s="2"/>
    </row>
    <row r="2" spans="1:11" ht="12.75" customHeight="1" x14ac:dyDescent="0.2">
      <c r="A2" s="1"/>
      <c r="B2" s="8"/>
      <c r="C2" s="7" t="s">
        <v>455</v>
      </c>
      <c r="D2" s="8"/>
      <c r="E2" s="8"/>
      <c r="F2" s="8"/>
      <c r="G2" s="8"/>
      <c r="H2" s="8"/>
      <c r="I2" s="8"/>
      <c r="J2" s="33"/>
      <c r="K2" s="2"/>
    </row>
    <row r="3" spans="1:11" ht="12.75" customHeight="1" x14ac:dyDescent="0.4">
      <c r="A3" s="1"/>
      <c r="B3" s="8"/>
      <c r="C3" s="7" t="s">
        <v>417</v>
      </c>
      <c r="E3" s="54" t="str">
        <f>IF(ISBLANK(D3),"Voer de frequentie in van deze route!","ok")</f>
        <v>Voer de frequentie in van deze route!</v>
      </c>
      <c r="F3" s="8"/>
      <c r="G3" s="8"/>
      <c r="H3" s="8"/>
      <c r="I3" s="8"/>
      <c r="J3" s="33"/>
      <c r="K3" s="2"/>
    </row>
    <row r="4" spans="1:11" ht="12.75" customHeight="1" x14ac:dyDescent="0.4">
      <c r="A4" s="1"/>
      <c r="B4" s="8"/>
      <c r="C4" s="7" t="s">
        <v>122</v>
      </c>
      <c r="D4" s="8">
        <f>Voertuigen!D91</f>
        <v>0</v>
      </c>
      <c r="E4" s="54" t="str">
        <f>IF(OR(ISBLANK(D4),D4=0),"Voer een voertuig in bij tabblad voertuigen!","ok")</f>
        <v>Voer een voertuig in bij tabblad voertuigen!</v>
      </c>
      <c r="F4" s="8"/>
      <c r="G4" s="8"/>
      <c r="H4" s="8"/>
      <c r="I4" s="8"/>
      <c r="J4" s="33"/>
      <c r="K4" s="2"/>
    </row>
    <row r="5" spans="1:11" ht="12.75" customHeight="1" x14ac:dyDescent="0.4">
      <c r="A5" s="1"/>
      <c r="B5" s="8"/>
      <c r="C5" s="7" t="s">
        <v>418</v>
      </c>
      <c r="D5" s="33" t="str">
        <f>Voertuigen!E142</f>
        <v>-</v>
      </c>
      <c r="E5" s="54" t="str">
        <f>IF((D5="-"),"Voer een soort brandstof in bij tabblad voertuigen!","ok")</f>
        <v>Voer een soort brandstof in bij tabblad voertuigen!</v>
      </c>
      <c r="F5" s="8"/>
      <c r="G5" s="8"/>
      <c r="H5" s="8"/>
      <c r="I5" s="8"/>
      <c r="J5" s="33"/>
      <c r="K5" s="2"/>
    </row>
    <row r="6" spans="1:11" ht="12.75" customHeight="1" x14ac:dyDescent="0.2">
      <c r="A6" s="1"/>
      <c r="B6" s="8"/>
      <c r="C6" s="8"/>
      <c r="D6" s="8"/>
      <c r="E6" s="8"/>
      <c r="F6" s="8"/>
      <c r="G6" s="8"/>
      <c r="H6" s="8"/>
      <c r="I6" s="8"/>
      <c r="J6" s="33"/>
      <c r="K6" s="2"/>
    </row>
    <row r="7" spans="1:11" ht="12.75" customHeight="1" x14ac:dyDescent="0.2">
      <c r="A7" s="1"/>
      <c r="B7" s="8"/>
      <c r="C7" s="7" t="s">
        <v>419</v>
      </c>
      <c r="D7" s="7" t="s">
        <v>420</v>
      </c>
      <c r="E7" s="7" t="s">
        <v>421</v>
      </c>
      <c r="F7" s="7" t="s">
        <v>422</v>
      </c>
      <c r="G7" s="7" t="s">
        <v>423</v>
      </c>
      <c r="H7" s="7" t="s">
        <v>147</v>
      </c>
      <c r="I7" s="7" t="s">
        <v>424</v>
      </c>
      <c r="J7" s="7" t="s">
        <v>425</v>
      </c>
      <c r="K7" s="2"/>
    </row>
    <row r="8" spans="1:11" ht="12.75" customHeight="1" x14ac:dyDescent="0.2">
      <c r="A8" s="1"/>
      <c r="B8" s="8"/>
      <c r="C8" s="8">
        <v>1</v>
      </c>
      <c r="D8" s="39" t="s">
        <v>81</v>
      </c>
      <c r="E8" s="8" t="s">
        <v>427</v>
      </c>
      <c r="F8" s="8"/>
      <c r="G8" s="8"/>
      <c r="I8" s="8"/>
      <c r="J8" s="33"/>
      <c r="K8" s="2"/>
    </row>
    <row r="9" spans="1:11" ht="12.75" customHeight="1" x14ac:dyDescent="0.2">
      <c r="A9" s="1"/>
      <c r="B9" s="8"/>
      <c r="C9" s="8">
        <v>2</v>
      </c>
      <c r="D9" s="39" t="s">
        <v>81</v>
      </c>
      <c r="E9" s="39" t="s">
        <v>81</v>
      </c>
      <c r="G9" s="39" t="s">
        <v>81</v>
      </c>
      <c r="I9" s="8" t="str">
        <f t="shared" ref="I9:I37" si="0">IF(OR(F9="",G9="_"),IF(D9="_","","Vul de ontbrekende gegevens in"),"ok")</f>
        <v/>
      </c>
      <c r="J9" s="33" t="str">
        <f>IF(D9="_","",(IF(OR(D5=G9,D5="Hybride"),"Klopt","De ingevulde brandstofsoort klopt niet")))</f>
        <v/>
      </c>
      <c r="K9" s="2"/>
    </row>
    <row r="10" spans="1:11" ht="12.75" customHeight="1" x14ac:dyDescent="0.2">
      <c r="A10" s="1"/>
      <c r="B10" s="8"/>
      <c r="C10" s="8">
        <v>3</v>
      </c>
      <c r="D10" s="39" t="s">
        <v>81</v>
      </c>
      <c r="E10" s="39" t="s">
        <v>81</v>
      </c>
      <c r="G10" s="39" t="s">
        <v>81</v>
      </c>
      <c r="I10" s="8" t="str">
        <f t="shared" si="0"/>
        <v/>
      </c>
      <c r="J10" s="33" t="str">
        <f>IF(D10="_","",(IF(OR(D5=G10,D5="Hybride"),"Klopt","De ingevulde brandstofsoort klopt niet")))</f>
        <v/>
      </c>
      <c r="K10" s="2"/>
    </row>
    <row r="11" spans="1:11" ht="12.75" customHeight="1" x14ac:dyDescent="0.2">
      <c r="A11" s="1"/>
      <c r="B11" s="8"/>
      <c r="C11" s="8">
        <v>4</v>
      </c>
      <c r="D11" s="39" t="s">
        <v>81</v>
      </c>
      <c r="E11" s="39" t="s">
        <v>81</v>
      </c>
      <c r="G11" s="39" t="s">
        <v>81</v>
      </c>
      <c r="I11" s="8" t="str">
        <f t="shared" si="0"/>
        <v/>
      </c>
      <c r="J11" s="33" t="str">
        <f>IF(D11="_","",(IF(OR(D5=G11,D5="Hybride"),"Klopt","De ingevulde brandstofsoort klopt niet")))</f>
        <v/>
      </c>
      <c r="K11" s="2"/>
    </row>
    <row r="12" spans="1:11" ht="12.75" customHeight="1" x14ac:dyDescent="0.2">
      <c r="A12" s="1"/>
      <c r="B12" s="8"/>
      <c r="C12" s="8">
        <v>5</v>
      </c>
      <c r="D12" s="39" t="s">
        <v>81</v>
      </c>
      <c r="E12" s="39" t="s">
        <v>81</v>
      </c>
      <c r="G12" s="39" t="s">
        <v>81</v>
      </c>
      <c r="I12" s="8" t="str">
        <f t="shared" si="0"/>
        <v/>
      </c>
      <c r="J12" s="33" t="str">
        <f>IF(D12="_","",(IF(OR(D5=G12,D5="Hybride"),"Klopt","De ingevulde brandstofsoort klopt niet")))</f>
        <v/>
      </c>
      <c r="K12" s="2"/>
    </row>
    <row r="13" spans="1:11" ht="12.75" customHeight="1" x14ac:dyDescent="0.2">
      <c r="A13" s="1"/>
      <c r="B13" s="8"/>
      <c r="C13" s="8">
        <v>6</v>
      </c>
      <c r="D13" s="39" t="s">
        <v>81</v>
      </c>
      <c r="E13" s="39" t="s">
        <v>81</v>
      </c>
      <c r="G13" s="39" t="s">
        <v>81</v>
      </c>
      <c r="I13" s="8" t="str">
        <f t="shared" si="0"/>
        <v/>
      </c>
      <c r="J13" s="33" t="str">
        <f>IF(D13="_","",(IF(OR(D5=G13,D5="Hybride"),"Klopt","De ingevulde brandstofsoort klopt niet")))</f>
        <v/>
      </c>
      <c r="K13" s="2"/>
    </row>
    <row r="14" spans="1:11" ht="12.75" customHeight="1" x14ac:dyDescent="0.2">
      <c r="A14" s="1"/>
      <c r="B14" s="8"/>
      <c r="C14" s="8">
        <v>7</v>
      </c>
      <c r="D14" s="39" t="s">
        <v>81</v>
      </c>
      <c r="E14" s="39" t="s">
        <v>81</v>
      </c>
      <c r="G14" s="39" t="s">
        <v>81</v>
      </c>
      <c r="I14" s="8" t="str">
        <f t="shared" si="0"/>
        <v/>
      </c>
      <c r="J14" s="33" t="str">
        <f>IF(D14="_","",(IF(OR(D5=G14,D5="Hybride"),"Klopt","De ingevulde brandstofsoort klopt niet")))</f>
        <v/>
      </c>
      <c r="K14" s="2"/>
    </row>
    <row r="15" spans="1:11" ht="12.75" customHeight="1" x14ac:dyDescent="0.2">
      <c r="A15" s="1"/>
      <c r="B15" s="8"/>
      <c r="C15" s="8">
        <v>8</v>
      </c>
      <c r="D15" s="39" t="s">
        <v>81</v>
      </c>
      <c r="E15" s="39" t="s">
        <v>81</v>
      </c>
      <c r="G15" s="39" t="s">
        <v>81</v>
      </c>
      <c r="I15" s="8" t="str">
        <f t="shared" si="0"/>
        <v/>
      </c>
      <c r="J15" s="33" t="str">
        <f>IF(D15="_","",(IF(OR(D5=G15,D5="Hybride"),"Klopt","De ingevulde brandstofsoort klopt niet")))</f>
        <v/>
      </c>
      <c r="K15" s="2"/>
    </row>
    <row r="16" spans="1:11" ht="12.75" customHeight="1" x14ac:dyDescent="0.2">
      <c r="A16" s="1"/>
      <c r="B16" s="8"/>
      <c r="C16" s="8">
        <v>9</v>
      </c>
      <c r="D16" s="39" t="s">
        <v>81</v>
      </c>
      <c r="E16" s="39" t="s">
        <v>81</v>
      </c>
      <c r="G16" s="39" t="s">
        <v>81</v>
      </c>
      <c r="I16" s="8" t="str">
        <f t="shared" si="0"/>
        <v/>
      </c>
      <c r="J16" s="33" t="str">
        <f>IF(D16="_","",(IF(OR(D5=G16,D5="Hybride"),"Klopt","De ingevulde brandstofsoort klopt niet")))</f>
        <v/>
      </c>
      <c r="K16" s="2"/>
    </row>
    <row r="17" spans="1:11" ht="12.75" customHeight="1" x14ac:dyDescent="0.2">
      <c r="A17" s="1"/>
      <c r="B17" s="8"/>
      <c r="C17" s="8">
        <v>10</v>
      </c>
      <c r="D17" s="39" t="s">
        <v>81</v>
      </c>
      <c r="E17" s="39" t="s">
        <v>81</v>
      </c>
      <c r="G17" s="39" t="s">
        <v>81</v>
      </c>
      <c r="I17" s="8" t="str">
        <f t="shared" si="0"/>
        <v/>
      </c>
      <c r="J17" s="33" t="str">
        <f>IF(D17="_","",(IF(OR(D5=G17,D5="Hybride"),"Klopt","De ingevulde brandstofsoort klopt niet")))</f>
        <v/>
      </c>
      <c r="K17" s="2"/>
    </row>
    <row r="18" spans="1:11" ht="12.75" customHeight="1" x14ac:dyDescent="0.2">
      <c r="A18" s="1"/>
      <c r="B18" s="8"/>
      <c r="C18" s="8">
        <v>11</v>
      </c>
      <c r="D18" s="39" t="s">
        <v>81</v>
      </c>
      <c r="E18" s="39" t="s">
        <v>81</v>
      </c>
      <c r="G18" s="39" t="s">
        <v>81</v>
      </c>
      <c r="H18" s="39" t="s">
        <v>431</v>
      </c>
      <c r="I18" s="8" t="str">
        <f t="shared" si="0"/>
        <v/>
      </c>
      <c r="J18" s="33" t="str">
        <f>IF(D18="_","",(IF(OR(D5=G18,D5="Hybride"),"Klopt","De ingevulde brandstofsoort klopt niet")))</f>
        <v/>
      </c>
      <c r="K18" s="2"/>
    </row>
    <row r="19" spans="1:11" ht="12.75" customHeight="1" x14ac:dyDescent="0.2">
      <c r="A19" s="1"/>
      <c r="B19" s="8"/>
      <c r="C19" s="8">
        <v>12</v>
      </c>
      <c r="D19" s="39" t="s">
        <v>81</v>
      </c>
      <c r="E19" s="39" t="s">
        <v>81</v>
      </c>
      <c r="G19" s="39" t="s">
        <v>81</v>
      </c>
      <c r="H19" s="39" t="s">
        <v>431</v>
      </c>
      <c r="I19" s="8" t="str">
        <f t="shared" si="0"/>
        <v/>
      </c>
      <c r="J19" s="33" t="str">
        <f>IF(D19="_","",(IF(OR(D5=G19,D5="Hybride"),"Klopt","De ingevulde brandstofsoort klopt niet")))</f>
        <v/>
      </c>
      <c r="K19" s="2"/>
    </row>
    <row r="20" spans="1:11" ht="12.75" customHeight="1" x14ac:dyDescent="0.2">
      <c r="A20" s="1"/>
      <c r="B20" s="8"/>
      <c r="C20" s="8">
        <v>13</v>
      </c>
      <c r="D20" s="39" t="s">
        <v>81</v>
      </c>
      <c r="E20" s="39" t="s">
        <v>81</v>
      </c>
      <c r="G20" s="39" t="s">
        <v>81</v>
      </c>
      <c r="I20" s="8" t="str">
        <f t="shared" si="0"/>
        <v/>
      </c>
      <c r="J20" s="33" t="str">
        <f>IF(D20="_","",(IF(OR(D5=G20,D5="Hybride"),"Klopt","De ingevulde brandstofsoort klopt niet")))</f>
        <v/>
      </c>
      <c r="K20" s="2"/>
    </row>
    <row r="21" spans="1:11" ht="12.75" customHeight="1" x14ac:dyDescent="0.2">
      <c r="A21" s="1"/>
      <c r="B21" s="8"/>
      <c r="C21" s="8">
        <v>14</v>
      </c>
      <c r="D21" s="39" t="s">
        <v>81</v>
      </c>
      <c r="E21" s="39" t="s">
        <v>81</v>
      </c>
      <c r="G21" s="39" t="s">
        <v>81</v>
      </c>
      <c r="I21" s="8" t="str">
        <f t="shared" si="0"/>
        <v/>
      </c>
      <c r="J21" s="33" t="str">
        <f>IF(D21="_","",(IF(OR(D5=G21,D5="Hybride"),"Klopt","De ingevulde brandstofsoort klopt niet")))</f>
        <v/>
      </c>
      <c r="K21" s="2"/>
    </row>
    <row r="22" spans="1:11" ht="12.75" customHeight="1" x14ac:dyDescent="0.2">
      <c r="A22" s="1"/>
      <c r="B22" s="8"/>
      <c r="C22" s="8">
        <v>15</v>
      </c>
      <c r="D22" s="39" t="s">
        <v>81</v>
      </c>
      <c r="E22" s="39" t="s">
        <v>81</v>
      </c>
      <c r="F22" s="39" t="s">
        <v>445</v>
      </c>
      <c r="G22" s="39" t="s">
        <v>81</v>
      </c>
      <c r="I22" s="8" t="str">
        <f t="shared" si="0"/>
        <v/>
      </c>
      <c r="J22" s="33" t="str">
        <f>IF(D22="_","",(IF(OR(D5=G22,D5="Hybride"),"Klopt","De ingevulde brandstofsoort klopt niet")))</f>
        <v/>
      </c>
      <c r="K22" s="2"/>
    </row>
    <row r="23" spans="1:11" ht="12.75" customHeight="1" x14ac:dyDescent="0.2">
      <c r="A23" s="1"/>
      <c r="B23" s="8"/>
      <c r="C23" s="8">
        <v>16</v>
      </c>
      <c r="D23" s="39" t="s">
        <v>81</v>
      </c>
      <c r="E23" s="39" t="s">
        <v>81</v>
      </c>
      <c r="F23" s="39" t="s">
        <v>445</v>
      </c>
      <c r="G23" s="39" t="s">
        <v>81</v>
      </c>
      <c r="I23" s="8" t="str">
        <f t="shared" si="0"/>
        <v/>
      </c>
      <c r="J23" s="33" t="str">
        <f>IF(D23="_","",(IF(OR(D5=G23,D5="Hybride"),"Klopt","De ingevulde brandstofsoort klopt niet")))</f>
        <v/>
      </c>
      <c r="K23" s="2"/>
    </row>
    <row r="24" spans="1:11" ht="12.75" customHeight="1" x14ac:dyDescent="0.2">
      <c r="A24" s="1"/>
      <c r="B24" s="8"/>
      <c r="C24" s="8">
        <v>17</v>
      </c>
      <c r="D24" s="39" t="s">
        <v>81</v>
      </c>
      <c r="E24" s="39" t="s">
        <v>81</v>
      </c>
      <c r="F24" s="39" t="s">
        <v>445</v>
      </c>
      <c r="G24" s="39" t="s">
        <v>81</v>
      </c>
      <c r="I24" s="8" t="str">
        <f t="shared" si="0"/>
        <v/>
      </c>
      <c r="J24" s="33" t="str">
        <f>IF(D24="_","",(IF(OR(D5=G24,D5="Hybride"),"Klopt","De ingevulde brandstofsoort klopt niet")))</f>
        <v/>
      </c>
      <c r="K24" s="2"/>
    </row>
    <row r="25" spans="1:11" ht="12.75" customHeight="1" x14ac:dyDescent="0.2">
      <c r="A25" s="1"/>
      <c r="B25" s="8"/>
      <c r="C25" s="8">
        <v>18</v>
      </c>
      <c r="D25" s="39" t="s">
        <v>81</v>
      </c>
      <c r="E25" s="39" t="s">
        <v>81</v>
      </c>
      <c r="F25" s="39" t="s">
        <v>445</v>
      </c>
      <c r="G25" s="39" t="s">
        <v>81</v>
      </c>
      <c r="I25" s="8" t="str">
        <f t="shared" si="0"/>
        <v/>
      </c>
      <c r="J25" s="33" t="str">
        <f>IF(D25="_","",(IF(OR(D5=G25,D5="Hybride"),"Klopt","De ingevulde brandstofsoort klopt niet")))</f>
        <v/>
      </c>
      <c r="K25" s="2"/>
    </row>
    <row r="26" spans="1:11" ht="12.75" customHeight="1" x14ac:dyDescent="0.2">
      <c r="A26" s="1"/>
      <c r="B26" s="8"/>
      <c r="C26" s="8">
        <v>19</v>
      </c>
      <c r="D26" s="39" t="s">
        <v>81</v>
      </c>
      <c r="E26" s="39" t="s">
        <v>81</v>
      </c>
      <c r="F26" s="39" t="s">
        <v>445</v>
      </c>
      <c r="G26" s="39" t="s">
        <v>81</v>
      </c>
      <c r="I26" s="8" t="str">
        <f t="shared" si="0"/>
        <v/>
      </c>
      <c r="J26" s="33" t="str">
        <f>IF(D26="_","",(IF(OR(D5=G26,D5="Hybride"),"Klopt","De ingevulde brandstofsoort klopt niet")))</f>
        <v/>
      </c>
      <c r="K26" s="2"/>
    </row>
    <row r="27" spans="1:11" ht="12.75" customHeight="1" x14ac:dyDescent="0.2">
      <c r="A27" s="1"/>
      <c r="B27" s="8"/>
      <c r="C27" s="8">
        <v>20</v>
      </c>
      <c r="D27" s="39" t="s">
        <v>81</v>
      </c>
      <c r="E27" s="39" t="s">
        <v>81</v>
      </c>
      <c r="F27" s="39" t="s">
        <v>445</v>
      </c>
      <c r="G27" s="39" t="s">
        <v>81</v>
      </c>
      <c r="I27" s="8" t="str">
        <f t="shared" si="0"/>
        <v/>
      </c>
      <c r="J27" s="33" t="str">
        <f>IF(D27="_","",(IF(OR(D5=G27,D5="Hybride"),"Klopt","De ingevulde brandstofsoort klopt niet")))</f>
        <v/>
      </c>
      <c r="K27" s="2"/>
    </row>
    <row r="28" spans="1:11" ht="12.75" customHeight="1" x14ac:dyDescent="0.2">
      <c r="A28" s="1"/>
      <c r="B28" s="8"/>
      <c r="C28" s="8">
        <v>21</v>
      </c>
      <c r="D28" s="39" t="s">
        <v>81</v>
      </c>
      <c r="E28" s="39" t="s">
        <v>81</v>
      </c>
      <c r="F28" s="39" t="s">
        <v>445</v>
      </c>
      <c r="G28" s="39" t="s">
        <v>81</v>
      </c>
      <c r="I28" s="8" t="str">
        <f t="shared" si="0"/>
        <v/>
      </c>
      <c r="J28" s="33" t="str">
        <f>IF(D28="_","",(IF(OR(D5=G28,D5="Hybride"),"Klopt","De ingevulde brandstofsoort klopt niet")))</f>
        <v/>
      </c>
      <c r="K28" s="2"/>
    </row>
    <row r="29" spans="1:11" ht="12.75" customHeight="1" x14ac:dyDescent="0.2">
      <c r="A29" s="1"/>
      <c r="B29" s="8"/>
      <c r="C29" s="8">
        <v>22</v>
      </c>
      <c r="D29" s="39" t="s">
        <v>81</v>
      </c>
      <c r="E29" s="39" t="s">
        <v>81</v>
      </c>
      <c r="G29" s="39" t="s">
        <v>81</v>
      </c>
      <c r="I29" s="8" t="str">
        <f t="shared" si="0"/>
        <v/>
      </c>
      <c r="J29" s="33" t="str">
        <f>IF(D29="_","",(IF(OR(D5=G29,D5="Hybride"),"Klopt","De ingevulde brandstofsoort klopt niet")))</f>
        <v/>
      </c>
      <c r="K29" s="2"/>
    </row>
    <row r="30" spans="1:11" ht="12.75" customHeight="1" x14ac:dyDescent="0.2">
      <c r="A30" s="1"/>
      <c r="B30" s="8"/>
      <c r="C30" s="8">
        <v>23</v>
      </c>
      <c r="D30" s="39" t="s">
        <v>81</v>
      </c>
      <c r="E30" s="39" t="s">
        <v>81</v>
      </c>
      <c r="G30" s="39" t="s">
        <v>81</v>
      </c>
      <c r="I30" s="8" t="str">
        <f t="shared" si="0"/>
        <v/>
      </c>
      <c r="J30" s="33" t="str">
        <f>IF(D30="_","",(IF(OR(D5=G30,D5="Hybride"),"Klopt","De ingevulde brandstofsoort klopt niet")))</f>
        <v/>
      </c>
      <c r="K30" s="2"/>
    </row>
    <row r="31" spans="1:11" ht="12.75" customHeight="1" x14ac:dyDescent="0.2">
      <c r="A31" s="1"/>
      <c r="B31" s="8"/>
      <c r="C31" s="8">
        <v>24</v>
      </c>
      <c r="D31" s="39" t="s">
        <v>81</v>
      </c>
      <c r="E31" s="39" t="s">
        <v>81</v>
      </c>
      <c r="G31" s="39" t="s">
        <v>81</v>
      </c>
      <c r="I31" s="8" t="str">
        <f t="shared" si="0"/>
        <v/>
      </c>
      <c r="J31" s="33" t="str">
        <f>IF(D31="_","",(IF(OR(D5=G31,D5="Hybride"),"Klopt","De ingevulde brandstofsoort klopt niet")))</f>
        <v/>
      </c>
      <c r="K31" s="2"/>
    </row>
    <row r="32" spans="1:11" ht="12.75" customHeight="1" x14ac:dyDescent="0.2">
      <c r="A32" s="1"/>
      <c r="B32" s="8"/>
      <c r="C32" s="8">
        <v>25</v>
      </c>
      <c r="D32" s="39" t="s">
        <v>81</v>
      </c>
      <c r="E32" s="39" t="s">
        <v>81</v>
      </c>
      <c r="G32" s="39" t="s">
        <v>81</v>
      </c>
      <c r="I32" s="8" t="str">
        <f t="shared" si="0"/>
        <v/>
      </c>
      <c r="J32" s="33" t="str">
        <f>IF(D32="_","",(IF(OR(D5=G32,D5="Hybride"),"Klopt","De ingevulde brandstofsoort klopt niet")))</f>
        <v/>
      </c>
      <c r="K32" s="2"/>
    </row>
    <row r="33" spans="1:11" ht="12.75" customHeight="1" x14ac:dyDescent="0.2">
      <c r="A33" s="1"/>
      <c r="B33" s="8"/>
      <c r="C33" s="8">
        <v>26</v>
      </c>
      <c r="D33" s="39" t="s">
        <v>81</v>
      </c>
      <c r="E33" s="39" t="s">
        <v>81</v>
      </c>
      <c r="G33" s="39" t="s">
        <v>81</v>
      </c>
      <c r="I33" s="8" t="str">
        <f t="shared" si="0"/>
        <v/>
      </c>
      <c r="J33" s="33" t="str">
        <f>IF(D33="_","",(IF(OR(D5=G33,D5="Hybride"),"Klopt","De ingevulde brandstofsoort klopt niet")))</f>
        <v/>
      </c>
      <c r="K33" s="2"/>
    </row>
    <row r="34" spans="1:11" ht="12.75" customHeight="1" x14ac:dyDescent="0.2">
      <c r="A34" s="1"/>
      <c r="B34" s="8"/>
      <c r="C34" s="8">
        <v>27</v>
      </c>
      <c r="D34" s="39" t="s">
        <v>81</v>
      </c>
      <c r="E34" s="39" t="s">
        <v>81</v>
      </c>
      <c r="G34" s="39" t="s">
        <v>81</v>
      </c>
      <c r="I34" s="8" t="str">
        <f t="shared" si="0"/>
        <v/>
      </c>
      <c r="J34" s="33" t="str">
        <f>IF(D34="_","",(IF(OR(D5=G34,D5="Hybride"),"Klopt","De ingevulde brandstofsoort klopt niet")))</f>
        <v/>
      </c>
      <c r="K34" s="2"/>
    </row>
    <row r="35" spans="1:11" ht="12.75" customHeight="1" x14ac:dyDescent="0.2">
      <c r="A35" s="1"/>
      <c r="B35" s="8"/>
      <c r="C35" s="8">
        <v>28</v>
      </c>
      <c r="D35" s="39" t="s">
        <v>81</v>
      </c>
      <c r="E35" s="39" t="s">
        <v>81</v>
      </c>
      <c r="G35" s="39" t="s">
        <v>81</v>
      </c>
      <c r="I35" s="8" t="str">
        <f t="shared" si="0"/>
        <v/>
      </c>
      <c r="J35" s="33" t="str">
        <f>IF(D35="_","",(IF(OR(D5=G35,D5="Hybride"),"Klopt","De ingevulde brandstofsoort klopt niet")))</f>
        <v/>
      </c>
      <c r="K35" s="2"/>
    </row>
    <row r="36" spans="1:11" ht="12.75" customHeight="1" x14ac:dyDescent="0.2">
      <c r="A36" s="1"/>
      <c r="B36" s="8"/>
      <c r="C36" s="8">
        <v>29</v>
      </c>
      <c r="D36" s="39" t="s">
        <v>81</v>
      </c>
      <c r="E36" s="39" t="s">
        <v>81</v>
      </c>
      <c r="G36" s="39" t="s">
        <v>81</v>
      </c>
      <c r="I36" s="8" t="str">
        <f t="shared" si="0"/>
        <v/>
      </c>
      <c r="J36" s="33" t="str">
        <f>IF(D36="_","",(IF(OR(D5=G36,D5="Hybride"),"Klopt","De ingevulde brandstofsoort klopt niet")))</f>
        <v/>
      </c>
      <c r="K36" s="2"/>
    </row>
    <row r="37" spans="1:11" ht="12.75" customHeight="1" x14ac:dyDescent="0.2">
      <c r="A37" s="1"/>
      <c r="B37" s="8"/>
      <c r="C37" s="8">
        <v>30</v>
      </c>
      <c r="D37" s="39" t="s">
        <v>81</v>
      </c>
      <c r="E37" s="39" t="s">
        <v>81</v>
      </c>
      <c r="F37" s="38"/>
      <c r="G37" s="39" t="s">
        <v>81</v>
      </c>
      <c r="H37" s="38"/>
      <c r="I37" s="8" t="str">
        <f t="shared" si="0"/>
        <v/>
      </c>
      <c r="J37" s="33" t="str">
        <f>IF(D37="_","",(IF(OR(D5=G37,D5="Hybride"),"Klopt","De ingevulde brandstofsoort klopt niet")))</f>
        <v/>
      </c>
      <c r="K37" s="2"/>
    </row>
    <row r="38" spans="1:11" ht="12.75" customHeight="1" x14ac:dyDescent="0.2">
      <c r="A38" s="1"/>
      <c r="B38" s="8"/>
      <c r="C38" s="8"/>
      <c r="D38" s="7" t="s">
        <v>432</v>
      </c>
      <c r="E38" s="7"/>
      <c r="F38" s="7">
        <f>SUM(F9:F28)</f>
        <v>0</v>
      </c>
      <c r="G38" s="8"/>
      <c r="H38" s="8"/>
      <c r="I38" s="8"/>
      <c r="J38" s="33"/>
      <c r="K38" s="2"/>
    </row>
    <row r="39" spans="1:11" ht="12.75" customHeight="1" x14ac:dyDescent="0.2">
      <c r="A39" s="1"/>
      <c r="B39" s="8"/>
      <c r="C39" s="8"/>
      <c r="D39" s="8"/>
      <c r="E39" s="8"/>
      <c r="F39" s="8"/>
      <c r="G39" s="8"/>
      <c r="H39" s="8"/>
      <c r="I39" s="8"/>
      <c r="J39" s="33"/>
      <c r="K39" s="2"/>
    </row>
    <row r="40" spans="1:11" ht="12.75" customHeight="1" x14ac:dyDescent="0.2">
      <c r="A40" s="2"/>
      <c r="B40" s="2"/>
      <c r="C40" s="2"/>
      <c r="D40" s="2"/>
      <c r="E40" s="2"/>
      <c r="F40" s="2"/>
      <c r="G40" s="2"/>
      <c r="H40" s="2"/>
      <c r="I40" s="2"/>
      <c r="J40" s="65"/>
      <c r="K40" s="2"/>
    </row>
    <row r="41" spans="1:11" ht="12.75" customHeight="1" x14ac:dyDescent="0.2">
      <c r="A41" s="2"/>
      <c r="B41" s="2"/>
      <c r="C41" s="2"/>
      <c r="D41" s="2"/>
      <c r="E41" s="2"/>
      <c r="F41" s="2"/>
      <c r="G41" s="2"/>
      <c r="H41" s="2"/>
      <c r="I41" s="2"/>
      <c r="J41" s="65"/>
      <c r="K41" s="2"/>
    </row>
    <row r="42" spans="1:11" ht="12.75" customHeight="1" x14ac:dyDescent="0.2">
      <c r="A42" s="2"/>
      <c r="B42" s="8"/>
      <c r="C42" s="7" t="s">
        <v>209</v>
      </c>
      <c r="D42" s="7" t="s">
        <v>210</v>
      </c>
      <c r="E42" s="7"/>
      <c r="F42" s="7"/>
      <c r="G42" s="7"/>
      <c r="H42" s="7" t="s">
        <v>211</v>
      </c>
      <c r="I42" s="7"/>
      <c r="J42" s="2"/>
      <c r="K42" s="2"/>
    </row>
    <row r="43" spans="1:11" ht="12.75" customHeight="1" x14ac:dyDescent="0.2">
      <c r="A43" s="2"/>
      <c r="B43" s="8"/>
      <c r="C43" s="40" t="s">
        <v>212</v>
      </c>
      <c r="D43" s="40" t="s">
        <v>213</v>
      </c>
      <c r="E43" s="40"/>
      <c r="F43" s="40"/>
      <c r="G43" s="40"/>
      <c r="H43" s="41" t="s">
        <v>214</v>
      </c>
      <c r="I43" s="8"/>
      <c r="J43" s="2"/>
      <c r="K43" s="2"/>
    </row>
    <row r="44" spans="1:11" ht="12.75" customHeight="1" x14ac:dyDescent="0.2">
      <c r="A44" s="2"/>
      <c r="B44" s="8"/>
      <c r="C44" s="40" t="s">
        <v>212</v>
      </c>
      <c r="D44" s="40" t="s">
        <v>215</v>
      </c>
      <c r="E44" s="40"/>
      <c r="F44" s="40"/>
      <c r="G44" s="40"/>
      <c r="H44" s="41" t="s">
        <v>216</v>
      </c>
      <c r="I44" s="8"/>
      <c r="J44" s="2"/>
      <c r="K44" s="2"/>
    </row>
    <row r="45" spans="1:11" ht="12.75" customHeight="1" x14ac:dyDescent="0.2">
      <c r="A45" s="2"/>
      <c r="B45" s="8"/>
      <c r="C45" s="40" t="s">
        <v>212</v>
      </c>
      <c r="D45" s="40" t="s">
        <v>217</v>
      </c>
      <c r="E45" s="40"/>
      <c r="F45" s="40"/>
      <c r="G45" s="40"/>
      <c r="H45" s="41" t="s">
        <v>218</v>
      </c>
      <c r="I45" s="8"/>
      <c r="J45" s="2"/>
      <c r="K45" s="2"/>
    </row>
    <row r="46" spans="1:11" ht="12.75" customHeight="1" x14ac:dyDescent="0.2">
      <c r="A46" s="2"/>
      <c r="B46" s="8"/>
      <c r="C46" s="40" t="s">
        <v>212</v>
      </c>
      <c r="D46" s="40" t="s">
        <v>219</v>
      </c>
      <c r="E46" s="40"/>
      <c r="F46" s="40"/>
      <c r="G46" s="40"/>
      <c r="H46" s="41" t="s">
        <v>220</v>
      </c>
      <c r="I46" s="8"/>
      <c r="J46" s="2"/>
      <c r="K46" s="2"/>
    </row>
    <row r="47" spans="1:11" ht="12.75" customHeight="1" x14ac:dyDescent="0.2">
      <c r="A47" s="2"/>
      <c r="B47" s="8"/>
      <c r="C47" s="40" t="s">
        <v>212</v>
      </c>
      <c r="D47" s="40" t="s">
        <v>221</v>
      </c>
      <c r="E47" s="40"/>
      <c r="F47" s="40"/>
      <c r="G47" s="40"/>
      <c r="H47" s="41" t="s">
        <v>222</v>
      </c>
      <c r="I47" s="8"/>
      <c r="J47" s="2"/>
      <c r="K47" s="2"/>
    </row>
    <row r="48" spans="1:11" ht="12.75" customHeight="1" x14ac:dyDescent="0.2">
      <c r="A48" s="2"/>
      <c r="B48" s="8"/>
      <c r="C48" s="40" t="s">
        <v>212</v>
      </c>
      <c r="D48" s="40" t="s">
        <v>223</v>
      </c>
      <c r="E48" s="40"/>
      <c r="F48" s="40"/>
      <c r="G48" s="40"/>
      <c r="H48" s="41" t="s">
        <v>224</v>
      </c>
      <c r="I48" s="8"/>
      <c r="J48" s="2"/>
      <c r="K48" s="2"/>
    </row>
    <row r="49" spans="1:11" ht="12.75" customHeight="1" x14ac:dyDescent="0.2">
      <c r="A49" s="2"/>
      <c r="B49" s="8"/>
      <c r="C49" s="40" t="s">
        <v>212</v>
      </c>
      <c r="D49" s="28" t="s">
        <v>225</v>
      </c>
      <c r="E49" s="28"/>
      <c r="F49" s="28"/>
      <c r="G49" s="40"/>
      <c r="H49" s="41" t="s">
        <v>226</v>
      </c>
      <c r="I49" s="8"/>
      <c r="J49" s="2"/>
      <c r="K49" s="2"/>
    </row>
    <row r="50" spans="1:11" ht="12.75" customHeight="1" x14ac:dyDescent="0.2">
      <c r="A50" s="2"/>
      <c r="B50" s="8"/>
      <c r="C50" s="42"/>
      <c r="D50" s="42"/>
      <c r="E50" s="43"/>
      <c r="F50" s="44"/>
      <c r="G50" s="44"/>
      <c r="H50" s="40"/>
      <c r="I50" s="8"/>
      <c r="J50" s="2"/>
      <c r="K50" s="2"/>
    </row>
    <row r="51" spans="1:11" ht="12.75" customHeight="1" x14ac:dyDescent="0.2">
      <c r="A51" s="2"/>
      <c r="B51" s="8"/>
      <c r="C51" s="40" t="s">
        <v>213</v>
      </c>
      <c r="D51" s="18" t="s">
        <v>215</v>
      </c>
      <c r="E51" s="18"/>
      <c r="F51" s="18"/>
      <c r="G51" s="40"/>
      <c r="H51" s="41" t="s">
        <v>227</v>
      </c>
      <c r="I51" s="8"/>
      <c r="J51" s="2"/>
      <c r="K51" s="2"/>
    </row>
    <row r="52" spans="1:11" ht="12.75" customHeight="1" x14ac:dyDescent="0.2">
      <c r="A52" s="2"/>
      <c r="B52" s="8"/>
      <c r="C52" s="40" t="s">
        <v>213</v>
      </c>
      <c r="D52" s="40" t="s">
        <v>217</v>
      </c>
      <c r="E52" s="40"/>
      <c r="F52" s="40"/>
      <c r="G52" s="40"/>
      <c r="H52" s="41" t="s">
        <v>228</v>
      </c>
      <c r="I52" s="8"/>
      <c r="J52" s="2"/>
      <c r="K52" s="2"/>
    </row>
    <row r="53" spans="1:11" ht="12.75" customHeight="1" x14ac:dyDescent="0.2">
      <c r="A53" s="2"/>
      <c r="B53" s="8"/>
      <c r="C53" s="40" t="s">
        <v>213</v>
      </c>
      <c r="D53" s="40" t="s">
        <v>219</v>
      </c>
      <c r="E53" s="40"/>
      <c r="F53" s="40"/>
      <c r="G53" s="40"/>
      <c r="H53" s="41" t="s">
        <v>229</v>
      </c>
      <c r="I53" s="8"/>
      <c r="J53" s="2"/>
      <c r="K53" s="2"/>
    </row>
    <row r="54" spans="1:11" ht="12.75" customHeight="1" x14ac:dyDescent="0.2">
      <c r="A54" s="2"/>
      <c r="B54" s="8"/>
      <c r="C54" s="40" t="s">
        <v>213</v>
      </c>
      <c r="D54" s="40" t="s">
        <v>221</v>
      </c>
      <c r="E54" s="40"/>
      <c r="F54" s="40"/>
      <c r="G54" s="40"/>
      <c r="H54" s="41" t="s">
        <v>230</v>
      </c>
      <c r="I54" s="8"/>
      <c r="J54" s="2"/>
      <c r="K54" s="2"/>
    </row>
    <row r="55" spans="1:11" ht="12.75" customHeight="1" x14ac:dyDescent="0.2">
      <c r="A55" s="2"/>
      <c r="B55" s="8"/>
      <c r="C55" s="40" t="s">
        <v>213</v>
      </c>
      <c r="D55" s="40" t="s">
        <v>223</v>
      </c>
      <c r="E55" s="40"/>
      <c r="F55" s="40"/>
      <c r="G55" s="40"/>
      <c r="H55" s="41" t="s">
        <v>231</v>
      </c>
      <c r="I55" s="8"/>
      <c r="J55" s="2"/>
      <c r="K55" s="2"/>
    </row>
    <row r="56" spans="1:11" ht="12.75" customHeight="1" x14ac:dyDescent="0.2">
      <c r="A56" s="2"/>
      <c r="B56" s="8"/>
      <c r="C56" s="40" t="s">
        <v>213</v>
      </c>
      <c r="D56" s="40" t="s">
        <v>225</v>
      </c>
      <c r="E56" s="40"/>
      <c r="F56" s="40"/>
      <c r="G56" s="40"/>
      <c r="H56" s="41" t="s">
        <v>232</v>
      </c>
      <c r="I56" s="8"/>
      <c r="J56" s="2"/>
      <c r="K56" s="2"/>
    </row>
    <row r="57" spans="1:11" ht="12.75" customHeight="1" x14ac:dyDescent="0.2">
      <c r="A57" s="2"/>
      <c r="B57" s="8"/>
      <c r="C57" s="40"/>
      <c r="D57" s="40"/>
      <c r="E57" s="40"/>
      <c r="F57" s="40"/>
      <c r="G57" s="40"/>
      <c r="H57" s="40"/>
      <c r="I57" s="8"/>
      <c r="J57" s="2"/>
      <c r="K57" s="2"/>
    </row>
    <row r="58" spans="1:11" ht="12.75" customHeight="1" x14ac:dyDescent="0.2">
      <c r="A58" s="2"/>
      <c r="B58" s="8"/>
      <c r="C58" s="40" t="s">
        <v>215</v>
      </c>
      <c r="D58" s="40" t="s">
        <v>217</v>
      </c>
      <c r="E58" s="40"/>
      <c r="F58" s="40"/>
      <c r="G58" s="40"/>
      <c r="H58" s="41" t="s">
        <v>233</v>
      </c>
      <c r="I58" s="8"/>
      <c r="J58" s="2"/>
      <c r="K58" s="2"/>
    </row>
    <row r="59" spans="1:11" ht="12.75" customHeight="1" x14ac:dyDescent="0.2">
      <c r="A59" s="2"/>
      <c r="B59" s="8"/>
      <c r="C59" s="40" t="s">
        <v>215</v>
      </c>
      <c r="D59" s="40" t="s">
        <v>219</v>
      </c>
      <c r="E59" s="40"/>
      <c r="F59" s="40"/>
      <c r="G59" s="40"/>
      <c r="H59" s="41" t="s">
        <v>234</v>
      </c>
      <c r="I59" s="8"/>
      <c r="J59" s="2"/>
      <c r="K59" s="2"/>
    </row>
    <row r="60" spans="1:11" ht="12.75" customHeight="1" x14ac:dyDescent="0.2">
      <c r="A60" s="2"/>
      <c r="B60" s="8"/>
      <c r="C60" s="40" t="s">
        <v>215</v>
      </c>
      <c r="D60" s="40" t="s">
        <v>221</v>
      </c>
      <c r="E60" s="40"/>
      <c r="F60" s="40"/>
      <c r="G60" s="40"/>
      <c r="H60" s="41" t="s">
        <v>235</v>
      </c>
      <c r="I60" s="8"/>
      <c r="J60" s="2"/>
      <c r="K60" s="2"/>
    </row>
    <row r="61" spans="1:11" ht="12.75" customHeight="1" x14ac:dyDescent="0.2">
      <c r="A61" s="2"/>
      <c r="B61" s="8"/>
      <c r="C61" s="40" t="s">
        <v>215</v>
      </c>
      <c r="D61" s="40" t="s">
        <v>223</v>
      </c>
      <c r="E61" s="40"/>
      <c r="F61" s="40"/>
      <c r="G61" s="40"/>
      <c r="H61" s="41" t="s">
        <v>236</v>
      </c>
      <c r="I61" s="8"/>
      <c r="J61" s="2"/>
      <c r="K61" s="2"/>
    </row>
    <row r="62" spans="1:11" ht="12.75" customHeight="1" x14ac:dyDescent="0.2">
      <c r="A62" s="2"/>
      <c r="B62" s="8"/>
      <c r="C62" s="40" t="s">
        <v>215</v>
      </c>
      <c r="D62" s="40" t="s">
        <v>225</v>
      </c>
      <c r="E62" s="40"/>
      <c r="F62" s="40"/>
      <c r="G62" s="40"/>
      <c r="H62" s="41" t="s">
        <v>237</v>
      </c>
      <c r="I62" s="8"/>
      <c r="J62" s="2"/>
      <c r="K62" s="2"/>
    </row>
    <row r="63" spans="1:11" ht="12.75" customHeight="1" x14ac:dyDescent="0.2">
      <c r="A63" s="2"/>
      <c r="B63" s="8"/>
      <c r="C63" s="40"/>
      <c r="D63" s="40"/>
      <c r="E63" s="40"/>
      <c r="F63" s="40"/>
      <c r="G63" s="40"/>
      <c r="H63" s="40"/>
      <c r="I63" s="8"/>
      <c r="J63" s="2"/>
      <c r="K63" s="2"/>
    </row>
    <row r="64" spans="1:11" ht="12.75" customHeight="1" x14ac:dyDescent="0.2">
      <c r="A64" s="2"/>
      <c r="B64" s="8"/>
      <c r="C64" s="40" t="s">
        <v>217</v>
      </c>
      <c r="D64" s="40" t="s">
        <v>219</v>
      </c>
      <c r="E64" s="40"/>
      <c r="F64" s="40"/>
      <c r="G64" s="40"/>
      <c r="H64" s="41" t="s">
        <v>238</v>
      </c>
      <c r="I64" s="8"/>
      <c r="J64" s="2"/>
      <c r="K64" s="2"/>
    </row>
    <row r="65" spans="1:11" ht="12.75" customHeight="1" x14ac:dyDescent="0.2">
      <c r="A65" s="2"/>
      <c r="B65" s="8"/>
      <c r="C65" s="40" t="s">
        <v>217</v>
      </c>
      <c r="D65" s="40" t="s">
        <v>221</v>
      </c>
      <c r="E65" s="40"/>
      <c r="F65" s="40"/>
      <c r="G65" s="40"/>
      <c r="H65" s="41" t="s">
        <v>239</v>
      </c>
      <c r="I65" s="8"/>
      <c r="J65" s="2"/>
      <c r="K65" s="2"/>
    </row>
    <row r="66" spans="1:11" ht="12.75" customHeight="1" x14ac:dyDescent="0.2">
      <c r="A66" s="2"/>
      <c r="B66" s="8"/>
      <c r="C66" s="40" t="s">
        <v>217</v>
      </c>
      <c r="D66" s="40" t="s">
        <v>223</v>
      </c>
      <c r="E66" s="40"/>
      <c r="F66" s="40"/>
      <c r="G66" s="40"/>
      <c r="H66" s="41" t="s">
        <v>240</v>
      </c>
      <c r="I66" s="8"/>
      <c r="J66" s="2"/>
      <c r="K66" s="2"/>
    </row>
    <row r="67" spans="1:11" ht="12.75" customHeight="1" x14ac:dyDescent="0.2">
      <c r="A67" s="2"/>
      <c r="B67" s="8"/>
      <c r="C67" s="40" t="s">
        <v>217</v>
      </c>
      <c r="D67" s="40" t="s">
        <v>225</v>
      </c>
      <c r="E67" s="40"/>
      <c r="F67" s="40"/>
      <c r="G67" s="40"/>
      <c r="H67" s="41" t="s">
        <v>241</v>
      </c>
      <c r="I67" s="8"/>
      <c r="J67" s="2"/>
      <c r="K67" s="2"/>
    </row>
    <row r="68" spans="1:11" ht="12.75" customHeight="1" x14ac:dyDescent="0.2">
      <c r="A68" s="2"/>
      <c r="B68" s="8"/>
      <c r="C68" s="40"/>
      <c r="D68" s="40"/>
      <c r="E68" s="40"/>
      <c r="F68" s="40"/>
      <c r="G68" s="40"/>
      <c r="H68" s="40"/>
      <c r="I68" s="8"/>
      <c r="J68" s="2"/>
      <c r="K68" s="2"/>
    </row>
    <row r="69" spans="1:11" ht="12.75" customHeight="1" x14ac:dyDescent="0.2">
      <c r="A69" s="2"/>
      <c r="B69" s="8"/>
      <c r="C69" s="40" t="s">
        <v>219</v>
      </c>
      <c r="D69" s="40" t="s">
        <v>221</v>
      </c>
      <c r="E69" s="40"/>
      <c r="F69" s="40"/>
      <c r="G69" s="40"/>
      <c r="H69" s="41" t="s">
        <v>242</v>
      </c>
      <c r="I69" s="8"/>
      <c r="J69" s="2"/>
      <c r="K69" s="2"/>
    </row>
    <row r="70" spans="1:11" ht="12.75" customHeight="1" x14ac:dyDescent="0.2">
      <c r="A70" s="2"/>
      <c r="B70" s="8"/>
      <c r="C70" s="40" t="s">
        <v>219</v>
      </c>
      <c r="D70" s="40" t="s">
        <v>223</v>
      </c>
      <c r="E70" s="40"/>
      <c r="F70" s="40"/>
      <c r="G70" s="40"/>
      <c r="H70" s="41" t="s">
        <v>243</v>
      </c>
      <c r="I70" s="8"/>
      <c r="J70" s="2"/>
      <c r="K70" s="2"/>
    </row>
    <row r="71" spans="1:11" ht="12.75" customHeight="1" x14ac:dyDescent="0.2">
      <c r="A71" s="2"/>
      <c r="B71" s="8"/>
      <c r="C71" s="40" t="s">
        <v>219</v>
      </c>
      <c r="D71" s="40" t="s">
        <v>225</v>
      </c>
      <c r="E71" s="40"/>
      <c r="F71" s="40"/>
      <c r="G71" s="40"/>
      <c r="H71" s="41" t="s">
        <v>244</v>
      </c>
      <c r="I71" s="8"/>
      <c r="J71" s="2"/>
      <c r="K71" s="2"/>
    </row>
    <row r="72" spans="1:11" ht="12.75" customHeight="1" x14ac:dyDescent="0.2">
      <c r="A72" s="2"/>
      <c r="B72" s="8"/>
      <c r="C72" s="40"/>
      <c r="D72" s="40"/>
      <c r="E72" s="40"/>
      <c r="F72" s="40"/>
      <c r="G72" s="40"/>
      <c r="H72" s="40"/>
      <c r="I72" s="8"/>
      <c r="J72" s="2"/>
      <c r="K72" s="2"/>
    </row>
    <row r="73" spans="1:11" ht="12.75" customHeight="1" x14ac:dyDescent="0.2">
      <c r="A73" s="2"/>
      <c r="B73" s="8"/>
      <c r="C73" s="40" t="s">
        <v>221</v>
      </c>
      <c r="D73" s="40" t="s">
        <v>223</v>
      </c>
      <c r="E73" s="40"/>
      <c r="F73" s="40"/>
      <c r="G73" s="40"/>
      <c r="H73" s="41" t="s">
        <v>245</v>
      </c>
      <c r="I73" s="8"/>
      <c r="J73" s="2"/>
      <c r="K73" s="2"/>
    </row>
    <row r="74" spans="1:11" ht="12.75" customHeight="1" x14ac:dyDescent="0.2">
      <c r="A74" s="2"/>
      <c r="B74" s="8"/>
      <c r="C74" s="40" t="s">
        <v>221</v>
      </c>
      <c r="D74" s="40" t="s">
        <v>225</v>
      </c>
      <c r="E74" s="40"/>
      <c r="F74" s="40"/>
      <c r="G74" s="40"/>
      <c r="H74" s="41" t="s">
        <v>246</v>
      </c>
      <c r="I74" s="8"/>
      <c r="J74" s="2"/>
      <c r="K74" s="2"/>
    </row>
    <row r="75" spans="1:11" ht="12.75" customHeight="1" x14ac:dyDescent="0.2">
      <c r="A75" s="2"/>
      <c r="B75" s="8"/>
      <c r="C75" s="40"/>
      <c r="D75" s="40"/>
      <c r="E75" s="40"/>
      <c r="F75" s="40"/>
      <c r="G75" s="40"/>
      <c r="H75" s="40"/>
      <c r="I75" s="8"/>
      <c r="J75" s="2"/>
      <c r="K75" s="2"/>
    </row>
    <row r="76" spans="1:11" ht="12.75" customHeight="1" x14ac:dyDescent="0.2">
      <c r="A76" s="2"/>
      <c r="B76" s="8"/>
      <c r="C76" s="40" t="s">
        <v>223</v>
      </c>
      <c r="D76" s="40" t="s">
        <v>225</v>
      </c>
      <c r="E76" s="40"/>
      <c r="F76" s="40"/>
      <c r="G76" s="40"/>
      <c r="H76" s="41" t="s">
        <v>247</v>
      </c>
      <c r="I76" s="8"/>
      <c r="J76" s="2"/>
      <c r="K76" s="2"/>
    </row>
    <row r="77" spans="1:11" ht="12.75" customHeight="1" x14ac:dyDescent="0.2">
      <c r="A77" s="2"/>
      <c r="B77" s="8"/>
      <c r="C77" s="8"/>
      <c r="D77" s="8"/>
      <c r="E77" s="8"/>
      <c r="F77" s="8"/>
      <c r="G77" s="8"/>
      <c r="H77" s="8"/>
      <c r="I77" s="8"/>
      <c r="J77" s="2"/>
      <c r="K77" s="2"/>
    </row>
    <row r="78" spans="1:11" ht="12.75" customHeight="1" x14ac:dyDescent="0.2">
      <c r="A78" s="2"/>
      <c r="B78" s="8"/>
      <c r="C78" s="8" t="s">
        <v>248</v>
      </c>
      <c r="D78" s="8"/>
      <c r="E78" s="8"/>
      <c r="F78" s="8"/>
      <c r="G78" s="8"/>
      <c r="H78" s="8"/>
      <c r="I78" s="8"/>
      <c r="J78" s="2"/>
      <c r="K78" s="2"/>
    </row>
    <row r="79" spans="1:11" ht="12.75" customHeight="1" x14ac:dyDescent="0.2">
      <c r="A79" s="2"/>
      <c r="B79" s="8"/>
      <c r="C79" s="8"/>
      <c r="D79" s="8"/>
      <c r="E79" s="8"/>
      <c r="F79" s="8"/>
      <c r="G79" s="8"/>
      <c r="H79" s="8"/>
      <c r="I79" s="8"/>
      <c r="J79" s="2"/>
      <c r="K79" s="2"/>
    </row>
    <row r="80" spans="1:11" ht="12.75" customHeight="1" x14ac:dyDescent="0.2">
      <c r="A80" s="2"/>
      <c r="B80" s="2"/>
      <c r="C80" s="2"/>
      <c r="D80" s="2"/>
      <c r="E80" s="2"/>
      <c r="F80" s="2"/>
      <c r="G80" s="2"/>
      <c r="H80" s="2"/>
      <c r="I80" s="2"/>
      <c r="J80" s="2"/>
      <c r="K80" s="2"/>
    </row>
    <row r="81" spans="1:4" ht="12.75" customHeight="1" x14ac:dyDescent="0.2">
      <c r="A81" s="2"/>
      <c r="B81" s="2"/>
      <c r="C81" s="2"/>
      <c r="D81" s="2"/>
    </row>
    <row r="82" spans="1:4" ht="12.75" customHeight="1" x14ac:dyDescent="0.2">
      <c r="A82" s="2"/>
      <c r="B82" s="2" t="s">
        <v>433</v>
      </c>
      <c r="C82" s="2"/>
      <c r="D82" s="2"/>
    </row>
    <row r="83" spans="1:4" ht="12.75" customHeight="1" x14ac:dyDescent="0.2">
      <c r="A83" s="2"/>
      <c r="B83" s="62" t="s">
        <v>81</v>
      </c>
      <c r="D83" s="2"/>
    </row>
    <row r="84" spans="1:4" ht="12.75" customHeight="1" x14ac:dyDescent="0.2">
      <c r="A84" s="2"/>
      <c r="B84" s="62" t="s">
        <v>426</v>
      </c>
      <c r="D84" s="2"/>
    </row>
    <row r="85" spans="1:4" ht="12.75" customHeight="1" x14ac:dyDescent="0.2">
      <c r="A85" s="2"/>
      <c r="B85" s="62" t="s">
        <v>434</v>
      </c>
      <c r="D85" s="2"/>
    </row>
    <row r="86" spans="1:4" ht="12.75" customHeight="1" x14ac:dyDescent="0.2">
      <c r="A86" s="2"/>
      <c r="B86" s="62" t="s">
        <v>435</v>
      </c>
      <c r="D86" s="2"/>
    </row>
    <row r="87" spans="1:4" ht="12.75" customHeight="1" x14ac:dyDescent="0.2">
      <c r="A87" s="2"/>
      <c r="B87" s="62" t="s">
        <v>436</v>
      </c>
      <c r="D87" s="2"/>
    </row>
    <row r="88" spans="1:4" ht="12.75" customHeight="1" x14ac:dyDescent="0.2">
      <c r="A88" s="2"/>
      <c r="B88" s="62" t="s">
        <v>429</v>
      </c>
      <c r="D88" s="2"/>
    </row>
    <row r="89" spans="1:4" ht="12.75" customHeight="1" x14ac:dyDescent="0.2">
      <c r="A89" s="2"/>
      <c r="B89" s="62" t="s">
        <v>437</v>
      </c>
      <c r="D89" s="2"/>
    </row>
    <row r="90" spans="1:4" ht="12.75" customHeight="1" x14ac:dyDescent="0.2">
      <c r="A90" s="2"/>
      <c r="B90" s="62" t="s">
        <v>438</v>
      </c>
      <c r="D90" s="2"/>
    </row>
    <row r="91" spans="1:4" ht="12.75" customHeight="1" x14ac:dyDescent="0.2">
      <c r="A91" s="2"/>
      <c r="B91" s="62" t="s">
        <v>428</v>
      </c>
      <c r="D91" s="2"/>
    </row>
    <row r="92" spans="1:4" ht="12.75" customHeight="1" x14ac:dyDescent="0.2">
      <c r="A92" s="2"/>
      <c r="B92" s="62" t="s">
        <v>439</v>
      </c>
      <c r="D92" s="2"/>
    </row>
    <row r="93" spans="1:4" ht="12.75" customHeight="1" x14ac:dyDescent="0.2">
      <c r="A93" s="2"/>
      <c r="B93" s="62" t="s">
        <v>440</v>
      </c>
      <c r="D93" s="2"/>
    </row>
    <row r="94" spans="1:4" ht="12.75" customHeight="1" x14ac:dyDescent="0.2">
      <c r="A94" s="2"/>
      <c r="B94" s="62" t="s">
        <v>441</v>
      </c>
      <c r="D94" s="2"/>
    </row>
    <row r="95" spans="1:4" ht="12.75" customHeight="1" x14ac:dyDescent="0.2">
      <c r="A95" s="2"/>
      <c r="B95" s="62" t="s">
        <v>430</v>
      </c>
      <c r="D95" s="2"/>
    </row>
    <row r="96" spans="1:4" ht="12.75" customHeight="1" x14ac:dyDescent="0.2">
      <c r="A96" s="2"/>
      <c r="B96" s="62" t="s">
        <v>442</v>
      </c>
      <c r="D96" s="2"/>
    </row>
    <row r="97" spans="1:4" ht="12.75" customHeight="1" x14ac:dyDescent="0.2">
      <c r="A97" s="2"/>
      <c r="B97" s="62" t="s">
        <v>443</v>
      </c>
      <c r="D97" s="2"/>
    </row>
    <row r="98" spans="1:4" ht="12.75" customHeight="1" x14ac:dyDescent="0.2">
      <c r="A98" s="2"/>
      <c r="B98" s="62" t="s">
        <v>198</v>
      </c>
      <c r="D98" s="2"/>
    </row>
    <row r="99" spans="1:4" ht="12.75" customHeight="1" x14ac:dyDescent="0.2">
      <c r="A99" s="2"/>
      <c r="B99" s="2"/>
      <c r="C99" s="2"/>
      <c r="D99" s="2"/>
    </row>
    <row r="100" spans="1:4" ht="12.75" customHeight="1" x14ac:dyDescent="0.2"/>
    <row r="101" spans="1:4" ht="12.75" customHeight="1" x14ac:dyDescent="0.2"/>
    <row r="102" spans="1:4" ht="12.75" customHeight="1" x14ac:dyDescent="0.2"/>
    <row r="103" spans="1:4" ht="12.75" customHeight="1" x14ac:dyDescent="0.2"/>
    <row r="104" spans="1:4" ht="12.75" customHeight="1" x14ac:dyDescent="0.2"/>
    <row r="105" spans="1:4" ht="12.75" customHeight="1" x14ac:dyDescent="0.2"/>
    <row r="106" spans="1:4" ht="12.75" customHeight="1" x14ac:dyDescent="0.2"/>
    <row r="107" spans="1:4" ht="12.75" customHeight="1" x14ac:dyDescent="0.2"/>
    <row r="108" spans="1:4" ht="12.75" customHeight="1" x14ac:dyDescent="0.2"/>
    <row r="109" spans="1:4" ht="12.75" customHeight="1" x14ac:dyDescent="0.2"/>
    <row r="110" spans="1:4" ht="12.75" customHeight="1" x14ac:dyDescent="0.2"/>
    <row r="111" spans="1:4" ht="12.75" customHeight="1" x14ac:dyDescent="0.2"/>
    <row r="112" spans="1:4"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row r="158" ht="12.75" customHeight="1" x14ac:dyDescent="0.2"/>
    <row r="159" ht="12.75" customHeight="1" x14ac:dyDescent="0.2"/>
    <row r="160"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row r="169" ht="12.75" customHeight="1" x14ac:dyDescent="0.2"/>
    <row r="170" ht="12.75" customHeight="1" x14ac:dyDescent="0.2"/>
    <row r="171" ht="12.75" customHeight="1" x14ac:dyDescent="0.2"/>
    <row r="172" ht="12.75" customHeight="1" x14ac:dyDescent="0.2"/>
    <row r="173" ht="12.75" customHeight="1" x14ac:dyDescent="0.2"/>
    <row r="174" ht="12.75" customHeight="1" x14ac:dyDescent="0.2"/>
    <row r="175" ht="12.75" customHeight="1" x14ac:dyDescent="0.2"/>
    <row r="176"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ht="12.75" customHeight="1" x14ac:dyDescent="0.2"/>
    <row r="194" ht="12.75" customHeight="1" x14ac:dyDescent="0.2"/>
    <row r="195" ht="12.75" customHeight="1" x14ac:dyDescent="0.2"/>
    <row r="196" ht="12.75" customHeight="1" x14ac:dyDescent="0.2"/>
    <row r="197" ht="12.75" customHeight="1" x14ac:dyDescent="0.2"/>
    <row r="198" ht="12.75" customHeight="1" x14ac:dyDescent="0.2"/>
    <row r="199" ht="12.75" customHeight="1" x14ac:dyDescent="0.2"/>
    <row r="200" ht="12.75" customHeight="1" x14ac:dyDescent="0.2"/>
    <row r="201" ht="12.75" customHeight="1" x14ac:dyDescent="0.2"/>
    <row r="202" ht="12.75" customHeight="1" x14ac:dyDescent="0.2"/>
    <row r="203" ht="12.75" customHeight="1" x14ac:dyDescent="0.2"/>
    <row r="204" ht="12.75" customHeight="1" x14ac:dyDescent="0.2"/>
    <row r="205" ht="12.75" customHeight="1" x14ac:dyDescent="0.2"/>
    <row r="206" ht="12.75" customHeight="1" x14ac:dyDescent="0.2"/>
    <row r="207" ht="12.75" customHeight="1" x14ac:dyDescent="0.2"/>
    <row r="208" ht="12.75" customHeight="1" x14ac:dyDescent="0.2"/>
    <row r="209" ht="12.75" customHeight="1" x14ac:dyDescent="0.2"/>
    <row r="210" ht="12.75" customHeight="1" x14ac:dyDescent="0.2"/>
    <row r="211" ht="12.75" customHeight="1" x14ac:dyDescent="0.2"/>
    <row r="212" ht="12.75" customHeight="1" x14ac:dyDescent="0.2"/>
    <row r="213" ht="12.75" customHeight="1" x14ac:dyDescent="0.2"/>
    <row r="214" ht="12.75" customHeight="1" x14ac:dyDescent="0.2"/>
    <row r="215" ht="12.75" customHeight="1" x14ac:dyDescent="0.2"/>
    <row r="216" ht="12.75" customHeight="1" x14ac:dyDescent="0.2"/>
    <row r="217" ht="12.75" customHeight="1" x14ac:dyDescent="0.2"/>
    <row r="218" ht="12.75" customHeight="1" x14ac:dyDescent="0.2"/>
    <row r="219" ht="12.75" customHeight="1" x14ac:dyDescent="0.2"/>
    <row r="220" ht="12.75" customHeight="1" x14ac:dyDescent="0.2"/>
    <row r="221" ht="12.75" customHeight="1" x14ac:dyDescent="0.2"/>
    <row r="222" ht="12.75" customHeight="1" x14ac:dyDescent="0.2"/>
    <row r="223" ht="12.75" customHeight="1" x14ac:dyDescent="0.2"/>
    <row r="224" ht="12.75" customHeight="1" x14ac:dyDescent="0.2"/>
    <row r="225" ht="12.75" customHeight="1" x14ac:dyDescent="0.2"/>
    <row r="226" ht="12.75" customHeight="1" x14ac:dyDescent="0.2"/>
    <row r="227" ht="12.75" customHeight="1" x14ac:dyDescent="0.2"/>
    <row r="228" ht="12.75" customHeight="1" x14ac:dyDescent="0.2"/>
    <row r="229" ht="12.75" customHeight="1" x14ac:dyDescent="0.2"/>
    <row r="230" ht="12.75" customHeight="1" x14ac:dyDescent="0.2"/>
    <row r="231" ht="12.75" customHeight="1" x14ac:dyDescent="0.2"/>
    <row r="232" ht="12.75" customHeight="1" x14ac:dyDescent="0.2"/>
    <row r="233" ht="12.75" customHeight="1" x14ac:dyDescent="0.2"/>
    <row r="234" ht="12.75" customHeight="1" x14ac:dyDescent="0.2"/>
    <row r="235" ht="12.75" customHeight="1" x14ac:dyDescent="0.2"/>
    <row r="236" ht="12.75" customHeight="1" x14ac:dyDescent="0.2"/>
    <row r="237" ht="12.75" customHeight="1" x14ac:dyDescent="0.2"/>
    <row r="238" ht="12.75" customHeight="1" x14ac:dyDescent="0.2"/>
    <row r="239" ht="12.75" customHeight="1" x14ac:dyDescent="0.2"/>
    <row r="240" ht="12.75" customHeight="1" x14ac:dyDescent="0.2"/>
    <row r="241" ht="12.75" customHeight="1" x14ac:dyDescent="0.2"/>
    <row r="242" ht="12.75" customHeight="1" x14ac:dyDescent="0.2"/>
    <row r="243" ht="12.75" customHeight="1" x14ac:dyDescent="0.2"/>
    <row r="244" ht="12.75" customHeight="1" x14ac:dyDescent="0.2"/>
    <row r="245" ht="12.75" customHeight="1" x14ac:dyDescent="0.2"/>
    <row r="246" ht="12.75" customHeight="1" x14ac:dyDescent="0.2"/>
    <row r="247" ht="12.75" customHeight="1" x14ac:dyDescent="0.2"/>
    <row r="248" ht="12.75" customHeight="1" x14ac:dyDescent="0.2"/>
    <row r="249" ht="12.75" customHeight="1" x14ac:dyDescent="0.2"/>
    <row r="250" ht="12.75" customHeight="1" x14ac:dyDescent="0.2"/>
    <row r="251" ht="12.75" customHeight="1" x14ac:dyDescent="0.2"/>
    <row r="252" ht="12.75" customHeight="1" x14ac:dyDescent="0.2"/>
    <row r="253" ht="12.75" customHeight="1" x14ac:dyDescent="0.2"/>
    <row r="254" ht="12.75" customHeight="1" x14ac:dyDescent="0.2"/>
    <row r="255" ht="12.75" customHeight="1" x14ac:dyDescent="0.2"/>
    <row r="256" ht="12.75" customHeight="1" x14ac:dyDescent="0.2"/>
    <row r="257" ht="12.75" customHeight="1" x14ac:dyDescent="0.2"/>
    <row r="258" ht="12.75" customHeight="1" x14ac:dyDescent="0.2"/>
    <row r="259" ht="12.75" customHeight="1" x14ac:dyDescent="0.2"/>
    <row r="260" ht="12.75" customHeight="1" x14ac:dyDescent="0.2"/>
    <row r="261" ht="12.75" customHeight="1" x14ac:dyDescent="0.2"/>
    <row r="262" ht="12.75" customHeight="1" x14ac:dyDescent="0.2"/>
    <row r="263" ht="12.75" customHeight="1" x14ac:dyDescent="0.2"/>
    <row r="264" ht="12.75" customHeight="1" x14ac:dyDescent="0.2"/>
    <row r="265" ht="12.75" customHeight="1" x14ac:dyDescent="0.2"/>
    <row r="266" ht="12.75" customHeight="1" x14ac:dyDescent="0.2"/>
    <row r="267" ht="12.75" customHeight="1" x14ac:dyDescent="0.2"/>
    <row r="268" ht="12.75" customHeight="1" x14ac:dyDescent="0.2"/>
    <row r="269" ht="12.75" customHeight="1" x14ac:dyDescent="0.2"/>
    <row r="270" ht="12.75" customHeight="1" x14ac:dyDescent="0.2"/>
    <row r="271" ht="12.75" customHeight="1" x14ac:dyDescent="0.2"/>
    <row r="272" ht="12.75" customHeight="1" x14ac:dyDescent="0.2"/>
    <row r="273" ht="12.75" customHeight="1" x14ac:dyDescent="0.2"/>
    <row r="274" ht="12.75" customHeight="1" x14ac:dyDescent="0.2"/>
    <row r="275" ht="12.75" customHeight="1" x14ac:dyDescent="0.2"/>
    <row r="276" ht="12.75" customHeight="1" x14ac:dyDescent="0.2"/>
    <row r="277" ht="12.75" customHeight="1" x14ac:dyDescent="0.2"/>
    <row r="278" ht="12.75" customHeight="1" x14ac:dyDescent="0.2"/>
    <row r="279" ht="12.75" customHeight="1" x14ac:dyDescent="0.2"/>
    <row r="280" ht="12.75" customHeight="1" x14ac:dyDescent="0.2"/>
    <row r="281" ht="12.75" customHeight="1" x14ac:dyDescent="0.2"/>
    <row r="282" ht="12.75" customHeight="1" x14ac:dyDescent="0.2"/>
    <row r="283" ht="12.75" customHeight="1" x14ac:dyDescent="0.2"/>
    <row r="284" ht="12.75" customHeight="1" x14ac:dyDescent="0.2"/>
    <row r="285" ht="12.75" customHeight="1" x14ac:dyDescent="0.2"/>
    <row r="286" ht="12.75" customHeight="1" x14ac:dyDescent="0.2"/>
    <row r="287" ht="12.75" customHeight="1" x14ac:dyDescent="0.2"/>
    <row r="288" ht="12.75" customHeight="1" x14ac:dyDescent="0.2"/>
    <row r="289" ht="12.75" customHeight="1" x14ac:dyDescent="0.2"/>
    <row r="290" ht="12.75" customHeight="1" x14ac:dyDescent="0.2"/>
    <row r="291" ht="12.75" customHeight="1" x14ac:dyDescent="0.2"/>
    <row r="292" ht="12.75" customHeight="1" x14ac:dyDescent="0.2"/>
    <row r="293" ht="12.75" customHeight="1" x14ac:dyDescent="0.2"/>
    <row r="294" ht="12.75" customHeight="1" x14ac:dyDescent="0.2"/>
    <row r="295" ht="12.75" customHeight="1" x14ac:dyDescent="0.2"/>
    <row r="296" ht="12.75" customHeight="1" x14ac:dyDescent="0.2"/>
    <row r="297" ht="12.75" customHeight="1" x14ac:dyDescent="0.2"/>
    <row r="298" ht="12.75" customHeight="1" x14ac:dyDescent="0.2"/>
    <row r="299" ht="12.75" customHeight="1" x14ac:dyDescent="0.2"/>
    <row r="300" ht="12.75" customHeight="1" x14ac:dyDescent="0.2"/>
    <row r="301" ht="12.75" customHeight="1" x14ac:dyDescent="0.2"/>
    <row r="302" ht="12.75" customHeight="1" x14ac:dyDescent="0.2"/>
    <row r="303" ht="12.75" customHeight="1" x14ac:dyDescent="0.2"/>
    <row r="304" ht="12.75" customHeight="1" x14ac:dyDescent="0.2"/>
    <row r="305" ht="12.75" customHeight="1" x14ac:dyDescent="0.2"/>
    <row r="306" ht="12.75" customHeight="1" x14ac:dyDescent="0.2"/>
    <row r="307" ht="12.75" customHeight="1" x14ac:dyDescent="0.2"/>
    <row r="308" ht="12.75" customHeight="1" x14ac:dyDescent="0.2"/>
    <row r="309" ht="12.75" customHeight="1" x14ac:dyDescent="0.2"/>
    <row r="310" ht="12.75" customHeight="1" x14ac:dyDescent="0.2"/>
    <row r="311" ht="12.75" customHeight="1" x14ac:dyDescent="0.2"/>
    <row r="312" ht="12.75" customHeight="1" x14ac:dyDescent="0.2"/>
    <row r="313" ht="12.75" customHeight="1" x14ac:dyDescent="0.2"/>
    <row r="314" ht="12.75" customHeight="1" x14ac:dyDescent="0.2"/>
    <row r="315" ht="12.75" customHeight="1" x14ac:dyDescent="0.2"/>
    <row r="316" ht="12.75" customHeight="1" x14ac:dyDescent="0.2"/>
    <row r="317" ht="12.75" customHeight="1" x14ac:dyDescent="0.2"/>
    <row r="318" ht="12.75" customHeight="1" x14ac:dyDescent="0.2"/>
    <row r="319" ht="12.75" customHeight="1" x14ac:dyDescent="0.2"/>
    <row r="320" ht="12.75" customHeight="1" x14ac:dyDescent="0.2"/>
    <row r="321" ht="12.75" customHeight="1" x14ac:dyDescent="0.2"/>
    <row r="322" ht="12.75" customHeight="1" x14ac:dyDescent="0.2"/>
    <row r="323" ht="12.75" customHeight="1" x14ac:dyDescent="0.2"/>
    <row r="324" ht="12.75" customHeight="1" x14ac:dyDescent="0.2"/>
    <row r="325" ht="12.75" customHeight="1" x14ac:dyDescent="0.2"/>
    <row r="326" ht="12.75" customHeight="1" x14ac:dyDescent="0.2"/>
    <row r="327" ht="12.75" customHeight="1" x14ac:dyDescent="0.2"/>
    <row r="328" ht="12.75" customHeight="1" x14ac:dyDescent="0.2"/>
    <row r="329" ht="12.75" customHeight="1" x14ac:dyDescent="0.2"/>
    <row r="330" ht="12.75" customHeight="1" x14ac:dyDescent="0.2"/>
    <row r="331" ht="12.75" customHeight="1" x14ac:dyDescent="0.2"/>
    <row r="332" ht="12.75" customHeight="1" x14ac:dyDescent="0.2"/>
    <row r="333" ht="12.75" customHeight="1" x14ac:dyDescent="0.2"/>
    <row r="334" ht="12.75" customHeight="1" x14ac:dyDescent="0.2"/>
    <row r="335" ht="12.75" customHeight="1" x14ac:dyDescent="0.2"/>
    <row r="336" ht="12.75" customHeight="1" x14ac:dyDescent="0.2"/>
    <row r="337" ht="12.75" customHeight="1" x14ac:dyDescent="0.2"/>
    <row r="338" ht="12.75" customHeight="1" x14ac:dyDescent="0.2"/>
    <row r="339" ht="12.75" customHeight="1" x14ac:dyDescent="0.2"/>
    <row r="340" ht="12.75" customHeight="1" x14ac:dyDescent="0.2"/>
    <row r="341" ht="12.75" customHeight="1" x14ac:dyDescent="0.2"/>
    <row r="342" ht="12.75" customHeight="1" x14ac:dyDescent="0.2"/>
    <row r="343" ht="12.75" customHeight="1" x14ac:dyDescent="0.2"/>
    <row r="344" ht="12.75" customHeight="1" x14ac:dyDescent="0.2"/>
    <row r="345" ht="12.75" customHeight="1" x14ac:dyDescent="0.2"/>
    <row r="346" ht="12.75" customHeight="1" x14ac:dyDescent="0.2"/>
    <row r="347" ht="12.75" customHeight="1" x14ac:dyDescent="0.2"/>
    <row r="348" ht="12.75" customHeight="1" x14ac:dyDescent="0.2"/>
    <row r="349" ht="12.75" customHeight="1" x14ac:dyDescent="0.2"/>
    <row r="350" ht="12.75" customHeight="1" x14ac:dyDescent="0.2"/>
    <row r="351" ht="12.75" customHeight="1" x14ac:dyDescent="0.2"/>
    <row r="352" ht="12.75" customHeight="1" x14ac:dyDescent="0.2"/>
    <row r="353" ht="12.75" customHeight="1" x14ac:dyDescent="0.2"/>
    <row r="354" ht="12.75" customHeight="1" x14ac:dyDescent="0.2"/>
    <row r="355" ht="12.75" customHeight="1" x14ac:dyDescent="0.2"/>
    <row r="356" ht="12.75" customHeight="1" x14ac:dyDescent="0.2"/>
    <row r="357" ht="12.75" customHeight="1" x14ac:dyDescent="0.2"/>
    <row r="358" ht="12.75" customHeight="1" x14ac:dyDescent="0.2"/>
    <row r="359" ht="12.75" customHeight="1" x14ac:dyDescent="0.2"/>
    <row r="360" ht="12.75" customHeight="1" x14ac:dyDescent="0.2"/>
    <row r="361" ht="12.75" customHeight="1" x14ac:dyDescent="0.2"/>
    <row r="362" ht="12.75" customHeight="1" x14ac:dyDescent="0.2"/>
    <row r="363" ht="12.75" customHeight="1" x14ac:dyDescent="0.2"/>
    <row r="364" ht="12.75" customHeight="1" x14ac:dyDescent="0.2"/>
    <row r="365" ht="12.75" customHeight="1" x14ac:dyDescent="0.2"/>
    <row r="366" ht="12.75" customHeight="1" x14ac:dyDescent="0.2"/>
    <row r="367" ht="12.75" customHeight="1" x14ac:dyDescent="0.2"/>
    <row r="368" ht="12.75" customHeight="1" x14ac:dyDescent="0.2"/>
    <row r="369" ht="12.75" customHeight="1" x14ac:dyDescent="0.2"/>
    <row r="370" ht="12.75" customHeight="1" x14ac:dyDescent="0.2"/>
    <row r="371" ht="12.75" customHeight="1" x14ac:dyDescent="0.2"/>
    <row r="372" ht="12.75" customHeight="1" x14ac:dyDescent="0.2"/>
    <row r="373" ht="12.75" customHeight="1" x14ac:dyDescent="0.2"/>
    <row r="374" ht="12.75" customHeight="1" x14ac:dyDescent="0.2"/>
    <row r="375" ht="12.75" customHeight="1" x14ac:dyDescent="0.2"/>
    <row r="376" ht="12.75" customHeight="1" x14ac:dyDescent="0.2"/>
    <row r="377" ht="12.75" customHeight="1" x14ac:dyDescent="0.2"/>
    <row r="378" ht="12.75" customHeight="1" x14ac:dyDescent="0.2"/>
    <row r="379" ht="12.75" customHeight="1" x14ac:dyDescent="0.2"/>
    <row r="380" ht="12.75" customHeight="1" x14ac:dyDescent="0.2"/>
    <row r="381" ht="12.75" customHeight="1" x14ac:dyDescent="0.2"/>
    <row r="382" ht="12.75" customHeight="1" x14ac:dyDescent="0.2"/>
    <row r="383" ht="12.75" customHeight="1" x14ac:dyDescent="0.2"/>
    <row r="384" ht="12.75" customHeight="1" x14ac:dyDescent="0.2"/>
    <row r="385" ht="12.75" customHeight="1" x14ac:dyDescent="0.2"/>
    <row r="386" ht="12.75" customHeight="1" x14ac:dyDescent="0.2"/>
    <row r="387" ht="12.75" customHeight="1" x14ac:dyDescent="0.2"/>
    <row r="388" ht="12.75" customHeight="1" x14ac:dyDescent="0.2"/>
    <row r="389" ht="12.75" customHeight="1" x14ac:dyDescent="0.2"/>
    <row r="390" ht="12.75" customHeight="1" x14ac:dyDescent="0.2"/>
    <row r="391" ht="12.75" customHeight="1" x14ac:dyDescent="0.2"/>
    <row r="392" ht="12.75" customHeight="1" x14ac:dyDescent="0.2"/>
    <row r="393" ht="12.75" customHeight="1" x14ac:dyDescent="0.2"/>
    <row r="394" ht="12.75" customHeight="1" x14ac:dyDescent="0.2"/>
    <row r="395" ht="12.75" customHeight="1" x14ac:dyDescent="0.2"/>
    <row r="396" ht="12.75" customHeight="1" x14ac:dyDescent="0.2"/>
    <row r="397" ht="12.75" customHeight="1" x14ac:dyDescent="0.2"/>
    <row r="398" ht="12.75" customHeight="1" x14ac:dyDescent="0.2"/>
    <row r="399" ht="12.75" customHeight="1" x14ac:dyDescent="0.2"/>
    <row r="400" ht="12.75" customHeight="1" x14ac:dyDescent="0.2"/>
    <row r="401" ht="12.75" customHeight="1" x14ac:dyDescent="0.2"/>
    <row r="402" ht="12.75" customHeight="1" x14ac:dyDescent="0.2"/>
    <row r="403" ht="12.75" customHeight="1" x14ac:dyDescent="0.2"/>
    <row r="404" ht="12.75" customHeight="1" x14ac:dyDescent="0.2"/>
    <row r="405" ht="12.75" customHeight="1" x14ac:dyDescent="0.2"/>
    <row r="406" ht="12.75" customHeight="1" x14ac:dyDescent="0.2"/>
    <row r="407" ht="12.75" customHeight="1" x14ac:dyDescent="0.2"/>
    <row r="408" ht="12.75" customHeight="1" x14ac:dyDescent="0.2"/>
    <row r="409" ht="12.75" customHeight="1" x14ac:dyDescent="0.2"/>
    <row r="410" ht="12.75" customHeight="1" x14ac:dyDescent="0.2"/>
    <row r="411" ht="12.75" customHeight="1" x14ac:dyDescent="0.2"/>
    <row r="412" ht="12.75" customHeight="1" x14ac:dyDescent="0.2"/>
    <row r="413" ht="12.75" customHeight="1" x14ac:dyDescent="0.2"/>
    <row r="414" ht="12.75" customHeight="1" x14ac:dyDescent="0.2"/>
    <row r="415" ht="12.75" customHeight="1" x14ac:dyDescent="0.2"/>
    <row r="416" ht="12.75" customHeight="1" x14ac:dyDescent="0.2"/>
    <row r="417" ht="12.75" customHeight="1" x14ac:dyDescent="0.2"/>
    <row r="418" ht="12.75" customHeight="1" x14ac:dyDescent="0.2"/>
    <row r="419" ht="12.75" customHeight="1" x14ac:dyDescent="0.2"/>
    <row r="420" ht="12.75" customHeight="1" x14ac:dyDescent="0.2"/>
    <row r="421" ht="12.75" customHeight="1" x14ac:dyDescent="0.2"/>
    <row r="422" ht="12.75" customHeight="1" x14ac:dyDescent="0.2"/>
    <row r="423" ht="12.75" customHeight="1" x14ac:dyDescent="0.2"/>
    <row r="424" ht="12.75" customHeight="1" x14ac:dyDescent="0.2"/>
    <row r="425" ht="12.75" customHeight="1" x14ac:dyDescent="0.2"/>
    <row r="426" ht="12.75" customHeight="1" x14ac:dyDescent="0.2"/>
    <row r="427" ht="12.75" customHeight="1" x14ac:dyDescent="0.2"/>
    <row r="428" ht="12.75" customHeight="1" x14ac:dyDescent="0.2"/>
    <row r="429" ht="12.75" customHeight="1" x14ac:dyDescent="0.2"/>
    <row r="430" ht="12.75" customHeight="1" x14ac:dyDescent="0.2"/>
    <row r="431" ht="12.75" customHeight="1" x14ac:dyDescent="0.2"/>
    <row r="432" ht="12.75" customHeight="1" x14ac:dyDescent="0.2"/>
    <row r="433" ht="12.75" customHeight="1" x14ac:dyDescent="0.2"/>
    <row r="434" ht="12.75" customHeight="1" x14ac:dyDescent="0.2"/>
    <row r="435" ht="12.75" customHeight="1" x14ac:dyDescent="0.2"/>
    <row r="436" ht="12.75" customHeight="1" x14ac:dyDescent="0.2"/>
    <row r="437" ht="12.75" customHeight="1" x14ac:dyDescent="0.2"/>
    <row r="438" ht="12.75" customHeight="1" x14ac:dyDescent="0.2"/>
    <row r="439" ht="12.75" customHeight="1" x14ac:dyDescent="0.2"/>
    <row r="440" ht="12.75" customHeight="1" x14ac:dyDescent="0.2"/>
    <row r="441" ht="12.75" customHeight="1" x14ac:dyDescent="0.2"/>
    <row r="442" ht="12.75" customHeight="1" x14ac:dyDescent="0.2"/>
    <row r="443" ht="12.75" customHeight="1" x14ac:dyDescent="0.2"/>
    <row r="444" ht="12.75" customHeight="1" x14ac:dyDescent="0.2"/>
    <row r="445" ht="12.75" customHeight="1" x14ac:dyDescent="0.2"/>
    <row r="446" ht="12.75" customHeight="1" x14ac:dyDescent="0.2"/>
    <row r="447" ht="12.75" customHeight="1" x14ac:dyDescent="0.2"/>
    <row r="448" ht="12.75" customHeight="1" x14ac:dyDescent="0.2"/>
    <row r="449" ht="12.75" customHeight="1" x14ac:dyDescent="0.2"/>
    <row r="450" ht="12.75" customHeight="1" x14ac:dyDescent="0.2"/>
    <row r="451" ht="12.75" customHeight="1" x14ac:dyDescent="0.2"/>
    <row r="452" ht="12.75" customHeight="1" x14ac:dyDescent="0.2"/>
    <row r="453" ht="12.75" customHeight="1" x14ac:dyDescent="0.2"/>
    <row r="454" ht="12.75" customHeight="1" x14ac:dyDescent="0.2"/>
    <row r="455" ht="12.75" customHeight="1" x14ac:dyDescent="0.2"/>
    <row r="456" ht="12.75" customHeight="1" x14ac:dyDescent="0.2"/>
    <row r="457" ht="12.75" customHeight="1" x14ac:dyDescent="0.2"/>
    <row r="458" ht="12.75" customHeight="1" x14ac:dyDescent="0.2"/>
    <row r="459" ht="12.75" customHeight="1" x14ac:dyDescent="0.2"/>
    <row r="460" ht="12.75" customHeight="1" x14ac:dyDescent="0.2"/>
    <row r="461" ht="12.75" customHeight="1" x14ac:dyDescent="0.2"/>
    <row r="462" ht="12.75" customHeight="1" x14ac:dyDescent="0.2"/>
    <row r="463" ht="12.75" customHeight="1" x14ac:dyDescent="0.2"/>
    <row r="464" ht="12.75" customHeight="1" x14ac:dyDescent="0.2"/>
    <row r="465" ht="12.75" customHeight="1" x14ac:dyDescent="0.2"/>
    <row r="466" ht="12.75" customHeight="1" x14ac:dyDescent="0.2"/>
    <row r="467" ht="12.75" customHeight="1" x14ac:dyDescent="0.2"/>
    <row r="468" ht="12.75" customHeight="1" x14ac:dyDescent="0.2"/>
    <row r="469" ht="12.75" customHeight="1" x14ac:dyDescent="0.2"/>
    <row r="470" ht="12.75" customHeight="1" x14ac:dyDescent="0.2"/>
    <row r="471" ht="12.75" customHeight="1" x14ac:dyDescent="0.2"/>
    <row r="472" ht="12.75" customHeight="1" x14ac:dyDescent="0.2"/>
    <row r="473" ht="12.75" customHeight="1" x14ac:dyDescent="0.2"/>
    <row r="474" ht="12.75" customHeight="1" x14ac:dyDescent="0.2"/>
    <row r="475" ht="12.75" customHeight="1" x14ac:dyDescent="0.2"/>
    <row r="476" ht="12.75" customHeight="1" x14ac:dyDescent="0.2"/>
    <row r="477" ht="12.75" customHeight="1" x14ac:dyDescent="0.2"/>
    <row r="478" ht="12.75" customHeight="1" x14ac:dyDescent="0.2"/>
    <row r="479" ht="12.75" customHeight="1" x14ac:dyDescent="0.2"/>
    <row r="480" ht="12.75" customHeight="1" x14ac:dyDescent="0.2"/>
    <row r="481" ht="12.75" customHeight="1" x14ac:dyDescent="0.2"/>
    <row r="482" ht="12.75" customHeight="1" x14ac:dyDescent="0.2"/>
    <row r="483" ht="12.75" customHeight="1" x14ac:dyDescent="0.2"/>
    <row r="484" ht="12.75" customHeight="1" x14ac:dyDescent="0.2"/>
    <row r="485" ht="12.75" customHeight="1" x14ac:dyDescent="0.2"/>
    <row r="486" ht="12.75" customHeight="1" x14ac:dyDescent="0.2"/>
    <row r="487" ht="12.75" customHeight="1" x14ac:dyDescent="0.2"/>
    <row r="488" ht="12.75" customHeight="1" x14ac:dyDescent="0.2"/>
    <row r="489" ht="12.75" customHeight="1" x14ac:dyDescent="0.2"/>
    <row r="490" ht="12.75" customHeight="1" x14ac:dyDescent="0.2"/>
    <row r="491" ht="12.75" customHeight="1" x14ac:dyDescent="0.2"/>
    <row r="492" ht="12.75" customHeight="1" x14ac:dyDescent="0.2"/>
    <row r="493" ht="12.75" customHeight="1" x14ac:dyDescent="0.2"/>
    <row r="494" ht="12.75" customHeight="1" x14ac:dyDescent="0.2"/>
    <row r="495" ht="12.75" customHeight="1" x14ac:dyDescent="0.2"/>
    <row r="496" ht="12.75" customHeight="1" x14ac:dyDescent="0.2"/>
    <row r="497" ht="12.75" customHeight="1" x14ac:dyDescent="0.2"/>
    <row r="498" ht="12.75" customHeight="1" x14ac:dyDescent="0.2"/>
    <row r="499" ht="12.75" customHeight="1" x14ac:dyDescent="0.2"/>
    <row r="500" ht="12.75" customHeight="1" x14ac:dyDescent="0.2"/>
    <row r="501" ht="12.75" customHeight="1" x14ac:dyDescent="0.2"/>
    <row r="502" ht="12.75" customHeight="1" x14ac:dyDescent="0.2"/>
    <row r="503" ht="12.75" customHeight="1" x14ac:dyDescent="0.2"/>
    <row r="504" ht="12.75" customHeight="1" x14ac:dyDescent="0.2"/>
    <row r="505" ht="12.75" customHeight="1" x14ac:dyDescent="0.2"/>
    <row r="506" ht="12.75" customHeight="1" x14ac:dyDescent="0.2"/>
    <row r="507" ht="12.75" customHeight="1" x14ac:dyDescent="0.2"/>
    <row r="508" ht="12.75" customHeight="1" x14ac:dyDescent="0.2"/>
    <row r="509" ht="12.75" customHeight="1" x14ac:dyDescent="0.2"/>
    <row r="510" ht="12.75" customHeight="1" x14ac:dyDescent="0.2"/>
    <row r="511" ht="12.75" customHeight="1" x14ac:dyDescent="0.2"/>
    <row r="512" ht="12.75" customHeight="1" x14ac:dyDescent="0.2"/>
    <row r="513" ht="12.75" customHeight="1" x14ac:dyDescent="0.2"/>
    <row r="514" ht="12.75" customHeight="1" x14ac:dyDescent="0.2"/>
    <row r="515" ht="12.75" customHeight="1" x14ac:dyDescent="0.2"/>
    <row r="516" ht="12.75" customHeight="1" x14ac:dyDescent="0.2"/>
    <row r="517" ht="12.75" customHeight="1" x14ac:dyDescent="0.2"/>
    <row r="518" ht="12.75" customHeight="1" x14ac:dyDescent="0.2"/>
    <row r="519" ht="12.75" customHeight="1" x14ac:dyDescent="0.2"/>
    <row r="520" ht="12.75" customHeight="1" x14ac:dyDescent="0.2"/>
    <row r="521" ht="12.75" customHeight="1" x14ac:dyDescent="0.2"/>
    <row r="522" ht="12.75" customHeight="1" x14ac:dyDescent="0.2"/>
    <row r="523" ht="12.75" customHeight="1" x14ac:dyDescent="0.2"/>
    <row r="524" ht="12.75" customHeight="1" x14ac:dyDescent="0.2"/>
    <row r="525" ht="12.75" customHeight="1" x14ac:dyDescent="0.2"/>
    <row r="526" ht="12.75" customHeight="1" x14ac:dyDescent="0.2"/>
    <row r="527" ht="12.75" customHeight="1" x14ac:dyDescent="0.2"/>
    <row r="528" ht="12.75" customHeight="1" x14ac:dyDescent="0.2"/>
    <row r="529" ht="12.75" customHeight="1" x14ac:dyDescent="0.2"/>
    <row r="530" ht="12.75" customHeight="1" x14ac:dyDescent="0.2"/>
    <row r="531" ht="12.75" customHeight="1" x14ac:dyDescent="0.2"/>
    <row r="532" ht="12.75" customHeight="1" x14ac:dyDescent="0.2"/>
    <row r="533" ht="12.75" customHeight="1" x14ac:dyDescent="0.2"/>
    <row r="534" ht="12.75" customHeight="1" x14ac:dyDescent="0.2"/>
    <row r="535" ht="12.75" customHeight="1" x14ac:dyDescent="0.2"/>
    <row r="536" ht="12.75" customHeight="1" x14ac:dyDescent="0.2"/>
    <row r="537" ht="12.75" customHeight="1" x14ac:dyDescent="0.2"/>
    <row r="538" ht="12.75" customHeight="1" x14ac:dyDescent="0.2"/>
    <row r="539" ht="12.75" customHeight="1" x14ac:dyDescent="0.2"/>
    <row r="540" ht="12.75" customHeight="1" x14ac:dyDescent="0.2"/>
    <row r="541" ht="12.75" customHeight="1" x14ac:dyDescent="0.2"/>
    <row r="542" ht="12.75" customHeight="1" x14ac:dyDescent="0.2"/>
    <row r="543" ht="12.75" customHeight="1" x14ac:dyDescent="0.2"/>
    <row r="544" ht="12.75" customHeight="1" x14ac:dyDescent="0.2"/>
    <row r="545" ht="12.75" customHeight="1" x14ac:dyDescent="0.2"/>
    <row r="546" ht="12.75" customHeight="1" x14ac:dyDescent="0.2"/>
    <row r="547" ht="12.75" customHeight="1" x14ac:dyDescent="0.2"/>
    <row r="548" ht="12.75" customHeight="1" x14ac:dyDescent="0.2"/>
    <row r="549" ht="12.75" customHeight="1" x14ac:dyDescent="0.2"/>
    <row r="550" ht="12.75" customHeight="1" x14ac:dyDescent="0.2"/>
    <row r="551" ht="12.75" customHeight="1" x14ac:dyDescent="0.2"/>
    <row r="552" ht="12.75" customHeight="1" x14ac:dyDescent="0.2"/>
    <row r="553" ht="12.75" customHeight="1" x14ac:dyDescent="0.2"/>
    <row r="554" ht="12.75" customHeight="1" x14ac:dyDescent="0.2"/>
    <row r="555" ht="12.75" customHeight="1" x14ac:dyDescent="0.2"/>
    <row r="556" ht="12.75" customHeight="1" x14ac:dyDescent="0.2"/>
    <row r="557" ht="12.75" customHeight="1" x14ac:dyDescent="0.2"/>
    <row r="558" ht="12.75" customHeight="1" x14ac:dyDescent="0.2"/>
    <row r="559" ht="12.75" customHeight="1" x14ac:dyDescent="0.2"/>
    <row r="560" ht="12.75" customHeight="1" x14ac:dyDescent="0.2"/>
    <row r="561" ht="12.75" customHeight="1" x14ac:dyDescent="0.2"/>
    <row r="562" ht="12.75" customHeight="1" x14ac:dyDescent="0.2"/>
    <row r="563" ht="12.75" customHeight="1" x14ac:dyDescent="0.2"/>
    <row r="564" ht="12.75" customHeight="1" x14ac:dyDescent="0.2"/>
    <row r="565" ht="12.75" customHeight="1" x14ac:dyDescent="0.2"/>
    <row r="566" ht="12.75" customHeight="1" x14ac:dyDescent="0.2"/>
    <row r="567" ht="12.75" customHeight="1" x14ac:dyDescent="0.2"/>
    <row r="568" ht="12.75" customHeight="1" x14ac:dyDescent="0.2"/>
    <row r="569" ht="12.75" customHeight="1" x14ac:dyDescent="0.2"/>
    <row r="570" ht="12.75" customHeight="1" x14ac:dyDescent="0.2"/>
    <row r="571" ht="12.75" customHeight="1" x14ac:dyDescent="0.2"/>
    <row r="572" ht="12.75" customHeight="1" x14ac:dyDescent="0.2"/>
    <row r="573" ht="12.75" customHeight="1" x14ac:dyDescent="0.2"/>
    <row r="574" ht="12.75" customHeight="1" x14ac:dyDescent="0.2"/>
    <row r="575" ht="12.75" customHeight="1" x14ac:dyDescent="0.2"/>
    <row r="576" ht="12.75" customHeight="1" x14ac:dyDescent="0.2"/>
    <row r="577" ht="12.75" customHeight="1" x14ac:dyDescent="0.2"/>
    <row r="578" ht="12.75" customHeight="1" x14ac:dyDescent="0.2"/>
    <row r="579" ht="12.75" customHeight="1" x14ac:dyDescent="0.2"/>
    <row r="580" ht="12.75" customHeight="1" x14ac:dyDescent="0.2"/>
    <row r="581" ht="12.75" customHeight="1" x14ac:dyDescent="0.2"/>
    <row r="582" ht="12.75" customHeight="1" x14ac:dyDescent="0.2"/>
    <row r="583" ht="12.75" customHeight="1" x14ac:dyDescent="0.2"/>
    <row r="584" ht="12.75" customHeight="1" x14ac:dyDescent="0.2"/>
    <row r="585" ht="12.75" customHeight="1" x14ac:dyDescent="0.2"/>
    <row r="586" ht="12.75" customHeight="1" x14ac:dyDescent="0.2"/>
    <row r="587" ht="12.75" customHeight="1" x14ac:dyDescent="0.2"/>
    <row r="588" ht="12.75" customHeight="1" x14ac:dyDescent="0.2"/>
    <row r="589" ht="12.75" customHeight="1" x14ac:dyDescent="0.2"/>
    <row r="590" ht="12.75" customHeight="1" x14ac:dyDescent="0.2"/>
    <row r="591" ht="12.75" customHeight="1" x14ac:dyDescent="0.2"/>
    <row r="592" ht="12.75" customHeight="1" x14ac:dyDescent="0.2"/>
    <row r="593" ht="12.75" customHeight="1" x14ac:dyDescent="0.2"/>
    <row r="594" ht="12.75" customHeight="1" x14ac:dyDescent="0.2"/>
    <row r="595" ht="12.75" customHeight="1" x14ac:dyDescent="0.2"/>
    <row r="596" ht="12.75" customHeight="1" x14ac:dyDescent="0.2"/>
    <row r="597" ht="12.75" customHeight="1" x14ac:dyDescent="0.2"/>
    <row r="598" ht="12.75" customHeight="1" x14ac:dyDescent="0.2"/>
    <row r="599" ht="12.75" customHeight="1" x14ac:dyDescent="0.2"/>
    <row r="600" ht="12.75" customHeight="1" x14ac:dyDescent="0.2"/>
    <row r="601" ht="12.75" customHeight="1" x14ac:dyDescent="0.2"/>
    <row r="602" ht="12.75" customHeight="1" x14ac:dyDescent="0.2"/>
    <row r="603" ht="12.75" customHeight="1" x14ac:dyDescent="0.2"/>
    <row r="604" ht="12.75" customHeight="1" x14ac:dyDescent="0.2"/>
    <row r="605" ht="12.75" customHeight="1" x14ac:dyDescent="0.2"/>
    <row r="606" ht="12.75" customHeight="1" x14ac:dyDescent="0.2"/>
    <row r="607" ht="12.75" customHeight="1" x14ac:dyDescent="0.2"/>
    <row r="608" ht="12.75" customHeight="1" x14ac:dyDescent="0.2"/>
    <row r="609" ht="12.75" customHeight="1" x14ac:dyDescent="0.2"/>
    <row r="610" ht="12.75" customHeight="1" x14ac:dyDescent="0.2"/>
    <row r="611" ht="12.75" customHeight="1" x14ac:dyDescent="0.2"/>
    <row r="612" ht="12.75" customHeight="1" x14ac:dyDescent="0.2"/>
    <row r="613" ht="12.75" customHeight="1" x14ac:dyDescent="0.2"/>
    <row r="614" ht="12.75" customHeight="1" x14ac:dyDescent="0.2"/>
    <row r="615" ht="12.75" customHeight="1" x14ac:dyDescent="0.2"/>
    <row r="616" ht="12.75" customHeight="1" x14ac:dyDescent="0.2"/>
    <row r="617" ht="12.75" customHeight="1" x14ac:dyDescent="0.2"/>
    <row r="618" ht="12.75" customHeight="1" x14ac:dyDescent="0.2"/>
    <row r="619" ht="12.75" customHeight="1" x14ac:dyDescent="0.2"/>
    <row r="620" ht="12.75" customHeight="1" x14ac:dyDescent="0.2"/>
    <row r="621" ht="12.75" customHeight="1" x14ac:dyDescent="0.2"/>
    <row r="622" ht="12.75" customHeight="1" x14ac:dyDescent="0.2"/>
    <row r="623" ht="12.75" customHeight="1" x14ac:dyDescent="0.2"/>
    <row r="624" ht="12.75" customHeight="1" x14ac:dyDescent="0.2"/>
    <row r="625" ht="12.75" customHeight="1" x14ac:dyDescent="0.2"/>
    <row r="626" ht="12.75" customHeight="1" x14ac:dyDescent="0.2"/>
    <row r="627" ht="12.75" customHeight="1" x14ac:dyDescent="0.2"/>
    <row r="628" ht="12.75" customHeight="1" x14ac:dyDescent="0.2"/>
    <row r="629" ht="12.75" customHeight="1" x14ac:dyDescent="0.2"/>
    <row r="630" ht="12.75" customHeight="1" x14ac:dyDescent="0.2"/>
    <row r="631" ht="12.75" customHeight="1" x14ac:dyDescent="0.2"/>
    <row r="632" ht="12.75" customHeight="1" x14ac:dyDescent="0.2"/>
    <row r="633" ht="12.75" customHeight="1" x14ac:dyDescent="0.2"/>
    <row r="634" ht="12.75" customHeight="1" x14ac:dyDescent="0.2"/>
    <row r="635" ht="12.75" customHeight="1" x14ac:dyDescent="0.2"/>
    <row r="636" ht="12.75" customHeight="1" x14ac:dyDescent="0.2"/>
    <row r="637" ht="12.75" customHeight="1" x14ac:dyDescent="0.2"/>
    <row r="638" ht="12.75" customHeight="1" x14ac:dyDescent="0.2"/>
    <row r="639" ht="12.75" customHeight="1" x14ac:dyDescent="0.2"/>
    <row r="640" ht="12.75" customHeight="1" x14ac:dyDescent="0.2"/>
    <row r="641" ht="12.75" customHeight="1" x14ac:dyDescent="0.2"/>
    <row r="642" ht="12.75" customHeight="1" x14ac:dyDescent="0.2"/>
    <row r="643" ht="12.75" customHeight="1" x14ac:dyDescent="0.2"/>
    <row r="644" ht="12.75" customHeight="1" x14ac:dyDescent="0.2"/>
    <row r="645" ht="12.75" customHeight="1" x14ac:dyDescent="0.2"/>
    <row r="646" ht="12.75" customHeight="1" x14ac:dyDescent="0.2"/>
    <row r="647" ht="12.75" customHeight="1" x14ac:dyDescent="0.2"/>
    <row r="648" ht="12.75" customHeight="1" x14ac:dyDescent="0.2"/>
    <row r="649" ht="12.75" customHeight="1" x14ac:dyDescent="0.2"/>
    <row r="650" ht="12.75" customHeight="1" x14ac:dyDescent="0.2"/>
    <row r="651" ht="12.75" customHeight="1" x14ac:dyDescent="0.2"/>
    <row r="652" ht="12.75" customHeight="1" x14ac:dyDescent="0.2"/>
    <row r="653" ht="12.75" customHeight="1" x14ac:dyDescent="0.2"/>
    <row r="654" ht="12.75" customHeight="1" x14ac:dyDescent="0.2"/>
    <row r="655" ht="12.75" customHeight="1" x14ac:dyDescent="0.2"/>
    <row r="656" ht="12.75" customHeight="1" x14ac:dyDescent="0.2"/>
    <row r="657" ht="12.75" customHeight="1" x14ac:dyDescent="0.2"/>
    <row r="658" ht="12.75" customHeight="1" x14ac:dyDescent="0.2"/>
    <row r="659" ht="12.75" customHeight="1" x14ac:dyDescent="0.2"/>
    <row r="660" ht="12.75" customHeight="1" x14ac:dyDescent="0.2"/>
    <row r="661" ht="12.75" customHeight="1" x14ac:dyDescent="0.2"/>
    <row r="662" ht="12.75" customHeight="1" x14ac:dyDescent="0.2"/>
    <row r="663" ht="12.75" customHeight="1" x14ac:dyDescent="0.2"/>
    <row r="664" ht="12.75" customHeight="1" x14ac:dyDescent="0.2"/>
    <row r="665" ht="12.75" customHeight="1" x14ac:dyDescent="0.2"/>
    <row r="666" ht="12.75" customHeight="1" x14ac:dyDescent="0.2"/>
    <row r="667" ht="12.75" customHeight="1" x14ac:dyDescent="0.2"/>
    <row r="668" ht="12.75" customHeight="1" x14ac:dyDescent="0.2"/>
    <row r="669" ht="12.75" customHeight="1" x14ac:dyDescent="0.2"/>
    <row r="670" ht="12.75" customHeight="1" x14ac:dyDescent="0.2"/>
    <row r="671" ht="12.75" customHeight="1" x14ac:dyDescent="0.2"/>
    <row r="672" ht="12.75" customHeight="1" x14ac:dyDescent="0.2"/>
    <row r="673" ht="12.75" customHeight="1" x14ac:dyDescent="0.2"/>
    <row r="674" ht="12.75" customHeight="1" x14ac:dyDescent="0.2"/>
    <row r="675" ht="12.75" customHeight="1" x14ac:dyDescent="0.2"/>
    <row r="676" ht="12.75" customHeight="1" x14ac:dyDescent="0.2"/>
    <row r="677" ht="12.75" customHeight="1" x14ac:dyDescent="0.2"/>
    <row r="678" ht="12.75" customHeight="1" x14ac:dyDescent="0.2"/>
    <row r="679" ht="12.75" customHeight="1" x14ac:dyDescent="0.2"/>
    <row r="680" ht="12.75" customHeight="1" x14ac:dyDescent="0.2"/>
    <row r="681" ht="12.75" customHeight="1" x14ac:dyDescent="0.2"/>
    <row r="682" ht="12.75" customHeight="1" x14ac:dyDescent="0.2"/>
    <row r="683" ht="12.75" customHeight="1" x14ac:dyDescent="0.2"/>
    <row r="684" ht="12.75" customHeight="1" x14ac:dyDescent="0.2"/>
    <row r="685" ht="12.75" customHeight="1" x14ac:dyDescent="0.2"/>
    <row r="686" ht="12.75" customHeight="1" x14ac:dyDescent="0.2"/>
    <row r="687" ht="12.75" customHeight="1" x14ac:dyDescent="0.2"/>
    <row r="688" ht="12.75" customHeight="1" x14ac:dyDescent="0.2"/>
    <row r="689" ht="12.75" customHeight="1" x14ac:dyDescent="0.2"/>
    <row r="690" ht="12.75" customHeight="1" x14ac:dyDescent="0.2"/>
    <row r="691" ht="12.75" customHeight="1" x14ac:dyDescent="0.2"/>
    <row r="692" ht="12.75" customHeight="1" x14ac:dyDescent="0.2"/>
    <row r="693" ht="12.75" customHeight="1" x14ac:dyDescent="0.2"/>
    <row r="694" ht="12.75" customHeight="1" x14ac:dyDescent="0.2"/>
    <row r="695" ht="12.75" customHeight="1" x14ac:dyDescent="0.2"/>
    <row r="696" ht="12.75" customHeight="1" x14ac:dyDescent="0.2"/>
    <row r="697" ht="12.75" customHeight="1" x14ac:dyDescent="0.2"/>
    <row r="698" ht="12.75" customHeight="1" x14ac:dyDescent="0.2"/>
    <row r="699" ht="12.75" customHeight="1" x14ac:dyDescent="0.2"/>
    <row r="700" ht="12.75" customHeight="1" x14ac:dyDescent="0.2"/>
    <row r="701" ht="12.75" customHeight="1" x14ac:dyDescent="0.2"/>
    <row r="702" ht="12.75" customHeight="1" x14ac:dyDescent="0.2"/>
    <row r="703" ht="12.75" customHeight="1" x14ac:dyDescent="0.2"/>
    <row r="704" ht="12.75" customHeight="1" x14ac:dyDescent="0.2"/>
    <row r="705" ht="12.75" customHeight="1" x14ac:dyDescent="0.2"/>
    <row r="706" ht="12.75" customHeight="1" x14ac:dyDescent="0.2"/>
    <row r="707" ht="12.75" customHeight="1" x14ac:dyDescent="0.2"/>
    <row r="708" ht="12.75" customHeight="1" x14ac:dyDescent="0.2"/>
    <row r="709" ht="12.75" customHeight="1" x14ac:dyDescent="0.2"/>
    <row r="710" ht="12.75" customHeight="1" x14ac:dyDescent="0.2"/>
    <row r="711" ht="12.75" customHeight="1" x14ac:dyDescent="0.2"/>
    <row r="712" ht="12.75" customHeight="1" x14ac:dyDescent="0.2"/>
    <row r="713" ht="12.75" customHeight="1" x14ac:dyDescent="0.2"/>
    <row r="714" ht="12.75" customHeight="1" x14ac:dyDescent="0.2"/>
    <row r="715" ht="12.75" customHeight="1" x14ac:dyDescent="0.2"/>
    <row r="716" ht="12.75" customHeight="1" x14ac:dyDescent="0.2"/>
    <row r="717" ht="12.75" customHeight="1" x14ac:dyDescent="0.2"/>
    <row r="718" ht="12.75" customHeight="1" x14ac:dyDescent="0.2"/>
    <row r="719" ht="12.75" customHeight="1" x14ac:dyDescent="0.2"/>
    <row r="720" ht="12.75" customHeight="1" x14ac:dyDescent="0.2"/>
    <row r="721" ht="12.75" customHeight="1" x14ac:dyDescent="0.2"/>
    <row r="722" ht="12.75" customHeight="1" x14ac:dyDescent="0.2"/>
    <row r="723" ht="12.75" customHeight="1" x14ac:dyDescent="0.2"/>
    <row r="724" ht="12.75" customHeight="1" x14ac:dyDescent="0.2"/>
    <row r="725" ht="12.75" customHeight="1" x14ac:dyDescent="0.2"/>
    <row r="726" ht="12.75" customHeight="1" x14ac:dyDescent="0.2"/>
    <row r="727" ht="12.75" customHeight="1" x14ac:dyDescent="0.2"/>
    <row r="728" ht="12.75" customHeight="1" x14ac:dyDescent="0.2"/>
    <row r="729" ht="12.75" customHeight="1" x14ac:dyDescent="0.2"/>
    <row r="730" ht="12.75" customHeight="1" x14ac:dyDescent="0.2"/>
    <row r="731" ht="12.75" customHeight="1" x14ac:dyDescent="0.2"/>
    <row r="732" ht="12.75" customHeight="1" x14ac:dyDescent="0.2"/>
    <row r="733" ht="12.75" customHeight="1" x14ac:dyDescent="0.2"/>
    <row r="734" ht="12.75" customHeight="1" x14ac:dyDescent="0.2"/>
    <row r="735" ht="12.75" customHeight="1" x14ac:dyDescent="0.2"/>
    <row r="736" ht="12.75" customHeight="1" x14ac:dyDescent="0.2"/>
    <row r="737" ht="12.75" customHeight="1" x14ac:dyDescent="0.2"/>
    <row r="738" ht="12.75" customHeight="1" x14ac:dyDescent="0.2"/>
    <row r="739" ht="12.75" customHeight="1" x14ac:dyDescent="0.2"/>
    <row r="740" ht="12.75" customHeight="1" x14ac:dyDescent="0.2"/>
    <row r="741" ht="12.75" customHeight="1" x14ac:dyDescent="0.2"/>
    <row r="742" ht="12.75" customHeight="1" x14ac:dyDescent="0.2"/>
    <row r="743" ht="12.75" customHeight="1" x14ac:dyDescent="0.2"/>
    <row r="744" ht="12.75" customHeight="1" x14ac:dyDescent="0.2"/>
    <row r="745" ht="12.75" customHeight="1" x14ac:dyDescent="0.2"/>
    <row r="746" ht="12.75" customHeight="1" x14ac:dyDescent="0.2"/>
    <row r="747" ht="12.75" customHeight="1" x14ac:dyDescent="0.2"/>
    <row r="748" ht="12.75" customHeight="1" x14ac:dyDescent="0.2"/>
    <row r="749" ht="12.75" customHeight="1" x14ac:dyDescent="0.2"/>
    <row r="750" ht="12.75" customHeight="1" x14ac:dyDescent="0.2"/>
    <row r="751" ht="12.75" customHeight="1" x14ac:dyDescent="0.2"/>
    <row r="752" ht="12.75" customHeight="1" x14ac:dyDescent="0.2"/>
    <row r="753" ht="12.75" customHeight="1" x14ac:dyDescent="0.2"/>
    <row r="754" ht="12.75" customHeight="1" x14ac:dyDescent="0.2"/>
    <row r="755" ht="12.75" customHeight="1" x14ac:dyDescent="0.2"/>
    <row r="756" ht="12.75" customHeight="1" x14ac:dyDescent="0.2"/>
    <row r="757" ht="12.75" customHeight="1" x14ac:dyDescent="0.2"/>
    <row r="758" ht="12.75" customHeight="1" x14ac:dyDescent="0.2"/>
    <row r="759" ht="12.75" customHeight="1" x14ac:dyDescent="0.2"/>
    <row r="760" ht="12.75" customHeight="1" x14ac:dyDescent="0.2"/>
    <row r="761" ht="12.75" customHeight="1" x14ac:dyDescent="0.2"/>
    <row r="762" ht="12.75" customHeight="1" x14ac:dyDescent="0.2"/>
    <row r="763" ht="12.75" customHeight="1" x14ac:dyDescent="0.2"/>
    <row r="764" ht="12.75" customHeight="1" x14ac:dyDescent="0.2"/>
    <row r="765" ht="12.75" customHeight="1" x14ac:dyDescent="0.2"/>
    <row r="766" ht="12.75" customHeight="1" x14ac:dyDescent="0.2"/>
    <row r="767" ht="12.75" customHeight="1" x14ac:dyDescent="0.2"/>
    <row r="768" ht="12.75" customHeight="1" x14ac:dyDescent="0.2"/>
    <row r="769" ht="12.75" customHeight="1" x14ac:dyDescent="0.2"/>
    <row r="770" ht="12.75" customHeight="1" x14ac:dyDescent="0.2"/>
    <row r="771" ht="12.75" customHeight="1" x14ac:dyDescent="0.2"/>
    <row r="772" ht="12.75" customHeight="1" x14ac:dyDescent="0.2"/>
    <row r="773" ht="12.75" customHeight="1" x14ac:dyDescent="0.2"/>
    <row r="774" ht="12.75" customHeight="1" x14ac:dyDescent="0.2"/>
    <row r="775" ht="12.75" customHeight="1" x14ac:dyDescent="0.2"/>
    <row r="776" ht="12.75" customHeight="1" x14ac:dyDescent="0.2"/>
    <row r="777" ht="12.75" customHeight="1" x14ac:dyDescent="0.2"/>
    <row r="778" ht="12.75" customHeight="1" x14ac:dyDescent="0.2"/>
    <row r="779" ht="12.75" customHeight="1" x14ac:dyDescent="0.2"/>
    <row r="780" ht="12.75" customHeight="1" x14ac:dyDescent="0.2"/>
    <row r="781" ht="12.75" customHeight="1" x14ac:dyDescent="0.2"/>
    <row r="782" ht="12.75" customHeight="1" x14ac:dyDescent="0.2"/>
    <row r="783" ht="12.75" customHeight="1" x14ac:dyDescent="0.2"/>
    <row r="784" ht="12.75" customHeight="1" x14ac:dyDescent="0.2"/>
    <row r="785" ht="12.75" customHeight="1" x14ac:dyDescent="0.2"/>
    <row r="786" ht="12.75" customHeight="1" x14ac:dyDescent="0.2"/>
    <row r="787" ht="12.75" customHeight="1" x14ac:dyDescent="0.2"/>
    <row r="788" ht="12.75" customHeight="1" x14ac:dyDescent="0.2"/>
    <row r="789" ht="12.75" customHeight="1" x14ac:dyDescent="0.2"/>
    <row r="790" ht="12.75" customHeight="1" x14ac:dyDescent="0.2"/>
    <row r="791" ht="12.75" customHeight="1" x14ac:dyDescent="0.2"/>
    <row r="792" ht="12.75" customHeight="1" x14ac:dyDescent="0.2"/>
    <row r="793" ht="12.75" customHeight="1" x14ac:dyDescent="0.2"/>
    <row r="794" ht="12.75" customHeight="1" x14ac:dyDescent="0.2"/>
    <row r="795" ht="12.75" customHeight="1" x14ac:dyDescent="0.2"/>
    <row r="796" ht="12.75" customHeight="1" x14ac:dyDescent="0.2"/>
    <row r="797" ht="12.75" customHeight="1" x14ac:dyDescent="0.2"/>
    <row r="798" ht="12.75" customHeight="1" x14ac:dyDescent="0.2"/>
    <row r="799" ht="12.75" customHeight="1" x14ac:dyDescent="0.2"/>
    <row r="800" ht="12.75" customHeight="1" x14ac:dyDescent="0.2"/>
    <row r="801" ht="12.75" customHeight="1" x14ac:dyDescent="0.2"/>
    <row r="802" ht="12.75" customHeight="1" x14ac:dyDescent="0.2"/>
    <row r="803" ht="12.75" customHeight="1" x14ac:dyDescent="0.2"/>
    <row r="804" ht="12.75" customHeight="1" x14ac:dyDescent="0.2"/>
    <row r="805" ht="12.75" customHeight="1" x14ac:dyDescent="0.2"/>
    <row r="806" ht="12.75" customHeight="1" x14ac:dyDescent="0.2"/>
    <row r="807" ht="12.75" customHeight="1" x14ac:dyDescent="0.2"/>
    <row r="808" ht="12.75" customHeight="1" x14ac:dyDescent="0.2"/>
    <row r="809" ht="12.75" customHeight="1" x14ac:dyDescent="0.2"/>
    <row r="810" ht="12.75" customHeight="1" x14ac:dyDescent="0.2"/>
    <row r="811" ht="12.75" customHeight="1" x14ac:dyDescent="0.2"/>
    <row r="812" ht="12.75" customHeight="1" x14ac:dyDescent="0.2"/>
    <row r="813" ht="12.75" customHeight="1" x14ac:dyDescent="0.2"/>
    <row r="814" ht="12.75" customHeight="1" x14ac:dyDescent="0.2"/>
    <row r="815" ht="12.75" customHeight="1" x14ac:dyDescent="0.2"/>
    <row r="816" ht="12.75" customHeight="1" x14ac:dyDescent="0.2"/>
    <row r="817" ht="12.75" customHeight="1" x14ac:dyDescent="0.2"/>
    <row r="818" ht="12.75" customHeight="1" x14ac:dyDescent="0.2"/>
    <row r="819" ht="12.75" customHeight="1" x14ac:dyDescent="0.2"/>
    <row r="820" ht="12.75" customHeight="1" x14ac:dyDescent="0.2"/>
    <row r="821" ht="12.75" customHeight="1" x14ac:dyDescent="0.2"/>
    <row r="822" ht="12.75" customHeight="1" x14ac:dyDescent="0.2"/>
    <row r="823" ht="12.75" customHeight="1" x14ac:dyDescent="0.2"/>
    <row r="824" ht="12.75" customHeight="1" x14ac:dyDescent="0.2"/>
    <row r="825" ht="12.75" customHeight="1" x14ac:dyDescent="0.2"/>
    <row r="826" ht="12.75" customHeight="1" x14ac:dyDescent="0.2"/>
    <row r="827" ht="12.75" customHeight="1" x14ac:dyDescent="0.2"/>
    <row r="828" ht="12.75" customHeight="1" x14ac:dyDescent="0.2"/>
    <row r="829" ht="12.75" customHeight="1" x14ac:dyDescent="0.2"/>
    <row r="830" ht="12.75" customHeight="1" x14ac:dyDescent="0.2"/>
    <row r="831" ht="12.75" customHeight="1" x14ac:dyDescent="0.2"/>
    <row r="832" ht="12.75" customHeight="1" x14ac:dyDescent="0.2"/>
    <row r="833" ht="12.75" customHeight="1" x14ac:dyDescent="0.2"/>
    <row r="834" ht="12.75" customHeight="1" x14ac:dyDescent="0.2"/>
    <row r="835" ht="12.75" customHeight="1" x14ac:dyDescent="0.2"/>
    <row r="836" ht="12.75" customHeight="1" x14ac:dyDescent="0.2"/>
    <row r="837" ht="12.75" customHeight="1" x14ac:dyDescent="0.2"/>
    <row r="838" ht="12.75" customHeight="1" x14ac:dyDescent="0.2"/>
    <row r="839" ht="12.75" customHeight="1" x14ac:dyDescent="0.2"/>
    <row r="840" ht="12.75" customHeight="1" x14ac:dyDescent="0.2"/>
    <row r="841" ht="12.75" customHeight="1" x14ac:dyDescent="0.2"/>
    <row r="842" ht="12.75" customHeight="1" x14ac:dyDescent="0.2"/>
    <row r="843" ht="12.75" customHeight="1" x14ac:dyDescent="0.2"/>
    <row r="844" ht="12.75" customHeight="1" x14ac:dyDescent="0.2"/>
    <row r="845" ht="12.75" customHeight="1" x14ac:dyDescent="0.2"/>
    <row r="846" ht="12.75" customHeight="1" x14ac:dyDescent="0.2"/>
    <row r="847" ht="12.75" customHeight="1" x14ac:dyDescent="0.2"/>
    <row r="848" ht="12.75" customHeight="1" x14ac:dyDescent="0.2"/>
    <row r="849" ht="12.75" customHeight="1" x14ac:dyDescent="0.2"/>
    <row r="850" ht="12.75" customHeight="1" x14ac:dyDescent="0.2"/>
    <row r="851" ht="12.75" customHeight="1" x14ac:dyDescent="0.2"/>
    <row r="852" ht="12.75" customHeight="1" x14ac:dyDescent="0.2"/>
    <row r="853" ht="12.75" customHeight="1" x14ac:dyDescent="0.2"/>
    <row r="854" ht="12.75" customHeight="1" x14ac:dyDescent="0.2"/>
    <row r="855" ht="12.75" customHeight="1" x14ac:dyDescent="0.2"/>
    <row r="856" ht="12.75" customHeight="1" x14ac:dyDescent="0.2"/>
    <row r="857" ht="12.75" customHeight="1" x14ac:dyDescent="0.2"/>
    <row r="858" ht="12.75" customHeight="1" x14ac:dyDescent="0.2"/>
    <row r="859" ht="12.75" customHeight="1" x14ac:dyDescent="0.2"/>
    <row r="860" ht="12.75" customHeight="1" x14ac:dyDescent="0.2"/>
    <row r="861" ht="12.75" customHeight="1" x14ac:dyDescent="0.2"/>
    <row r="862" ht="12.75" customHeight="1" x14ac:dyDescent="0.2"/>
    <row r="863" ht="12.75" customHeight="1" x14ac:dyDescent="0.2"/>
    <row r="864" ht="12.75" customHeight="1" x14ac:dyDescent="0.2"/>
    <row r="865" ht="12.75" customHeight="1" x14ac:dyDescent="0.2"/>
    <row r="866" ht="12.75" customHeight="1" x14ac:dyDescent="0.2"/>
    <row r="867" ht="12.75" customHeight="1" x14ac:dyDescent="0.2"/>
    <row r="868" ht="12.75" customHeight="1" x14ac:dyDescent="0.2"/>
    <row r="869" ht="12.75" customHeight="1" x14ac:dyDescent="0.2"/>
    <row r="870" ht="12.75" customHeight="1" x14ac:dyDescent="0.2"/>
    <row r="871" ht="12.75" customHeight="1" x14ac:dyDescent="0.2"/>
    <row r="872" ht="12.75" customHeight="1" x14ac:dyDescent="0.2"/>
    <row r="873" ht="12.75" customHeight="1" x14ac:dyDescent="0.2"/>
    <row r="874" ht="12.75" customHeight="1" x14ac:dyDescent="0.2"/>
    <row r="875" ht="12.75" customHeight="1" x14ac:dyDescent="0.2"/>
    <row r="876" ht="12.75" customHeight="1" x14ac:dyDescent="0.2"/>
    <row r="877" ht="12.75" customHeight="1" x14ac:dyDescent="0.2"/>
    <row r="878" ht="12.75" customHeight="1" x14ac:dyDescent="0.2"/>
    <row r="879" ht="12.75" customHeight="1" x14ac:dyDescent="0.2"/>
    <row r="880" ht="12.75" customHeight="1" x14ac:dyDescent="0.2"/>
    <row r="881" ht="12.75" customHeight="1" x14ac:dyDescent="0.2"/>
    <row r="882" ht="12.75" customHeight="1" x14ac:dyDescent="0.2"/>
    <row r="883" ht="12.75" customHeight="1" x14ac:dyDescent="0.2"/>
    <row r="884" ht="12.75" customHeight="1" x14ac:dyDescent="0.2"/>
    <row r="885" ht="12.75" customHeight="1" x14ac:dyDescent="0.2"/>
    <row r="886" ht="12.75" customHeight="1" x14ac:dyDescent="0.2"/>
    <row r="887" ht="12.75" customHeight="1" x14ac:dyDescent="0.2"/>
    <row r="888" ht="12.75" customHeight="1" x14ac:dyDescent="0.2"/>
    <row r="889" ht="12.75" customHeight="1" x14ac:dyDescent="0.2"/>
    <row r="890" ht="12.75" customHeight="1" x14ac:dyDescent="0.2"/>
    <row r="891" ht="12.75" customHeight="1" x14ac:dyDescent="0.2"/>
    <row r="892" ht="12.75" customHeight="1" x14ac:dyDescent="0.2"/>
    <row r="893" ht="12.75" customHeight="1" x14ac:dyDescent="0.2"/>
    <row r="894" ht="12.75" customHeight="1" x14ac:dyDescent="0.2"/>
    <row r="895" ht="12.75" customHeight="1" x14ac:dyDescent="0.2"/>
    <row r="896" ht="12.75" customHeight="1" x14ac:dyDescent="0.2"/>
    <row r="897" ht="12.75" customHeight="1" x14ac:dyDescent="0.2"/>
    <row r="898" ht="12.75" customHeight="1" x14ac:dyDescent="0.2"/>
    <row r="899" ht="12.75" customHeight="1" x14ac:dyDescent="0.2"/>
    <row r="900" ht="12.75" customHeight="1" x14ac:dyDescent="0.2"/>
    <row r="901" ht="12.75" customHeight="1" x14ac:dyDescent="0.2"/>
    <row r="902" ht="12.75" customHeight="1" x14ac:dyDescent="0.2"/>
    <row r="903" ht="12.75" customHeight="1" x14ac:dyDescent="0.2"/>
    <row r="904" ht="12.75" customHeight="1" x14ac:dyDescent="0.2"/>
    <row r="905" ht="12.75" customHeight="1" x14ac:dyDescent="0.2"/>
    <row r="906" ht="12.75" customHeight="1" x14ac:dyDescent="0.2"/>
    <row r="907" ht="12.75" customHeight="1" x14ac:dyDescent="0.2"/>
    <row r="908" ht="12.75" customHeight="1" x14ac:dyDescent="0.2"/>
    <row r="909" ht="12.75" customHeight="1" x14ac:dyDescent="0.2"/>
    <row r="910" ht="12.75" customHeight="1" x14ac:dyDescent="0.2"/>
    <row r="911" ht="12.75" customHeight="1" x14ac:dyDescent="0.2"/>
    <row r="912" ht="12.75" customHeight="1" x14ac:dyDescent="0.2"/>
    <row r="913" ht="12.75" customHeight="1" x14ac:dyDescent="0.2"/>
    <row r="914" ht="12.75" customHeight="1" x14ac:dyDescent="0.2"/>
    <row r="915" ht="12.75" customHeight="1" x14ac:dyDescent="0.2"/>
    <row r="916" ht="12.75" customHeight="1" x14ac:dyDescent="0.2"/>
    <row r="917" ht="12.75" customHeight="1" x14ac:dyDescent="0.2"/>
    <row r="918" ht="12.75" customHeight="1" x14ac:dyDescent="0.2"/>
    <row r="919" ht="12.75" customHeight="1" x14ac:dyDescent="0.2"/>
    <row r="920" ht="12.75" customHeight="1" x14ac:dyDescent="0.2"/>
    <row r="921" ht="12.75" customHeight="1" x14ac:dyDescent="0.2"/>
    <row r="922" ht="12.75" customHeight="1" x14ac:dyDescent="0.2"/>
    <row r="923" ht="12.75" customHeight="1" x14ac:dyDescent="0.2"/>
    <row r="924" ht="12.75" customHeight="1" x14ac:dyDescent="0.2"/>
    <row r="925" ht="12.75" customHeight="1" x14ac:dyDescent="0.2"/>
    <row r="926" ht="12.75" customHeight="1" x14ac:dyDescent="0.2"/>
    <row r="927" ht="12.75" customHeight="1" x14ac:dyDescent="0.2"/>
    <row r="928" ht="12.75" customHeight="1" x14ac:dyDescent="0.2"/>
    <row r="929" ht="12.75" customHeight="1" x14ac:dyDescent="0.2"/>
    <row r="930" ht="12.75" customHeight="1" x14ac:dyDescent="0.2"/>
    <row r="931" ht="12.75" customHeight="1" x14ac:dyDescent="0.2"/>
    <row r="932" ht="12.75" customHeight="1" x14ac:dyDescent="0.2"/>
    <row r="933" ht="12.75" customHeight="1" x14ac:dyDescent="0.2"/>
    <row r="934" ht="12.75" customHeight="1" x14ac:dyDescent="0.2"/>
    <row r="935" ht="12.75" customHeight="1" x14ac:dyDescent="0.2"/>
    <row r="936" ht="12.75" customHeight="1" x14ac:dyDescent="0.2"/>
    <row r="937" ht="12.75" customHeight="1" x14ac:dyDescent="0.2"/>
    <row r="938" ht="12.75" customHeight="1" x14ac:dyDescent="0.2"/>
    <row r="939" ht="12.75" customHeight="1" x14ac:dyDescent="0.2"/>
    <row r="940" ht="12.75" customHeight="1" x14ac:dyDescent="0.2"/>
    <row r="941" ht="12.75" customHeight="1" x14ac:dyDescent="0.2"/>
    <row r="942" ht="12.75" customHeight="1" x14ac:dyDescent="0.2"/>
    <row r="943" ht="12.75" customHeight="1" x14ac:dyDescent="0.2"/>
    <row r="944" ht="12.75" customHeight="1" x14ac:dyDescent="0.2"/>
    <row r="945" ht="12.75" customHeight="1" x14ac:dyDescent="0.2"/>
    <row r="946" ht="12.75" customHeight="1" x14ac:dyDescent="0.2"/>
    <row r="947" ht="12.75" customHeight="1" x14ac:dyDescent="0.2"/>
    <row r="948" ht="12.75" customHeight="1" x14ac:dyDescent="0.2"/>
    <row r="949" ht="12.75" customHeight="1" x14ac:dyDescent="0.2"/>
    <row r="950" ht="12.75" customHeight="1" x14ac:dyDescent="0.2"/>
    <row r="951" ht="12.75" customHeight="1" x14ac:dyDescent="0.2"/>
    <row r="952" ht="12.75" customHeight="1" x14ac:dyDescent="0.2"/>
    <row r="953" ht="12.75" customHeight="1" x14ac:dyDescent="0.2"/>
    <row r="954" ht="12.75" customHeight="1" x14ac:dyDescent="0.2"/>
    <row r="955" ht="12.75" customHeight="1" x14ac:dyDescent="0.2"/>
    <row r="956" ht="12.75" customHeight="1" x14ac:dyDescent="0.2"/>
    <row r="957" ht="12.75" customHeight="1" x14ac:dyDescent="0.2"/>
    <row r="958" ht="12.75" customHeight="1" x14ac:dyDescent="0.2"/>
    <row r="959" ht="12.75" customHeight="1" x14ac:dyDescent="0.2"/>
    <row r="960" ht="12.75" customHeight="1" x14ac:dyDescent="0.2"/>
    <row r="961" ht="12.75" customHeight="1" x14ac:dyDescent="0.2"/>
    <row r="962" ht="12.75" customHeight="1" x14ac:dyDescent="0.2"/>
    <row r="963" ht="12.75" customHeight="1" x14ac:dyDescent="0.2"/>
    <row r="964" ht="12.75" customHeight="1" x14ac:dyDescent="0.2"/>
    <row r="965" ht="12.75" customHeight="1" x14ac:dyDescent="0.2"/>
    <row r="966" ht="12.75" customHeight="1" x14ac:dyDescent="0.2"/>
    <row r="967" ht="12.75" customHeight="1" x14ac:dyDescent="0.2"/>
    <row r="968" ht="12.75" customHeight="1" x14ac:dyDescent="0.2"/>
    <row r="969" ht="12.75" customHeight="1" x14ac:dyDescent="0.2"/>
    <row r="970" ht="12.75" customHeight="1" x14ac:dyDescent="0.2"/>
    <row r="971" ht="12.75" customHeight="1" x14ac:dyDescent="0.2"/>
    <row r="972" ht="12.75" customHeight="1" x14ac:dyDescent="0.2"/>
    <row r="973" ht="12.75" customHeight="1" x14ac:dyDescent="0.2"/>
    <row r="974" ht="12.75" customHeight="1" x14ac:dyDescent="0.2"/>
    <row r="975" ht="12.75" customHeight="1" x14ac:dyDescent="0.2"/>
    <row r="976" ht="12.75" customHeight="1" x14ac:dyDescent="0.2"/>
    <row r="977" ht="12.75" customHeight="1" x14ac:dyDescent="0.2"/>
    <row r="978" ht="12.75" customHeight="1" x14ac:dyDescent="0.2"/>
    <row r="979" ht="12.75" customHeight="1" x14ac:dyDescent="0.2"/>
    <row r="980" ht="12.75" customHeight="1" x14ac:dyDescent="0.2"/>
    <row r="981" ht="12.75" customHeight="1" x14ac:dyDescent="0.2"/>
    <row r="982" ht="12.75" customHeight="1" x14ac:dyDescent="0.2"/>
    <row r="983" ht="12.75" customHeight="1" x14ac:dyDescent="0.2"/>
    <row r="984" ht="12.75" customHeight="1" x14ac:dyDescent="0.2"/>
    <row r="985" ht="12.75" customHeight="1" x14ac:dyDescent="0.2"/>
    <row r="986" ht="12.75" customHeight="1" x14ac:dyDescent="0.2"/>
    <row r="987" ht="12.75" customHeight="1" x14ac:dyDescent="0.2"/>
    <row r="988" ht="12.75" customHeight="1" x14ac:dyDescent="0.2"/>
    <row r="989" ht="12.75" customHeight="1" x14ac:dyDescent="0.2"/>
    <row r="990" ht="12.75" customHeight="1" x14ac:dyDescent="0.2"/>
    <row r="991" ht="12.75" customHeight="1" x14ac:dyDescent="0.2"/>
    <row r="992" ht="12.75" customHeight="1" x14ac:dyDescent="0.2"/>
    <row r="993" ht="12.75" customHeight="1" x14ac:dyDescent="0.2"/>
    <row r="994" ht="12.75" customHeight="1" x14ac:dyDescent="0.2"/>
    <row r="995" ht="12.75" customHeight="1" x14ac:dyDescent="0.2"/>
    <row r="996" ht="12.75" customHeight="1" x14ac:dyDescent="0.2"/>
    <row r="997" ht="12.75" customHeight="1" x14ac:dyDescent="0.2"/>
    <row r="998" ht="12.75" customHeight="1" x14ac:dyDescent="0.2"/>
    <row r="999" ht="12.75" customHeight="1" x14ac:dyDescent="0.2"/>
    <row r="1000" ht="12.75" customHeight="1" x14ac:dyDescent="0.2"/>
  </sheetData>
  <conditionalFormatting sqref="D3">
    <cfRule type="notContainsBlanks" dxfId="20" priority="1">
      <formula>LEN(TRIM(D3))&gt;0</formula>
    </cfRule>
  </conditionalFormatting>
  <dataValidations count="3">
    <dataValidation type="list" allowBlank="1" showErrorMessage="1" sqref="E9:E37" xr:uid="{00000000-0002-0000-0D00-000000000000}">
      <formula1>"_,Leeg,Restafval,E-Waste,Metaal,Restafval + Metaal,Restafval + E-Waste,E-Waste + Metaal,Restafval + E-Waste + Metaal"</formula1>
    </dataValidation>
    <dataValidation type="list" allowBlank="1" showErrorMessage="1" sqref="D8:D37" xr:uid="{00000000-0002-0000-0D00-000001000000}">
      <formula1>$B$83:$B$98</formula1>
    </dataValidation>
    <dataValidation type="list" allowBlank="1" showErrorMessage="1" sqref="G9:G37" xr:uid="{00000000-0002-0000-0D00-000002000000}">
      <formula1>"_,Geen brandstof,Diesel,Benzine,LPG,CNG/LNG,Waterstof,Elektrisch"</formula1>
    </dataValidation>
  </dataValidations>
  <pageMargins left="0.78749999999999998" right="0.78749999999999998" top="1.0249999999999999" bottom="1.0249999999999999" header="0" footer="0"/>
  <pageSetup paperSize="9" orientation="portrait"/>
  <headerFooter>
    <oddHeader>&amp;C&amp;A</oddHeader>
    <oddFooter>&amp;CPage &amp;P</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K1000"/>
  <sheetViews>
    <sheetView workbookViewId="0">
      <selection activeCell="E4" sqref="E4"/>
    </sheetView>
  </sheetViews>
  <sheetFormatPr defaultColWidth="14.42578125" defaultRowHeight="15" customHeight="1" x14ac:dyDescent="0.2"/>
  <cols>
    <col min="1" max="2" width="11.5703125" customWidth="1"/>
    <col min="3" max="3" width="24.140625" customWidth="1"/>
    <col min="4" max="4" width="57.42578125" customWidth="1"/>
    <col min="5" max="9" width="11.5703125" customWidth="1"/>
    <col min="10" max="10" width="33.85546875" customWidth="1"/>
    <col min="11" max="26" width="11.5703125" customWidth="1"/>
  </cols>
  <sheetData>
    <row r="1" spans="1:11" ht="12.75" customHeight="1" x14ac:dyDescent="0.2">
      <c r="A1" s="1"/>
      <c r="B1" s="2"/>
      <c r="C1" s="2"/>
      <c r="D1" s="2"/>
      <c r="E1" s="2"/>
      <c r="F1" s="2"/>
      <c r="G1" s="2"/>
      <c r="H1" s="2"/>
      <c r="I1" s="2"/>
      <c r="J1" s="65"/>
      <c r="K1" s="2"/>
    </row>
    <row r="2" spans="1:11" ht="12.75" customHeight="1" x14ac:dyDescent="0.2">
      <c r="A2" s="1"/>
      <c r="B2" s="8"/>
      <c r="C2" s="7" t="s">
        <v>456</v>
      </c>
      <c r="D2" s="8"/>
      <c r="E2" s="8"/>
      <c r="F2" s="8"/>
      <c r="G2" s="8"/>
      <c r="H2" s="8"/>
      <c r="I2" s="8"/>
      <c r="J2" s="33"/>
      <c r="K2" s="2"/>
    </row>
    <row r="3" spans="1:11" ht="12.75" customHeight="1" x14ac:dyDescent="0.4">
      <c r="A3" s="1"/>
      <c r="B3" s="8"/>
      <c r="C3" s="7" t="s">
        <v>417</v>
      </c>
      <c r="E3" s="54" t="str">
        <f>IF(ISBLANK(D3),"Voer de frequentie in van deze route!","ok")</f>
        <v>Voer de frequentie in van deze route!</v>
      </c>
      <c r="F3" s="8"/>
      <c r="G3" s="8"/>
      <c r="H3" s="8"/>
      <c r="I3" s="8"/>
      <c r="J3" s="33"/>
      <c r="K3" s="2"/>
    </row>
    <row r="4" spans="1:11" ht="12.75" customHeight="1" x14ac:dyDescent="0.4">
      <c r="A4" s="1"/>
      <c r="B4" s="8"/>
      <c r="C4" s="7" t="s">
        <v>122</v>
      </c>
      <c r="D4" s="8">
        <f>Voertuigen!D92</f>
        <v>0</v>
      </c>
      <c r="E4" s="54" t="str">
        <f>IF(OR(ISBLANK(D4),D4=0),"Voer een voertuig in bij tabblad voertuigen!","ok")</f>
        <v>Voer een voertuig in bij tabblad voertuigen!</v>
      </c>
      <c r="F4" s="8"/>
      <c r="G4" s="8"/>
      <c r="H4" s="8"/>
      <c r="I4" s="8"/>
      <c r="J4" s="33"/>
      <c r="K4" s="2"/>
    </row>
    <row r="5" spans="1:11" ht="12.75" customHeight="1" x14ac:dyDescent="0.4">
      <c r="A5" s="1"/>
      <c r="B5" s="8"/>
      <c r="C5" s="7" t="s">
        <v>418</v>
      </c>
      <c r="D5" s="33" t="str">
        <f>Voertuigen!E143</f>
        <v>-</v>
      </c>
      <c r="E5" s="54" t="str">
        <f>IF((D5="-"),"Voer een soort brandstof in bij tabblad voertuigen!","ok")</f>
        <v>Voer een soort brandstof in bij tabblad voertuigen!</v>
      </c>
      <c r="F5" s="8"/>
      <c r="G5" s="8"/>
      <c r="H5" s="8"/>
      <c r="I5" s="8"/>
      <c r="J5" s="33"/>
      <c r="K5" s="2"/>
    </row>
    <row r="6" spans="1:11" ht="12.75" customHeight="1" x14ac:dyDescent="0.2">
      <c r="A6" s="1"/>
      <c r="B6" s="8"/>
      <c r="C6" s="8"/>
      <c r="D6" s="8"/>
      <c r="E6" s="8"/>
      <c r="F6" s="8"/>
      <c r="G6" s="8"/>
      <c r="H6" s="8"/>
      <c r="I6" s="8"/>
      <c r="J6" s="33"/>
      <c r="K6" s="2"/>
    </row>
    <row r="7" spans="1:11" ht="12.75" customHeight="1" x14ac:dyDescent="0.2">
      <c r="A7" s="1"/>
      <c r="B7" s="8"/>
      <c r="C7" s="7" t="s">
        <v>419</v>
      </c>
      <c r="D7" s="7" t="s">
        <v>420</v>
      </c>
      <c r="E7" s="7" t="s">
        <v>421</v>
      </c>
      <c r="F7" s="7" t="s">
        <v>422</v>
      </c>
      <c r="G7" s="7" t="s">
        <v>423</v>
      </c>
      <c r="H7" s="7" t="s">
        <v>147</v>
      </c>
      <c r="I7" s="7" t="s">
        <v>424</v>
      </c>
      <c r="J7" s="7" t="s">
        <v>425</v>
      </c>
      <c r="K7" s="2"/>
    </row>
    <row r="8" spans="1:11" ht="12.75" customHeight="1" x14ac:dyDescent="0.2">
      <c r="A8" s="1"/>
      <c r="B8" s="8"/>
      <c r="C8" s="8">
        <v>1</v>
      </c>
      <c r="D8" s="39" t="s">
        <v>81</v>
      </c>
      <c r="E8" s="8" t="s">
        <v>427</v>
      </c>
      <c r="F8" s="8"/>
      <c r="G8" s="8"/>
      <c r="I8" s="8"/>
      <c r="J8" s="33"/>
      <c r="K8" s="2"/>
    </row>
    <row r="9" spans="1:11" ht="12.75" customHeight="1" x14ac:dyDescent="0.2">
      <c r="A9" s="1"/>
      <c r="B9" s="8"/>
      <c r="C9" s="8">
        <v>2</v>
      </c>
      <c r="D9" s="39" t="s">
        <v>81</v>
      </c>
      <c r="E9" s="39" t="s">
        <v>81</v>
      </c>
      <c r="G9" s="39" t="s">
        <v>81</v>
      </c>
      <c r="I9" s="8" t="str">
        <f t="shared" ref="I9:I37" si="0">IF(OR(F9="",G9="_"),IF(D9="_","","Vul de ontbrekende gegevens in"),"ok")</f>
        <v/>
      </c>
      <c r="J9" s="33" t="str">
        <f>IF(D9="_","",(IF(OR(D5=G9,D5="Hybride"),"Klopt","De ingevulde brandstofsoort klopt niet")))</f>
        <v/>
      </c>
      <c r="K9" s="2"/>
    </row>
    <row r="10" spans="1:11" ht="12.75" customHeight="1" x14ac:dyDescent="0.2">
      <c r="A10" s="1"/>
      <c r="B10" s="8"/>
      <c r="C10" s="8">
        <v>3</v>
      </c>
      <c r="D10" s="39" t="s">
        <v>81</v>
      </c>
      <c r="E10" s="39" t="s">
        <v>81</v>
      </c>
      <c r="G10" s="39" t="s">
        <v>81</v>
      </c>
      <c r="I10" s="8" t="str">
        <f t="shared" si="0"/>
        <v/>
      </c>
      <c r="J10" s="33" t="str">
        <f>IF(D10="_","",(IF(OR(D5=G10,D5="Hybride"),"Klopt","De ingevulde brandstofsoort klopt niet")))</f>
        <v/>
      </c>
      <c r="K10" s="2"/>
    </row>
    <row r="11" spans="1:11" ht="12.75" customHeight="1" x14ac:dyDescent="0.2">
      <c r="A11" s="1"/>
      <c r="B11" s="8"/>
      <c r="C11" s="8">
        <v>4</v>
      </c>
      <c r="D11" s="39" t="s">
        <v>81</v>
      </c>
      <c r="E11" s="39" t="s">
        <v>81</v>
      </c>
      <c r="G11" s="39" t="s">
        <v>81</v>
      </c>
      <c r="I11" s="8" t="str">
        <f t="shared" si="0"/>
        <v/>
      </c>
      <c r="J11" s="33" t="str">
        <f>IF(D11="_","",(IF(OR(D5=G11,D5="Hybride"),"Klopt","De ingevulde brandstofsoort klopt niet")))</f>
        <v/>
      </c>
      <c r="K11" s="2"/>
    </row>
    <row r="12" spans="1:11" ht="12.75" customHeight="1" x14ac:dyDescent="0.2">
      <c r="A12" s="1"/>
      <c r="B12" s="8"/>
      <c r="C12" s="8">
        <v>5</v>
      </c>
      <c r="D12" s="39" t="s">
        <v>81</v>
      </c>
      <c r="E12" s="39" t="s">
        <v>81</v>
      </c>
      <c r="G12" s="39" t="s">
        <v>81</v>
      </c>
      <c r="I12" s="8" t="str">
        <f t="shared" si="0"/>
        <v/>
      </c>
      <c r="J12" s="33" t="str">
        <f>IF(D12="_","",(IF(OR(D5=G12,D5="Hybride"),"Klopt","De ingevulde brandstofsoort klopt niet")))</f>
        <v/>
      </c>
      <c r="K12" s="2"/>
    </row>
    <row r="13" spans="1:11" ht="12.75" customHeight="1" x14ac:dyDescent="0.2">
      <c r="A13" s="1"/>
      <c r="B13" s="8"/>
      <c r="C13" s="8">
        <v>6</v>
      </c>
      <c r="D13" s="39" t="s">
        <v>81</v>
      </c>
      <c r="E13" s="39" t="s">
        <v>81</v>
      </c>
      <c r="G13" s="39" t="s">
        <v>81</v>
      </c>
      <c r="I13" s="8" t="str">
        <f t="shared" si="0"/>
        <v/>
      </c>
      <c r="J13" s="33" t="str">
        <f>IF(D13="_","",(IF(OR(D5=G13,D5="Hybride"),"Klopt","De ingevulde brandstofsoort klopt niet")))</f>
        <v/>
      </c>
      <c r="K13" s="2"/>
    </row>
    <row r="14" spans="1:11" ht="12.75" customHeight="1" x14ac:dyDescent="0.2">
      <c r="A14" s="1"/>
      <c r="B14" s="8"/>
      <c r="C14" s="8">
        <v>7</v>
      </c>
      <c r="D14" s="39" t="s">
        <v>81</v>
      </c>
      <c r="E14" s="39" t="s">
        <v>81</v>
      </c>
      <c r="G14" s="39" t="s">
        <v>81</v>
      </c>
      <c r="I14" s="8" t="str">
        <f t="shared" si="0"/>
        <v/>
      </c>
      <c r="J14" s="33" t="str">
        <f>IF(D14="_","",(IF(OR(D5=G14,D5="Hybride"),"Klopt","De ingevulde brandstofsoort klopt niet")))</f>
        <v/>
      </c>
      <c r="K14" s="2"/>
    </row>
    <row r="15" spans="1:11" ht="12.75" customHeight="1" x14ac:dyDescent="0.2">
      <c r="A15" s="1"/>
      <c r="B15" s="8"/>
      <c r="C15" s="8">
        <v>8</v>
      </c>
      <c r="D15" s="39" t="s">
        <v>81</v>
      </c>
      <c r="E15" s="39" t="s">
        <v>81</v>
      </c>
      <c r="G15" s="39" t="s">
        <v>81</v>
      </c>
      <c r="I15" s="8" t="str">
        <f t="shared" si="0"/>
        <v/>
      </c>
      <c r="J15" s="33" t="str">
        <f>IF(D15="_","",(IF(OR(D5=G15,D5="Hybride"),"Klopt","De ingevulde brandstofsoort klopt niet")))</f>
        <v/>
      </c>
      <c r="K15" s="2"/>
    </row>
    <row r="16" spans="1:11" ht="12.75" customHeight="1" x14ac:dyDescent="0.2">
      <c r="A16" s="1"/>
      <c r="B16" s="8"/>
      <c r="C16" s="8">
        <v>9</v>
      </c>
      <c r="D16" s="39" t="s">
        <v>81</v>
      </c>
      <c r="E16" s="39" t="s">
        <v>81</v>
      </c>
      <c r="G16" s="39" t="s">
        <v>81</v>
      </c>
      <c r="I16" s="8" t="str">
        <f t="shared" si="0"/>
        <v/>
      </c>
      <c r="J16" s="33" t="str">
        <f>IF(D16="_","",(IF(OR(D5=G16,D5="Hybride"),"Klopt","De ingevulde brandstofsoort klopt niet")))</f>
        <v/>
      </c>
      <c r="K16" s="2"/>
    </row>
    <row r="17" spans="1:11" ht="12.75" customHeight="1" x14ac:dyDescent="0.2">
      <c r="A17" s="1"/>
      <c r="B17" s="8"/>
      <c r="C17" s="8">
        <v>10</v>
      </c>
      <c r="D17" s="39" t="s">
        <v>81</v>
      </c>
      <c r="E17" s="39" t="s">
        <v>81</v>
      </c>
      <c r="G17" s="39" t="s">
        <v>81</v>
      </c>
      <c r="I17" s="8" t="str">
        <f t="shared" si="0"/>
        <v/>
      </c>
      <c r="J17" s="33" t="str">
        <f>IF(D17="_","",(IF(OR(D5=G17,D5="Hybride"),"Klopt","De ingevulde brandstofsoort klopt niet")))</f>
        <v/>
      </c>
      <c r="K17" s="2"/>
    </row>
    <row r="18" spans="1:11" ht="12.75" customHeight="1" x14ac:dyDescent="0.2">
      <c r="A18" s="1"/>
      <c r="B18" s="8"/>
      <c r="C18" s="8">
        <v>11</v>
      </c>
      <c r="D18" s="39" t="s">
        <v>81</v>
      </c>
      <c r="E18" s="39" t="s">
        <v>81</v>
      </c>
      <c r="G18" s="39" t="s">
        <v>81</v>
      </c>
      <c r="I18" s="8" t="str">
        <f t="shared" si="0"/>
        <v/>
      </c>
      <c r="J18" s="33" t="str">
        <f>IF(D18="_","",(IF(OR(D5=G18,D5="Hybride"),"Klopt","De ingevulde brandstofsoort klopt niet")))</f>
        <v/>
      </c>
      <c r="K18" s="2"/>
    </row>
    <row r="19" spans="1:11" ht="12.75" customHeight="1" x14ac:dyDescent="0.2">
      <c r="A19" s="1"/>
      <c r="B19" s="8"/>
      <c r="C19" s="8">
        <v>12</v>
      </c>
      <c r="D19" s="39" t="s">
        <v>81</v>
      </c>
      <c r="E19" s="39" t="s">
        <v>81</v>
      </c>
      <c r="G19" s="39" t="s">
        <v>81</v>
      </c>
      <c r="H19" s="39" t="s">
        <v>431</v>
      </c>
      <c r="I19" s="8" t="str">
        <f t="shared" si="0"/>
        <v/>
      </c>
      <c r="J19" s="33" t="str">
        <f>IF(D19="_","",(IF(OR(D5=G19,D5="Hybride"),"Klopt","De ingevulde brandstofsoort klopt niet")))</f>
        <v/>
      </c>
      <c r="K19" s="2"/>
    </row>
    <row r="20" spans="1:11" ht="12.75" customHeight="1" x14ac:dyDescent="0.2">
      <c r="A20" s="1"/>
      <c r="B20" s="8"/>
      <c r="C20" s="8">
        <v>13</v>
      </c>
      <c r="D20" s="39" t="s">
        <v>81</v>
      </c>
      <c r="E20" s="39" t="s">
        <v>81</v>
      </c>
      <c r="G20" s="39" t="s">
        <v>81</v>
      </c>
      <c r="I20" s="8" t="str">
        <f t="shared" si="0"/>
        <v/>
      </c>
      <c r="J20" s="33" t="str">
        <f>IF(D20="_","",(IF(OR(D5=G20,D5="Hybride"),"Klopt","De ingevulde brandstofsoort klopt niet")))</f>
        <v/>
      </c>
      <c r="K20" s="2"/>
    </row>
    <row r="21" spans="1:11" ht="12.75" customHeight="1" x14ac:dyDescent="0.2">
      <c r="A21" s="1"/>
      <c r="B21" s="8"/>
      <c r="C21" s="8">
        <v>14</v>
      </c>
      <c r="D21" s="39" t="s">
        <v>81</v>
      </c>
      <c r="E21" s="39" t="s">
        <v>81</v>
      </c>
      <c r="F21" s="39" t="s">
        <v>445</v>
      </c>
      <c r="G21" s="39" t="s">
        <v>81</v>
      </c>
      <c r="I21" s="8" t="str">
        <f t="shared" si="0"/>
        <v/>
      </c>
      <c r="J21" s="33" t="str">
        <f>IF(D21="_","",(IF(OR(D5=G21,D5="Hybride"),"Klopt","De ingevulde brandstofsoort klopt niet")))</f>
        <v/>
      </c>
      <c r="K21" s="2"/>
    </row>
    <row r="22" spans="1:11" ht="12.75" customHeight="1" x14ac:dyDescent="0.2">
      <c r="A22" s="1"/>
      <c r="B22" s="8"/>
      <c r="C22" s="8">
        <v>15</v>
      </c>
      <c r="D22" s="39" t="s">
        <v>81</v>
      </c>
      <c r="E22" s="39" t="s">
        <v>81</v>
      </c>
      <c r="F22" s="39" t="s">
        <v>445</v>
      </c>
      <c r="G22" s="39" t="s">
        <v>81</v>
      </c>
      <c r="I22" s="8" t="str">
        <f t="shared" si="0"/>
        <v/>
      </c>
      <c r="J22" s="33" t="str">
        <f>IF(D22="_","",(IF(OR(D5=G22,D5="Hybride"),"Klopt","De ingevulde brandstofsoort klopt niet")))</f>
        <v/>
      </c>
      <c r="K22" s="2"/>
    </row>
    <row r="23" spans="1:11" ht="12.75" customHeight="1" x14ac:dyDescent="0.2">
      <c r="A23" s="1"/>
      <c r="B23" s="8"/>
      <c r="C23" s="8">
        <v>16</v>
      </c>
      <c r="D23" s="39" t="s">
        <v>81</v>
      </c>
      <c r="E23" s="39" t="s">
        <v>81</v>
      </c>
      <c r="F23" s="39" t="s">
        <v>445</v>
      </c>
      <c r="G23" s="39" t="s">
        <v>81</v>
      </c>
      <c r="I23" s="8" t="str">
        <f t="shared" si="0"/>
        <v/>
      </c>
      <c r="J23" s="33" t="str">
        <f>IF(D23="_","",(IF(OR(D5=G23,D5="Hybride"),"Klopt","De ingevulde brandstofsoort klopt niet")))</f>
        <v/>
      </c>
      <c r="K23" s="2"/>
    </row>
    <row r="24" spans="1:11" ht="12.75" customHeight="1" x14ac:dyDescent="0.2">
      <c r="A24" s="1"/>
      <c r="B24" s="8"/>
      <c r="C24" s="8">
        <v>17</v>
      </c>
      <c r="D24" s="39" t="s">
        <v>81</v>
      </c>
      <c r="E24" s="39" t="s">
        <v>81</v>
      </c>
      <c r="F24" s="39" t="s">
        <v>445</v>
      </c>
      <c r="G24" s="39" t="s">
        <v>81</v>
      </c>
      <c r="I24" s="8" t="str">
        <f t="shared" si="0"/>
        <v/>
      </c>
      <c r="J24" s="33" t="str">
        <f>IF(D24="_","",(IF(OR(D5=G24,D5="Hybride"),"Klopt","De ingevulde brandstofsoort klopt niet")))</f>
        <v/>
      </c>
      <c r="K24" s="2"/>
    </row>
    <row r="25" spans="1:11" ht="12.75" customHeight="1" x14ac:dyDescent="0.2">
      <c r="A25" s="1"/>
      <c r="B25" s="8"/>
      <c r="C25" s="8">
        <v>18</v>
      </c>
      <c r="D25" s="39" t="s">
        <v>81</v>
      </c>
      <c r="E25" s="39" t="s">
        <v>81</v>
      </c>
      <c r="F25" s="39" t="s">
        <v>445</v>
      </c>
      <c r="G25" s="39" t="s">
        <v>81</v>
      </c>
      <c r="I25" s="8" t="str">
        <f t="shared" si="0"/>
        <v/>
      </c>
      <c r="J25" s="33" t="str">
        <f>IF(D25="_","",(IF(OR(D5=G25,D5="Hybride"),"Klopt","De ingevulde brandstofsoort klopt niet")))</f>
        <v/>
      </c>
      <c r="K25" s="2"/>
    </row>
    <row r="26" spans="1:11" ht="12.75" customHeight="1" x14ac:dyDescent="0.2">
      <c r="A26" s="1"/>
      <c r="B26" s="8"/>
      <c r="C26" s="8">
        <v>19</v>
      </c>
      <c r="D26" s="39" t="s">
        <v>81</v>
      </c>
      <c r="E26" s="39" t="s">
        <v>81</v>
      </c>
      <c r="F26" s="39" t="s">
        <v>445</v>
      </c>
      <c r="G26" s="39" t="s">
        <v>81</v>
      </c>
      <c r="I26" s="8" t="str">
        <f t="shared" si="0"/>
        <v/>
      </c>
      <c r="J26" s="33" t="str">
        <f>IF(D26="_","",(IF(OR(D5=G26,D5="Hybride"),"Klopt","De ingevulde brandstofsoort klopt niet")))</f>
        <v/>
      </c>
      <c r="K26" s="2"/>
    </row>
    <row r="27" spans="1:11" ht="12.75" customHeight="1" x14ac:dyDescent="0.2">
      <c r="A27" s="1"/>
      <c r="B27" s="8"/>
      <c r="C27" s="8">
        <v>20</v>
      </c>
      <c r="D27" s="39" t="s">
        <v>81</v>
      </c>
      <c r="E27" s="39" t="s">
        <v>81</v>
      </c>
      <c r="F27" s="39" t="s">
        <v>445</v>
      </c>
      <c r="G27" s="39" t="s">
        <v>81</v>
      </c>
      <c r="I27" s="8" t="str">
        <f t="shared" si="0"/>
        <v/>
      </c>
      <c r="J27" s="33" t="str">
        <f>IF(D27="_","",(IF(OR(D5=G27,D5="Hybride"),"Klopt","De ingevulde brandstofsoort klopt niet")))</f>
        <v/>
      </c>
      <c r="K27" s="2"/>
    </row>
    <row r="28" spans="1:11" ht="12.75" customHeight="1" x14ac:dyDescent="0.2">
      <c r="A28" s="1"/>
      <c r="B28" s="8"/>
      <c r="C28" s="8">
        <v>21</v>
      </c>
      <c r="D28" s="39" t="s">
        <v>81</v>
      </c>
      <c r="E28" s="39" t="s">
        <v>81</v>
      </c>
      <c r="F28" s="39" t="s">
        <v>445</v>
      </c>
      <c r="G28" s="39" t="s">
        <v>81</v>
      </c>
      <c r="I28" s="8" t="str">
        <f t="shared" si="0"/>
        <v/>
      </c>
      <c r="J28" s="33" t="str">
        <f>IF(D28="_","",(IF(OR(D5=G28,D5="Hybride"),"Klopt","De ingevulde brandstofsoort klopt niet")))</f>
        <v/>
      </c>
      <c r="K28" s="2"/>
    </row>
    <row r="29" spans="1:11" ht="12.75" customHeight="1" x14ac:dyDescent="0.2">
      <c r="A29" s="1"/>
      <c r="B29" s="8"/>
      <c r="C29" s="8">
        <v>22</v>
      </c>
      <c r="D29" s="39" t="s">
        <v>81</v>
      </c>
      <c r="E29" s="39" t="s">
        <v>81</v>
      </c>
      <c r="G29" s="39" t="s">
        <v>81</v>
      </c>
      <c r="I29" s="8" t="str">
        <f t="shared" si="0"/>
        <v/>
      </c>
      <c r="J29" s="33" t="str">
        <f>IF(D29="_","",(IF(OR(D5=G29,D5="Hybride"),"Klopt","De ingevulde brandstofsoort klopt niet")))</f>
        <v/>
      </c>
      <c r="K29" s="2"/>
    </row>
    <row r="30" spans="1:11" ht="12.75" customHeight="1" x14ac:dyDescent="0.2">
      <c r="A30" s="1"/>
      <c r="B30" s="8"/>
      <c r="C30" s="8">
        <v>23</v>
      </c>
      <c r="D30" s="39" t="s">
        <v>81</v>
      </c>
      <c r="E30" s="39" t="s">
        <v>81</v>
      </c>
      <c r="G30" s="39" t="s">
        <v>81</v>
      </c>
      <c r="I30" s="8" t="str">
        <f t="shared" si="0"/>
        <v/>
      </c>
      <c r="J30" s="33" t="str">
        <f>IF(D30="_","",(IF(OR(D5=G30,D5="Hybride"),"Klopt","De ingevulde brandstofsoort klopt niet")))</f>
        <v/>
      </c>
      <c r="K30" s="2"/>
    </row>
    <row r="31" spans="1:11" ht="12.75" customHeight="1" x14ac:dyDescent="0.2">
      <c r="A31" s="1"/>
      <c r="B31" s="8"/>
      <c r="C31" s="8">
        <v>24</v>
      </c>
      <c r="D31" s="39" t="s">
        <v>81</v>
      </c>
      <c r="E31" s="39" t="s">
        <v>81</v>
      </c>
      <c r="G31" s="39" t="s">
        <v>81</v>
      </c>
      <c r="I31" s="8" t="str">
        <f t="shared" si="0"/>
        <v/>
      </c>
      <c r="J31" s="33" t="str">
        <f>IF(D31="_","",(IF(OR(D5=G31,D5="Hybride"),"Klopt","De ingevulde brandstofsoort klopt niet")))</f>
        <v/>
      </c>
      <c r="K31" s="2"/>
    </row>
    <row r="32" spans="1:11" ht="12.75" customHeight="1" x14ac:dyDescent="0.2">
      <c r="A32" s="1"/>
      <c r="B32" s="8"/>
      <c r="C32" s="8">
        <v>25</v>
      </c>
      <c r="D32" s="39" t="s">
        <v>81</v>
      </c>
      <c r="E32" s="39" t="s">
        <v>81</v>
      </c>
      <c r="G32" s="39" t="s">
        <v>81</v>
      </c>
      <c r="I32" s="8" t="str">
        <f t="shared" si="0"/>
        <v/>
      </c>
      <c r="J32" s="33" t="str">
        <f>IF(D32="_","",(IF(OR(D5=G32,D5="Hybride"),"Klopt","De ingevulde brandstofsoort klopt niet")))</f>
        <v/>
      </c>
      <c r="K32" s="2"/>
    </row>
    <row r="33" spans="1:11" ht="12.75" customHeight="1" x14ac:dyDescent="0.2">
      <c r="A33" s="1"/>
      <c r="B33" s="8"/>
      <c r="C33" s="8">
        <v>26</v>
      </c>
      <c r="D33" s="39" t="s">
        <v>81</v>
      </c>
      <c r="E33" s="39" t="s">
        <v>81</v>
      </c>
      <c r="G33" s="39" t="s">
        <v>81</v>
      </c>
      <c r="I33" s="8" t="str">
        <f t="shared" si="0"/>
        <v/>
      </c>
      <c r="J33" s="33" t="str">
        <f>IF(D33="_","",(IF(OR(D5=G33,D5="Hybride"),"Klopt","De ingevulde brandstofsoort klopt niet")))</f>
        <v/>
      </c>
      <c r="K33" s="2"/>
    </row>
    <row r="34" spans="1:11" ht="12.75" customHeight="1" x14ac:dyDescent="0.2">
      <c r="A34" s="1"/>
      <c r="B34" s="8"/>
      <c r="C34" s="8">
        <v>27</v>
      </c>
      <c r="D34" s="39" t="s">
        <v>81</v>
      </c>
      <c r="E34" s="39" t="s">
        <v>81</v>
      </c>
      <c r="G34" s="39" t="s">
        <v>81</v>
      </c>
      <c r="I34" s="8" t="str">
        <f t="shared" si="0"/>
        <v/>
      </c>
      <c r="J34" s="33" t="str">
        <f>IF(D34="_","",(IF(OR(D5=G34,D5="Hybride"),"Klopt","De ingevulde brandstofsoort klopt niet")))</f>
        <v/>
      </c>
      <c r="K34" s="2"/>
    </row>
    <row r="35" spans="1:11" ht="12.75" customHeight="1" x14ac:dyDescent="0.2">
      <c r="A35" s="1"/>
      <c r="B35" s="8"/>
      <c r="C35" s="8">
        <v>28</v>
      </c>
      <c r="D35" s="39" t="s">
        <v>81</v>
      </c>
      <c r="E35" s="39" t="s">
        <v>81</v>
      </c>
      <c r="G35" s="39" t="s">
        <v>81</v>
      </c>
      <c r="I35" s="8" t="str">
        <f t="shared" si="0"/>
        <v/>
      </c>
      <c r="J35" s="33" t="str">
        <f>IF(D35="_","",(IF(OR(D5=G35,D5="Hybride"),"Klopt","De ingevulde brandstofsoort klopt niet")))</f>
        <v/>
      </c>
      <c r="K35" s="2"/>
    </row>
    <row r="36" spans="1:11" ht="12.75" customHeight="1" x14ac:dyDescent="0.2">
      <c r="A36" s="1"/>
      <c r="B36" s="8"/>
      <c r="C36" s="8">
        <v>29</v>
      </c>
      <c r="D36" s="39" t="s">
        <v>81</v>
      </c>
      <c r="E36" s="39" t="s">
        <v>81</v>
      </c>
      <c r="G36" s="39" t="s">
        <v>81</v>
      </c>
      <c r="I36" s="8" t="str">
        <f t="shared" si="0"/>
        <v/>
      </c>
      <c r="J36" s="33" t="str">
        <f>IF(D36="_","",(IF(OR(D5=G36,D5="Hybride"),"Klopt","De ingevulde brandstofsoort klopt niet")))</f>
        <v/>
      </c>
      <c r="K36" s="2"/>
    </row>
    <row r="37" spans="1:11" ht="12.75" customHeight="1" x14ac:dyDescent="0.2">
      <c r="A37" s="1"/>
      <c r="B37" s="8"/>
      <c r="C37" s="8">
        <v>30</v>
      </c>
      <c r="D37" s="39" t="s">
        <v>81</v>
      </c>
      <c r="E37" s="39" t="s">
        <v>81</v>
      </c>
      <c r="F37" s="38"/>
      <c r="G37" s="39" t="s">
        <v>81</v>
      </c>
      <c r="H37" s="38"/>
      <c r="I37" s="8" t="str">
        <f t="shared" si="0"/>
        <v/>
      </c>
      <c r="J37" s="33" t="str">
        <f>IF(D37="_","",(IF(OR(D5=G37,D5="Hybride"),"Klopt","De ingevulde brandstofsoort klopt niet")))</f>
        <v/>
      </c>
      <c r="K37" s="2"/>
    </row>
    <row r="38" spans="1:11" ht="12.75" customHeight="1" x14ac:dyDescent="0.2">
      <c r="A38" s="1"/>
      <c r="B38" s="8"/>
      <c r="C38" s="8"/>
      <c r="D38" s="7" t="s">
        <v>432</v>
      </c>
      <c r="E38" s="7"/>
      <c r="F38" s="7">
        <f>SUM(F9:F28)</f>
        <v>0</v>
      </c>
      <c r="G38" s="8"/>
      <c r="H38" s="8"/>
      <c r="I38" s="8"/>
      <c r="J38" s="33"/>
      <c r="K38" s="2"/>
    </row>
    <row r="39" spans="1:11" ht="12.75" customHeight="1" x14ac:dyDescent="0.2">
      <c r="A39" s="1"/>
      <c r="B39" s="8"/>
      <c r="C39" s="8"/>
      <c r="D39" s="8"/>
      <c r="E39" s="8"/>
      <c r="F39" s="8"/>
      <c r="G39" s="8"/>
      <c r="H39" s="8"/>
      <c r="I39" s="8"/>
      <c r="J39" s="33"/>
      <c r="K39" s="2"/>
    </row>
    <row r="40" spans="1:11" ht="12.75" customHeight="1" x14ac:dyDescent="0.2">
      <c r="A40" s="2"/>
      <c r="B40" s="2"/>
      <c r="C40" s="2"/>
      <c r="D40" s="2"/>
      <c r="E40" s="2"/>
      <c r="F40" s="2"/>
      <c r="G40" s="2"/>
      <c r="H40" s="2"/>
      <c r="I40" s="2"/>
      <c r="J40" s="65"/>
      <c r="K40" s="2"/>
    </row>
    <row r="41" spans="1:11" ht="12.75" customHeight="1" x14ac:dyDescent="0.2">
      <c r="A41" s="2"/>
      <c r="B41" s="2"/>
      <c r="C41" s="2"/>
      <c r="D41" s="2"/>
      <c r="E41" s="2"/>
      <c r="F41" s="2"/>
      <c r="G41" s="2"/>
      <c r="H41" s="2"/>
      <c r="I41" s="2"/>
      <c r="J41" s="65"/>
      <c r="K41" s="2"/>
    </row>
    <row r="42" spans="1:11" ht="12.75" customHeight="1" x14ac:dyDescent="0.2">
      <c r="A42" s="2"/>
      <c r="B42" s="8"/>
      <c r="C42" s="7" t="s">
        <v>209</v>
      </c>
      <c r="D42" s="7" t="s">
        <v>210</v>
      </c>
      <c r="E42" s="7"/>
      <c r="F42" s="7"/>
      <c r="G42" s="7"/>
      <c r="H42" s="7" t="s">
        <v>211</v>
      </c>
      <c r="I42" s="7"/>
      <c r="J42" s="2"/>
      <c r="K42" s="2"/>
    </row>
    <row r="43" spans="1:11" ht="12.75" customHeight="1" x14ac:dyDescent="0.2">
      <c r="A43" s="2"/>
      <c r="B43" s="8"/>
      <c r="C43" s="40" t="s">
        <v>212</v>
      </c>
      <c r="D43" s="40" t="s">
        <v>213</v>
      </c>
      <c r="E43" s="40"/>
      <c r="F43" s="40"/>
      <c r="G43" s="40"/>
      <c r="H43" s="41" t="s">
        <v>214</v>
      </c>
      <c r="I43" s="8"/>
      <c r="J43" s="2"/>
      <c r="K43" s="2"/>
    </row>
    <row r="44" spans="1:11" ht="12.75" customHeight="1" x14ac:dyDescent="0.2">
      <c r="A44" s="2"/>
      <c r="B44" s="8"/>
      <c r="C44" s="40" t="s">
        <v>212</v>
      </c>
      <c r="D44" s="40" t="s">
        <v>215</v>
      </c>
      <c r="E44" s="40"/>
      <c r="F44" s="40"/>
      <c r="G44" s="40"/>
      <c r="H44" s="41" t="s">
        <v>216</v>
      </c>
      <c r="I44" s="8"/>
      <c r="J44" s="2"/>
      <c r="K44" s="2"/>
    </row>
    <row r="45" spans="1:11" ht="12.75" customHeight="1" x14ac:dyDescent="0.2">
      <c r="A45" s="2"/>
      <c r="B45" s="8"/>
      <c r="C45" s="40" t="s">
        <v>212</v>
      </c>
      <c r="D45" s="40" t="s">
        <v>217</v>
      </c>
      <c r="E45" s="40"/>
      <c r="F45" s="40"/>
      <c r="G45" s="40"/>
      <c r="H45" s="41" t="s">
        <v>218</v>
      </c>
      <c r="I45" s="8"/>
      <c r="J45" s="2"/>
      <c r="K45" s="2"/>
    </row>
    <row r="46" spans="1:11" ht="12.75" customHeight="1" x14ac:dyDescent="0.2">
      <c r="A46" s="2"/>
      <c r="B46" s="8"/>
      <c r="C46" s="40" t="s">
        <v>212</v>
      </c>
      <c r="D46" s="40" t="s">
        <v>219</v>
      </c>
      <c r="E46" s="40"/>
      <c r="F46" s="40"/>
      <c r="G46" s="40"/>
      <c r="H46" s="41" t="s">
        <v>220</v>
      </c>
      <c r="I46" s="8"/>
      <c r="J46" s="2"/>
      <c r="K46" s="2"/>
    </row>
    <row r="47" spans="1:11" ht="12.75" customHeight="1" x14ac:dyDescent="0.2">
      <c r="A47" s="2"/>
      <c r="B47" s="8"/>
      <c r="C47" s="40" t="s">
        <v>212</v>
      </c>
      <c r="D47" s="40" t="s">
        <v>221</v>
      </c>
      <c r="E47" s="40"/>
      <c r="F47" s="40"/>
      <c r="G47" s="40"/>
      <c r="H47" s="41" t="s">
        <v>222</v>
      </c>
      <c r="I47" s="8"/>
      <c r="J47" s="2"/>
      <c r="K47" s="2"/>
    </row>
    <row r="48" spans="1:11" ht="12.75" customHeight="1" x14ac:dyDescent="0.2">
      <c r="A48" s="2"/>
      <c r="B48" s="8"/>
      <c r="C48" s="40" t="s">
        <v>212</v>
      </c>
      <c r="D48" s="40" t="s">
        <v>223</v>
      </c>
      <c r="E48" s="40"/>
      <c r="F48" s="40"/>
      <c r="G48" s="40"/>
      <c r="H48" s="41" t="s">
        <v>224</v>
      </c>
      <c r="I48" s="8"/>
      <c r="J48" s="2"/>
      <c r="K48" s="2"/>
    </row>
    <row r="49" spans="1:11" ht="12.75" customHeight="1" x14ac:dyDescent="0.2">
      <c r="A49" s="2"/>
      <c r="B49" s="8"/>
      <c r="C49" s="40" t="s">
        <v>212</v>
      </c>
      <c r="D49" s="28" t="s">
        <v>225</v>
      </c>
      <c r="E49" s="28"/>
      <c r="F49" s="28"/>
      <c r="G49" s="40"/>
      <c r="H49" s="41" t="s">
        <v>226</v>
      </c>
      <c r="I49" s="8"/>
      <c r="J49" s="2"/>
      <c r="K49" s="2"/>
    </row>
    <row r="50" spans="1:11" ht="12.75" customHeight="1" x14ac:dyDescent="0.2">
      <c r="A50" s="2"/>
      <c r="B50" s="8"/>
      <c r="C50" s="42"/>
      <c r="D50" s="42"/>
      <c r="E50" s="43"/>
      <c r="F50" s="44"/>
      <c r="G50" s="44"/>
      <c r="H50" s="40"/>
      <c r="I50" s="8"/>
      <c r="J50" s="2"/>
      <c r="K50" s="2"/>
    </row>
    <row r="51" spans="1:11" ht="12.75" customHeight="1" x14ac:dyDescent="0.2">
      <c r="A51" s="2"/>
      <c r="B51" s="8"/>
      <c r="C51" s="40" t="s">
        <v>213</v>
      </c>
      <c r="D51" s="18" t="s">
        <v>215</v>
      </c>
      <c r="E51" s="18"/>
      <c r="F51" s="18"/>
      <c r="G51" s="40"/>
      <c r="H51" s="41" t="s">
        <v>227</v>
      </c>
      <c r="I51" s="8"/>
      <c r="J51" s="2"/>
      <c r="K51" s="2"/>
    </row>
    <row r="52" spans="1:11" ht="12.75" customHeight="1" x14ac:dyDescent="0.2">
      <c r="A52" s="2"/>
      <c r="B52" s="8"/>
      <c r="C52" s="40" t="s">
        <v>213</v>
      </c>
      <c r="D52" s="40" t="s">
        <v>217</v>
      </c>
      <c r="E52" s="40"/>
      <c r="F52" s="40"/>
      <c r="G52" s="40"/>
      <c r="H52" s="41" t="s">
        <v>228</v>
      </c>
      <c r="I52" s="8"/>
      <c r="J52" s="2"/>
      <c r="K52" s="2"/>
    </row>
    <row r="53" spans="1:11" ht="12.75" customHeight="1" x14ac:dyDescent="0.2">
      <c r="A53" s="2"/>
      <c r="B53" s="8"/>
      <c r="C53" s="40" t="s">
        <v>213</v>
      </c>
      <c r="D53" s="40" t="s">
        <v>219</v>
      </c>
      <c r="E53" s="40"/>
      <c r="F53" s="40"/>
      <c r="G53" s="40"/>
      <c r="H53" s="41" t="s">
        <v>229</v>
      </c>
      <c r="I53" s="8"/>
      <c r="J53" s="2"/>
      <c r="K53" s="2"/>
    </row>
    <row r="54" spans="1:11" ht="12.75" customHeight="1" x14ac:dyDescent="0.2">
      <c r="A54" s="2"/>
      <c r="B54" s="8"/>
      <c r="C54" s="40" t="s">
        <v>213</v>
      </c>
      <c r="D54" s="40" t="s">
        <v>221</v>
      </c>
      <c r="E54" s="40"/>
      <c r="F54" s="40"/>
      <c r="G54" s="40"/>
      <c r="H54" s="41" t="s">
        <v>230</v>
      </c>
      <c r="I54" s="8"/>
      <c r="J54" s="2"/>
      <c r="K54" s="2"/>
    </row>
    <row r="55" spans="1:11" ht="12.75" customHeight="1" x14ac:dyDescent="0.2">
      <c r="A55" s="2"/>
      <c r="B55" s="8"/>
      <c r="C55" s="40" t="s">
        <v>213</v>
      </c>
      <c r="D55" s="40" t="s">
        <v>223</v>
      </c>
      <c r="E55" s="40"/>
      <c r="F55" s="40"/>
      <c r="G55" s="40"/>
      <c r="H55" s="41" t="s">
        <v>231</v>
      </c>
      <c r="I55" s="8"/>
      <c r="J55" s="2"/>
      <c r="K55" s="2"/>
    </row>
    <row r="56" spans="1:11" ht="12.75" customHeight="1" x14ac:dyDescent="0.2">
      <c r="A56" s="2"/>
      <c r="B56" s="8"/>
      <c r="C56" s="40" t="s">
        <v>213</v>
      </c>
      <c r="D56" s="40" t="s">
        <v>225</v>
      </c>
      <c r="E56" s="40"/>
      <c r="F56" s="40"/>
      <c r="G56" s="40"/>
      <c r="H56" s="41" t="s">
        <v>232</v>
      </c>
      <c r="I56" s="8"/>
      <c r="J56" s="2"/>
      <c r="K56" s="2"/>
    </row>
    <row r="57" spans="1:11" ht="12.75" customHeight="1" x14ac:dyDescent="0.2">
      <c r="A57" s="2"/>
      <c r="B57" s="8"/>
      <c r="C57" s="40"/>
      <c r="D57" s="40"/>
      <c r="E57" s="40"/>
      <c r="F57" s="40"/>
      <c r="G57" s="40"/>
      <c r="H57" s="40"/>
      <c r="I57" s="8"/>
      <c r="J57" s="2"/>
      <c r="K57" s="2"/>
    </row>
    <row r="58" spans="1:11" ht="12.75" customHeight="1" x14ac:dyDescent="0.2">
      <c r="A58" s="2"/>
      <c r="B58" s="8"/>
      <c r="C58" s="40" t="s">
        <v>215</v>
      </c>
      <c r="D58" s="40" t="s">
        <v>217</v>
      </c>
      <c r="E58" s="40"/>
      <c r="F58" s="40"/>
      <c r="G58" s="40"/>
      <c r="H58" s="41" t="s">
        <v>233</v>
      </c>
      <c r="I58" s="8"/>
      <c r="J58" s="2"/>
      <c r="K58" s="2"/>
    </row>
    <row r="59" spans="1:11" ht="12.75" customHeight="1" x14ac:dyDescent="0.2">
      <c r="A59" s="2"/>
      <c r="B59" s="8"/>
      <c r="C59" s="40" t="s">
        <v>215</v>
      </c>
      <c r="D59" s="40" t="s">
        <v>219</v>
      </c>
      <c r="E59" s="40"/>
      <c r="F59" s="40"/>
      <c r="G59" s="40"/>
      <c r="H59" s="41" t="s">
        <v>234</v>
      </c>
      <c r="I59" s="8"/>
      <c r="J59" s="2"/>
      <c r="K59" s="2"/>
    </row>
    <row r="60" spans="1:11" ht="12.75" customHeight="1" x14ac:dyDescent="0.2">
      <c r="A60" s="2"/>
      <c r="B60" s="8"/>
      <c r="C60" s="40" t="s">
        <v>215</v>
      </c>
      <c r="D60" s="40" t="s">
        <v>221</v>
      </c>
      <c r="E60" s="40"/>
      <c r="F60" s="40"/>
      <c r="G60" s="40"/>
      <c r="H60" s="41" t="s">
        <v>235</v>
      </c>
      <c r="I60" s="8"/>
      <c r="J60" s="2"/>
      <c r="K60" s="2"/>
    </row>
    <row r="61" spans="1:11" ht="12.75" customHeight="1" x14ac:dyDescent="0.2">
      <c r="A61" s="2"/>
      <c r="B61" s="8"/>
      <c r="C61" s="40" t="s">
        <v>215</v>
      </c>
      <c r="D61" s="40" t="s">
        <v>223</v>
      </c>
      <c r="E61" s="40"/>
      <c r="F61" s="40"/>
      <c r="G61" s="40"/>
      <c r="H61" s="41" t="s">
        <v>236</v>
      </c>
      <c r="I61" s="8"/>
      <c r="J61" s="2"/>
      <c r="K61" s="2"/>
    </row>
    <row r="62" spans="1:11" ht="12.75" customHeight="1" x14ac:dyDescent="0.2">
      <c r="A62" s="2"/>
      <c r="B62" s="8"/>
      <c r="C62" s="40" t="s">
        <v>215</v>
      </c>
      <c r="D62" s="40" t="s">
        <v>225</v>
      </c>
      <c r="E62" s="40"/>
      <c r="F62" s="40"/>
      <c r="G62" s="40"/>
      <c r="H62" s="41" t="s">
        <v>237</v>
      </c>
      <c r="I62" s="8"/>
      <c r="J62" s="2"/>
      <c r="K62" s="2"/>
    </row>
    <row r="63" spans="1:11" ht="12.75" customHeight="1" x14ac:dyDescent="0.2">
      <c r="A63" s="2"/>
      <c r="B63" s="8"/>
      <c r="C63" s="40"/>
      <c r="D63" s="40"/>
      <c r="E63" s="40"/>
      <c r="F63" s="40"/>
      <c r="G63" s="40"/>
      <c r="H63" s="40"/>
      <c r="I63" s="8"/>
      <c r="J63" s="2"/>
      <c r="K63" s="2"/>
    </row>
    <row r="64" spans="1:11" ht="12.75" customHeight="1" x14ac:dyDescent="0.2">
      <c r="A64" s="2"/>
      <c r="B64" s="8"/>
      <c r="C64" s="40" t="s">
        <v>217</v>
      </c>
      <c r="D64" s="40" t="s">
        <v>219</v>
      </c>
      <c r="E64" s="40"/>
      <c r="F64" s="40"/>
      <c r="G64" s="40"/>
      <c r="H64" s="41" t="s">
        <v>238</v>
      </c>
      <c r="I64" s="8"/>
      <c r="J64" s="2"/>
      <c r="K64" s="2"/>
    </row>
    <row r="65" spans="1:11" ht="12.75" customHeight="1" x14ac:dyDescent="0.2">
      <c r="A65" s="2"/>
      <c r="B65" s="8"/>
      <c r="C65" s="40" t="s">
        <v>217</v>
      </c>
      <c r="D65" s="40" t="s">
        <v>221</v>
      </c>
      <c r="E65" s="40"/>
      <c r="F65" s="40"/>
      <c r="G65" s="40"/>
      <c r="H65" s="41" t="s">
        <v>239</v>
      </c>
      <c r="I65" s="8"/>
      <c r="J65" s="2"/>
      <c r="K65" s="2"/>
    </row>
    <row r="66" spans="1:11" ht="12.75" customHeight="1" x14ac:dyDescent="0.2">
      <c r="A66" s="2"/>
      <c r="B66" s="8"/>
      <c r="C66" s="40" t="s">
        <v>217</v>
      </c>
      <c r="D66" s="40" t="s">
        <v>223</v>
      </c>
      <c r="E66" s="40"/>
      <c r="F66" s="40"/>
      <c r="G66" s="40"/>
      <c r="H66" s="41" t="s">
        <v>240</v>
      </c>
      <c r="I66" s="8"/>
      <c r="J66" s="2"/>
      <c r="K66" s="2"/>
    </row>
    <row r="67" spans="1:11" ht="12.75" customHeight="1" x14ac:dyDescent="0.2">
      <c r="A67" s="2"/>
      <c r="B67" s="8"/>
      <c r="C67" s="40" t="s">
        <v>217</v>
      </c>
      <c r="D67" s="40" t="s">
        <v>225</v>
      </c>
      <c r="E67" s="40"/>
      <c r="F67" s="40"/>
      <c r="G67" s="40"/>
      <c r="H67" s="41" t="s">
        <v>241</v>
      </c>
      <c r="I67" s="8"/>
      <c r="J67" s="2"/>
      <c r="K67" s="2"/>
    </row>
    <row r="68" spans="1:11" ht="12.75" customHeight="1" x14ac:dyDescent="0.2">
      <c r="A68" s="2"/>
      <c r="B68" s="8"/>
      <c r="C68" s="40"/>
      <c r="D68" s="40"/>
      <c r="E68" s="40"/>
      <c r="F68" s="40"/>
      <c r="G68" s="40"/>
      <c r="H68" s="40"/>
      <c r="I68" s="8"/>
      <c r="J68" s="2"/>
      <c r="K68" s="2"/>
    </row>
    <row r="69" spans="1:11" ht="12.75" customHeight="1" x14ac:dyDescent="0.2">
      <c r="A69" s="2"/>
      <c r="B69" s="8"/>
      <c r="C69" s="40" t="s">
        <v>219</v>
      </c>
      <c r="D69" s="40" t="s">
        <v>221</v>
      </c>
      <c r="E69" s="40"/>
      <c r="F69" s="40"/>
      <c r="G69" s="40"/>
      <c r="H69" s="41" t="s">
        <v>242</v>
      </c>
      <c r="I69" s="8"/>
      <c r="J69" s="2"/>
      <c r="K69" s="2"/>
    </row>
    <row r="70" spans="1:11" ht="12.75" customHeight="1" x14ac:dyDescent="0.2">
      <c r="A70" s="2"/>
      <c r="B70" s="8"/>
      <c r="C70" s="40" t="s">
        <v>219</v>
      </c>
      <c r="D70" s="40" t="s">
        <v>223</v>
      </c>
      <c r="E70" s="40"/>
      <c r="F70" s="40"/>
      <c r="G70" s="40"/>
      <c r="H70" s="41" t="s">
        <v>243</v>
      </c>
      <c r="I70" s="8"/>
      <c r="J70" s="2"/>
      <c r="K70" s="2"/>
    </row>
    <row r="71" spans="1:11" ht="12.75" customHeight="1" x14ac:dyDescent="0.2">
      <c r="A71" s="2"/>
      <c r="B71" s="8"/>
      <c r="C71" s="40" t="s">
        <v>219</v>
      </c>
      <c r="D71" s="40" t="s">
        <v>225</v>
      </c>
      <c r="E71" s="40"/>
      <c r="F71" s="40"/>
      <c r="G71" s="40"/>
      <c r="H71" s="41" t="s">
        <v>244</v>
      </c>
      <c r="I71" s="8"/>
      <c r="J71" s="2"/>
      <c r="K71" s="2"/>
    </row>
    <row r="72" spans="1:11" ht="12.75" customHeight="1" x14ac:dyDescent="0.2">
      <c r="A72" s="2"/>
      <c r="B72" s="8"/>
      <c r="C72" s="40"/>
      <c r="D72" s="40"/>
      <c r="E72" s="40"/>
      <c r="F72" s="40"/>
      <c r="G72" s="40"/>
      <c r="H72" s="40"/>
      <c r="I72" s="8"/>
      <c r="J72" s="2"/>
      <c r="K72" s="2"/>
    </row>
    <row r="73" spans="1:11" ht="12.75" customHeight="1" x14ac:dyDescent="0.2">
      <c r="A73" s="2"/>
      <c r="B73" s="8"/>
      <c r="C73" s="40" t="s">
        <v>221</v>
      </c>
      <c r="D73" s="40" t="s">
        <v>223</v>
      </c>
      <c r="E73" s="40"/>
      <c r="F73" s="40"/>
      <c r="G73" s="40"/>
      <c r="H73" s="41" t="s">
        <v>245</v>
      </c>
      <c r="I73" s="8"/>
      <c r="J73" s="2"/>
      <c r="K73" s="2"/>
    </row>
    <row r="74" spans="1:11" ht="12.75" customHeight="1" x14ac:dyDescent="0.2">
      <c r="A74" s="2"/>
      <c r="B74" s="8"/>
      <c r="C74" s="40" t="s">
        <v>221</v>
      </c>
      <c r="D74" s="40" t="s">
        <v>225</v>
      </c>
      <c r="E74" s="40"/>
      <c r="F74" s="40"/>
      <c r="G74" s="40"/>
      <c r="H74" s="41" t="s">
        <v>246</v>
      </c>
      <c r="I74" s="8"/>
      <c r="J74" s="2"/>
      <c r="K74" s="2"/>
    </row>
    <row r="75" spans="1:11" ht="12.75" customHeight="1" x14ac:dyDescent="0.2">
      <c r="A75" s="2"/>
      <c r="B75" s="8"/>
      <c r="C75" s="40"/>
      <c r="D75" s="40"/>
      <c r="E75" s="40"/>
      <c r="F75" s="40"/>
      <c r="G75" s="40"/>
      <c r="H75" s="40"/>
      <c r="I75" s="8"/>
      <c r="J75" s="2"/>
      <c r="K75" s="2"/>
    </row>
    <row r="76" spans="1:11" ht="12.75" customHeight="1" x14ac:dyDescent="0.2">
      <c r="A76" s="2"/>
      <c r="B76" s="8"/>
      <c r="C76" s="40" t="s">
        <v>223</v>
      </c>
      <c r="D76" s="40" t="s">
        <v>225</v>
      </c>
      <c r="E76" s="40"/>
      <c r="F76" s="40"/>
      <c r="G76" s="40"/>
      <c r="H76" s="41" t="s">
        <v>247</v>
      </c>
      <c r="I76" s="8"/>
      <c r="J76" s="2"/>
      <c r="K76" s="2"/>
    </row>
    <row r="77" spans="1:11" ht="12.75" customHeight="1" x14ac:dyDescent="0.2">
      <c r="A77" s="2"/>
      <c r="B77" s="8"/>
      <c r="C77" s="8"/>
      <c r="D77" s="8"/>
      <c r="E77" s="8"/>
      <c r="F77" s="8"/>
      <c r="G77" s="8"/>
      <c r="H77" s="8"/>
      <c r="I77" s="8"/>
      <c r="J77" s="2"/>
      <c r="K77" s="2"/>
    </row>
    <row r="78" spans="1:11" ht="12.75" customHeight="1" x14ac:dyDescent="0.2">
      <c r="A78" s="2"/>
      <c r="B78" s="8"/>
      <c r="C78" s="8" t="s">
        <v>248</v>
      </c>
      <c r="D78" s="8"/>
      <c r="E78" s="8"/>
      <c r="F78" s="8"/>
      <c r="G78" s="8"/>
      <c r="H78" s="8"/>
      <c r="I78" s="8"/>
      <c r="J78" s="2"/>
      <c r="K78" s="2"/>
    </row>
    <row r="79" spans="1:11" ht="12.75" customHeight="1" x14ac:dyDescent="0.2">
      <c r="A79" s="2"/>
      <c r="B79" s="8"/>
      <c r="C79" s="8"/>
      <c r="D79" s="8"/>
      <c r="E79" s="8"/>
      <c r="F79" s="8"/>
      <c r="G79" s="8"/>
      <c r="H79" s="8"/>
      <c r="I79" s="8"/>
      <c r="J79" s="2"/>
      <c r="K79" s="2"/>
    </row>
    <row r="80" spans="1:11" ht="12.75" customHeight="1" x14ac:dyDescent="0.2">
      <c r="A80" s="2"/>
      <c r="B80" s="2"/>
      <c r="C80" s="2"/>
      <c r="D80" s="2"/>
      <c r="E80" s="2"/>
      <c r="F80" s="2"/>
      <c r="G80" s="2"/>
      <c r="H80" s="2"/>
      <c r="I80" s="2"/>
      <c r="J80" s="2"/>
      <c r="K80" s="2"/>
    </row>
    <row r="81" spans="1:4" ht="12.75" customHeight="1" x14ac:dyDescent="0.2">
      <c r="A81" s="2"/>
      <c r="B81" s="2"/>
      <c r="C81" s="2"/>
      <c r="D81" s="2"/>
    </row>
    <row r="82" spans="1:4" ht="12.75" customHeight="1" x14ac:dyDescent="0.2">
      <c r="A82" s="2"/>
      <c r="B82" s="2" t="s">
        <v>433</v>
      </c>
      <c r="C82" s="2"/>
      <c r="D82" s="2"/>
    </row>
    <row r="83" spans="1:4" ht="12.75" customHeight="1" x14ac:dyDescent="0.2">
      <c r="A83" s="2"/>
      <c r="B83" s="62" t="s">
        <v>81</v>
      </c>
      <c r="D83" s="2"/>
    </row>
    <row r="84" spans="1:4" ht="12.75" customHeight="1" x14ac:dyDescent="0.2">
      <c r="A84" s="2"/>
      <c r="B84" s="62" t="s">
        <v>426</v>
      </c>
      <c r="D84" s="2"/>
    </row>
    <row r="85" spans="1:4" ht="12.75" customHeight="1" x14ac:dyDescent="0.2">
      <c r="A85" s="2"/>
      <c r="B85" s="62" t="s">
        <v>434</v>
      </c>
      <c r="D85" s="2"/>
    </row>
    <row r="86" spans="1:4" ht="12.75" customHeight="1" x14ac:dyDescent="0.2">
      <c r="A86" s="2"/>
      <c r="B86" s="62" t="s">
        <v>435</v>
      </c>
      <c r="D86" s="2"/>
    </row>
    <row r="87" spans="1:4" ht="12.75" customHeight="1" x14ac:dyDescent="0.2">
      <c r="A87" s="2"/>
      <c r="B87" s="62" t="s">
        <v>436</v>
      </c>
      <c r="D87" s="2"/>
    </row>
    <row r="88" spans="1:4" ht="12.75" customHeight="1" x14ac:dyDescent="0.2">
      <c r="A88" s="2"/>
      <c r="B88" s="62" t="s">
        <v>429</v>
      </c>
      <c r="D88" s="2"/>
    </row>
    <row r="89" spans="1:4" ht="12.75" customHeight="1" x14ac:dyDescent="0.2">
      <c r="A89" s="2"/>
      <c r="B89" s="62" t="s">
        <v>437</v>
      </c>
      <c r="D89" s="2"/>
    </row>
    <row r="90" spans="1:4" ht="12.75" customHeight="1" x14ac:dyDescent="0.2">
      <c r="A90" s="2"/>
      <c r="B90" s="62" t="s">
        <v>438</v>
      </c>
      <c r="D90" s="2"/>
    </row>
    <row r="91" spans="1:4" ht="12.75" customHeight="1" x14ac:dyDescent="0.2">
      <c r="A91" s="2"/>
      <c r="B91" s="62" t="s">
        <v>428</v>
      </c>
      <c r="D91" s="2"/>
    </row>
    <row r="92" spans="1:4" ht="12.75" customHeight="1" x14ac:dyDescent="0.2">
      <c r="A92" s="2"/>
      <c r="B92" s="62" t="s">
        <v>439</v>
      </c>
      <c r="D92" s="2"/>
    </row>
    <row r="93" spans="1:4" ht="12.75" customHeight="1" x14ac:dyDescent="0.2">
      <c r="A93" s="2"/>
      <c r="B93" s="62" t="s">
        <v>440</v>
      </c>
      <c r="D93" s="2"/>
    </row>
    <row r="94" spans="1:4" ht="12.75" customHeight="1" x14ac:dyDescent="0.2">
      <c r="A94" s="2"/>
      <c r="B94" s="62" t="s">
        <v>441</v>
      </c>
      <c r="D94" s="2"/>
    </row>
    <row r="95" spans="1:4" ht="12.75" customHeight="1" x14ac:dyDescent="0.2">
      <c r="A95" s="2"/>
      <c r="B95" s="62" t="s">
        <v>430</v>
      </c>
      <c r="D95" s="2"/>
    </row>
    <row r="96" spans="1:4" ht="12.75" customHeight="1" x14ac:dyDescent="0.2">
      <c r="A96" s="2"/>
      <c r="B96" s="62" t="s">
        <v>442</v>
      </c>
      <c r="D96" s="2"/>
    </row>
    <row r="97" spans="1:4" ht="12.75" customHeight="1" x14ac:dyDescent="0.2">
      <c r="A97" s="2"/>
      <c r="B97" s="62" t="s">
        <v>443</v>
      </c>
      <c r="D97" s="2"/>
    </row>
    <row r="98" spans="1:4" ht="12.75" customHeight="1" x14ac:dyDescent="0.2">
      <c r="A98" s="2"/>
      <c r="B98" s="62" t="s">
        <v>198</v>
      </c>
      <c r="D98" s="2"/>
    </row>
    <row r="99" spans="1:4" ht="12.75" customHeight="1" x14ac:dyDescent="0.2">
      <c r="A99" s="2"/>
      <c r="B99" s="2"/>
      <c r="C99" s="2"/>
      <c r="D99" s="2"/>
    </row>
    <row r="100" spans="1:4" ht="12.75" customHeight="1" x14ac:dyDescent="0.2"/>
    <row r="101" spans="1:4" ht="12.75" customHeight="1" x14ac:dyDescent="0.2"/>
    <row r="102" spans="1:4" ht="12.75" customHeight="1" x14ac:dyDescent="0.2"/>
    <row r="103" spans="1:4" ht="12.75" customHeight="1" x14ac:dyDescent="0.2"/>
    <row r="104" spans="1:4" ht="12.75" customHeight="1" x14ac:dyDescent="0.2"/>
    <row r="105" spans="1:4" ht="12.75" customHeight="1" x14ac:dyDescent="0.2"/>
    <row r="106" spans="1:4" ht="12.75" customHeight="1" x14ac:dyDescent="0.2"/>
    <row r="107" spans="1:4" ht="12.75" customHeight="1" x14ac:dyDescent="0.2"/>
    <row r="108" spans="1:4" ht="12.75" customHeight="1" x14ac:dyDescent="0.2"/>
    <row r="109" spans="1:4" ht="12.75" customHeight="1" x14ac:dyDescent="0.2"/>
    <row r="110" spans="1:4" ht="12.75" customHeight="1" x14ac:dyDescent="0.2"/>
    <row r="111" spans="1:4" ht="12.75" customHeight="1" x14ac:dyDescent="0.2"/>
    <row r="112" spans="1:4"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row r="158" ht="12.75" customHeight="1" x14ac:dyDescent="0.2"/>
    <row r="159" ht="12.75" customHeight="1" x14ac:dyDescent="0.2"/>
    <row r="160"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row r="169" ht="12.75" customHeight="1" x14ac:dyDescent="0.2"/>
    <row r="170" ht="12.75" customHeight="1" x14ac:dyDescent="0.2"/>
    <row r="171" ht="12.75" customHeight="1" x14ac:dyDescent="0.2"/>
    <row r="172" ht="12.75" customHeight="1" x14ac:dyDescent="0.2"/>
    <row r="173" ht="12.75" customHeight="1" x14ac:dyDescent="0.2"/>
    <row r="174" ht="12.75" customHeight="1" x14ac:dyDescent="0.2"/>
    <row r="175" ht="12.75" customHeight="1" x14ac:dyDescent="0.2"/>
    <row r="176"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ht="12.75" customHeight="1" x14ac:dyDescent="0.2"/>
    <row r="194" ht="12.75" customHeight="1" x14ac:dyDescent="0.2"/>
    <row r="195" ht="12.75" customHeight="1" x14ac:dyDescent="0.2"/>
    <row r="196" ht="12.75" customHeight="1" x14ac:dyDescent="0.2"/>
    <row r="197" ht="12.75" customHeight="1" x14ac:dyDescent="0.2"/>
    <row r="198" ht="12.75" customHeight="1" x14ac:dyDescent="0.2"/>
    <row r="199" ht="12.75" customHeight="1" x14ac:dyDescent="0.2"/>
    <row r="200" ht="12.75" customHeight="1" x14ac:dyDescent="0.2"/>
    <row r="201" ht="12.75" customHeight="1" x14ac:dyDescent="0.2"/>
    <row r="202" ht="12.75" customHeight="1" x14ac:dyDescent="0.2"/>
    <row r="203" ht="12.75" customHeight="1" x14ac:dyDescent="0.2"/>
    <row r="204" ht="12.75" customHeight="1" x14ac:dyDescent="0.2"/>
    <row r="205" ht="12.75" customHeight="1" x14ac:dyDescent="0.2"/>
    <row r="206" ht="12.75" customHeight="1" x14ac:dyDescent="0.2"/>
    <row r="207" ht="12.75" customHeight="1" x14ac:dyDescent="0.2"/>
    <row r="208" ht="12.75" customHeight="1" x14ac:dyDescent="0.2"/>
    <row r="209" ht="12.75" customHeight="1" x14ac:dyDescent="0.2"/>
    <row r="210" ht="12.75" customHeight="1" x14ac:dyDescent="0.2"/>
    <row r="211" ht="12.75" customHeight="1" x14ac:dyDescent="0.2"/>
    <row r="212" ht="12.75" customHeight="1" x14ac:dyDescent="0.2"/>
    <row r="213" ht="12.75" customHeight="1" x14ac:dyDescent="0.2"/>
    <row r="214" ht="12.75" customHeight="1" x14ac:dyDescent="0.2"/>
    <row r="215" ht="12.75" customHeight="1" x14ac:dyDescent="0.2"/>
    <row r="216" ht="12.75" customHeight="1" x14ac:dyDescent="0.2"/>
    <row r="217" ht="12.75" customHeight="1" x14ac:dyDescent="0.2"/>
    <row r="218" ht="12.75" customHeight="1" x14ac:dyDescent="0.2"/>
    <row r="219" ht="12.75" customHeight="1" x14ac:dyDescent="0.2"/>
    <row r="220" ht="12.75" customHeight="1" x14ac:dyDescent="0.2"/>
    <row r="221" ht="12.75" customHeight="1" x14ac:dyDescent="0.2"/>
    <row r="222" ht="12.75" customHeight="1" x14ac:dyDescent="0.2"/>
    <row r="223" ht="12.75" customHeight="1" x14ac:dyDescent="0.2"/>
    <row r="224" ht="12.75" customHeight="1" x14ac:dyDescent="0.2"/>
    <row r="225" ht="12.75" customHeight="1" x14ac:dyDescent="0.2"/>
    <row r="226" ht="12.75" customHeight="1" x14ac:dyDescent="0.2"/>
    <row r="227" ht="12.75" customHeight="1" x14ac:dyDescent="0.2"/>
    <row r="228" ht="12.75" customHeight="1" x14ac:dyDescent="0.2"/>
    <row r="229" ht="12.75" customHeight="1" x14ac:dyDescent="0.2"/>
    <row r="230" ht="12.75" customHeight="1" x14ac:dyDescent="0.2"/>
    <row r="231" ht="12.75" customHeight="1" x14ac:dyDescent="0.2"/>
    <row r="232" ht="12.75" customHeight="1" x14ac:dyDescent="0.2"/>
    <row r="233" ht="12.75" customHeight="1" x14ac:dyDescent="0.2"/>
    <row r="234" ht="12.75" customHeight="1" x14ac:dyDescent="0.2"/>
    <row r="235" ht="12.75" customHeight="1" x14ac:dyDescent="0.2"/>
    <row r="236" ht="12.75" customHeight="1" x14ac:dyDescent="0.2"/>
    <row r="237" ht="12.75" customHeight="1" x14ac:dyDescent="0.2"/>
    <row r="238" ht="12.75" customHeight="1" x14ac:dyDescent="0.2"/>
    <row r="239" ht="12.75" customHeight="1" x14ac:dyDescent="0.2"/>
    <row r="240" ht="12.75" customHeight="1" x14ac:dyDescent="0.2"/>
    <row r="241" ht="12.75" customHeight="1" x14ac:dyDescent="0.2"/>
    <row r="242" ht="12.75" customHeight="1" x14ac:dyDescent="0.2"/>
    <row r="243" ht="12.75" customHeight="1" x14ac:dyDescent="0.2"/>
    <row r="244" ht="12.75" customHeight="1" x14ac:dyDescent="0.2"/>
    <row r="245" ht="12.75" customHeight="1" x14ac:dyDescent="0.2"/>
    <row r="246" ht="12.75" customHeight="1" x14ac:dyDescent="0.2"/>
    <row r="247" ht="12.75" customHeight="1" x14ac:dyDescent="0.2"/>
    <row r="248" ht="12.75" customHeight="1" x14ac:dyDescent="0.2"/>
    <row r="249" ht="12.75" customHeight="1" x14ac:dyDescent="0.2"/>
    <row r="250" ht="12.75" customHeight="1" x14ac:dyDescent="0.2"/>
    <row r="251" ht="12.75" customHeight="1" x14ac:dyDescent="0.2"/>
    <row r="252" ht="12.75" customHeight="1" x14ac:dyDescent="0.2"/>
    <row r="253" ht="12.75" customHeight="1" x14ac:dyDescent="0.2"/>
    <row r="254" ht="12.75" customHeight="1" x14ac:dyDescent="0.2"/>
    <row r="255" ht="12.75" customHeight="1" x14ac:dyDescent="0.2"/>
    <row r="256" ht="12.75" customHeight="1" x14ac:dyDescent="0.2"/>
    <row r="257" ht="12.75" customHeight="1" x14ac:dyDescent="0.2"/>
    <row r="258" ht="12.75" customHeight="1" x14ac:dyDescent="0.2"/>
    <row r="259" ht="12.75" customHeight="1" x14ac:dyDescent="0.2"/>
    <row r="260" ht="12.75" customHeight="1" x14ac:dyDescent="0.2"/>
    <row r="261" ht="12.75" customHeight="1" x14ac:dyDescent="0.2"/>
    <row r="262" ht="12.75" customHeight="1" x14ac:dyDescent="0.2"/>
    <row r="263" ht="12.75" customHeight="1" x14ac:dyDescent="0.2"/>
    <row r="264" ht="12.75" customHeight="1" x14ac:dyDescent="0.2"/>
    <row r="265" ht="12.75" customHeight="1" x14ac:dyDescent="0.2"/>
    <row r="266" ht="12.75" customHeight="1" x14ac:dyDescent="0.2"/>
    <row r="267" ht="12.75" customHeight="1" x14ac:dyDescent="0.2"/>
    <row r="268" ht="12.75" customHeight="1" x14ac:dyDescent="0.2"/>
    <row r="269" ht="12.75" customHeight="1" x14ac:dyDescent="0.2"/>
    <row r="270" ht="12.75" customHeight="1" x14ac:dyDescent="0.2"/>
    <row r="271" ht="12.75" customHeight="1" x14ac:dyDescent="0.2"/>
    <row r="272" ht="12.75" customHeight="1" x14ac:dyDescent="0.2"/>
    <row r="273" ht="12.75" customHeight="1" x14ac:dyDescent="0.2"/>
    <row r="274" ht="12.75" customHeight="1" x14ac:dyDescent="0.2"/>
    <row r="275" ht="12.75" customHeight="1" x14ac:dyDescent="0.2"/>
    <row r="276" ht="12.75" customHeight="1" x14ac:dyDescent="0.2"/>
    <row r="277" ht="12.75" customHeight="1" x14ac:dyDescent="0.2"/>
    <row r="278" ht="12.75" customHeight="1" x14ac:dyDescent="0.2"/>
    <row r="279" ht="12.75" customHeight="1" x14ac:dyDescent="0.2"/>
    <row r="280" ht="12.75" customHeight="1" x14ac:dyDescent="0.2"/>
    <row r="281" ht="12.75" customHeight="1" x14ac:dyDescent="0.2"/>
    <row r="282" ht="12.75" customHeight="1" x14ac:dyDescent="0.2"/>
    <row r="283" ht="12.75" customHeight="1" x14ac:dyDescent="0.2"/>
    <row r="284" ht="12.75" customHeight="1" x14ac:dyDescent="0.2"/>
    <row r="285" ht="12.75" customHeight="1" x14ac:dyDescent="0.2"/>
    <row r="286" ht="12.75" customHeight="1" x14ac:dyDescent="0.2"/>
    <row r="287" ht="12.75" customHeight="1" x14ac:dyDescent="0.2"/>
    <row r="288" ht="12.75" customHeight="1" x14ac:dyDescent="0.2"/>
    <row r="289" ht="12.75" customHeight="1" x14ac:dyDescent="0.2"/>
    <row r="290" ht="12.75" customHeight="1" x14ac:dyDescent="0.2"/>
    <row r="291" ht="12.75" customHeight="1" x14ac:dyDescent="0.2"/>
    <row r="292" ht="12.75" customHeight="1" x14ac:dyDescent="0.2"/>
    <row r="293" ht="12.75" customHeight="1" x14ac:dyDescent="0.2"/>
    <row r="294" ht="12.75" customHeight="1" x14ac:dyDescent="0.2"/>
    <row r="295" ht="12.75" customHeight="1" x14ac:dyDescent="0.2"/>
    <row r="296" ht="12.75" customHeight="1" x14ac:dyDescent="0.2"/>
    <row r="297" ht="12.75" customHeight="1" x14ac:dyDescent="0.2"/>
    <row r="298" ht="12.75" customHeight="1" x14ac:dyDescent="0.2"/>
    <row r="299" ht="12.75" customHeight="1" x14ac:dyDescent="0.2"/>
    <row r="300" ht="12.75" customHeight="1" x14ac:dyDescent="0.2"/>
    <row r="301" ht="12.75" customHeight="1" x14ac:dyDescent="0.2"/>
    <row r="302" ht="12.75" customHeight="1" x14ac:dyDescent="0.2"/>
    <row r="303" ht="12.75" customHeight="1" x14ac:dyDescent="0.2"/>
    <row r="304" ht="12.75" customHeight="1" x14ac:dyDescent="0.2"/>
    <row r="305" ht="12.75" customHeight="1" x14ac:dyDescent="0.2"/>
    <row r="306" ht="12.75" customHeight="1" x14ac:dyDescent="0.2"/>
    <row r="307" ht="12.75" customHeight="1" x14ac:dyDescent="0.2"/>
    <row r="308" ht="12.75" customHeight="1" x14ac:dyDescent="0.2"/>
    <row r="309" ht="12.75" customHeight="1" x14ac:dyDescent="0.2"/>
    <row r="310" ht="12.75" customHeight="1" x14ac:dyDescent="0.2"/>
    <row r="311" ht="12.75" customHeight="1" x14ac:dyDescent="0.2"/>
    <row r="312" ht="12.75" customHeight="1" x14ac:dyDescent="0.2"/>
    <row r="313" ht="12.75" customHeight="1" x14ac:dyDescent="0.2"/>
    <row r="314" ht="12.75" customHeight="1" x14ac:dyDescent="0.2"/>
    <row r="315" ht="12.75" customHeight="1" x14ac:dyDescent="0.2"/>
    <row r="316" ht="12.75" customHeight="1" x14ac:dyDescent="0.2"/>
    <row r="317" ht="12.75" customHeight="1" x14ac:dyDescent="0.2"/>
    <row r="318" ht="12.75" customHeight="1" x14ac:dyDescent="0.2"/>
    <row r="319" ht="12.75" customHeight="1" x14ac:dyDescent="0.2"/>
    <row r="320" ht="12.75" customHeight="1" x14ac:dyDescent="0.2"/>
    <row r="321" ht="12.75" customHeight="1" x14ac:dyDescent="0.2"/>
    <row r="322" ht="12.75" customHeight="1" x14ac:dyDescent="0.2"/>
    <row r="323" ht="12.75" customHeight="1" x14ac:dyDescent="0.2"/>
    <row r="324" ht="12.75" customHeight="1" x14ac:dyDescent="0.2"/>
    <row r="325" ht="12.75" customHeight="1" x14ac:dyDescent="0.2"/>
    <row r="326" ht="12.75" customHeight="1" x14ac:dyDescent="0.2"/>
    <row r="327" ht="12.75" customHeight="1" x14ac:dyDescent="0.2"/>
    <row r="328" ht="12.75" customHeight="1" x14ac:dyDescent="0.2"/>
    <row r="329" ht="12.75" customHeight="1" x14ac:dyDescent="0.2"/>
    <row r="330" ht="12.75" customHeight="1" x14ac:dyDescent="0.2"/>
    <row r="331" ht="12.75" customHeight="1" x14ac:dyDescent="0.2"/>
    <row r="332" ht="12.75" customHeight="1" x14ac:dyDescent="0.2"/>
    <row r="333" ht="12.75" customHeight="1" x14ac:dyDescent="0.2"/>
    <row r="334" ht="12.75" customHeight="1" x14ac:dyDescent="0.2"/>
    <row r="335" ht="12.75" customHeight="1" x14ac:dyDescent="0.2"/>
    <row r="336" ht="12.75" customHeight="1" x14ac:dyDescent="0.2"/>
    <row r="337" ht="12.75" customHeight="1" x14ac:dyDescent="0.2"/>
    <row r="338" ht="12.75" customHeight="1" x14ac:dyDescent="0.2"/>
    <row r="339" ht="12.75" customHeight="1" x14ac:dyDescent="0.2"/>
    <row r="340" ht="12.75" customHeight="1" x14ac:dyDescent="0.2"/>
    <row r="341" ht="12.75" customHeight="1" x14ac:dyDescent="0.2"/>
    <row r="342" ht="12.75" customHeight="1" x14ac:dyDescent="0.2"/>
    <row r="343" ht="12.75" customHeight="1" x14ac:dyDescent="0.2"/>
    <row r="344" ht="12.75" customHeight="1" x14ac:dyDescent="0.2"/>
    <row r="345" ht="12.75" customHeight="1" x14ac:dyDescent="0.2"/>
    <row r="346" ht="12.75" customHeight="1" x14ac:dyDescent="0.2"/>
    <row r="347" ht="12.75" customHeight="1" x14ac:dyDescent="0.2"/>
    <row r="348" ht="12.75" customHeight="1" x14ac:dyDescent="0.2"/>
    <row r="349" ht="12.75" customHeight="1" x14ac:dyDescent="0.2"/>
    <row r="350" ht="12.75" customHeight="1" x14ac:dyDescent="0.2"/>
    <row r="351" ht="12.75" customHeight="1" x14ac:dyDescent="0.2"/>
    <row r="352" ht="12.75" customHeight="1" x14ac:dyDescent="0.2"/>
    <row r="353" ht="12.75" customHeight="1" x14ac:dyDescent="0.2"/>
    <row r="354" ht="12.75" customHeight="1" x14ac:dyDescent="0.2"/>
    <row r="355" ht="12.75" customHeight="1" x14ac:dyDescent="0.2"/>
    <row r="356" ht="12.75" customHeight="1" x14ac:dyDescent="0.2"/>
    <row r="357" ht="12.75" customHeight="1" x14ac:dyDescent="0.2"/>
    <row r="358" ht="12.75" customHeight="1" x14ac:dyDescent="0.2"/>
    <row r="359" ht="12.75" customHeight="1" x14ac:dyDescent="0.2"/>
    <row r="360" ht="12.75" customHeight="1" x14ac:dyDescent="0.2"/>
    <row r="361" ht="12.75" customHeight="1" x14ac:dyDescent="0.2"/>
    <row r="362" ht="12.75" customHeight="1" x14ac:dyDescent="0.2"/>
    <row r="363" ht="12.75" customHeight="1" x14ac:dyDescent="0.2"/>
    <row r="364" ht="12.75" customHeight="1" x14ac:dyDescent="0.2"/>
    <row r="365" ht="12.75" customHeight="1" x14ac:dyDescent="0.2"/>
    <row r="366" ht="12.75" customHeight="1" x14ac:dyDescent="0.2"/>
    <row r="367" ht="12.75" customHeight="1" x14ac:dyDescent="0.2"/>
    <row r="368" ht="12.75" customHeight="1" x14ac:dyDescent="0.2"/>
    <row r="369" ht="12.75" customHeight="1" x14ac:dyDescent="0.2"/>
    <row r="370" ht="12.75" customHeight="1" x14ac:dyDescent="0.2"/>
    <row r="371" ht="12.75" customHeight="1" x14ac:dyDescent="0.2"/>
    <row r="372" ht="12.75" customHeight="1" x14ac:dyDescent="0.2"/>
    <row r="373" ht="12.75" customHeight="1" x14ac:dyDescent="0.2"/>
    <row r="374" ht="12.75" customHeight="1" x14ac:dyDescent="0.2"/>
    <row r="375" ht="12.75" customHeight="1" x14ac:dyDescent="0.2"/>
    <row r="376" ht="12.75" customHeight="1" x14ac:dyDescent="0.2"/>
    <row r="377" ht="12.75" customHeight="1" x14ac:dyDescent="0.2"/>
    <row r="378" ht="12.75" customHeight="1" x14ac:dyDescent="0.2"/>
    <row r="379" ht="12.75" customHeight="1" x14ac:dyDescent="0.2"/>
    <row r="380" ht="12.75" customHeight="1" x14ac:dyDescent="0.2"/>
    <row r="381" ht="12.75" customHeight="1" x14ac:dyDescent="0.2"/>
    <row r="382" ht="12.75" customHeight="1" x14ac:dyDescent="0.2"/>
    <row r="383" ht="12.75" customHeight="1" x14ac:dyDescent="0.2"/>
    <row r="384" ht="12.75" customHeight="1" x14ac:dyDescent="0.2"/>
    <row r="385" ht="12.75" customHeight="1" x14ac:dyDescent="0.2"/>
    <row r="386" ht="12.75" customHeight="1" x14ac:dyDescent="0.2"/>
    <row r="387" ht="12.75" customHeight="1" x14ac:dyDescent="0.2"/>
    <row r="388" ht="12.75" customHeight="1" x14ac:dyDescent="0.2"/>
    <row r="389" ht="12.75" customHeight="1" x14ac:dyDescent="0.2"/>
    <row r="390" ht="12.75" customHeight="1" x14ac:dyDescent="0.2"/>
    <row r="391" ht="12.75" customHeight="1" x14ac:dyDescent="0.2"/>
    <row r="392" ht="12.75" customHeight="1" x14ac:dyDescent="0.2"/>
    <row r="393" ht="12.75" customHeight="1" x14ac:dyDescent="0.2"/>
    <row r="394" ht="12.75" customHeight="1" x14ac:dyDescent="0.2"/>
    <row r="395" ht="12.75" customHeight="1" x14ac:dyDescent="0.2"/>
    <row r="396" ht="12.75" customHeight="1" x14ac:dyDescent="0.2"/>
    <row r="397" ht="12.75" customHeight="1" x14ac:dyDescent="0.2"/>
    <row r="398" ht="12.75" customHeight="1" x14ac:dyDescent="0.2"/>
    <row r="399" ht="12.75" customHeight="1" x14ac:dyDescent="0.2"/>
    <row r="400" ht="12.75" customHeight="1" x14ac:dyDescent="0.2"/>
    <row r="401" ht="12.75" customHeight="1" x14ac:dyDescent="0.2"/>
    <row r="402" ht="12.75" customHeight="1" x14ac:dyDescent="0.2"/>
    <row r="403" ht="12.75" customHeight="1" x14ac:dyDescent="0.2"/>
    <row r="404" ht="12.75" customHeight="1" x14ac:dyDescent="0.2"/>
    <row r="405" ht="12.75" customHeight="1" x14ac:dyDescent="0.2"/>
    <row r="406" ht="12.75" customHeight="1" x14ac:dyDescent="0.2"/>
    <row r="407" ht="12.75" customHeight="1" x14ac:dyDescent="0.2"/>
    <row r="408" ht="12.75" customHeight="1" x14ac:dyDescent="0.2"/>
    <row r="409" ht="12.75" customHeight="1" x14ac:dyDescent="0.2"/>
    <row r="410" ht="12.75" customHeight="1" x14ac:dyDescent="0.2"/>
    <row r="411" ht="12.75" customHeight="1" x14ac:dyDescent="0.2"/>
    <row r="412" ht="12.75" customHeight="1" x14ac:dyDescent="0.2"/>
    <row r="413" ht="12.75" customHeight="1" x14ac:dyDescent="0.2"/>
    <row r="414" ht="12.75" customHeight="1" x14ac:dyDescent="0.2"/>
    <row r="415" ht="12.75" customHeight="1" x14ac:dyDescent="0.2"/>
    <row r="416" ht="12.75" customHeight="1" x14ac:dyDescent="0.2"/>
    <row r="417" ht="12.75" customHeight="1" x14ac:dyDescent="0.2"/>
    <row r="418" ht="12.75" customHeight="1" x14ac:dyDescent="0.2"/>
    <row r="419" ht="12.75" customHeight="1" x14ac:dyDescent="0.2"/>
    <row r="420" ht="12.75" customHeight="1" x14ac:dyDescent="0.2"/>
    <row r="421" ht="12.75" customHeight="1" x14ac:dyDescent="0.2"/>
    <row r="422" ht="12.75" customHeight="1" x14ac:dyDescent="0.2"/>
    <row r="423" ht="12.75" customHeight="1" x14ac:dyDescent="0.2"/>
    <row r="424" ht="12.75" customHeight="1" x14ac:dyDescent="0.2"/>
    <row r="425" ht="12.75" customHeight="1" x14ac:dyDescent="0.2"/>
    <row r="426" ht="12.75" customHeight="1" x14ac:dyDescent="0.2"/>
    <row r="427" ht="12.75" customHeight="1" x14ac:dyDescent="0.2"/>
    <row r="428" ht="12.75" customHeight="1" x14ac:dyDescent="0.2"/>
    <row r="429" ht="12.75" customHeight="1" x14ac:dyDescent="0.2"/>
    <row r="430" ht="12.75" customHeight="1" x14ac:dyDescent="0.2"/>
    <row r="431" ht="12.75" customHeight="1" x14ac:dyDescent="0.2"/>
    <row r="432" ht="12.75" customHeight="1" x14ac:dyDescent="0.2"/>
    <row r="433" ht="12.75" customHeight="1" x14ac:dyDescent="0.2"/>
    <row r="434" ht="12.75" customHeight="1" x14ac:dyDescent="0.2"/>
    <row r="435" ht="12.75" customHeight="1" x14ac:dyDescent="0.2"/>
    <row r="436" ht="12.75" customHeight="1" x14ac:dyDescent="0.2"/>
    <row r="437" ht="12.75" customHeight="1" x14ac:dyDescent="0.2"/>
    <row r="438" ht="12.75" customHeight="1" x14ac:dyDescent="0.2"/>
    <row r="439" ht="12.75" customHeight="1" x14ac:dyDescent="0.2"/>
    <row r="440" ht="12.75" customHeight="1" x14ac:dyDescent="0.2"/>
    <row r="441" ht="12.75" customHeight="1" x14ac:dyDescent="0.2"/>
    <row r="442" ht="12.75" customHeight="1" x14ac:dyDescent="0.2"/>
    <row r="443" ht="12.75" customHeight="1" x14ac:dyDescent="0.2"/>
    <row r="444" ht="12.75" customHeight="1" x14ac:dyDescent="0.2"/>
    <row r="445" ht="12.75" customHeight="1" x14ac:dyDescent="0.2"/>
    <row r="446" ht="12.75" customHeight="1" x14ac:dyDescent="0.2"/>
    <row r="447" ht="12.75" customHeight="1" x14ac:dyDescent="0.2"/>
    <row r="448" ht="12.75" customHeight="1" x14ac:dyDescent="0.2"/>
    <row r="449" ht="12.75" customHeight="1" x14ac:dyDescent="0.2"/>
    <row r="450" ht="12.75" customHeight="1" x14ac:dyDescent="0.2"/>
    <row r="451" ht="12.75" customHeight="1" x14ac:dyDescent="0.2"/>
    <row r="452" ht="12.75" customHeight="1" x14ac:dyDescent="0.2"/>
    <row r="453" ht="12.75" customHeight="1" x14ac:dyDescent="0.2"/>
    <row r="454" ht="12.75" customHeight="1" x14ac:dyDescent="0.2"/>
    <row r="455" ht="12.75" customHeight="1" x14ac:dyDescent="0.2"/>
    <row r="456" ht="12.75" customHeight="1" x14ac:dyDescent="0.2"/>
    <row r="457" ht="12.75" customHeight="1" x14ac:dyDescent="0.2"/>
    <row r="458" ht="12.75" customHeight="1" x14ac:dyDescent="0.2"/>
    <row r="459" ht="12.75" customHeight="1" x14ac:dyDescent="0.2"/>
    <row r="460" ht="12.75" customHeight="1" x14ac:dyDescent="0.2"/>
    <row r="461" ht="12.75" customHeight="1" x14ac:dyDescent="0.2"/>
    <row r="462" ht="12.75" customHeight="1" x14ac:dyDescent="0.2"/>
    <row r="463" ht="12.75" customHeight="1" x14ac:dyDescent="0.2"/>
    <row r="464" ht="12.75" customHeight="1" x14ac:dyDescent="0.2"/>
    <row r="465" ht="12.75" customHeight="1" x14ac:dyDescent="0.2"/>
    <row r="466" ht="12.75" customHeight="1" x14ac:dyDescent="0.2"/>
    <row r="467" ht="12.75" customHeight="1" x14ac:dyDescent="0.2"/>
    <row r="468" ht="12.75" customHeight="1" x14ac:dyDescent="0.2"/>
    <row r="469" ht="12.75" customHeight="1" x14ac:dyDescent="0.2"/>
    <row r="470" ht="12.75" customHeight="1" x14ac:dyDescent="0.2"/>
    <row r="471" ht="12.75" customHeight="1" x14ac:dyDescent="0.2"/>
    <row r="472" ht="12.75" customHeight="1" x14ac:dyDescent="0.2"/>
    <row r="473" ht="12.75" customHeight="1" x14ac:dyDescent="0.2"/>
    <row r="474" ht="12.75" customHeight="1" x14ac:dyDescent="0.2"/>
    <row r="475" ht="12.75" customHeight="1" x14ac:dyDescent="0.2"/>
    <row r="476" ht="12.75" customHeight="1" x14ac:dyDescent="0.2"/>
    <row r="477" ht="12.75" customHeight="1" x14ac:dyDescent="0.2"/>
    <row r="478" ht="12.75" customHeight="1" x14ac:dyDescent="0.2"/>
    <row r="479" ht="12.75" customHeight="1" x14ac:dyDescent="0.2"/>
    <row r="480" ht="12.75" customHeight="1" x14ac:dyDescent="0.2"/>
    <row r="481" ht="12.75" customHeight="1" x14ac:dyDescent="0.2"/>
    <row r="482" ht="12.75" customHeight="1" x14ac:dyDescent="0.2"/>
    <row r="483" ht="12.75" customHeight="1" x14ac:dyDescent="0.2"/>
    <row r="484" ht="12.75" customHeight="1" x14ac:dyDescent="0.2"/>
    <row r="485" ht="12.75" customHeight="1" x14ac:dyDescent="0.2"/>
    <row r="486" ht="12.75" customHeight="1" x14ac:dyDescent="0.2"/>
    <row r="487" ht="12.75" customHeight="1" x14ac:dyDescent="0.2"/>
    <row r="488" ht="12.75" customHeight="1" x14ac:dyDescent="0.2"/>
    <row r="489" ht="12.75" customHeight="1" x14ac:dyDescent="0.2"/>
    <row r="490" ht="12.75" customHeight="1" x14ac:dyDescent="0.2"/>
    <row r="491" ht="12.75" customHeight="1" x14ac:dyDescent="0.2"/>
    <row r="492" ht="12.75" customHeight="1" x14ac:dyDescent="0.2"/>
    <row r="493" ht="12.75" customHeight="1" x14ac:dyDescent="0.2"/>
    <row r="494" ht="12.75" customHeight="1" x14ac:dyDescent="0.2"/>
    <row r="495" ht="12.75" customHeight="1" x14ac:dyDescent="0.2"/>
    <row r="496" ht="12.75" customHeight="1" x14ac:dyDescent="0.2"/>
    <row r="497" ht="12.75" customHeight="1" x14ac:dyDescent="0.2"/>
    <row r="498" ht="12.75" customHeight="1" x14ac:dyDescent="0.2"/>
    <row r="499" ht="12.75" customHeight="1" x14ac:dyDescent="0.2"/>
    <row r="500" ht="12.75" customHeight="1" x14ac:dyDescent="0.2"/>
    <row r="501" ht="12.75" customHeight="1" x14ac:dyDescent="0.2"/>
    <row r="502" ht="12.75" customHeight="1" x14ac:dyDescent="0.2"/>
    <row r="503" ht="12.75" customHeight="1" x14ac:dyDescent="0.2"/>
    <row r="504" ht="12.75" customHeight="1" x14ac:dyDescent="0.2"/>
    <row r="505" ht="12.75" customHeight="1" x14ac:dyDescent="0.2"/>
    <row r="506" ht="12.75" customHeight="1" x14ac:dyDescent="0.2"/>
    <row r="507" ht="12.75" customHeight="1" x14ac:dyDescent="0.2"/>
    <row r="508" ht="12.75" customHeight="1" x14ac:dyDescent="0.2"/>
    <row r="509" ht="12.75" customHeight="1" x14ac:dyDescent="0.2"/>
    <row r="510" ht="12.75" customHeight="1" x14ac:dyDescent="0.2"/>
    <row r="511" ht="12.75" customHeight="1" x14ac:dyDescent="0.2"/>
    <row r="512" ht="12.75" customHeight="1" x14ac:dyDescent="0.2"/>
    <row r="513" ht="12.75" customHeight="1" x14ac:dyDescent="0.2"/>
    <row r="514" ht="12.75" customHeight="1" x14ac:dyDescent="0.2"/>
    <row r="515" ht="12.75" customHeight="1" x14ac:dyDescent="0.2"/>
    <row r="516" ht="12.75" customHeight="1" x14ac:dyDescent="0.2"/>
    <row r="517" ht="12.75" customHeight="1" x14ac:dyDescent="0.2"/>
    <row r="518" ht="12.75" customHeight="1" x14ac:dyDescent="0.2"/>
    <row r="519" ht="12.75" customHeight="1" x14ac:dyDescent="0.2"/>
    <row r="520" ht="12.75" customHeight="1" x14ac:dyDescent="0.2"/>
    <row r="521" ht="12.75" customHeight="1" x14ac:dyDescent="0.2"/>
    <row r="522" ht="12.75" customHeight="1" x14ac:dyDescent="0.2"/>
    <row r="523" ht="12.75" customHeight="1" x14ac:dyDescent="0.2"/>
    <row r="524" ht="12.75" customHeight="1" x14ac:dyDescent="0.2"/>
    <row r="525" ht="12.75" customHeight="1" x14ac:dyDescent="0.2"/>
    <row r="526" ht="12.75" customHeight="1" x14ac:dyDescent="0.2"/>
    <row r="527" ht="12.75" customHeight="1" x14ac:dyDescent="0.2"/>
    <row r="528" ht="12.75" customHeight="1" x14ac:dyDescent="0.2"/>
    <row r="529" ht="12.75" customHeight="1" x14ac:dyDescent="0.2"/>
    <row r="530" ht="12.75" customHeight="1" x14ac:dyDescent="0.2"/>
    <row r="531" ht="12.75" customHeight="1" x14ac:dyDescent="0.2"/>
    <row r="532" ht="12.75" customHeight="1" x14ac:dyDescent="0.2"/>
    <row r="533" ht="12.75" customHeight="1" x14ac:dyDescent="0.2"/>
    <row r="534" ht="12.75" customHeight="1" x14ac:dyDescent="0.2"/>
    <row r="535" ht="12.75" customHeight="1" x14ac:dyDescent="0.2"/>
    <row r="536" ht="12.75" customHeight="1" x14ac:dyDescent="0.2"/>
    <row r="537" ht="12.75" customHeight="1" x14ac:dyDescent="0.2"/>
    <row r="538" ht="12.75" customHeight="1" x14ac:dyDescent="0.2"/>
    <row r="539" ht="12.75" customHeight="1" x14ac:dyDescent="0.2"/>
    <row r="540" ht="12.75" customHeight="1" x14ac:dyDescent="0.2"/>
    <row r="541" ht="12.75" customHeight="1" x14ac:dyDescent="0.2"/>
    <row r="542" ht="12.75" customHeight="1" x14ac:dyDescent="0.2"/>
    <row r="543" ht="12.75" customHeight="1" x14ac:dyDescent="0.2"/>
    <row r="544" ht="12.75" customHeight="1" x14ac:dyDescent="0.2"/>
    <row r="545" ht="12.75" customHeight="1" x14ac:dyDescent="0.2"/>
    <row r="546" ht="12.75" customHeight="1" x14ac:dyDescent="0.2"/>
    <row r="547" ht="12.75" customHeight="1" x14ac:dyDescent="0.2"/>
    <row r="548" ht="12.75" customHeight="1" x14ac:dyDescent="0.2"/>
    <row r="549" ht="12.75" customHeight="1" x14ac:dyDescent="0.2"/>
    <row r="550" ht="12.75" customHeight="1" x14ac:dyDescent="0.2"/>
    <row r="551" ht="12.75" customHeight="1" x14ac:dyDescent="0.2"/>
    <row r="552" ht="12.75" customHeight="1" x14ac:dyDescent="0.2"/>
    <row r="553" ht="12.75" customHeight="1" x14ac:dyDescent="0.2"/>
    <row r="554" ht="12.75" customHeight="1" x14ac:dyDescent="0.2"/>
    <row r="555" ht="12.75" customHeight="1" x14ac:dyDescent="0.2"/>
    <row r="556" ht="12.75" customHeight="1" x14ac:dyDescent="0.2"/>
    <row r="557" ht="12.75" customHeight="1" x14ac:dyDescent="0.2"/>
    <row r="558" ht="12.75" customHeight="1" x14ac:dyDescent="0.2"/>
    <row r="559" ht="12.75" customHeight="1" x14ac:dyDescent="0.2"/>
    <row r="560" ht="12.75" customHeight="1" x14ac:dyDescent="0.2"/>
    <row r="561" ht="12.75" customHeight="1" x14ac:dyDescent="0.2"/>
    <row r="562" ht="12.75" customHeight="1" x14ac:dyDescent="0.2"/>
    <row r="563" ht="12.75" customHeight="1" x14ac:dyDescent="0.2"/>
    <row r="564" ht="12.75" customHeight="1" x14ac:dyDescent="0.2"/>
    <row r="565" ht="12.75" customHeight="1" x14ac:dyDescent="0.2"/>
    <row r="566" ht="12.75" customHeight="1" x14ac:dyDescent="0.2"/>
    <row r="567" ht="12.75" customHeight="1" x14ac:dyDescent="0.2"/>
    <row r="568" ht="12.75" customHeight="1" x14ac:dyDescent="0.2"/>
    <row r="569" ht="12.75" customHeight="1" x14ac:dyDescent="0.2"/>
    <row r="570" ht="12.75" customHeight="1" x14ac:dyDescent="0.2"/>
    <row r="571" ht="12.75" customHeight="1" x14ac:dyDescent="0.2"/>
    <row r="572" ht="12.75" customHeight="1" x14ac:dyDescent="0.2"/>
    <row r="573" ht="12.75" customHeight="1" x14ac:dyDescent="0.2"/>
    <row r="574" ht="12.75" customHeight="1" x14ac:dyDescent="0.2"/>
    <row r="575" ht="12.75" customHeight="1" x14ac:dyDescent="0.2"/>
    <row r="576" ht="12.75" customHeight="1" x14ac:dyDescent="0.2"/>
    <row r="577" ht="12.75" customHeight="1" x14ac:dyDescent="0.2"/>
    <row r="578" ht="12.75" customHeight="1" x14ac:dyDescent="0.2"/>
    <row r="579" ht="12.75" customHeight="1" x14ac:dyDescent="0.2"/>
    <row r="580" ht="12.75" customHeight="1" x14ac:dyDescent="0.2"/>
    <row r="581" ht="12.75" customHeight="1" x14ac:dyDescent="0.2"/>
    <row r="582" ht="12.75" customHeight="1" x14ac:dyDescent="0.2"/>
    <row r="583" ht="12.75" customHeight="1" x14ac:dyDescent="0.2"/>
    <row r="584" ht="12.75" customHeight="1" x14ac:dyDescent="0.2"/>
    <row r="585" ht="12.75" customHeight="1" x14ac:dyDescent="0.2"/>
    <row r="586" ht="12.75" customHeight="1" x14ac:dyDescent="0.2"/>
    <row r="587" ht="12.75" customHeight="1" x14ac:dyDescent="0.2"/>
    <row r="588" ht="12.75" customHeight="1" x14ac:dyDescent="0.2"/>
    <row r="589" ht="12.75" customHeight="1" x14ac:dyDescent="0.2"/>
    <row r="590" ht="12.75" customHeight="1" x14ac:dyDescent="0.2"/>
    <row r="591" ht="12.75" customHeight="1" x14ac:dyDescent="0.2"/>
    <row r="592" ht="12.75" customHeight="1" x14ac:dyDescent="0.2"/>
    <row r="593" ht="12.75" customHeight="1" x14ac:dyDescent="0.2"/>
    <row r="594" ht="12.75" customHeight="1" x14ac:dyDescent="0.2"/>
    <row r="595" ht="12.75" customHeight="1" x14ac:dyDescent="0.2"/>
    <row r="596" ht="12.75" customHeight="1" x14ac:dyDescent="0.2"/>
    <row r="597" ht="12.75" customHeight="1" x14ac:dyDescent="0.2"/>
    <row r="598" ht="12.75" customHeight="1" x14ac:dyDescent="0.2"/>
    <row r="599" ht="12.75" customHeight="1" x14ac:dyDescent="0.2"/>
    <row r="600" ht="12.75" customHeight="1" x14ac:dyDescent="0.2"/>
    <row r="601" ht="12.75" customHeight="1" x14ac:dyDescent="0.2"/>
    <row r="602" ht="12.75" customHeight="1" x14ac:dyDescent="0.2"/>
    <row r="603" ht="12.75" customHeight="1" x14ac:dyDescent="0.2"/>
    <row r="604" ht="12.75" customHeight="1" x14ac:dyDescent="0.2"/>
    <row r="605" ht="12.75" customHeight="1" x14ac:dyDescent="0.2"/>
    <row r="606" ht="12.75" customHeight="1" x14ac:dyDescent="0.2"/>
    <row r="607" ht="12.75" customHeight="1" x14ac:dyDescent="0.2"/>
    <row r="608" ht="12.75" customHeight="1" x14ac:dyDescent="0.2"/>
    <row r="609" ht="12.75" customHeight="1" x14ac:dyDescent="0.2"/>
    <row r="610" ht="12.75" customHeight="1" x14ac:dyDescent="0.2"/>
    <row r="611" ht="12.75" customHeight="1" x14ac:dyDescent="0.2"/>
    <row r="612" ht="12.75" customHeight="1" x14ac:dyDescent="0.2"/>
    <row r="613" ht="12.75" customHeight="1" x14ac:dyDescent="0.2"/>
    <row r="614" ht="12.75" customHeight="1" x14ac:dyDescent="0.2"/>
    <row r="615" ht="12.75" customHeight="1" x14ac:dyDescent="0.2"/>
    <row r="616" ht="12.75" customHeight="1" x14ac:dyDescent="0.2"/>
    <row r="617" ht="12.75" customHeight="1" x14ac:dyDescent="0.2"/>
    <row r="618" ht="12.75" customHeight="1" x14ac:dyDescent="0.2"/>
    <row r="619" ht="12.75" customHeight="1" x14ac:dyDescent="0.2"/>
    <row r="620" ht="12.75" customHeight="1" x14ac:dyDescent="0.2"/>
    <row r="621" ht="12.75" customHeight="1" x14ac:dyDescent="0.2"/>
    <row r="622" ht="12.75" customHeight="1" x14ac:dyDescent="0.2"/>
    <row r="623" ht="12.75" customHeight="1" x14ac:dyDescent="0.2"/>
    <row r="624" ht="12.75" customHeight="1" x14ac:dyDescent="0.2"/>
    <row r="625" ht="12.75" customHeight="1" x14ac:dyDescent="0.2"/>
    <row r="626" ht="12.75" customHeight="1" x14ac:dyDescent="0.2"/>
    <row r="627" ht="12.75" customHeight="1" x14ac:dyDescent="0.2"/>
    <row r="628" ht="12.75" customHeight="1" x14ac:dyDescent="0.2"/>
    <row r="629" ht="12.75" customHeight="1" x14ac:dyDescent="0.2"/>
    <row r="630" ht="12.75" customHeight="1" x14ac:dyDescent="0.2"/>
    <row r="631" ht="12.75" customHeight="1" x14ac:dyDescent="0.2"/>
    <row r="632" ht="12.75" customHeight="1" x14ac:dyDescent="0.2"/>
    <row r="633" ht="12.75" customHeight="1" x14ac:dyDescent="0.2"/>
    <row r="634" ht="12.75" customHeight="1" x14ac:dyDescent="0.2"/>
    <row r="635" ht="12.75" customHeight="1" x14ac:dyDescent="0.2"/>
    <row r="636" ht="12.75" customHeight="1" x14ac:dyDescent="0.2"/>
    <row r="637" ht="12.75" customHeight="1" x14ac:dyDescent="0.2"/>
    <row r="638" ht="12.75" customHeight="1" x14ac:dyDescent="0.2"/>
    <row r="639" ht="12.75" customHeight="1" x14ac:dyDescent="0.2"/>
    <row r="640" ht="12.75" customHeight="1" x14ac:dyDescent="0.2"/>
    <row r="641" ht="12.75" customHeight="1" x14ac:dyDescent="0.2"/>
    <row r="642" ht="12.75" customHeight="1" x14ac:dyDescent="0.2"/>
    <row r="643" ht="12.75" customHeight="1" x14ac:dyDescent="0.2"/>
    <row r="644" ht="12.75" customHeight="1" x14ac:dyDescent="0.2"/>
    <row r="645" ht="12.75" customHeight="1" x14ac:dyDescent="0.2"/>
    <row r="646" ht="12.75" customHeight="1" x14ac:dyDescent="0.2"/>
    <row r="647" ht="12.75" customHeight="1" x14ac:dyDescent="0.2"/>
    <row r="648" ht="12.75" customHeight="1" x14ac:dyDescent="0.2"/>
    <row r="649" ht="12.75" customHeight="1" x14ac:dyDescent="0.2"/>
    <row r="650" ht="12.75" customHeight="1" x14ac:dyDescent="0.2"/>
    <row r="651" ht="12.75" customHeight="1" x14ac:dyDescent="0.2"/>
    <row r="652" ht="12.75" customHeight="1" x14ac:dyDescent="0.2"/>
    <row r="653" ht="12.75" customHeight="1" x14ac:dyDescent="0.2"/>
    <row r="654" ht="12.75" customHeight="1" x14ac:dyDescent="0.2"/>
    <row r="655" ht="12.75" customHeight="1" x14ac:dyDescent="0.2"/>
    <row r="656" ht="12.75" customHeight="1" x14ac:dyDescent="0.2"/>
    <row r="657" ht="12.75" customHeight="1" x14ac:dyDescent="0.2"/>
    <row r="658" ht="12.75" customHeight="1" x14ac:dyDescent="0.2"/>
    <row r="659" ht="12.75" customHeight="1" x14ac:dyDescent="0.2"/>
    <row r="660" ht="12.75" customHeight="1" x14ac:dyDescent="0.2"/>
    <row r="661" ht="12.75" customHeight="1" x14ac:dyDescent="0.2"/>
    <row r="662" ht="12.75" customHeight="1" x14ac:dyDescent="0.2"/>
    <row r="663" ht="12.75" customHeight="1" x14ac:dyDescent="0.2"/>
    <row r="664" ht="12.75" customHeight="1" x14ac:dyDescent="0.2"/>
    <row r="665" ht="12.75" customHeight="1" x14ac:dyDescent="0.2"/>
    <row r="666" ht="12.75" customHeight="1" x14ac:dyDescent="0.2"/>
    <row r="667" ht="12.75" customHeight="1" x14ac:dyDescent="0.2"/>
    <row r="668" ht="12.75" customHeight="1" x14ac:dyDescent="0.2"/>
    <row r="669" ht="12.75" customHeight="1" x14ac:dyDescent="0.2"/>
    <row r="670" ht="12.75" customHeight="1" x14ac:dyDescent="0.2"/>
    <row r="671" ht="12.75" customHeight="1" x14ac:dyDescent="0.2"/>
    <row r="672" ht="12.75" customHeight="1" x14ac:dyDescent="0.2"/>
    <row r="673" ht="12.75" customHeight="1" x14ac:dyDescent="0.2"/>
    <row r="674" ht="12.75" customHeight="1" x14ac:dyDescent="0.2"/>
    <row r="675" ht="12.75" customHeight="1" x14ac:dyDescent="0.2"/>
    <row r="676" ht="12.75" customHeight="1" x14ac:dyDescent="0.2"/>
    <row r="677" ht="12.75" customHeight="1" x14ac:dyDescent="0.2"/>
    <row r="678" ht="12.75" customHeight="1" x14ac:dyDescent="0.2"/>
    <row r="679" ht="12.75" customHeight="1" x14ac:dyDescent="0.2"/>
    <row r="680" ht="12.75" customHeight="1" x14ac:dyDescent="0.2"/>
    <row r="681" ht="12.75" customHeight="1" x14ac:dyDescent="0.2"/>
    <row r="682" ht="12.75" customHeight="1" x14ac:dyDescent="0.2"/>
    <row r="683" ht="12.75" customHeight="1" x14ac:dyDescent="0.2"/>
    <row r="684" ht="12.75" customHeight="1" x14ac:dyDescent="0.2"/>
    <row r="685" ht="12.75" customHeight="1" x14ac:dyDescent="0.2"/>
    <row r="686" ht="12.75" customHeight="1" x14ac:dyDescent="0.2"/>
    <row r="687" ht="12.75" customHeight="1" x14ac:dyDescent="0.2"/>
    <row r="688" ht="12.75" customHeight="1" x14ac:dyDescent="0.2"/>
    <row r="689" ht="12.75" customHeight="1" x14ac:dyDescent="0.2"/>
    <row r="690" ht="12.75" customHeight="1" x14ac:dyDescent="0.2"/>
    <row r="691" ht="12.75" customHeight="1" x14ac:dyDescent="0.2"/>
    <row r="692" ht="12.75" customHeight="1" x14ac:dyDescent="0.2"/>
    <row r="693" ht="12.75" customHeight="1" x14ac:dyDescent="0.2"/>
    <row r="694" ht="12.75" customHeight="1" x14ac:dyDescent="0.2"/>
    <row r="695" ht="12.75" customHeight="1" x14ac:dyDescent="0.2"/>
    <row r="696" ht="12.75" customHeight="1" x14ac:dyDescent="0.2"/>
    <row r="697" ht="12.75" customHeight="1" x14ac:dyDescent="0.2"/>
    <row r="698" ht="12.75" customHeight="1" x14ac:dyDescent="0.2"/>
    <row r="699" ht="12.75" customHeight="1" x14ac:dyDescent="0.2"/>
    <row r="700" ht="12.75" customHeight="1" x14ac:dyDescent="0.2"/>
    <row r="701" ht="12.75" customHeight="1" x14ac:dyDescent="0.2"/>
    <row r="702" ht="12.75" customHeight="1" x14ac:dyDescent="0.2"/>
    <row r="703" ht="12.75" customHeight="1" x14ac:dyDescent="0.2"/>
    <row r="704" ht="12.75" customHeight="1" x14ac:dyDescent="0.2"/>
    <row r="705" ht="12.75" customHeight="1" x14ac:dyDescent="0.2"/>
    <row r="706" ht="12.75" customHeight="1" x14ac:dyDescent="0.2"/>
    <row r="707" ht="12.75" customHeight="1" x14ac:dyDescent="0.2"/>
    <row r="708" ht="12.75" customHeight="1" x14ac:dyDescent="0.2"/>
    <row r="709" ht="12.75" customHeight="1" x14ac:dyDescent="0.2"/>
    <row r="710" ht="12.75" customHeight="1" x14ac:dyDescent="0.2"/>
    <row r="711" ht="12.75" customHeight="1" x14ac:dyDescent="0.2"/>
    <row r="712" ht="12.75" customHeight="1" x14ac:dyDescent="0.2"/>
    <row r="713" ht="12.75" customHeight="1" x14ac:dyDescent="0.2"/>
    <row r="714" ht="12.75" customHeight="1" x14ac:dyDescent="0.2"/>
    <row r="715" ht="12.75" customHeight="1" x14ac:dyDescent="0.2"/>
    <row r="716" ht="12.75" customHeight="1" x14ac:dyDescent="0.2"/>
    <row r="717" ht="12.75" customHeight="1" x14ac:dyDescent="0.2"/>
    <row r="718" ht="12.75" customHeight="1" x14ac:dyDescent="0.2"/>
    <row r="719" ht="12.75" customHeight="1" x14ac:dyDescent="0.2"/>
    <row r="720" ht="12.75" customHeight="1" x14ac:dyDescent="0.2"/>
    <row r="721" ht="12.75" customHeight="1" x14ac:dyDescent="0.2"/>
    <row r="722" ht="12.75" customHeight="1" x14ac:dyDescent="0.2"/>
    <row r="723" ht="12.75" customHeight="1" x14ac:dyDescent="0.2"/>
    <row r="724" ht="12.75" customHeight="1" x14ac:dyDescent="0.2"/>
    <row r="725" ht="12.75" customHeight="1" x14ac:dyDescent="0.2"/>
    <row r="726" ht="12.75" customHeight="1" x14ac:dyDescent="0.2"/>
    <row r="727" ht="12.75" customHeight="1" x14ac:dyDescent="0.2"/>
    <row r="728" ht="12.75" customHeight="1" x14ac:dyDescent="0.2"/>
    <row r="729" ht="12.75" customHeight="1" x14ac:dyDescent="0.2"/>
    <row r="730" ht="12.75" customHeight="1" x14ac:dyDescent="0.2"/>
    <row r="731" ht="12.75" customHeight="1" x14ac:dyDescent="0.2"/>
    <row r="732" ht="12.75" customHeight="1" x14ac:dyDescent="0.2"/>
    <row r="733" ht="12.75" customHeight="1" x14ac:dyDescent="0.2"/>
    <row r="734" ht="12.75" customHeight="1" x14ac:dyDescent="0.2"/>
    <row r="735" ht="12.75" customHeight="1" x14ac:dyDescent="0.2"/>
    <row r="736" ht="12.75" customHeight="1" x14ac:dyDescent="0.2"/>
    <row r="737" ht="12.75" customHeight="1" x14ac:dyDescent="0.2"/>
    <row r="738" ht="12.75" customHeight="1" x14ac:dyDescent="0.2"/>
    <row r="739" ht="12.75" customHeight="1" x14ac:dyDescent="0.2"/>
    <row r="740" ht="12.75" customHeight="1" x14ac:dyDescent="0.2"/>
    <row r="741" ht="12.75" customHeight="1" x14ac:dyDescent="0.2"/>
    <row r="742" ht="12.75" customHeight="1" x14ac:dyDescent="0.2"/>
    <row r="743" ht="12.75" customHeight="1" x14ac:dyDescent="0.2"/>
    <row r="744" ht="12.75" customHeight="1" x14ac:dyDescent="0.2"/>
    <row r="745" ht="12.75" customHeight="1" x14ac:dyDescent="0.2"/>
    <row r="746" ht="12.75" customHeight="1" x14ac:dyDescent="0.2"/>
    <row r="747" ht="12.75" customHeight="1" x14ac:dyDescent="0.2"/>
    <row r="748" ht="12.75" customHeight="1" x14ac:dyDescent="0.2"/>
    <row r="749" ht="12.75" customHeight="1" x14ac:dyDescent="0.2"/>
    <row r="750" ht="12.75" customHeight="1" x14ac:dyDescent="0.2"/>
    <row r="751" ht="12.75" customHeight="1" x14ac:dyDescent="0.2"/>
    <row r="752" ht="12.75" customHeight="1" x14ac:dyDescent="0.2"/>
    <row r="753" ht="12.75" customHeight="1" x14ac:dyDescent="0.2"/>
    <row r="754" ht="12.75" customHeight="1" x14ac:dyDescent="0.2"/>
    <row r="755" ht="12.75" customHeight="1" x14ac:dyDescent="0.2"/>
    <row r="756" ht="12.75" customHeight="1" x14ac:dyDescent="0.2"/>
    <row r="757" ht="12.75" customHeight="1" x14ac:dyDescent="0.2"/>
    <row r="758" ht="12.75" customHeight="1" x14ac:dyDescent="0.2"/>
    <row r="759" ht="12.75" customHeight="1" x14ac:dyDescent="0.2"/>
    <row r="760" ht="12.75" customHeight="1" x14ac:dyDescent="0.2"/>
    <row r="761" ht="12.75" customHeight="1" x14ac:dyDescent="0.2"/>
    <row r="762" ht="12.75" customHeight="1" x14ac:dyDescent="0.2"/>
    <row r="763" ht="12.75" customHeight="1" x14ac:dyDescent="0.2"/>
    <row r="764" ht="12.75" customHeight="1" x14ac:dyDescent="0.2"/>
    <row r="765" ht="12.75" customHeight="1" x14ac:dyDescent="0.2"/>
    <row r="766" ht="12.75" customHeight="1" x14ac:dyDescent="0.2"/>
    <row r="767" ht="12.75" customHeight="1" x14ac:dyDescent="0.2"/>
    <row r="768" ht="12.75" customHeight="1" x14ac:dyDescent="0.2"/>
    <row r="769" ht="12.75" customHeight="1" x14ac:dyDescent="0.2"/>
    <row r="770" ht="12.75" customHeight="1" x14ac:dyDescent="0.2"/>
    <row r="771" ht="12.75" customHeight="1" x14ac:dyDescent="0.2"/>
    <row r="772" ht="12.75" customHeight="1" x14ac:dyDescent="0.2"/>
    <row r="773" ht="12.75" customHeight="1" x14ac:dyDescent="0.2"/>
    <row r="774" ht="12.75" customHeight="1" x14ac:dyDescent="0.2"/>
    <row r="775" ht="12.75" customHeight="1" x14ac:dyDescent="0.2"/>
    <row r="776" ht="12.75" customHeight="1" x14ac:dyDescent="0.2"/>
    <row r="777" ht="12.75" customHeight="1" x14ac:dyDescent="0.2"/>
    <row r="778" ht="12.75" customHeight="1" x14ac:dyDescent="0.2"/>
    <row r="779" ht="12.75" customHeight="1" x14ac:dyDescent="0.2"/>
    <row r="780" ht="12.75" customHeight="1" x14ac:dyDescent="0.2"/>
    <row r="781" ht="12.75" customHeight="1" x14ac:dyDescent="0.2"/>
    <row r="782" ht="12.75" customHeight="1" x14ac:dyDescent="0.2"/>
    <row r="783" ht="12.75" customHeight="1" x14ac:dyDescent="0.2"/>
    <row r="784" ht="12.75" customHeight="1" x14ac:dyDescent="0.2"/>
    <row r="785" ht="12.75" customHeight="1" x14ac:dyDescent="0.2"/>
    <row r="786" ht="12.75" customHeight="1" x14ac:dyDescent="0.2"/>
    <row r="787" ht="12.75" customHeight="1" x14ac:dyDescent="0.2"/>
    <row r="788" ht="12.75" customHeight="1" x14ac:dyDescent="0.2"/>
    <row r="789" ht="12.75" customHeight="1" x14ac:dyDescent="0.2"/>
    <row r="790" ht="12.75" customHeight="1" x14ac:dyDescent="0.2"/>
    <row r="791" ht="12.75" customHeight="1" x14ac:dyDescent="0.2"/>
    <row r="792" ht="12.75" customHeight="1" x14ac:dyDescent="0.2"/>
    <row r="793" ht="12.75" customHeight="1" x14ac:dyDescent="0.2"/>
    <row r="794" ht="12.75" customHeight="1" x14ac:dyDescent="0.2"/>
    <row r="795" ht="12.75" customHeight="1" x14ac:dyDescent="0.2"/>
    <row r="796" ht="12.75" customHeight="1" x14ac:dyDescent="0.2"/>
    <row r="797" ht="12.75" customHeight="1" x14ac:dyDescent="0.2"/>
    <row r="798" ht="12.75" customHeight="1" x14ac:dyDescent="0.2"/>
    <row r="799" ht="12.75" customHeight="1" x14ac:dyDescent="0.2"/>
    <row r="800" ht="12.75" customHeight="1" x14ac:dyDescent="0.2"/>
    <row r="801" ht="12.75" customHeight="1" x14ac:dyDescent="0.2"/>
    <row r="802" ht="12.75" customHeight="1" x14ac:dyDescent="0.2"/>
    <row r="803" ht="12.75" customHeight="1" x14ac:dyDescent="0.2"/>
    <row r="804" ht="12.75" customHeight="1" x14ac:dyDescent="0.2"/>
    <row r="805" ht="12.75" customHeight="1" x14ac:dyDescent="0.2"/>
    <row r="806" ht="12.75" customHeight="1" x14ac:dyDescent="0.2"/>
    <row r="807" ht="12.75" customHeight="1" x14ac:dyDescent="0.2"/>
    <row r="808" ht="12.75" customHeight="1" x14ac:dyDescent="0.2"/>
    <row r="809" ht="12.75" customHeight="1" x14ac:dyDescent="0.2"/>
    <row r="810" ht="12.75" customHeight="1" x14ac:dyDescent="0.2"/>
    <row r="811" ht="12.75" customHeight="1" x14ac:dyDescent="0.2"/>
    <row r="812" ht="12.75" customHeight="1" x14ac:dyDescent="0.2"/>
    <row r="813" ht="12.75" customHeight="1" x14ac:dyDescent="0.2"/>
    <row r="814" ht="12.75" customHeight="1" x14ac:dyDescent="0.2"/>
    <row r="815" ht="12.75" customHeight="1" x14ac:dyDescent="0.2"/>
    <row r="816" ht="12.75" customHeight="1" x14ac:dyDescent="0.2"/>
    <row r="817" ht="12.75" customHeight="1" x14ac:dyDescent="0.2"/>
    <row r="818" ht="12.75" customHeight="1" x14ac:dyDescent="0.2"/>
    <row r="819" ht="12.75" customHeight="1" x14ac:dyDescent="0.2"/>
    <row r="820" ht="12.75" customHeight="1" x14ac:dyDescent="0.2"/>
    <row r="821" ht="12.75" customHeight="1" x14ac:dyDescent="0.2"/>
    <row r="822" ht="12.75" customHeight="1" x14ac:dyDescent="0.2"/>
    <row r="823" ht="12.75" customHeight="1" x14ac:dyDescent="0.2"/>
    <row r="824" ht="12.75" customHeight="1" x14ac:dyDescent="0.2"/>
    <row r="825" ht="12.75" customHeight="1" x14ac:dyDescent="0.2"/>
    <row r="826" ht="12.75" customHeight="1" x14ac:dyDescent="0.2"/>
    <row r="827" ht="12.75" customHeight="1" x14ac:dyDescent="0.2"/>
    <row r="828" ht="12.75" customHeight="1" x14ac:dyDescent="0.2"/>
    <row r="829" ht="12.75" customHeight="1" x14ac:dyDescent="0.2"/>
    <row r="830" ht="12.75" customHeight="1" x14ac:dyDescent="0.2"/>
    <row r="831" ht="12.75" customHeight="1" x14ac:dyDescent="0.2"/>
    <row r="832" ht="12.75" customHeight="1" x14ac:dyDescent="0.2"/>
    <row r="833" ht="12.75" customHeight="1" x14ac:dyDescent="0.2"/>
    <row r="834" ht="12.75" customHeight="1" x14ac:dyDescent="0.2"/>
    <row r="835" ht="12.75" customHeight="1" x14ac:dyDescent="0.2"/>
    <row r="836" ht="12.75" customHeight="1" x14ac:dyDescent="0.2"/>
    <row r="837" ht="12.75" customHeight="1" x14ac:dyDescent="0.2"/>
    <row r="838" ht="12.75" customHeight="1" x14ac:dyDescent="0.2"/>
    <row r="839" ht="12.75" customHeight="1" x14ac:dyDescent="0.2"/>
    <row r="840" ht="12.75" customHeight="1" x14ac:dyDescent="0.2"/>
    <row r="841" ht="12.75" customHeight="1" x14ac:dyDescent="0.2"/>
    <row r="842" ht="12.75" customHeight="1" x14ac:dyDescent="0.2"/>
    <row r="843" ht="12.75" customHeight="1" x14ac:dyDescent="0.2"/>
    <row r="844" ht="12.75" customHeight="1" x14ac:dyDescent="0.2"/>
    <row r="845" ht="12.75" customHeight="1" x14ac:dyDescent="0.2"/>
    <row r="846" ht="12.75" customHeight="1" x14ac:dyDescent="0.2"/>
    <row r="847" ht="12.75" customHeight="1" x14ac:dyDescent="0.2"/>
    <row r="848" ht="12.75" customHeight="1" x14ac:dyDescent="0.2"/>
    <row r="849" ht="12.75" customHeight="1" x14ac:dyDescent="0.2"/>
    <row r="850" ht="12.75" customHeight="1" x14ac:dyDescent="0.2"/>
    <row r="851" ht="12.75" customHeight="1" x14ac:dyDescent="0.2"/>
    <row r="852" ht="12.75" customHeight="1" x14ac:dyDescent="0.2"/>
    <row r="853" ht="12.75" customHeight="1" x14ac:dyDescent="0.2"/>
    <row r="854" ht="12.75" customHeight="1" x14ac:dyDescent="0.2"/>
    <row r="855" ht="12.75" customHeight="1" x14ac:dyDescent="0.2"/>
    <row r="856" ht="12.75" customHeight="1" x14ac:dyDescent="0.2"/>
    <row r="857" ht="12.75" customHeight="1" x14ac:dyDescent="0.2"/>
    <row r="858" ht="12.75" customHeight="1" x14ac:dyDescent="0.2"/>
    <row r="859" ht="12.75" customHeight="1" x14ac:dyDescent="0.2"/>
    <row r="860" ht="12.75" customHeight="1" x14ac:dyDescent="0.2"/>
    <row r="861" ht="12.75" customHeight="1" x14ac:dyDescent="0.2"/>
    <row r="862" ht="12.75" customHeight="1" x14ac:dyDescent="0.2"/>
    <row r="863" ht="12.75" customHeight="1" x14ac:dyDescent="0.2"/>
    <row r="864" ht="12.75" customHeight="1" x14ac:dyDescent="0.2"/>
    <row r="865" ht="12.75" customHeight="1" x14ac:dyDescent="0.2"/>
    <row r="866" ht="12.75" customHeight="1" x14ac:dyDescent="0.2"/>
    <row r="867" ht="12.75" customHeight="1" x14ac:dyDescent="0.2"/>
    <row r="868" ht="12.75" customHeight="1" x14ac:dyDescent="0.2"/>
    <row r="869" ht="12.75" customHeight="1" x14ac:dyDescent="0.2"/>
    <row r="870" ht="12.75" customHeight="1" x14ac:dyDescent="0.2"/>
    <row r="871" ht="12.75" customHeight="1" x14ac:dyDescent="0.2"/>
    <row r="872" ht="12.75" customHeight="1" x14ac:dyDescent="0.2"/>
    <row r="873" ht="12.75" customHeight="1" x14ac:dyDescent="0.2"/>
    <row r="874" ht="12.75" customHeight="1" x14ac:dyDescent="0.2"/>
    <row r="875" ht="12.75" customHeight="1" x14ac:dyDescent="0.2"/>
    <row r="876" ht="12.75" customHeight="1" x14ac:dyDescent="0.2"/>
    <row r="877" ht="12.75" customHeight="1" x14ac:dyDescent="0.2"/>
    <row r="878" ht="12.75" customHeight="1" x14ac:dyDescent="0.2"/>
    <row r="879" ht="12.75" customHeight="1" x14ac:dyDescent="0.2"/>
    <row r="880" ht="12.75" customHeight="1" x14ac:dyDescent="0.2"/>
    <row r="881" ht="12.75" customHeight="1" x14ac:dyDescent="0.2"/>
    <row r="882" ht="12.75" customHeight="1" x14ac:dyDescent="0.2"/>
    <row r="883" ht="12.75" customHeight="1" x14ac:dyDescent="0.2"/>
    <row r="884" ht="12.75" customHeight="1" x14ac:dyDescent="0.2"/>
    <row r="885" ht="12.75" customHeight="1" x14ac:dyDescent="0.2"/>
    <row r="886" ht="12.75" customHeight="1" x14ac:dyDescent="0.2"/>
    <row r="887" ht="12.75" customHeight="1" x14ac:dyDescent="0.2"/>
    <row r="888" ht="12.75" customHeight="1" x14ac:dyDescent="0.2"/>
    <row r="889" ht="12.75" customHeight="1" x14ac:dyDescent="0.2"/>
    <row r="890" ht="12.75" customHeight="1" x14ac:dyDescent="0.2"/>
    <row r="891" ht="12.75" customHeight="1" x14ac:dyDescent="0.2"/>
    <row r="892" ht="12.75" customHeight="1" x14ac:dyDescent="0.2"/>
    <row r="893" ht="12.75" customHeight="1" x14ac:dyDescent="0.2"/>
    <row r="894" ht="12.75" customHeight="1" x14ac:dyDescent="0.2"/>
    <row r="895" ht="12.75" customHeight="1" x14ac:dyDescent="0.2"/>
    <row r="896" ht="12.75" customHeight="1" x14ac:dyDescent="0.2"/>
    <row r="897" ht="12.75" customHeight="1" x14ac:dyDescent="0.2"/>
    <row r="898" ht="12.75" customHeight="1" x14ac:dyDescent="0.2"/>
    <row r="899" ht="12.75" customHeight="1" x14ac:dyDescent="0.2"/>
    <row r="900" ht="12.75" customHeight="1" x14ac:dyDescent="0.2"/>
    <row r="901" ht="12.75" customHeight="1" x14ac:dyDescent="0.2"/>
    <row r="902" ht="12.75" customHeight="1" x14ac:dyDescent="0.2"/>
    <row r="903" ht="12.75" customHeight="1" x14ac:dyDescent="0.2"/>
    <row r="904" ht="12.75" customHeight="1" x14ac:dyDescent="0.2"/>
    <row r="905" ht="12.75" customHeight="1" x14ac:dyDescent="0.2"/>
    <row r="906" ht="12.75" customHeight="1" x14ac:dyDescent="0.2"/>
    <row r="907" ht="12.75" customHeight="1" x14ac:dyDescent="0.2"/>
    <row r="908" ht="12.75" customHeight="1" x14ac:dyDescent="0.2"/>
    <row r="909" ht="12.75" customHeight="1" x14ac:dyDescent="0.2"/>
    <row r="910" ht="12.75" customHeight="1" x14ac:dyDescent="0.2"/>
    <row r="911" ht="12.75" customHeight="1" x14ac:dyDescent="0.2"/>
    <row r="912" ht="12.75" customHeight="1" x14ac:dyDescent="0.2"/>
    <row r="913" ht="12.75" customHeight="1" x14ac:dyDescent="0.2"/>
    <row r="914" ht="12.75" customHeight="1" x14ac:dyDescent="0.2"/>
    <row r="915" ht="12.75" customHeight="1" x14ac:dyDescent="0.2"/>
    <row r="916" ht="12.75" customHeight="1" x14ac:dyDescent="0.2"/>
    <row r="917" ht="12.75" customHeight="1" x14ac:dyDescent="0.2"/>
    <row r="918" ht="12.75" customHeight="1" x14ac:dyDescent="0.2"/>
    <row r="919" ht="12.75" customHeight="1" x14ac:dyDescent="0.2"/>
    <row r="920" ht="12.75" customHeight="1" x14ac:dyDescent="0.2"/>
    <row r="921" ht="12.75" customHeight="1" x14ac:dyDescent="0.2"/>
    <row r="922" ht="12.75" customHeight="1" x14ac:dyDescent="0.2"/>
    <row r="923" ht="12.75" customHeight="1" x14ac:dyDescent="0.2"/>
    <row r="924" ht="12.75" customHeight="1" x14ac:dyDescent="0.2"/>
    <row r="925" ht="12.75" customHeight="1" x14ac:dyDescent="0.2"/>
    <row r="926" ht="12.75" customHeight="1" x14ac:dyDescent="0.2"/>
    <row r="927" ht="12.75" customHeight="1" x14ac:dyDescent="0.2"/>
    <row r="928" ht="12.75" customHeight="1" x14ac:dyDescent="0.2"/>
    <row r="929" ht="12.75" customHeight="1" x14ac:dyDescent="0.2"/>
    <row r="930" ht="12.75" customHeight="1" x14ac:dyDescent="0.2"/>
    <row r="931" ht="12.75" customHeight="1" x14ac:dyDescent="0.2"/>
    <row r="932" ht="12.75" customHeight="1" x14ac:dyDescent="0.2"/>
    <row r="933" ht="12.75" customHeight="1" x14ac:dyDescent="0.2"/>
    <row r="934" ht="12.75" customHeight="1" x14ac:dyDescent="0.2"/>
    <row r="935" ht="12.75" customHeight="1" x14ac:dyDescent="0.2"/>
    <row r="936" ht="12.75" customHeight="1" x14ac:dyDescent="0.2"/>
    <row r="937" ht="12.75" customHeight="1" x14ac:dyDescent="0.2"/>
    <row r="938" ht="12.75" customHeight="1" x14ac:dyDescent="0.2"/>
    <row r="939" ht="12.75" customHeight="1" x14ac:dyDescent="0.2"/>
    <row r="940" ht="12.75" customHeight="1" x14ac:dyDescent="0.2"/>
    <row r="941" ht="12.75" customHeight="1" x14ac:dyDescent="0.2"/>
    <row r="942" ht="12.75" customHeight="1" x14ac:dyDescent="0.2"/>
    <row r="943" ht="12.75" customHeight="1" x14ac:dyDescent="0.2"/>
    <row r="944" ht="12.75" customHeight="1" x14ac:dyDescent="0.2"/>
    <row r="945" ht="12.75" customHeight="1" x14ac:dyDescent="0.2"/>
    <row r="946" ht="12.75" customHeight="1" x14ac:dyDescent="0.2"/>
    <row r="947" ht="12.75" customHeight="1" x14ac:dyDescent="0.2"/>
    <row r="948" ht="12.75" customHeight="1" x14ac:dyDescent="0.2"/>
    <row r="949" ht="12.75" customHeight="1" x14ac:dyDescent="0.2"/>
    <row r="950" ht="12.75" customHeight="1" x14ac:dyDescent="0.2"/>
    <row r="951" ht="12.75" customHeight="1" x14ac:dyDescent="0.2"/>
    <row r="952" ht="12.75" customHeight="1" x14ac:dyDescent="0.2"/>
    <row r="953" ht="12.75" customHeight="1" x14ac:dyDescent="0.2"/>
    <row r="954" ht="12.75" customHeight="1" x14ac:dyDescent="0.2"/>
    <row r="955" ht="12.75" customHeight="1" x14ac:dyDescent="0.2"/>
    <row r="956" ht="12.75" customHeight="1" x14ac:dyDescent="0.2"/>
    <row r="957" ht="12.75" customHeight="1" x14ac:dyDescent="0.2"/>
    <row r="958" ht="12.75" customHeight="1" x14ac:dyDescent="0.2"/>
    <row r="959" ht="12.75" customHeight="1" x14ac:dyDescent="0.2"/>
    <row r="960" ht="12.75" customHeight="1" x14ac:dyDescent="0.2"/>
    <row r="961" ht="12.75" customHeight="1" x14ac:dyDescent="0.2"/>
    <row r="962" ht="12.75" customHeight="1" x14ac:dyDescent="0.2"/>
    <row r="963" ht="12.75" customHeight="1" x14ac:dyDescent="0.2"/>
    <row r="964" ht="12.75" customHeight="1" x14ac:dyDescent="0.2"/>
    <row r="965" ht="12.75" customHeight="1" x14ac:dyDescent="0.2"/>
    <row r="966" ht="12.75" customHeight="1" x14ac:dyDescent="0.2"/>
    <row r="967" ht="12.75" customHeight="1" x14ac:dyDescent="0.2"/>
    <row r="968" ht="12.75" customHeight="1" x14ac:dyDescent="0.2"/>
    <row r="969" ht="12.75" customHeight="1" x14ac:dyDescent="0.2"/>
    <row r="970" ht="12.75" customHeight="1" x14ac:dyDescent="0.2"/>
    <row r="971" ht="12.75" customHeight="1" x14ac:dyDescent="0.2"/>
    <row r="972" ht="12.75" customHeight="1" x14ac:dyDescent="0.2"/>
    <row r="973" ht="12.75" customHeight="1" x14ac:dyDescent="0.2"/>
    <row r="974" ht="12.75" customHeight="1" x14ac:dyDescent="0.2"/>
    <row r="975" ht="12.75" customHeight="1" x14ac:dyDescent="0.2"/>
    <row r="976" ht="12.75" customHeight="1" x14ac:dyDescent="0.2"/>
    <row r="977" ht="12.75" customHeight="1" x14ac:dyDescent="0.2"/>
    <row r="978" ht="12.75" customHeight="1" x14ac:dyDescent="0.2"/>
    <row r="979" ht="12.75" customHeight="1" x14ac:dyDescent="0.2"/>
    <row r="980" ht="12.75" customHeight="1" x14ac:dyDescent="0.2"/>
    <row r="981" ht="12.75" customHeight="1" x14ac:dyDescent="0.2"/>
    <row r="982" ht="12.75" customHeight="1" x14ac:dyDescent="0.2"/>
    <row r="983" ht="12.75" customHeight="1" x14ac:dyDescent="0.2"/>
    <row r="984" ht="12.75" customHeight="1" x14ac:dyDescent="0.2"/>
    <row r="985" ht="12.75" customHeight="1" x14ac:dyDescent="0.2"/>
    <row r="986" ht="12.75" customHeight="1" x14ac:dyDescent="0.2"/>
    <row r="987" ht="12.75" customHeight="1" x14ac:dyDescent="0.2"/>
    <row r="988" ht="12.75" customHeight="1" x14ac:dyDescent="0.2"/>
    <row r="989" ht="12.75" customHeight="1" x14ac:dyDescent="0.2"/>
    <row r="990" ht="12.75" customHeight="1" x14ac:dyDescent="0.2"/>
    <row r="991" ht="12.75" customHeight="1" x14ac:dyDescent="0.2"/>
    <row r="992" ht="12.75" customHeight="1" x14ac:dyDescent="0.2"/>
    <row r="993" ht="12.75" customHeight="1" x14ac:dyDescent="0.2"/>
    <row r="994" ht="12.75" customHeight="1" x14ac:dyDescent="0.2"/>
    <row r="995" ht="12.75" customHeight="1" x14ac:dyDescent="0.2"/>
    <row r="996" ht="12.75" customHeight="1" x14ac:dyDescent="0.2"/>
    <row r="997" ht="12.75" customHeight="1" x14ac:dyDescent="0.2"/>
    <row r="998" ht="12.75" customHeight="1" x14ac:dyDescent="0.2"/>
    <row r="999" ht="12.75" customHeight="1" x14ac:dyDescent="0.2"/>
    <row r="1000" ht="12.75" customHeight="1" x14ac:dyDescent="0.2"/>
  </sheetData>
  <conditionalFormatting sqref="D3">
    <cfRule type="notContainsBlanks" dxfId="19" priority="1">
      <formula>LEN(TRIM(D3))&gt;0</formula>
    </cfRule>
  </conditionalFormatting>
  <dataValidations count="3">
    <dataValidation type="list" allowBlank="1" showErrorMessage="1" sqref="E9:E37" xr:uid="{00000000-0002-0000-0E00-000000000000}">
      <formula1>"_,Leeg,Restafval,E-Waste,Metaal,Restafval + Metaal,Restafval + E-Waste,E-Waste + Metaal,Restafval + E-Waste + Metaal"</formula1>
    </dataValidation>
    <dataValidation type="list" allowBlank="1" showErrorMessage="1" sqref="D8:D37" xr:uid="{00000000-0002-0000-0E00-000001000000}">
      <formula1>$B$83:$B$98</formula1>
    </dataValidation>
    <dataValidation type="list" allowBlank="1" showErrorMessage="1" sqref="G9:G37" xr:uid="{00000000-0002-0000-0E00-000002000000}">
      <formula1>"_,Geen brandstof,Diesel,Benzine,LPG,CNG/LNG,Waterstof,Elektrisch"</formula1>
    </dataValidation>
  </dataValidations>
  <pageMargins left="0.78749999999999998" right="0.78749999999999998" top="1.0249999999999999" bottom="1.0249999999999999" header="0" footer="0"/>
  <pageSetup paperSize="9" orientation="portrait"/>
  <headerFooter>
    <oddHeader>&amp;C&amp;A</oddHeader>
    <oddFooter>&amp;CPage &amp;P</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K1000"/>
  <sheetViews>
    <sheetView workbookViewId="0">
      <selection activeCell="E4" sqref="E4"/>
    </sheetView>
  </sheetViews>
  <sheetFormatPr defaultColWidth="14.42578125" defaultRowHeight="15" customHeight="1" x14ac:dyDescent="0.2"/>
  <cols>
    <col min="1" max="2" width="11.5703125" customWidth="1"/>
    <col min="3" max="3" width="26.5703125" customWidth="1"/>
    <col min="4" max="4" width="57" customWidth="1"/>
    <col min="5" max="9" width="11.5703125" customWidth="1"/>
    <col min="10" max="10" width="33.85546875" customWidth="1"/>
    <col min="11" max="26" width="11.5703125" customWidth="1"/>
  </cols>
  <sheetData>
    <row r="1" spans="1:11" ht="12.75" customHeight="1" x14ac:dyDescent="0.2">
      <c r="A1" s="1"/>
      <c r="B1" s="2"/>
      <c r="C1" s="2"/>
      <c r="D1" s="2"/>
      <c r="E1" s="2"/>
      <c r="F1" s="2"/>
      <c r="G1" s="2"/>
      <c r="H1" s="2"/>
      <c r="I1" s="2"/>
      <c r="J1" s="65"/>
      <c r="K1" s="2"/>
    </row>
    <row r="2" spans="1:11" ht="12.75" customHeight="1" x14ac:dyDescent="0.2">
      <c r="A2" s="1"/>
      <c r="B2" s="8"/>
      <c r="C2" s="7" t="s">
        <v>457</v>
      </c>
      <c r="D2" s="8"/>
      <c r="E2" s="8"/>
      <c r="F2" s="8"/>
      <c r="G2" s="8"/>
      <c r="H2" s="8"/>
      <c r="I2" s="8"/>
      <c r="J2" s="33"/>
      <c r="K2" s="2"/>
    </row>
    <row r="3" spans="1:11" ht="12.75" customHeight="1" x14ac:dyDescent="0.4">
      <c r="A3" s="1"/>
      <c r="B3" s="8"/>
      <c r="C3" s="7" t="s">
        <v>417</v>
      </c>
      <c r="E3" s="54" t="str">
        <f>IF(ISBLANK(D3),"Voer de frequentie in van deze route!","ok")</f>
        <v>Voer de frequentie in van deze route!</v>
      </c>
      <c r="F3" s="8"/>
      <c r="G3" s="8"/>
      <c r="H3" s="8"/>
      <c r="I3" s="8"/>
      <c r="J3" s="33"/>
      <c r="K3" s="2"/>
    </row>
    <row r="4" spans="1:11" ht="12.75" customHeight="1" x14ac:dyDescent="0.4">
      <c r="A4" s="1"/>
      <c r="B4" s="8"/>
      <c r="C4" s="7" t="s">
        <v>122</v>
      </c>
      <c r="D4" s="8">
        <f>Voertuigen!D93</f>
        <v>0</v>
      </c>
      <c r="E4" s="54" t="str">
        <f>IF(OR(ISBLANK(D4),D4=0),"Voer een voertuig in bij tabblad voertuigen!","ok")</f>
        <v>Voer een voertuig in bij tabblad voertuigen!</v>
      </c>
      <c r="F4" s="8"/>
      <c r="G4" s="8"/>
      <c r="H4" s="8"/>
      <c r="I4" s="8"/>
      <c r="J4" s="33"/>
      <c r="K4" s="2"/>
    </row>
    <row r="5" spans="1:11" ht="12.75" customHeight="1" x14ac:dyDescent="0.4">
      <c r="A5" s="1"/>
      <c r="B5" s="8"/>
      <c r="C5" s="7" t="s">
        <v>418</v>
      </c>
      <c r="D5" s="8" t="str">
        <f>Voertuigen!E144</f>
        <v>-</v>
      </c>
      <c r="E5" s="54" t="str">
        <f>IF((D5="-"),"Voer een soort brandstof in bij tabblad voertuigen!","ok")</f>
        <v>Voer een soort brandstof in bij tabblad voertuigen!</v>
      </c>
      <c r="F5" s="8"/>
      <c r="G5" s="8"/>
      <c r="H5" s="8"/>
      <c r="I5" s="8"/>
      <c r="J5" s="33"/>
      <c r="K5" s="2"/>
    </row>
    <row r="6" spans="1:11" ht="12.75" customHeight="1" x14ac:dyDescent="0.2">
      <c r="A6" s="1"/>
      <c r="B6" s="8"/>
      <c r="C6" s="8"/>
      <c r="D6" s="8"/>
      <c r="E6" s="8"/>
      <c r="F6" s="8"/>
      <c r="G6" s="8"/>
      <c r="H6" s="8"/>
      <c r="I6" s="8"/>
      <c r="J6" s="33"/>
      <c r="K6" s="2"/>
    </row>
    <row r="7" spans="1:11" ht="12.75" customHeight="1" x14ac:dyDescent="0.2">
      <c r="A7" s="1"/>
      <c r="B7" s="8"/>
      <c r="C7" s="7" t="s">
        <v>419</v>
      </c>
      <c r="D7" s="7" t="s">
        <v>420</v>
      </c>
      <c r="E7" s="7" t="s">
        <v>421</v>
      </c>
      <c r="F7" s="7" t="s">
        <v>422</v>
      </c>
      <c r="G7" s="7" t="s">
        <v>423</v>
      </c>
      <c r="H7" s="7" t="s">
        <v>147</v>
      </c>
      <c r="I7" s="7" t="s">
        <v>424</v>
      </c>
      <c r="J7" s="7" t="s">
        <v>425</v>
      </c>
      <c r="K7" s="2"/>
    </row>
    <row r="8" spans="1:11" ht="12.75" customHeight="1" x14ac:dyDescent="0.2">
      <c r="A8" s="1"/>
      <c r="B8" s="8"/>
      <c r="C8" s="8">
        <v>1</v>
      </c>
      <c r="D8" s="39" t="s">
        <v>81</v>
      </c>
      <c r="E8" s="8" t="s">
        <v>427</v>
      </c>
      <c r="F8" s="8"/>
      <c r="G8" s="8"/>
      <c r="I8" s="8"/>
      <c r="J8" s="33"/>
      <c r="K8" s="2"/>
    </row>
    <row r="9" spans="1:11" ht="12.75" customHeight="1" x14ac:dyDescent="0.2">
      <c r="A9" s="1"/>
      <c r="B9" s="8"/>
      <c r="C9" s="8">
        <v>2</v>
      </c>
      <c r="D9" s="39" t="s">
        <v>81</v>
      </c>
      <c r="E9" s="39" t="s">
        <v>81</v>
      </c>
      <c r="G9" s="39" t="s">
        <v>81</v>
      </c>
      <c r="I9" s="8" t="str">
        <f t="shared" ref="I9:I37" si="0">IF(OR(F9="",G9="_"),IF(D9="_","","Vul de ontbrekende gegevens in"),"ok")</f>
        <v/>
      </c>
      <c r="J9" s="33" t="str">
        <f>IF(D9="_","",(IF(OR(D5=G9,D5="Hybride"),"Klopt","De ingevulde brandstofsoort klopt niet")))</f>
        <v/>
      </c>
      <c r="K9" s="2"/>
    </row>
    <row r="10" spans="1:11" ht="12.75" customHeight="1" x14ac:dyDescent="0.2">
      <c r="A10" s="1"/>
      <c r="B10" s="8"/>
      <c r="C10" s="8">
        <v>3</v>
      </c>
      <c r="D10" s="39" t="s">
        <v>81</v>
      </c>
      <c r="E10" s="39" t="s">
        <v>81</v>
      </c>
      <c r="G10" s="39" t="s">
        <v>81</v>
      </c>
      <c r="I10" s="8" t="str">
        <f t="shared" si="0"/>
        <v/>
      </c>
      <c r="J10" s="33" t="str">
        <f>IF(D10="_","",(IF(OR(D5=G10,D5="Hybride"),"Klopt","De ingevulde brandstofsoort klopt niet")))</f>
        <v/>
      </c>
      <c r="K10" s="2"/>
    </row>
    <row r="11" spans="1:11" ht="12.75" customHeight="1" x14ac:dyDescent="0.2">
      <c r="A11" s="1"/>
      <c r="B11" s="8"/>
      <c r="C11" s="8">
        <v>4</v>
      </c>
      <c r="D11" s="39" t="s">
        <v>81</v>
      </c>
      <c r="E11" s="39" t="s">
        <v>81</v>
      </c>
      <c r="G11" s="39" t="s">
        <v>81</v>
      </c>
      <c r="I11" s="8" t="str">
        <f t="shared" si="0"/>
        <v/>
      </c>
      <c r="J11" s="33" t="str">
        <f>IF(D11="_","",(IF(OR(D5=G11,D5="Hybride"),"Klopt","De ingevulde brandstofsoort klopt niet")))</f>
        <v/>
      </c>
      <c r="K11" s="2"/>
    </row>
    <row r="12" spans="1:11" ht="12.75" customHeight="1" x14ac:dyDescent="0.2">
      <c r="A12" s="1"/>
      <c r="B12" s="8"/>
      <c r="C12" s="8">
        <v>5</v>
      </c>
      <c r="D12" s="39" t="s">
        <v>81</v>
      </c>
      <c r="E12" s="39" t="s">
        <v>81</v>
      </c>
      <c r="G12" s="39" t="s">
        <v>81</v>
      </c>
      <c r="I12" s="8" t="str">
        <f t="shared" si="0"/>
        <v/>
      </c>
      <c r="J12" s="33" t="str">
        <f>IF(D12="_","",(IF(OR(D5=G12,D5="Hybride"),"Klopt","De ingevulde brandstofsoort klopt niet")))</f>
        <v/>
      </c>
      <c r="K12" s="2"/>
    </row>
    <row r="13" spans="1:11" ht="12.75" customHeight="1" x14ac:dyDescent="0.2">
      <c r="A13" s="1"/>
      <c r="B13" s="8"/>
      <c r="C13" s="8">
        <v>6</v>
      </c>
      <c r="D13" s="39" t="s">
        <v>81</v>
      </c>
      <c r="E13" s="39" t="s">
        <v>81</v>
      </c>
      <c r="G13" s="39" t="s">
        <v>81</v>
      </c>
      <c r="I13" s="8" t="str">
        <f t="shared" si="0"/>
        <v/>
      </c>
      <c r="J13" s="33" t="str">
        <f>IF(D13="_","",(IF(OR(D5=G13,D5="Hybride"),"Klopt","De ingevulde brandstofsoort klopt niet")))</f>
        <v/>
      </c>
      <c r="K13" s="2"/>
    </row>
    <row r="14" spans="1:11" ht="12.75" customHeight="1" x14ac:dyDescent="0.2">
      <c r="A14" s="1"/>
      <c r="B14" s="8"/>
      <c r="C14" s="8">
        <v>7</v>
      </c>
      <c r="D14" s="39" t="s">
        <v>81</v>
      </c>
      <c r="E14" s="39" t="s">
        <v>81</v>
      </c>
      <c r="G14" s="39" t="s">
        <v>81</v>
      </c>
      <c r="I14" s="8" t="str">
        <f t="shared" si="0"/>
        <v/>
      </c>
      <c r="J14" s="33" t="str">
        <f>IF(D14="_","",(IF(OR(D5=G14,D5="Hybride"),"Klopt","De ingevulde brandstofsoort klopt niet")))</f>
        <v/>
      </c>
      <c r="K14" s="2"/>
    </row>
    <row r="15" spans="1:11" ht="12.75" customHeight="1" x14ac:dyDescent="0.2">
      <c r="A15" s="1"/>
      <c r="B15" s="8"/>
      <c r="C15" s="8">
        <v>8</v>
      </c>
      <c r="D15" s="39" t="s">
        <v>81</v>
      </c>
      <c r="E15" s="39" t="s">
        <v>81</v>
      </c>
      <c r="G15" s="39" t="s">
        <v>81</v>
      </c>
      <c r="I15" s="8" t="str">
        <f t="shared" si="0"/>
        <v/>
      </c>
      <c r="J15" s="33" t="str">
        <f>IF(D15="_","",(IF(OR(D5=G15,D5="Hybride"),"Klopt","De ingevulde brandstofsoort klopt niet")))</f>
        <v/>
      </c>
      <c r="K15" s="2"/>
    </row>
    <row r="16" spans="1:11" ht="12.75" customHeight="1" x14ac:dyDescent="0.2">
      <c r="A16" s="1"/>
      <c r="B16" s="8"/>
      <c r="C16" s="8">
        <v>9</v>
      </c>
      <c r="D16" s="39" t="s">
        <v>81</v>
      </c>
      <c r="E16" s="39" t="s">
        <v>81</v>
      </c>
      <c r="G16" s="39" t="s">
        <v>81</v>
      </c>
      <c r="I16" s="8" t="str">
        <f t="shared" si="0"/>
        <v/>
      </c>
      <c r="J16" s="33" t="str">
        <f>IF(D16="_","",(IF(OR(D5=G16,D5="Hybride"),"Klopt","De ingevulde brandstofsoort klopt niet")))</f>
        <v/>
      </c>
      <c r="K16" s="2"/>
    </row>
    <row r="17" spans="1:11" ht="12.75" customHeight="1" x14ac:dyDescent="0.2">
      <c r="A17" s="1"/>
      <c r="B17" s="8"/>
      <c r="C17" s="8">
        <v>10</v>
      </c>
      <c r="D17" s="39" t="s">
        <v>81</v>
      </c>
      <c r="E17" s="39" t="s">
        <v>81</v>
      </c>
      <c r="G17" s="39" t="s">
        <v>81</v>
      </c>
      <c r="I17" s="8" t="str">
        <f t="shared" si="0"/>
        <v/>
      </c>
      <c r="J17" s="33" t="str">
        <f>IF(D17="_","",(IF(OR(D5=G17,D5="Hybride"),"Klopt","De ingevulde brandstofsoort klopt niet")))</f>
        <v/>
      </c>
      <c r="K17" s="2"/>
    </row>
    <row r="18" spans="1:11" ht="12.75" customHeight="1" x14ac:dyDescent="0.2">
      <c r="A18" s="1"/>
      <c r="B18" s="8"/>
      <c r="C18" s="8">
        <v>11</v>
      </c>
      <c r="D18" s="39" t="s">
        <v>81</v>
      </c>
      <c r="E18" s="39" t="s">
        <v>81</v>
      </c>
      <c r="G18" s="39" t="s">
        <v>81</v>
      </c>
      <c r="I18" s="8" t="str">
        <f t="shared" si="0"/>
        <v/>
      </c>
      <c r="J18" s="33" t="str">
        <f>IF(D18="_","",(IF(OR(D5=G18,D5="Hybride"),"Klopt","De ingevulde brandstofsoort klopt niet")))</f>
        <v/>
      </c>
      <c r="K18" s="2"/>
    </row>
    <row r="19" spans="1:11" ht="12.75" customHeight="1" x14ac:dyDescent="0.2">
      <c r="A19" s="1"/>
      <c r="B19" s="8"/>
      <c r="C19" s="8">
        <v>12</v>
      </c>
      <c r="D19" s="39" t="s">
        <v>81</v>
      </c>
      <c r="E19" s="39" t="s">
        <v>81</v>
      </c>
      <c r="G19" s="39" t="s">
        <v>81</v>
      </c>
      <c r="I19" s="8" t="str">
        <f t="shared" si="0"/>
        <v/>
      </c>
      <c r="J19" s="33" t="str">
        <f>IF(D19="_","",(IF(OR(D5=G19,D5="Hybride"),"Klopt","De ingevulde brandstofsoort klopt niet")))</f>
        <v/>
      </c>
      <c r="K19" s="2"/>
    </row>
    <row r="20" spans="1:11" ht="12.75" customHeight="1" x14ac:dyDescent="0.2">
      <c r="A20" s="1"/>
      <c r="B20" s="8"/>
      <c r="C20" s="8">
        <v>13</v>
      </c>
      <c r="D20" s="39" t="s">
        <v>81</v>
      </c>
      <c r="E20" s="39" t="s">
        <v>81</v>
      </c>
      <c r="F20" s="39" t="s">
        <v>445</v>
      </c>
      <c r="G20" s="39" t="s">
        <v>81</v>
      </c>
      <c r="I20" s="8" t="str">
        <f t="shared" si="0"/>
        <v/>
      </c>
      <c r="J20" s="33" t="str">
        <f>IF(D20="_","",(IF(OR(D5=G20,D5="Hybride"),"Klopt","De ingevulde brandstofsoort klopt niet")))</f>
        <v/>
      </c>
      <c r="K20" s="2"/>
    </row>
    <row r="21" spans="1:11" ht="12.75" customHeight="1" x14ac:dyDescent="0.2">
      <c r="A21" s="1"/>
      <c r="B21" s="8"/>
      <c r="C21" s="8">
        <v>14</v>
      </c>
      <c r="D21" s="39" t="s">
        <v>81</v>
      </c>
      <c r="E21" s="39" t="s">
        <v>81</v>
      </c>
      <c r="F21" s="39" t="s">
        <v>445</v>
      </c>
      <c r="G21" s="39" t="s">
        <v>81</v>
      </c>
      <c r="I21" s="8" t="str">
        <f t="shared" si="0"/>
        <v/>
      </c>
      <c r="J21" s="33" t="str">
        <f>IF(D21="_","",(IF(OR(D5=G21,D5="Hybride"),"Klopt","De ingevulde brandstofsoort klopt niet")))</f>
        <v/>
      </c>
      <c r="K21" s="2"/>
    </row>
    <row r="22" spans="1:11" ht="12.75" customHeight="1" x14ac:dyDescent="0.2">
      <c r="A22" s="1"/>
      <c r="B22" s="8"/>
      <c r="C22" s="8">
        <v>15</v>
      </c>
      <c r="D22" s="39" t="s">
        <v>81</v>
      </c>
      <c r="E22" s="39" t="s">
        <v>81</v>
      </c>
      <c r="F22" s="39" t="s">
        <v>445</v>
      </c>
      <c r="G22" s="39" t="s">
        <v>81</v>
      </c>
      <c r="I22" s="8" t="str">
        <f t="shared" si="0"/>
        <v/>
      </c>
      <c r="J22" s="33" t="str">
        <f>IF(D22="_","",(IF(OR(D5=G22,D5="Hybride"),"Klopt","De ingevulde brandstofsoort klopt niet")))</f>
        <v/>
      </c>
      <c r="K22" s="2"/>
    </row>
    <row r="23" spans="1:11" ht="12.75" customHeight="1" x14ac:dyDescent="0.2">
      <c r="A23" s="1"/>
      <c r="B23" s="8"/>
      <c r="C23" s="8">
        <v>16</v>
      </c>
      <c r="D23" s="39" t="s">
        <v>81</v>
      </c>
      <c r="E23" s="39" t="s">
        <v>81</v>
      </c>
      <c r="F23" s="39" t="s">
        <v>445</v>
      </c>
      <c r="G23" s="39" t="s">
        <v>81</v>
      </c>
      <c r="I23" s="8" t="str">
        <f t="shared" si="0"/>
        <v/>
      </c>
      <c r="J23" s="33" t="str">
        <f>IF(D23="_","",(IF(OR(D5=G23,D5="Hybride"),"Klopt","De ingevulde brandstofsoort klopt niet")))</f>
        <v/>
      </c>
      <c r="K23" s="2"/>
    </row>
    <row r="24" spans="1:11" ht="12.75" customHeight="1" x14ac:dyDescent="0.2">
      <c r="A24" s="1"/>
      <c r="B24" s="8"/>
      <c r="C24" s="8">
        <v>17</v>
      </c>
      <c r="D24" s="39" t="s">
        <v>81</v>
      </c>
      <c r="E24" s="39" t="s">
        <v>81</v>
      </c>
      <c r="F24" s="39" t="s">
        <v>445</v>
      </c>
      <c r="G24" s="39" t="s">
        <v>81</v>
      </c>
      <c r="I24" s="8" t="str">
        <f t="shared" si="0"/>
        <v/>
      </c>
      <c r="J24" s="33" t="str">
        <f>IF(D24="_","",(IF(OR(D5=G24,D5="Hybride"),"Klopt","De ingevulde brandstofsoort klopt niet")))</f>
        <v/>
      </c>
      <c r="K24" s="2"/>
    </row>
    <row r="25" spans="1:11" ht="12.75" customHeight="1" x14ac:dyDescent="0.2">
      <c r="A25" s="1"/>
      <c r="B25" s="8"/>
      <c r="C25" s="8">
        <v>18</v>
      </c>
      <c r="D25" s="39" t="s">
        <v>81</v>
      </c>
      <c r="E25" s="39" t="s">
        <v>81</v>
      </c>
      <c r="F25" s="39" t="s">
        <v>445</v>
      </c>
      <c r="G25" s="39" t="s">
        <v>81</v>
      </c>
      <c r="I25" s="8" t="str">
        <f t="shared" si="0"/>
        <v/>
      </c>
      <c r="J25" s="33" t="str">
        <f>IF(D25="_","",(IF(OR(D5=G25,D5="Hybride"),"Klopt","De ingevulde brandstofsoort klopt niet")))</f>
        <v/>
      </c>
      <c r="K25" s="2"/>
    </row>
    <row r="26" spans="1:11" ht="12.75" customHeight="1" x14ac:dyDescent="0.2">
      <c r="A26" s="1"/>
      <c r="B26" s="8"/>
      <c r="C26" s="8">
        <v>19</v>
      </c>
      <c r="D26" s="39" t="s">
        <v>81</v>
      </c>
      <c r="E26" s="39" t="s">
        <v>81</v>
      </c>
      <c r="F26" s="39" t="s">
        <v>445</v>
      </c>
      <c r="G26" s="39" t="s">
        <v>81</v>
      </c>
      <c r="I26" s="8" t="str">
        <f t="shared" si="0"/>
        <v/>
      </c>
      <c r="J26" s="33" t="str">
        <f>IF(D26="_","",(IF(OR(D5=G26,D5="Hybride"),"Klopt","De ingevulde brandstofsoort klopt niet")))</f>
        <v/>
      </c>
      <c r="K26" s="2"/>
    </row>
    <row r="27" spans="1:11" ht="12.75" customHeight="1" x14ac:dyDescent="0.2">
      <c r="A27" s="1"/>
      <c r="B27" s="8"/>
      <c r="C27" s="8">
        <v>20</v>
      </c>
      <c r="D27" s="39" t="s">
        <v>81</v>
      </c>
      <c r="E27" s="39" t="s">
        <v>81</v>
      </c>
      <c r="F27" s="39" t="s">
        <v>445</v>
      </c>
      <c r="G27" s="39" t="s">
        <v>81</v>
      </c>
      <c r="I27" s="8" t="str">
        <f t="shared" si="0"/>
        <v/>
      </c>
      <c r="J27" s="33" t="str">
        <f>IF(D27="_","",(IF(OR(D5=G27,D5="Hybride"),"Klopt","De ingevulde brandstofsoort klopt niet")))</f>
        <v/>
      </c>
      <c r="K27" s="2"/>
    </row>
    <row r="28" spans="1:11" ht="12.75" customHeight="1" x14ac:dyDescent="0.2">
      <c r="A28" s="1"/>
      <c r="B28" s="8"/>
      <c r="C28" s="8">
        <v>21</v>
      </c>
      <c r="D28" s="39" t="s">
        <v>81</v>
      </c>
      <c r="E28" s="39" t="s">
        <v>81</v>
      </c>
      <c r="F28" s="39" t="s">
        <v>445</v>
      </c>
      <c r="G28" s="39" t="s">
        <v>81</v>
      </c>
      <c r="I28" s="8" t="str">
        <f t="shared" si="0"/>
        <v/>
      </c>
      <c r="J28" s="33" t="str">
        <f>IF(D28="_","",(IF(OR(D5=G28,D5="Hybride"),"Klopt","De ingevulde brandstofsoort klopt niet")))</f>
        <v/>
      </c>
      <c r="K28" s="2"/>
    </row>
    <row r="29" spans="1:11" ht="12.75" customHeight="1" x14ac:dyDescent="0.2">
      <c r="A29" s="1"/>
      <c r="B29" s="8"/>
      <c r="C29" s="8">
        <v>22</v>
      </c>
      <c r="D29" s="39" t="s">
        <v>81</v>
      </c>
      <c r="E29" s="39" t="s">
        <v>81</v>
      </c>
      <c r="G29" s="39" t="s">
        <v>81</v>
      </c>
      <c r="I29" s="8" t="str">
        <f t="shared" si="0"/>
        <v/>
      </c>
      <c r="J29" s="33" t="str">
        <f>IF(D29="_","",(IF(OR(D5=G29,D5="Hybride"),"Klopt","De ingevulde brandstofsoort klopt niet")))</f>
        <v/>
      </c>
      <c r="K29" s="2"/>
    </row>
    <row r="30" spans="1:11" ht="12.75" customHeight="1" x14ac:dyDescent="0.2">
      <c r="A30" s="1"/>
      <c r="B30" s="8"/>
      <c r="C30" s="8">
        <v>23</v>
      </c>
      <c r="D30" s="39" t="s">
        <v>81</v>
      </c>
      <c r="E30" s="39" t="s">
        <v>81</v>
      </c>
      <c r="G30" s="39" t="s">
        <v>81</v>
      </c>
      <c r="I30" s="8" t="str">
        <f t="shared" si="0"/>
        <v/>
      </c>
      <c r="J30" s="33" t="str">
        <f>IF(D30="_","",(IF(OR(D5=G30,D5="Hybride"),"Klopt","De ingevulde brandstofsoort klopt niet")))</f>
        <v/>
      </c>
      <c r="K30" s="2"/>
    </row>
    <row r="31" spans="1:11" ht="12.75" customHeight="1" x14ac:dyDescent="0.2">
      <c r="A31" s="1"/>
      <c r="B31" s="8"/>
      <c r="C31" s="8">
        <v>24</v>
      </c>
      <c r="D31" s="39" t="s">
        <v>81</v>
      </c>
      <c r="E31" s="39" t="s">
        <v>81</v>
      </c>
      <c r="G31" s="39" t="s">
        <v>81</v>
      </c>
      <c r="I31" s="8" t="str">
        <f t="shared" si="0"/>
        <v/>
      </c>
      <c r="J31" s="33" t="str">
        <f>IF(D31="_","",(IF(OR(D5=G31,D5="Hybride"),"Klopt","De ingevulde brandstofsoort klopt niet")))</f>
        <v/>
      </c>
      <c r="K31" s="2"/>
    </row>
    <row r="32" spans="1:11" ht="12.75" customHeight="1" x14ac:dyDescent="0.2">
      <c r="A32" s="1"/>
      <c r="B32" s="8"/>
      <c r="C32" s="8">
        <v>25</v>
      </c>
      <c r="D32" s="39" t="s">
        <v>81</v>
      </c>
      <c r="E32" s="39" t="s">
        <v>81</v>
      </c>
      <c r="G32" s="39" t="s">
        <v>81</v>
      </c>
      <c r="I32" s="8" t="str">
        <f t="shared" si="0"/>
        <v/>
      </c>
      <c r="J32" s="33" t="str">
        <f>IF(D32="_","",(IF(OR(D5=G32,D5="Hybride"),"Klopt","De ingevulde brandstofsoort klopt niet")))</f>
        <v/>
      </c>
      <c r="K32" s="2"/>
    </row>
    <row r="33" spans="1:11" ht="12.75" customHeight="1" x14ac:dyDescent="0.2">
      <c r="A33" s="1"/>
      <c r="B33" s="8"/>
      <c r="C33" s="8">
        <v>26</v>
      </c>
      <c r="D33" s="39" t="s">
        <v>81</v>
      </c>
      <c r="E33" s="39" t="s">
        <v>81</v>
      </c>
      <c r="G33" s="39" t="s">
        <v>81</v>
      </c>
      <c r="I33" s="8" t="str">
        <f t="shared" si="0"/>
        <v/>
      </c>
      <c r="J33" s="33" t="str">
        <f>IF(D33="_","",(IF(OR(D5=G33,D5="Hybride"),"Klopt","De ingevulde brandstofsoort klopt niet")))</f>
        <v/>
      </c>
      <c r="K33" s="2"/>
    </row>
    <row r="34" spans="1:11" ht="12.75" customHeight="1" x14ac:dyDescent="0.2">
      <c r="A34" s="1"/>
      <c r="B34" s="8"/>
      <c r="C34" s="8">
        <v>27</v>
      </c>
      <c r="D34" s="39" t="s">
        <v>81</v>
      </c>
      <c r="E34" s="39" t="s">
        <v>81</v>
      </c>
      <c r="G34" s="39" t="s">
        <v>81</v>
      </c>
      <c r="I34" s="8" t="str">
        <f t="shared" si="0"/>
        <v/>
      </c>
      <c r="J34" s="33" t="str">
        <f>IF(D34="_","",(IF(OR(D5=G34,D5="Hybride"),"Klopt","De ingevulde brandstofsoort klopt niet")))</f>
        <v/>
      </c>
      <c r="K34" s="2"/>
    </row>
    <row r="35" spans="1:11" ht="12.75" customHeight="1" x14ac:dyDescent="0.2">
      <c r="A35" s="1"/>
      <c r="B35" s="8"/>
      <c r="C35" s="8">
        <v>28</v>
      </c>
      <c r="D35" s="39" t="s">
        <v>81</v>
      </c>
      <c r="E35" s="39" t="s">
        <v>81</v>
      </c>
      <c r="G35" s="39" t="s">
        <v>81</v>
      </c>
      <c r="I35" s="8" t="str">
        <f t="shared" si="0"/>
        <v/>
      </c>
      <c r="J35" s="33" t="str">
        <f>IF(D35="_","",(IF(OR(D5=G35,D5="Hybride"),"Klopt","De ingevulde brandstofsoort klopt niet")))</f>
        <v/>
      </c>
      <c r="K35" s="2"/>
    </row>
    <row r="36" spans="1:11" ht="12.75" customHeight="1" x14ac:dyDescent="0.2">
      <c r="A36" s="1"/>
      <c r="B36" s="8"/>
      <c r="C36" s="8">
        <v>29</v>
      </c>
      <c r="D36" s="39" t="s">
        <v>81</v>
      </c>
      <c r="E36" s="39" t="s">
        <v>81</v>
      </c>
      <c r="G36" s="39" t="s">
        <v>81</v>
      </c>
      <c r="I36" s="8" t="str">
        <f t="shared" si="0"/>
        <v/>
      </c>
      <c r="J36" s="33" t="str">
        <f>IF(D36="_","",(IF(OR(D5=G36,D5="Hybride"),"Klopt","De ingevulde brandstofsoort klopt niet")))</f>
        <v/>
      </c>
      <c r="K36" s="2"/>
    </row>
    <row r="37" spans="1:11" ht="12.75" customHeight="1" x14ac:dyDescent="0.2">
      <c r="A37" s="1"/>
      <c r="B37" s="8"/>
      <c r="C37" s="8">
        <v>30</v>
      </c>
      <c r="D37" s="39" t="s">
        <v>81</v>
      </c>
      <c r="E37" s="39" t="s">
        <v>81</v>
      </c>
      <c r="F37" s="38"/>
      <c r="G37" s="39" t="s">
        <v>81</v>
      </c>
      <c r="H37" s="38"/>
      <c r="I37" s="8" t="str">
        <f t="shared" si="0"/>
        <v/>
      </c>
      <c r="J37" s="33" t="str">
        <f>IF(D37="_","",(IF(OR(D5=G37,D5="Hybride"),"Klopt","De ingevulde brandstofsoort klopt niet")))</f>
        <v/>
      </c>
      <c r="K37" s="2"/>
    </row>
    <row r="38" spans="1:11" ht="12.75" customHeight="1" x14ac:dyDescent="0.2">
      <c r="A38" s="1"/>
      <c r="B38" s="8"/>
      <c r="C38" s="8"/>
      <c r="D38" s="7" t="s">
        <v>432</v>
      </c>
      <c r="E38" s="7"/>
      <c r="F38" s="7">
        <f>SUM(F9:F28)</f>
        <v>0</v>
      </c>
      <c r="G38" s="8"/>
      <c r="H38" s="8"/>
      <c r="I38" s="8"/>
      <c r="J38" s="33"/>
      <c r="K38" s="2"/>
    </row>
    <row r="39" spans="1:11" ht="12.75" customHeight="1" x14ac:dyDescent="0.2">
      <c r="A39" s="1"/>
      <c r="B39" s="8"/>
      <c r="C39" s="8"/>
      <c r="D39" s="8"/>
      <c r="E39" s="8"/>
      <c r="F39" s="8"/>
      <c r="G39" s="8"/>
      <c r="H39" s="8"/>
      <c r="I39" s="8"/>
      <c r="J39" s="33"/>
      <c r="K39" s="2"/>
    </row>
    <row r="40" spans="1:11" ht="12.75" customHeight="1" x14ac:dyDescent="0.2">
      <c r="A40" s="2"/>
      <c r="B40" s="2"/>
      <c r="C40" s="2"/>
      <c r="D40" s="2"/>
      <c r="E40" s="2"/>
      <c r="F40" s="2"/>
      <c r="G40" s="2"/>
      <c r="H40" s="2"/>
      <c r="I40" s="2"/>
      <c r="J40" s="65"/>
      <c r="K40" s="2"/>
    </row>
    <row r="41" spans="1:11" ht="12.75" customHeight="1" x14ac:dyDescent="0.2">
      <c r="A41" s="2"/>
      <c r="B41" s="2"/>
      <c r="C41" s="2"/>
      <c r="D41" s="2"/>
      <c r="E41" s="2"/>
      <c r="F41" s="2"/>
      <c r="G41" s="2"/>
      <c r="H41" s="2"/>
      <c r="I41" s="2"/>
      <c r="J41" s="65"/>
      <c r="K41" s="2"/>
    </row>
    <row r="42" spans="1:11" ht="12.75" customHeight="1" x14ac:dyDescent="0.2">
      <c r="A42" s="2"/>
      <c r="B42" s="8"/>
      <c r="C42" s="7" t="s">
        <v>209</v>
      </c>
      <c r="D42" s="7" t="s">
        <v>210</v>
      </c>
      <c r="E42" s="7"/>
      <c r="F42" s="7"/>
      <c r="G42" s="7"/>
      <c r="H42" s="7" t="s">
        <v>211</v>
      </c>
      <c r="I42" s="7"/>
      <c r="J42" s="2"/>
      <c r="K42" s="2"/>
    </row>
    <row r="43" spans="1:11" ht="12.75" customHeight="1" x14ac:dyDescent="0.2">
      <c r="A43" s="2"/>
      <c r="B43" s="8"/>
      <c r="C43" s="40" t="s">
        <v>212</v>
      </c>
      <c r="D43" s="40" t="s">
        <v>213</v>
      </c>
      <c r="E43" s="40"/>
      <c r="F43" s="40"/>
      <c r="G43" s="40"/>
      <c r="H43" s="41" t="s">
        <v>214</v>
      </c>
      <c r="I43" s="8"/>
      <c r="J43" s="2"/>
      <c r="K43" s="2"/>
    </row>
    <row r="44" spans="1:11" ht="12.75" customHeight="1" x14ac:dyDescent="0.2">
      <c r="A44" s="2"/>
      <c r="B44" s="8"/>
      <c r="C44" s="40" t="s">
        <v>212</v>
      </c>
      <c r="D44" s="40" t="s">
        <v>215</v>
      </c>
      <c r="E44" s="40"/>
      <c r="F44" s="40"/>
      <c r="G44" s="40"/>
      <c r="H44" s="41" t="s">
        <v>216</v>
      </c>
      <c r="I44" s="8"/>
      <c r="J44" s="2"/>
      <c r="K44" s="2"/>
    </row>
    <row r="45" spans="1:11" ht="12.75" customHeight="1" x14ac:dyDescent="0.2">
      <c r="A45" s="2"/>
      <c r="B45" s="8"/>
      <c r="C45" s="40" t="s">
        <v>212</v>
      </c>
      <c r="D45" s="40" t="s">
        <v>217</v>
      </c>
      <c r="E45" s="40"/>
      <c r="F45" s="40"/>
      <c r="G45" s="40"/>
      <c r="H45" s="41" t="s">
        <v>218</v>
      </c>
      <c r="I45" s="8"/>
      <c r="J45" s="2"/>
      <c r="K45" s="2"/>
    </row>
    <row r="46" spans="1:11" ht="12.75" customHeight="1" x14ac:dyDescent="0.2">
      <c r="A46" s="2"/>
      <c r="B46" s="8"/>
      <c r="C46" s="40" t="s">
        <v>212</v>
      </c>
      <c r="D46" s="40" t="s">
        <v>219</v>
      </c>
      <c r="E46" s="40"/>
      <c r="F46" s="40"/>
      <c r="G46" s="40"/>
      <c r="H46" s="41" t="s">
        <v>220</v>
      </c>
      <c r="I46" s="8"/>
      <c r="J46" s="2"/>
      <c r="K46" s="2"/>
    </row>
    <row r="47" spans="1:11" ht="12.75" customHeight="1" x14ac:dyDescent="0.2">
      <c r="A47" s="2"/>
      <c r="B47" s="8"/>
      <c r="C47" s="40" t="s">
        <v>212</v>
      </c>
      <c r="D47" s="40" t="s">
        <v>221</v>
      </c>
      <c r="E47" s="40"/>
      <c r="F47" s="40"/>
      <c r="G47" s="40"/>
      <c r="H47" s="41" t="s">
        <v>222</v>
      </c>
      <c r="I47" s="8"/>
      <c r="J47" s="2"/>
      <c r="K47" s="2"/>
    </row>
    <row r="48" spans="1:11" ht="12.75" customHeight="1" x14ac:dyDescent="0.2">
      <c r="A48" s="2"/>
      <c r="B48" s="8"/>
      <c r="C48" s="40" t="s">
        <v>212</v>
      </c>
      <c r="D48" s="40" t="s">
        <v>223</v>
      </c>
      <c r="E48" s="40"/>
      <c r="F48" s="40"/>
      <c r="G48" s="40"/>
      <c r="H48" s="41" t="s">
        <v>224</v>
      </c>
      <c r="I48" s="8"/>
      <c r="J48" s="2"/>
      <c r="K48" s="2"/>
    </row>
    <row r="49" spans="1:11" ht="12.75" customHeight="1" x14ac:dyDescent="0.2">
      <c r="A49" s="2"/>
      <c r="B49" s="8"/>
      <c r="C49" s="40" t="s">
        <v>212</v>
      </c>
      <c r="D49" s="28" t="s">
        <v>225</v>
      </c>
      <c r="E49" s="28"/>
      <c r="F49" s="28"/>
      <c r="G49" s="40"/>
      <c r="H49" s="41" t="s">
        <v>226</v>
      </c>
      <c r="I49" s="8"/>
      <c r="J49" s="2"/>
      <c r="K49" s="2"/>
    </row>
    <row r="50" spans="1:11" ht="12.75" customHeight="1" x14ac:dyDescent="0.2">
      <c r="A50" s="2"/>
      <c r="B50" s="8"/>
      <c r="C50" s="42"/>
      <c r="D50" s="42"/>
      <c r="E50" s="43"/>
      <c r="F50" s="44"/>
      <c r="G50" s="44"/>
      <c r="H50" s="40"/>
      <c r="I50" s="8"/>
      <c r="J50" s="2"/>
      <c r="K50" s="2"/>
    </row>
    <row r="51" spans="1:11" ht="12.75" customHeight="1" x14ac:dyDescent="0.2">
      <c r="A51" s="2"/>
      <c r="B51" s="8"/>
      <c r="C51" s="40" t="s">
        <v>213</v>
      </c>
      <c r="D51" s="18" t="s">
        <v>215</v>
      </c>
      <c r="E51" s="18"/>
      <c r="F51" s="18"/>
      <c r="G51" s="40"/>
      <c r="H51" s="41" t="s">
        <v>227</v>
      </c>
      <c r="I51" s="8"/>
      <c r="J51" s="2"/>
      <c r="K51" s="2"/>
    </row>
    <row r="52" spans="1:11" ht="12.75" customHeight="1" x14ac:dyDescent="0.2">
      <c r="A52" s="2"/>
      <c r="B52" s="8"/>
      <c r="C52" s="40" t="s">
        <v>213</v>
      </c>
      <c r="D52" s="40" t="s">
        <v>217</v>
      </c>
      <c r="E52" s="40"/>
      <c r="F52" s="40"/>
      <c r="G52" s="40"/>
      <c r="H52" s="41" t="s">
        <v>228</v>
      </c>
      <c r="I52" s="8"/>
      <c r="J52" s="2"/>
      <c r="K52" s="2"/>
    </row>
    <row r="53" spans="1:11" ht="12.75" customHeight="1" x14ac:dyDescent="0.2">
      <c r="A53" s="2"/>
      <c r="B53" s="8"/>
      <c r="C53" s="40" t="s">
        <v>213</v>
      </c>
      <c r="D53" s="40" t="s">
        <v>219</v>
      </c>
      <c r="E53" s="40"/>
      <c r="F53" s="40"/>
      <c r="G53" s="40"/>
      <c r="H53" s="41" t="s">
        <v>229</v>
      </c>
      <c r="I53" s="8"/>
      <c r="J53" s="2"/>
      <c r="K53" s="2"/>
    </row>
    <row r="54" spans="1:11" ht="12.75" customHeight="1" x14ac:dyDescent="0.2">
      <c r="A54" s="2"/>
      <c r="B54" s="8"/>
      <c r="C54" s="40" t="s">
        <v>213</v>
      </c>
      <c r="D54" s="40" t="s">
        <v>221</v>
      </c>
      <c r="E54" s="40"/>
      <c r="F54" s="40"/>
      <c r="G54" s="40"/>
      <c r="H54" s="41" t="s">
        <v>230</v>
      </c>
      <c r="I54" s="8"/>
      <c r="J54" s="2"/>
      <c r="K54" s="2"/>
    </row>
    <row r="55" spans="1:11" ht="12.75" customHeight="1" x14ac:dyDescent="0.2">
      <c r="A55" s="2"/>
      <c r="B55" s="8"/>
      <c r="C55" s="40" t="s">
        <v>213</v>
      </c>
      <c r="D55" s="40" t="s">
        <v>223</v>
      </c>
      <c r="E55" s="40"/>
      <c r="F55" s="40"/>
      <c r="G55" s="40"/>
      <c r="H55" s="41" t="s">
        <v>231</v>
      </c>
      <c r="I55" s="8"/>
      <c r="J55" s="2"/>
      <c r="K55" s="2"/>
    </row>
    <row r="56" spans="1:11" ht="12.75" customHeight="1" x14ac:dyDescent="0.2">
      <c r="A56" s="2"/>
      <c r="B56" s="8"/>
      <c r="C56" s="40" t="s">
        <v>213</v>
      </c>
      <c r="D56" s="40" t="s">
        <v>225</v>
      </c>
      <c r="E56" s="40"/>
      <c r="F56" s="40"/>
      <c r="G56" s="40"/>
      <c r="H56" s="41" t="s">
        <v>232</v>
      </c>
      <c r="I56" s="8"/>
      <c r="J56" s="2"/>
      <c r="K56" s="2"/>
    </row>
    <row r="57" spans="1:11" ht="12.75" customHeight="1" x14ac:dyDescent="0.2">
      <c r="A57" s="2"/>
      <c r="B57" s="8"/>
      <c r="C57" s="40"/>
      <c r="D57" s="40"/>
      <c r="E57" s="40"/>
      <c r="F57" s="40"/>
      <c r="G57" s="40"/>
      <c r="H57" s="40"/>
      <c r="I57" s="8"/>
      <c r="J57" s="2"/>
      <c r="K57" s="2"/>
    </row>
    <row r="58" spans="1:11" ht="12.75" customHeight="1" x14ac:dyDescent="0.2">
      <c r="A58" s="2"/>
      <c r="B58" s="8"/>
      <c r="C58" s="40" t="s">
        <v>215</v>
      </c>
      <c r="D58" s="40" t="s">
        <v>217</v>
      </c>
      <c r="E58" s="40"/>
      <c r="F58" s="40"/>
      <c r="G58" s="40"/>
      <c r="H58" s="41" t="s">
        <v>233</v>
      </c>
      <c r="I58" s="8"/>
      <c r="J58" s="2"/>
      <c r="K58" s="2"/>
    </row>
    <row r="59" spans="1:11" ht="12.75" customHeight="1" x14ac:dyDescent="0.2">
      <c r="A59" s="2"/>
      <c r="B59" s="8"/>
      <c r="C59" s="40" t="s">
        <v>215</v>
      </c>
      <c r="D59" s="40" t="s">
        <v>219</v>
      </c>
      <c r="E59" s="40"/>
      <c r="F59" s="40"/>
      <c r="G59" s="40"/>
      <c r="H59" s="41" t="s">
        <v>234</v>
      </c>
      <c r="I59" s="8"/>
      <c r="J59" s="2"/>
      <c r="K59" s="2"/>
    </row>
    <row r="60" spans="1:11" ht="12.75" customHeight="1" x14ac:dyDescent="0.2">
      <c r="A60" s="2"/>
      <c r="B60" s="8"/>
      <c r="C60" s="40" t="s">
        <v>215</v>
      </c>
      <c r="D60" s="40" t="s">
        <v>221</v>
      </c>
      <c r="E60" s="40"/>
      <c r="F60" s="40"/>
      <c r="G60" s="40"/>
      <c r="H60" s="41" t="s">
        <v>235</v>
      </c>
      <c r="I60" s="8"/>
      <c r="J60" s="2"/>
      <c r="K60" s="2"/>
    </row>
    <row r="61" spans="1:11" ht="12.75" customHeight="1" x14ac:dyDescent="0.2">
      <c r="A61" s="2"/>
      <c r="B61" s="8"/>
      <c r="C61" s="40" t="s">
        <v>215</v>
      </c>
      <c r="D61" s="40" t="s">
        <v>223</v>
      </c>
      <c r="E61" s="40"/>
      <c r="F61" s="40"/>
      <c r="G61" s="40"/>
      <c r="H61" s="41" t="s">
        <v>236</v>
      </c>
      <c r="I61" s="8"/>
      <c r="J61" s="2"/>
      <c r="K61" s="2"/>
    </row>
    <row r="62" spans="1:11" ht="12.75" customHeight="1" x14ac:dyDescent="0.2">
      <c r="A62" s="2"/>
      <c r="B62" s="8"/>
      <c r="C62" s="40" t="s">
        <v>215</v>
      </c>
      <c r="D62" s="40" t="s">
        <v>225</v>
      </c>
      <c r="E62" s="40"/>
      <c r="F62" s="40"/>
      <c r="G62" s="40"/>
      <c r="H62" s="41" t="s">
        <v>237</v>
      </c>
      <c r="I62" s="8"/>
      <c r="J62" s="2"/>
      <c r="K62" s="2"/>
    </row>
    <row r="63" spans="1:11" ht="12.75" customHeight="1" x14ac:dyDescent="0.2">
      <c r="A63" s="2"/>
      <c r="B63" s="8"/>
      <c r="C63" s="40"/>
      <c r="D63" s="40"/>
      <c r="E63" s="40"/>
      <c r="F63" s="40"/>
      <c r="G63" s="40"/>
      <c r="H63" s="40"/>
      <c r="I63" s="8"/>
      <c r="J63" s="2"/>
      <c r="K63" s="2"/>
    </row>
    <row r="64" spans="1:11" ht="12.75" customHeight="1" x14ac:dyDescent="0.2">
      <c r="A64" s="2"/>
      <c r="B64" s="8"/>
      <c r="C64" s="40" t="s">
        <v>217</v>
      </c>
      <c r="D64" s="40" t="s">
        <v>219</v>
      </c>
      <c r="E64" s="40"/>
      <c r="F64" s="40"/>
      <c r="G64" s="40"/>
      <c r="H64" s="41" t="s">
        <v>238</v>
      </c>
      <c r="I64" s="8"/>
      <c r="J64" s="2"/>
      <c r="K64" s="2"/>
    </row>
    <row r="65" spans="1:11" ht="12.75" customHeight="1" x14ac:dyDescent="0.2">
      <c r="A65" s="2"/>
      <c r="B65" s="8"/>
      <c r="C65" s="40" t="s">
        <v>217</v>
      </c>
      <c r="D65" s="40" t="s">
        <v>221</v>
      </c>
      <c r="E65" s="40"/>
      <c r="F65" s="40"/>
      <c r="G65" s="40"/>
      <c r="H65" s="41" t="s">
        <v>239</v>
      </c>
      <c r="I65" s="8"/>
      <c r="J65" s="2"/>
      <c r="K65" s="2"/>
    </row>
    <row r="66" spans="1:11" ht="12.75" customHeight="1" x14ac:dyDescent="0.2">
      <c r="A66" s="2"/>
      <c r="B66" s="8"/>
      <c r="C66" s="40" t="s">
        <v>217</v>
      </c>
      <c r="D66" s="40" t="s">
        <v>223</v>
      </c>
      <c r="E66" s="40"/>
      <c r="F66" s="40"/>
      <c r="G66" s="40"/>
      <c r="H66" s="41" t="s">
        <v>240</v>
      </c>
      <c r="I66" s="8"/>
      <c r="J66" s="2"/>
      <c r="K66" s="2"/>
    </row>
    <row r="67" spans="1:11" ht="12.75" customHeight="1" x14ac:dyDescent="0.2">
      <c r="A67" s="2"/>
      <c r="B67" s="8"/>
      <c r="C67" s="40" t="s">
        <v>217</v>
      </c>
      <c r="D67" s="40" t="s">
        <v>225</v>
      </c>
      <c r="E67" s="40"/>
      <c r="F67" s="40"/>
      <c r="G67" s="40"/>
      <c r="H67" s="41" t="s">
        <v>241</v>
      </c>
      <c r="I67" s="8"/>
      <c r="J67" s="2"/>
      <c r="K67" s="2"/>
    </row>
    <row r="68" spans="1:11" ht="12.75" customHeight="1" x14ac:dyDescent="0.2">
      <c r="A68" s="2"/>
      <c r="B68" s="8"/>
      <c r="C68" s="40"/>
      <c r="D68" s="40"/>
      <c r="E68" s="40"/>
      <c r="F68" s="40"/>
      <c r="G68" s="40"/>
      <c r="H68" s="40"/>
      <c r="I68" s="8"/>
      <c r="J68" s="2"/>
      <c r="K68" s="2"/>
    </row>
    <row r="69" spans="1:11" ht="12.75" customHeight="1" x14ac:dyDescent="0.2">
      <c r="A69" s="2"/>
      <c r="B69" s="8"/>
      <c r="C69" s="40" t="s">
        <v>219</v>
      </c>
      <c r="D69" s="40" t="s">
        <v>221</v>
      </c>
      <c r="E69" s="40"/>
      <c r="F69" s="40"/>
      <c r="G69" s="40"/>
      <c r="H69" s="41" t="s">
        <v>242</v>
      </c>
      <c r="I69" s="8"/>
      <c r="J69" s="2"/>
      <c r="K69" s="2"/>
    </row>
    <row r="70" spans="1:11" ht="12.75" customHeight="1" x14ac:dyDescent="0.2">
      <c r="A70" s="2"/>
      <c r="B70" s="8"/>
      <c r="C70" s="40" t="s">
        <v>219</v>
      </c>
      <c r="D70" s="40" t="s">
        <v>223</v>
      </c>
      <c r="E70" s="40"/>
      <c r="F70" s="40"/>
      <c r="G70" s="40"/>
      <c r="H70" s="41" t="s">
        <v>243</v>
      </c>
      <c r="I70" s="8"/>
      <c r="J70" s="2"/>
      <c r="K70" s="2"/>
    </row>
    <row r="71" spans="1:11" ht="12.75" customHeight="1" x14ac:dyDescent="0.2">
      <c r="A71" s="2"/>
      <c r="B71" s="8"/>
      <c r="C71" s="40" t="s">
        <v>219</v>
      </c>
      <c r="D71" s="40" t="s">
        <v>225</v>
      </c>
      <c r="E71" s="40"/>
      <c r="F71" s="40"/>
      <c r="G71" s="40"/>
      <c r="H71" s="41" t="s">
        <v>244</v>
      </c>
      <c r="I71" s="8"/>
      <c r="J71" s="2"/>
      <c r="K71" s="2"/>
    </row>
    <row r="72" spans="1:11" ht="12.75" customHeight="1" x14ac:dyDescent="0.2">
      <c r="A72" s="2"/>
      <c r="B72" s="8"/>
      <c r="C72" s="40"/>
      <c r="D72" s="40"/>
      <c r="E72" s="40"/>
      <c r="F72" s="40"/>
      <c r="G72" s="40"/>
      <c r="H72" s="40"/>
      <c r="I72" s="8"/>
      <c r="J72" s="2"/>
      <c r="K72" s="2"/>
    </row>
    <row r="73" spans="1:11" ht="12.75" customHeight="1" x14ac:dyDescent="0.2">
      <c r="A73" s="2"/>
      <c r="B73" s="8"/>
      <c r="C73" s="40" t="s">
        <v>221</v>
      </c>
      <c r="D73" s="40" t="s">
        <v>223</v>
      </c>
      <c r="E73" s="40"/>
      <c r="F73" s="40"/>
      <c r="G73" s="40"/>
      <c r="H73" s="41" t="s">
        <v>245</v>
      </c>
      <c r="I73" s="8"/>
      <c r="J73" s="2"/>
      <c r="K73" s="2"/>
    </row>
    <row r="74" spans="1:11" ht="12.75" customHeight="1" x14ac:dyDescent="0.2">
      <c r="A74" s="2"/>
      <c r="B74" s="8"/>
      <c r="C74" s="40" t="s">
        <v>221</v>
      </c>
      <c r="D74" s="40" t="s">
        <v>225</v>
      </c>
      <c r="E74" s="40"/>
      <c r="F74" s="40"/>
      <c r="G74" s="40"/>
      <c r="H74" s="41" t="s">
        <v>246</v>
      </c>
      <c r="I74" s="8"/>
      <c r="J74" s="2"/>
      <c r="K74" s="2"/>
    </row>
    <row r="75" spans="1:11" ht="12.75" customHeight="1" x14ac:dyDescent="0.2">
      <c r="A75" s="2"/>
      <c r="B75" s="8"/>
      <c r="C75" s="40"/>
      <c r="D75" s="40"/>
      <c r="E75" s="40"/>
      <c r="F75" s="40"/>
      <c r="G75" s="40"/>
      <c r="H75" s="40"/>
      <c r="I75" s="8"/>
      <c r="J75" s="2"/>
      <c r="K75" s="2"/>
    </row>
    <row r="76" spans="1:11" ht="12.75" customHeight="1" x14ac:dyDescent="0.2">
      <c r="A76" s="2"/>
      <c r="B76" s="8"/>
      <c r="C76" s="40" t="s">
        <v>223</v>
      </c>
      <c r="D76" s="40" t="s">
        <v>225</v>
      </c>
      <c r="E76" s="40"/>
      <c r="F76" s="40"/>
      <c r="G76" s="40"/>
      <c r="H76" s="41" t="s">
        <v>247</v>
      </c>
      <c r="I76" s="8"/>
      <c r="J76" s="2"/>
      <c r="K76" s="2"/>
    </row>
    <row r="77" spans="1:11" ht="12.75" customHeight="1" x14ac:dyDescent="0.2">
      <c r="A77" s="2"/>
      <c r="B77" s="8"/>
      <c r="C77" s="8"/>
      <c r="D77" s="8"/>
      <c r="E77" s="8"/>
      <c r="F77" s="8"/>
      <c r="G77" s="8"/>
      <c r="H77" s="8"/>
      <c r="I77" s="8"/>
      <c r="J77" s="2"/>
      <c r="K77" s="2"/>
    </row>
    <row r="78" spans="1:11" ht="12.75" customHeight="1" x14ac:dyDescent="0.2">
      <c r="A78" s="2"/>
      <c r="B78" s="8"/>
      <c r="C78" s="8" t="s">
        <v>248</v>
      </c>
      <c r="D78" s="8"/>
      <c r="E78" s="8"/>
      <c r="F78" s="8"/>
      <c r="G78" s="8"/>
      <c r="H78" s="8"/>
      <c r="I78" s="8"/>
      <c r="J78" s="2"/>
      <c r="K78" s="2"/>
    </row>
    <row r="79" spans="1:11" ht="12.75" customHeight="1" x14ac:dyDescent="0.2">
      <c r="A79" s="2"/>
      <c r="B79" s="8"/>
      <c r="C79" s="8"/>
      <c r="D79" s="8"/>
      <c r="E79" s="8"/>
      <c r="F79" s="8"/>
      <c r="G79" s="8"/>
      <c r="H79" s="8"/>
      <c r="I79" s="8"/>
      <c r="J79" s="2"/>
      <c r="K79" s="2"/>
    </row>
    <row r="80" spans="1:11" ht="12.75" customHeight="1" x14ac:dyDescent="0.2">
      <c r="A80" s="2"/>
      <c r="B80" s="2"/>
      <c r="C80" s="2"/>
      <c r="D80" s="2"/>
      <c r="E80" s="2"/>
      <c r="F80" s="2"/>
      <c r="G80" s="2"/>
      <c r="H80" s="2"/>
      <c r="I80" s="2"/>
      <c r="J80" s="2"/>
      <c r="K80" s="2"/>
    </row>
    <row r="81" spans="1:4" ht="12.75" customHeight="1" x14ac:dyDescent="0.2">
      <c r="A81" s="2"/>
      <c r="B81" s="2"/>
      <c r="C81" s="2"/>
      <c r="D81" s="2"/>
    </row>
    <row r="82" spans="1:4" ht="12.75" customHeight="1" x14ac:dyDescent="0.2">
      <c r="A82" s="2"/>
      <c r="B82" s="2" t="s">
        <v>433</v>
      </c>
      <c r="C82" s="2"/>
      <c r="D82" s="2"/>
    </row>
    <row r="83" spans="1:4" ht="12.75" customHeight="1" x14ac:dyDescent="0.2">
      <c r="A83" s="2"/>
      <c r="B83" s="62" t="s">
        <v>81</v>
      </c>
      <c r="D83" s="2"/>
    </row>
    <row r="84" spans="1:4" ht="12.75" customHeight="1" x14ac:dyDescent="0.2">
      <c r="A84" s="2"/>
      <c r="B84" s="62" t="s">
        <v>426</v>
      </c>
      <c r="D84" s="2"/>
    </row>
    <row r="85" spans="1:4" ht="12.75" customHeight="1" x14ac:dyDescent="0.2">
      <c r="A85" s="2"/>
      <c r="B85" s="62" t="s">
        <v>434</v>
      </c>
      <c r="D85" s="2"/>
    </row>
    <row r="86" spans="1:4" ht="12.75" customHeight="1" x14ac:dyDescent="0.2">
      <c r="A86" s="2"/>
      <c r="B86" s="62" t="s">
        <v>435</v>
      </c>
      <c r="D86" s="2"/>
    </row>
    <row r="87" spans="1:4" ht="12.75" customHeight="1" x14ac:dyDescent="0.2">
      <c r="A87" s="2"/>
      <c r="B87" s="62" t="s">
        <v>436</v>
      </c>
      <c r="D87" s="2"/>
    </row>
    <row r="88" spans="1:4" ht="12.75" customHeight="1" x14ac:dyDescent="0.2">
      <c r="A88" s="2"/>
      <c r="B88" s="62" t="s">
        <v>429</v>
      </c>
      <c r="D88" s="2"/>
    </row>
    <row r="89" spans="1:4" ht="12.75" customHeight="1" x14ac:dyDescent="0.2">
      <c r="A89" s="2"/>
      <c r="B89" s="62" t="s">
        <v>437</v>
      </c>
      <c r="D89" s="2"/>
    </row>
    <row r="90" spans="1:4" ht="12.75" customHeight="1" x14ac:dyDescent="0.2">
      <c r="A90" s="2"/>
      <c r="B90" s="62" t="s">
        <v>438</v>
      </c>
      <c r="D90" s="2"/>
    </row>
    <row r="91" spans="1:4" ht="12.75" customHeight="1" x14ac:dyDescent="0.2">
      <c r="A91" s="2"/>
      <c r="B91" s="62" t="s">
        <v>428</v>
      </c>
      <c r="D91" s="2"/>
    </row>
    <row r="92" spans="1:4" ht="12.75" customHeight="1" x14ac:dyDescent="0.2">
      <c r="A92" s="2"/>
      <c r="B92" s="62" t="s">
        <v>439</v>
      </c>
      <c r="D92" s="2"/>
    </row>
    <row r="93" spans="1:4" ht="12.75" customHeight="1" x14ac:dyDescent="0.2">
      <c r="A93" s="2"/>
      <c r="B93" s="62" t="s">
        <v>440</v>
      </c>
      <c r="D93" s="2"/>
    </row>
    <row r="94" spans="1:4" ht="12.75" customHeight="1" x14ac:dyDescent="0.2">
      <c r="A94" s="2"/>
      <c r="B94" s="62" t="s">
        <v>441</v>
      </c>
      <c r="D94" s="2"/>
    </row>
    <row r="95" spans="1:4" ht="12.75" customHeight="1" x14ac:dyDescent="0.2">
      <c r="A95" s="2"/>
      <c r="B95" s="62" t="s">
        <v>430</v>
      </c>
      <c r="D95" s="2"/>
    </row>
    <row r="96" spans="1:4" ht="12.75" customHeight="1" x14ac:dyDescent="0.2">
      <c r="A96" s="2"/>
      <c r="B96" s="62" t="s">
        <v>442</v>
      </c>
      <c r="D96" s="2"/>
    </row>
    <row r="97" spans="1:4" ht="12.75" customHeight="1" x14ac:dyDescent="0.2">
      <c r="A97" s="2"/>
      <c r="B97" s="62" t="s">
        <v>443</v>
      </c>
      <c r="D97" s="2"/>
    </row>
    <row r="98" spans="1:4" ht="12.75" customHeight="1" x14ac:dyDescent="0.2">
      <c r="A98" s="2"/>
      <c r="B98" s="62" t="s">
        <v>198</v>
      </c>
      <c r="D98" s="2"/>
    </row>
    <row r="99" spans="1:4" ht="12.75" customHeight="1" x14ac:dyDescent="0.2">
      <c r="A99" s="2"/>
      <c r="B99" s="2"/>
      <c r="C99" s="2"/>
      <c r="D99" s="2"/>
    </row>
    <row r="100" spans="1:4" ht="12.75" customHeight="1" x14ac:dyDescent="0.2"/>
    <row r="101" spans="1:4" ht="12.75" customHeight="1" x14ac:dyDescent="0.2"/>
    <row r="102" spans="1:4" ht="12.75" customHeight="1" x14ac:dyDescent="0.2"/>
    <row r="103" spans="1:4" ht="12.75" customHeight="1" x14ac:dyDescent="0.2"/>
    <row r="104" spans="1:4" ht="12.75" customHeight="1" x14ac:dyDescent="0.2"/>
    <row r="105" spans="1:4" ht="12.75" customHeight="1" x14ac:dyDescent="0.2"/>
    <row r="106" spans="1:4" ht="12.75" customHeight="1" x14ac:dyDescent="0.2"/>
    <row r="107" spans="1:4" ht="12.75" customHeight="1" x14ac:dyDescent="0.2"/>
    <row r="108" spans="1:4" ht="12.75" customHeight="1" x14ac:dyDescent="0.2"/>
    <row r="109" spans="1:4" ht="12.75" customHeight="1" x14ac:dyDescent="0.2"/>
    <row r="110" spans="1:4" ht="12.75" customHeight="1" x14ac:dyDescent="0.2"/>
    <row r="111" spans="1:4" ht="12.75" customHeight="1" x14ac:dyDescent="0.2"/>
    <row r="112" spans="1:4"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row r="158" ht="12.75" customHeight="1" x14ac:dyDescent="0.2"/>
    <row r="159" ht="12.75" customHeight="1" x14ac:dyDescent="0.2"/>
    <row r="160"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row r="169" ht="12.75" customHeight="1" x14ac:dyDescent="0.2"/>
    <row r="170" ht="12.75" customHeight="1" x14ac:dyDescent="0.2"/>
    <row r="171" ht="12.75" customHeight="1" x14ac:dyDescent="0.2"/>
    <row r="172" ht="12.75" customHeight="1" x14ac:dyDescent="0.2"/>
    <row r="173" ht="12.75" customHeight="1" x14ac:dyDescent="0.2"/>
    <row r="174" ht="12.75" customHeight="1" x14ac:dyDescent="0.2"/>
    <row r="175" ht="12.75" customHeight="1" x14ac:dyDescent="0.2"/>
    <row r="176"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ht="12.75" customHeight="1" x14ac:dyDescent="0.2"/>
    <row r="194" ht="12.75" customHeight="1" x14ac:dyDescent="0.2"/>
    <row r="195" ht="12.75" customHeight="1" x14ac:dyDescent="0.2"/>
    <row r="196" ht="12.75" customHeight="1" x14ac:dyDescent="0.2"/>
    <row r="197" ht="12.75" customHeight="1" x14ac:dyDescent="0.2"/>
    <row r="198" ht="12.75" customHeight="1" x14ac:dyDescent="0.2"/>
    <row r="199" ht="12.75" customHeight="1" x14ac:dyDescent="0.2"/>
    <row r="200" ht="12.75" customHeight="1" x14ac:dyDescent="0.2"/>
    <row r="201" ht="12.75" customHeight="1" x14ac:dyDescent="0.2"/>
    <row r="202" ht="12.75" customHeight="1" x14ac:dyDescent="0.2"/>
    <row r="203" ht="12.75" customHeight="1" x14ac:dyDescent="0.2"/>
    <row r="204" ht="12.75" customHeight="1" x14ac:dyDescent="0.2"/>
    <row r="205" ht="12.75" customHeight="1" x14ac:dyDescent="0.2"/>
    <row r="206" ht="12.75" customHeight="1" x14ac:dyDescent="0.2"/>
    <row r="207" ht="12.75" customHeight="1" x14ac:dyDescent="0.2"/>
    <row r="208" ht="12.75" customHeight="1" x14ac:dyDescent="0.2"/>
    <row r="209" ht="12.75" customHeight="1" x14ac:dyDescent="0.2"/>
    <row r="210" ht="12.75" customHeight="1" x14ac:dyDescent="0.2"/>
    <row r="211" ht="12.75" customHeight="1" x14ac:dyDescent="0.2"/>
    <row r="212" ht="12.75" customHeight="1" x14ac:dyDescent="0.2"/>
    <row r="213" ht="12.75" customHeight="1" x14ac:dyDescent="0.2"/>
    <row r="214" ht="12.75" customHeight="1" x14ac:dyDescent="0.2"/>
    <row r="215" ht="12.75" customHeight="1" x14ac:dyDescent="0.2"/>
    <row r="216" ht="12.75" customHeight="1" x14ac:dyDescent="0.2"/>
    <row r="217" ht="12.75" customHeight="1" x14ac:dyDescent="0.2"/>
    <row r="218" ht="12.75" customHeight="1" x14ac:dyDescent="0.2"/>
    <row r="219" ht="12.75" customHeight="1" x14ac:dyDescent="0.2"/>
    <row r="220" ht="12.75" customHeight="1" x14ac:dyDescent="0.2"/>
    <row r="221" ht="12.75" customHeight="1" x14ac:dyDescent="0.2"/>
    <row r="222" ht="12.75" customHeight="1" x14ac:dyDescent="0.2"/>
    <row r="223" ht="12.75" customHeight="1" x14ac:dyDescent="0.2"/>
    <row r="224" ht="12.75" customHeight="1" x14ac:dyDescent="0.2"/>
    <row r="225" ht="12.75" customHeight="1" x14ac:dyDescent="0.2"/>
    <row r="226" ht="12.75" customHeight="1" x14ac:dyDescent="0.2"/>
    <row r="227" ht="12.75" customHeight="1" x14ac:dyDescent="0.2"/>
    <row r="228" ht="12.75" customHeight="1" x14ac:dyDescent="0.2"/>
    <row r="229" ht="12.75" customHeight="1" x14ac:dyDescent="0.2"/>
    <row r="230" ht="12.75" customHeight="1" x14ac:dyDescent="0.2"/>
    <row r="231" ht="12.75" customHeight="1" x14ac:dyDescent="0.2"/>
    <row r="232" ht="12.75" customHeight="1" x14ac:dyDescent="0.2"/>
    <row r="233" ht="12.75" customHeight="1" x14ac:dyDescent="0.2"/>
    <row r="234" ht="12.75" customHeight="1" x14ac:dyDescent="0.2"/>
    <row r="235" ht="12.75" customHeight="1" x14ac:dyDescent="0.2"/>
    <row r="236" ht="12.75" customHeight="1" x14ac:dyDescent="0.2"/>
    <row r="237" ht="12.75" customHeight="1" x14ac:dyDescent="0.2"/>
    <row r="238" ht="12.75" customHeight="1" x14ac:dyDescent="0.2"/>
    <row r="239" ht="12.75" customHeight="1" x14ac:dyDescent="0.2"/>
    <row r="240" ht="12.75" customHeight="1" x14ac:dyDescent="0.2"/>
    <row r="241" ht="12.75" customHeight="1" x14ac:dyDescent="0.2"/>
    <row r="242" ht="12.75" customHeight="1" x14ac:dyDescent="0.2"/>
    <row r="243" ht="12.75" customHeight="1" x14ac:dyDescent="0.2"/>
    <row r="244" ht="12.75" customHeight="1" x14ac:dyDescent="0.2"/>
    <row r="245" ht="12.75" customHeight="1" x14ac:dyDescent="0.2"/>
    <row r="246" ht="12.75" customHeight="1" x14ac:dyDescent="0.2"/>
    <row r="247" ht="12.75" customHeight="1" x14ac:dyDescent="0.2"/>
    <row r="248" ht="12.75" customHeight="1" x14ac:dyDescent="0.2"/>
    <row r="249" ht="12.75" customHeight="1" x14ac:dyDescent="0.2"/>
    <row r="250" ht="12.75" customHeight="1" x14ac:dyDescent="0.2"/>
    <row r="251" ht="12.75" customHeight="1" x14ac:dyDescent="0.2"/>
    <row r="252" ht="12.75" customHeight="1" x14ac:dyDescent="0.2"/>
    <row r="253" ht="12.75" customHeight="1" x14ac:dyDescent="0.2"/>
    <row r="254" ht="12.75" customHeight="1" x14ac:dyDescent="0.2"/>
    <row r="255" ht="12.75" customHeight="1" x14ac:dyDescent="0.2"/>
    <row r="256" ht="12.75" customHeight="1" x14ac:dyDescent="0.2"/>
    <row r="257" ht="12.75" customHeight="1" x14ac:dyDescent="0.2"/>
    <row r="258" ht="12.75" customHeight="1" x14ac:dyDescent="0.2"/>
    <row r="259" ht="12.75" customHeight="1" x14ac:dyDescent="0.2"/>
    <row r="260" ht="12.75" customHeight="1" x14ac:dyDescent="0.2"/>
    <row r="261" ht="12.75" customHeight="1" x14ac:dyDescent="0.2"/>
    <row r="262" ht="12.75" customHeight="1" x14ac:dyDescent="0.2"/>
    <row r="263" ht="12.75" customHeight="1" x14ac:dyDescent="0.2"/>
    <row r="264" ht="12.75" customHeight="1" x14ac:dyDescent="0.2"/>
    <row r="265" ht="12.75" customHeight="1" x14ac:dyDescent="0.2"/>
    <row r="266" ht="12.75" customHeight="1" x14ac:dyDescent="0.2"/>
    <row r="267" ht="12.75" customHeight="1" x14ac:dyDescent="0.2"/>
    <row r="268" ht="12.75" customHeight="1" x14ac:dyDescent="0.2"/>
    <row r="269" ht="12.75" customHeight="1" x14ac:dyDescent="0.2"/>
    <row r="270" ht="12.75" customHeight="1" x14ac:dyDescent="0.2"/>
    <row r="271" ht="12.75" customHeight="1" x14ac:dyDescent="0.2"/>
    <row r="272" ht="12.75" customHeight="1" x14ac:dyDescent="0.2"/>
    <row r="273" ht="12.75" customHeight="1" x14ac:dyDescent="0.2"/>
    <row r="274" ht="12.75" customHeight="1" x14ac:dyDescent="0.2"/>
    <row r="275" ht="12.75" customHeight="1" x14ac:dyDescent="0.2"/>
    <row r="276" ht="12.75" customHeight="1" x14ac:dyDescent="0.2"/>
    <row r="277" ht="12.75" customHeight="1" x14ac:dyDescent="0.2"/>
    <row r="278" ht="12.75" customHeight="1" x14ac:dyDescent="0.2"/>
    <row r="279" ht="12.75" customHeight="1" x14ac:dyDescent="0.2"/>
    <row r="280" ht="12.75" customHeight="1" x14ac:dyDescent="0.2"/>
    <row r="281" ht="12.75" customHeight="1" x14ac:dyDescent="0.2"/>
    <row r="282" ht="12.75" customHeight="1" x14ac:dyDescent="0.2"/>
    <row r="283" ht="12.75" customHeight="1" x14ac:dyDescent="0.2"/>
    <row r="284" ht="12.75" customHeight="1" x14ac:dyDescent="0.2"/>
    <row r="285" ht="12.75" customHeight="1" x14ac:dyDescent="0.2"/>
    <row r="286" ht="12.75" customHeight="1" x14ac:dyDescent="0.2"/>
    <row r="287" ht="12.75" customHeight="1" x14ac:dyDescent="0.2"/>
    <row r="288" ht="12.75" customHeight="1" x14ac:dyDescent="0.2"/>
    <row r="289" ht="12.75" customHeight="1" x14ac:dyDescent="0.2"/>
    <row r="290" ht="12.75" customHeight="1" x14ac:dyDescent="0.2"/>
    <row r="291" ht="12.75" customHeight="1" x14ac:dyDescent="0.2"/>
    <row r="292" ht="12.75" customHeight="1" x14ac:dyDescent="0.2"/>
    <row r="293" ht="12.75" customHeight="1" x14ac:dyDescent="0.2"/>
    <row r="294" ht="12.75" customHeight="1" x14ac:dyDescent="0.2"/>
    <row r="295" ht="12.75" customHeight="1" x14ac:dyDescent="0.2"/>
    <row r="296" ht="12.75" customHeight="1" x14ac:dyDescent="0.2"/>
    <row r="297" ht="12.75" customHeight="1" x14ac:dyDescent="0.2"/>
    <row r="298" ht="12.75" customHeight="1" x14ac:dyDescent="0.2"/>
    <row r="299" ht="12.75" customHeight="1" x14ac:dyDescent="0.2"/>
    <row r="300" ht="12.75" customHeight="1" x14ac:dyDescent="0.2"/>
    <row r="301" ht="12.75" customHeight="1" x14ac:dyDescent="0.2"/>
    <row r="302" ht="12.75" customHeight="1" x14ac:dyDescent="0.2"/>
    <row r="303" ht="12.75" customHeight="1" x14ac:dyDescent="0.2"/>
    <row r="304" ht="12.75" customHeight="1" x14ac:dyDescent="0.2"/>
    <row r="305" ht="12.75" customHeight="1" x14ac:dyDescent="0.2"/>
    <row r="306" ht="12.75" customHeight="1" x14ac:dyDescent="0.2"/>
    <row r="307" ht="12.75" customHeight="1" x14ac:dyDescent="0.2"/>
    <row r="308" ht="12.75" customHeight="1" x14ac:dyDescent="0.2"/>
    <row r="309" ht="12.75" customHeight="1" x14ac:dyDescent="0.2"/>
    <row r="310" ht="12.75" customHeight="1" x14ac:dyDescent="0.2"/>
    <row r="311" ht="12.75" customHeight="1" x14ac:dyDescent="0.2"/>
    <row r="312" ht="12.75" customHeight="1" x14ac:dyDescent="0.2"/>
    <row r="313" ht="12.75" customHeight="1" x14ac:dyDescent="0.2"/>
    <row r="314" ht="12.75" customHeight="1" x14ac:dyDescent="0.2"/>
    <row r="315" ht="12.75" customHeight="1" x14ac:dyDescent="0.2"/>
    <row r="316" ht="12.75" customHeight="1" x14ac:dyDescent="0.2"/>
    <row r="317" ht="12.75" customHeight="1" x14ac:dyDescent="0.2"/>
    <row r="318" ht="12.75" customHeight="1" x14ac:dyDescent="0.2"/>
    <row r="319" ht="12.75" customHeight="1" x14ac:dyDescent="0.2"/>
    <row r="320" ht="12.75" customHeight="1" x14ac:dyDescent="0.2"/>
    <row r="321" ht="12.75" customHeight="1" x14ac:dyDescent="0.2"/>
    <row r="322" ht="12.75" customHeight="1" x14ac:dyDescent="0.2"/>
    <row r="323" ht="12.75" customHeight="1" x14ac:dyDescent="0.2"/>
    <row r="324" ht="12.75" customHeight="1" x14ac:dyDescent="0.2"/>
    <row r="325" ht="12.75" customHeight="1" x14ac:dyDescent="0.2"/>
    <row r="326" ht="12.75" customHeight="1" x14ac:dyDescent="0.2"/>
    <row r="327" ht="12.75" customHeight="1" x14ac:dyDescent="0.2"/>
    <row r="328" ht="12.75" customHeight="1" x14ac:dyDescent="0.2"/>
    <row r="329" ht="12.75" customHeight="1" x14ac:dyDescent="0.2"/>
    <row r="330" ht="12.75" customHeight="1" x14ac:dyDescent="0.2"/>
    <row r="331" ht="12.75" customHeight="1" x14ac:dyDescent="0.2"/>
    <row r="332" ht="12.75" customHeight="1" x14ac:dyDescent="0.2"/>
    <row r="333" ht="12.75" customHeight="1" x14ac:dyDescent="0.2"/>
    <row r="334" ht="12.75" customHeight="1" x14ac:dyDescent="0.2"/>
    <row r="335" ht="12.75" customHeight="1" x14ac:dyDescent="0.2"/>
    <row r="336" ht="12.75" customHeight="1" x14ac:dyDescent="0.2"/>
    <row r="337" ht="12.75" customHeight="1" x14ac:dyDescent="0.2"/>
    <row r="338" ht="12.75" customHeight="1" x14ac:dyDescent="0.2"/>
    <row r="339" ht="12.75" customHeight="1" x14ac:dyDescent="0.2"/>
    <row r="340" ht="12.75" customHeight="1" x14ac:dyDescent="0.2"/>
    <row r="341" ht="12.75" customHeight="1" x14ac:dyDescent="0.2"/>
    <row r="342" ht="12.75" customHeight="1" x14ac:dyDescent="0.2"/>
    <row r="343" ht="12.75" customHeight="1" x14ac:dyDescent="0.2"/>
    <row r="344" ht="12.75" customHeight="1" x14ac:dyDescent="0.2"/>
    <row r="345" ht="12.75" customHeight="1" x14ac:dyDescent="0.2"/>
    <row r="346" ht="12.75" customHeight="1" x14ac:dyDescent="0.2"/>
    <row r="347" ht="12.75" customHeight="1" x14ac:dyDescent="0.2"/>
    <row r="348" ht="12.75" customHeight="1" x14ac:dyDescent="0.2"/>
    <row r="349" ht="12.75" customHeight="1" x14ac:dyDescent="0.2"/>
    <row r="350" ht="12.75" customHeight="1" x14ac:dyDescent="0.2"/>
    <row r="351" ht="12.75" customHeight="1" x14ac:dyDescent="0.2"/>
    <row r="352" ht="12.75" customHeight="1" x14ac:dyDescent="0.2"/>
    <row r="353" ht="12.75" customHeight="1" x14ac:dyDescent="0.2"/>
    <row r="354" ht="12.75" customHeight="1" x14ac:dyDescent="0.2"/>
    <row r="355" ht="12.75" customHeight="1" x14ac:dyDescent="0.2"/>
    <row r="356" ht="12.75" customHeight="1" x14ac:dyDescent="0.2"/>
    <row r="357" ht="12.75" customHeight="1" x14ac:dyDescent="0.2"/>
    <row r="358" ht="12.75" customHeight="1" x14ac:dyDescent="0.2"/>
    <row r="359" ht="12.75" customHeight="1" x14ac:dyDescent="0.2"/>
    <row r="360" ht="12.75" customHeight="1" x14ac:dyDescent="0.2"/>
    <row r="361" ht="12.75" customHeight="1" x14ac:dyDescent="0.2"/>
    <row r="362" ht="12.75" customHeight="1" x14ac:dyDescent="0.2"/>
    <row r="363" ht="12.75" customHeight="1" x14ac:dyDescent="0.2"/>
    <row r="364" ht="12.75" customHeight="1" x14ac:dyDescent="0.2"/>
    <row r="365" ht="12.75" customHeight="1" x14ac:dyDescent="0.2"/>
    <row r="366" ht="12.75" customHeight="1" x14ac:dyDescent="0.2"/>
    <row r="367" ht="12.75" customHeight="1" x14ac:dyDescent="0.2"/>
    <row r="368" ht="12.75" customHeight="1" x14ac:dyDescent="0.2"/>
    <row r="369" ht="12.75" customHeight="1" x14ac:dyDescent="0.2"/>
    <row r="370" ht="12.75" customHeight="1" x14ac:dyDescent="0.2"/>
    <row r="371" ht="12.75" customHeight="1" x14ac:dyDescent="0.2"/>
    <row r="372" ht="12.75" customHeight="1" x14ac:dyDescent="0.2"/>
    <row r="373" ht="12.75" customHeight="1" x14ac:dyDescent="0.2"/>
    <row r="374" ht="12.75" customHeight="1" x14ac:dyDescent="0.2"/>
    <row r="375" ht="12.75" customHeight="1" x14ac:dyDescent="0.2"/>
    <row r="376" ht="12.75" customHeight="1" x14ac:dyDescent="0.2"/>
    <row r="377" ht="12.75" customHeight="1" x14ac:dyDescent="0.2"/>
    <row r="378" ht="12.75" customHeight="1" x14ac:dyDescent="0.2"/>
    <row r="379" ht="12.75" customHeight="1" x14ac:dyDescent="0.2"/>
    <row r="380" ht="12.75" customHeight="1" x14ac:dyDescent="0.2"/>
    <row r="381" ht="12.75" customHeight="1" x14ac:dyDescent="0.2"/>
    <row r="382" ht="12.75" customHeight="1" x14ac:dyDescent="0.2"/>
    <row r="383" ht="12.75" customHeight="1" x14ac:dyDescent="0.2"/>
    <row r="384" ht="12.75" customHeight="1" x14ac:dyDescent="0.2"/>
    <row r="385" ht="12.75" customHeight="1" x14ac:dyDescent="0.2"/>
    <row r="386" ht="12.75" customHeight="1" x14ac:dyDescent="0.2"/>
    <row r="387" ht="12.75" customHeight="1" x14ac:dyDescent="0.2"/>
    <row r="388" ht="12.75" customHeight="1" x14ac:dyDescent="0.2"/>
    <row r="389" ht="12.75" customHeight="1" x14ac:dyDescent="0.2"/>
    <row r="390" ht="12.75" customHeight="1" x14ac:dyDescent="0.2"/>
    <row r="391" ht="12.75" customHeight="1" x14ac:dyDescent="0.2"/>
    <row r="392" ht="12.75" customHeight="1" x14ac:dyDescent="0.2"/>
    <row r="393" ht="12.75" customHeight="1" x14ac:dyDescent="0.2"/>
    <row r="394" ht="12.75" customHeight="1" x14ac:dyDescent="0.2"/>
    <row r="395" ht="12.75" customHeight="1" x14ac:dyDescent="0.2"/>
    <row r="396" ht="12.75" customHeight="1" x14ac:dyDescent="0.2"/>
    <row r="397" ht="12.75" customHeight="1" x14ac:dyDescent="0.2"/>
    <row r="398" ht="12.75" customHeight="1" x14ac:dyDescent="0.2"/>
    <row r="399" ht="12.75" customHeight="1" x14ac:dyDescent="0.2"/>
    <row r="400" ht="12.75" customHeight="1" x14ac:dyDescent="0.2"/>
    <row r="401" ht="12.75" customHeight="1" x14ac:dyDescent="0.2"/>
    <row r="402" ht="12.75" customHeight="1" x14ac:dyDescent="0.2"/>
    <row r="403" ht="12.75" customHeight="1" x14ac:dyDescent="0.2"/>
    <row r="404" ht="12.75" customHeight="1" x14ac:dyDescent="0.2"/>
    <row r="405" ht="12.75" customHeight="1" x14ac:dyDescent="0.2"/>
    <row r="406" ht="12.75" customHeight="1" x14ac:dyDescent="0.2"/>
    <row r="407" ht="12.75" customHeight="1" x14ac:dyDescent="0.2"/>
    <row r="408" ht="12.75" customHeight="1" x14ac:dyDescent="0.2"/>
    <row r="409" ht="12.75" customHeight="1" x14ac:dyDescent="0.2"/>
    <row r="410" ht="12.75" customHeight="1" x14ac:dyDescent="0.2"/>
    <row r="411" ht="12.75" customHeight="1" x14ac:dyDescent="0.2"/>
    <row r="412" ht="12.75" customHeight="1" x14ac:dyDescent="0.2"/>
    <row r="413" ht="12.75" customHeight="1" x14ac:dyDescent="0.2"/>
    <row r="414" ht="12.75" customHeight="1" x14ac:dyDescent="0.2"/>
    <row r="415" ht="12.75" customHeight="1" x14ac:dyDescent="0.2"/>
    <row r="416" ht="12.75" customHeight="1" x14ac:dyDescent="0.2"/>
    <row r="417" ht="12.75" customHeight="1" x14ac:dyDescent="0.2"/>
    <row r="418" ht="12.75" customHeight="1" x14ac:dyDescent="0.2"/>
    <row r="419" ht="12.75" customHeight="1" x14ac:dyDescent="0.2"/>
    <row r="420" ht="12.75" customHeight="1" x14ac:dyDescent="0.2"/>
    <row r="421" ht="12.75" customHeight="1" x14ac:dyDescent="0.2"/>
    <row r="422" ht="12.75" customHeight="1" x14ac:dyDescent="0.2"/>
    <row r="423" ht="12.75" customHeight="1" x14ac:dyDescent="0.2"/>
    <row r="424" ht="12.75" customHeight="1" x14ac:dyDescent="0.2"/>
    <row r="425" ht="12.75" customHeight="1" x14ac:dyDescent="0.2"/>
    <row r="426" ht="12.75" customHeight="1" x14ac:dyDescent="0.2"/>
    <row r="427" ht="12.75" customHeight="1" x14ac:dyDescent="0.2"/>
    <row r="428" ht="12.75" customHeight="1" x14ac:dyDescent="0.2"/>
    <row r="429" ht="12.75" customHeight="1" x14ac:dyDescent="0.2"/>
    <row r="430" ht="12.75" customHeight="1" x14ac:dyDescent="0.2"/>
    <row r="431" ht="12.75" customHeight="1" x14ac:dyDescent="0.2"/>
    <row r="432" ht="12.75" customHeight="1" x14ac:dyDescent="0.2"/>
    <row r="433" ht="12.75" customHeight="1" x14ac:dyDescent="0.2"/>
    <row r="434" ht="12.75" customHeight="1" x14ac:dyDescent="0.2"/>
    <row r="435" ht="12.75" customHeight="1" x14ac:dyDescent="0.2"/>
    <row r="436" ht="12.75" customHeight="1" x14ac:dyDescent="0.2"/>
    <row r="437" ht="12.75" customHeight="1" x14ac:dyDescent="0.2"/>
    <row r="438" ht="12.75" customHeight="1" x14ac:dyDescent="0.2"/>
    <row r="439" ht="12.75" customHeight="1" x14ac:dyDescent="0.2"/>
    <row r="440" ht="12.75" customHeight="1" x14ac:dyDescent="0.2"/>
    <row r="441" ht="12.75" customHeight="1" x14ac:dyDescent="0.2"/>
    <row r="442" ht="12.75" customHeight="1" x14ac:dyDescent="0.2"/>
    <row r="443" ht="12.75" customHeight="1" x14ac:dyDescent="0.2"/>
    <row r="444" ht="12.75" customHeight="1" x14ac:dyDescent="0.2"/>
    <row r="445" ht="12.75" customHeight="1" x14ac:dyDescent="0.2"/>
    <row r="446" ht="12.75" customHeight="1" x14ac:dyDescent="0.2"/>
    <row r="447" ht="12.75" customHeight="1" x14ac:dyDescent="0.2"/>
    <row r="448" ht="12.75" customHeight="1" x14ac:dyDescent="0.2"/>
    <row r="449" ht="12.75" customHeight="1" x14ac:dyDescent="0.2"/>
    <row r="450" ht="12.75" customHeight="1" x14ac:dyDescent="0.2"/>
    <row r="451" ht="12.75" customHeight="1" x14ac:dyDescent="0.2"/>
    <row r="452" ht="12.75" customHeight="1" x14ac:dyDescent="0.2"/>
    <row r="453" ht="12.75" customHeight="1" x14ac:dyDescent="0.2"/>
    <row r="454" ht="12.75" customHeight="1" x14ac:dyDescent="0.2"/>
    <row r="455" ht="12.75" customHeight="1" x14ac:dyDescent="0.2"/>
    <row r="456" ht="12.75" customHeight="1" x14ac:dyDescent="0.2"/>
    <row r="457" ht="12.75" customHeight="1" x14ac:dyDescent="0.2"/>
    <row r="458" ht="12.75" customHeight="1" x14ac:dyDescent="0.2"/>
    <row r="459" ht="12.75" customHeight="1" x14ac:dyDescent="0.2"/>
    <row r="460" ht="12.75" customHeight="1" x14ac:dyDescent="0.2"/>
    <row r="461" ht="12.75" customHeight="1" x14ac:dyDescent="0.2"/>
    <row r="462" ht="12.75" customHeight="1" x14ac:dyDescent="0.2"/>
    <row r="463" ht="12.75" customHeight="1" x14ac:dyDescent="0.2"/>
    <row r="464" ht="12.75" customHeight="1" x14ac:dyDescent="0.2"/>
    <row r="465" ht="12.75" customHeight="1" x14ac:dyDescent="0.2"/>
    <row r="466" ht="12.75" customHeight="1" x14ac:dyDescent="0.2"/>
    <row r="467" ht="12.75" customHeight="1" x14ac:dyDescent="0.2"/>
    <row r="468" ht="12.75" customHeight="1" x14ac:dyDescent="0.2"/>
    <row r="469" ht="12.75" customHeight="1" x14ac:dyDescent="0.2"/>
    <row r="470" ht="12.75" customHeight="1" x14ac:dyDescent="0.2"/>
    <row r="471" ht="12.75" customHeight="1" x14ac:dyDescent="0.2"/>
    <row r="472" ht="12.75" customHeight="1" x14ac:dyDescent="0.2"/>
    <row r="473" ht="12.75" customHeight="1" x14ac:dyDescent="0.2"/>
    <row r="474" ht="12.75" customHeight="1" x14ac:dyDescent="0.2"/>
    <row r="475" ht="12.75" customHeight="1" x14ac:dyDescent="0.2"/>
    <row r="476" ht="12.75" customHeight="1" x14ac:dyDescent="0.2"/>
    <row r="477" ht="12.75" customHeight="1" x14ac:dyDescent="0.2"/>
    <row r="478" ht="12.75" customHeight="1" x14ac:dyDescent="0.2"/>
    <row r="479" ht="12.75" customHeight="1" x14ac:dyDescent="0.2"/>
    <row r="480" ht="12.75" customHeight="1" x14ac:dyDescent="0.2"/>
    <row r="481" ht="12.75" customHeight="1" x14ac:dyDescent="0.2"/>
    <row r="482" ht="12.75" customHeight="1" x14ac:dyDescent="0.2"/>
    <row r="483" ht="12.75" customHeight="1" x14ac:dyDescent="0.2"/>
    <row r="484" ht="12.75" customHeight="1" x14ac:dyDescent="0.2"/>
    <row r="485" ht="12.75" customHeight="1" x14ac:dyDescent="0.2"/>
    <row r="486" ht="12.75" customHeight="1" x14ac:dyDescent="0.2"/>
    <row r="487" ht="12.75" customHeight="1" x14ac:dyDescent="0.2"/>
    <row r="488" ht="12.75" customHeight="1" x14ac:dyDescent="0.2"/>
    <row r="489" ht="12.75" customHeight="1" x14ac:dyDescent="0.2"/>
    <row r="490" ht="12.75" customHeight="1" x14ac:dyDescent="0.2"/>
    <row r="491" ht="12.75" customHeight="1" x14ac:dyDescent="0.2"/>
    <row r="492" ht="12.75" customHeight="1" x14ac:dyDescent="0.2"/>
    <row r="493" ht="12.75" customHeight="1" x14ac:dyDescent="0.2"/>
    <row r="494" ht="12.75" customHeight="1" x14ac:dyDescent="0.2"/>
    <row r="495" ht="12.75" customHeight="1" x14ac:dyDescent="0.2"/>
    <row r="496" ht="12.75" customHeight="1" x14ac:dyDescent="0.2"/>
    <row r="497" ht="12.75" customHeight="1" x14ac:dyDescent="0.2"/>
    <row r="498" ht="12.75" customHeight="1" x14ac:dyDescent="0.2"/>
    <row r="499" ht="12.75" customHeight="1" x14ac:dyDescent="0.2"/>
    <row r="500" ht="12.75" customHeight="1" x14ac:dyDescent="0.2"/>
    <row r="501" ht="12.75" customHeight="1" x14ac:dyDescent="0.2"/>
    <row r="502" ht="12.75" customHeight="1" x14ac:dyDescent="0.2"/>
    <row r="503" ht="12.75" customHeight="1" x14ac:dyDescent="0.2"/>
    <row r="504" ht="12.75" customHeight="1" x14ac:dyDescent="0.2"/>
    <row r="505" ht="12.75" customHeight="1" x14ac:dyDescent="0.2"/>
    <row r="506" ht="12.75" customHeight="1" x14ac:dyDescent="0.2"/>
    <row r="507" ht="12.75" customHeight="1" x14ac:dyDescent="0.2"/>
    <row r="508" ht="12.75" customHeight="1" x14ac:dyDescent="0.2"/>
    <row r="509" ht="12.75" customHeight="1" x14ac:dyDescent="0.2"/>
    <row r="510" ht="12.75" customHeight="1" x14ac:dyDescent="0.2"/>
    <row r="511" ht="12.75" customHeight="1" x14ac:dyDescent="0.2"/>
    <row r="512" ht="12.75" customHeight="1" x14ac:dyDescent="0.2"/>
    <row r="513" ht="12.75" customHeight="1" x14ac:dyDescent="0.2"/>
    <row r="514" ht="12.75" customHeight="1" x14ac:dyDescent="0.2"/>
    <row r="515" ht="12.75" customHeight="1" x14ac:dyDescent="0.2"/>
    <row r="516" ht="12.75" customHeight="1" x14ac:dyDescent="0.2"/>
    <row r="517" ht="12.75" customHeight="1" x14ac:dyDescent="0.2"/>
    <row r="518" ht="12.75" customHeight="1" x14ac:dyDescent="0.2"/>
    <row r="519" ht="12.75" customHeight="1" x14ac:dyDescent="0.2"/>
    <row r="520" ht="12.75" customHeight="1" x14ac:dyDescent="0.2"/>
    <row r="521" ht="12.75" customHeight="1" x14ac:dyDescent="0.2"/>
    <row r="522" ht="12.75" customHeight="1" x14ac:dyDescent="0.2"/>
    <row r="523" ht="12.75" customHeight="1" x14ac:dyDescent="0.2"/>
    <row r="524" ht="12.75" customHeight="1" x14ac:dyDescent="0.2"/>
    <row r="525" ht="12.75" customHeight="1" x14ac:dyDescent="0.2"/>
    <row r="526" ht="12.75" customHeight="1" x14ac:dyDescent="0.2"/>
    <row r="527" ht="12.75" customHeight="1" x14ac:dyDescent="0.2"/>
    <row r="528" ht="12.75" customHeight="1" x14ac:dyDescent="0.2"/>
    <row r="529" ht="12.75" customHeight="1" x14ac:dyDescent="0.2"/>
    <row r="530" ht="12.75" customHeight="1" x14ac:dyDescent="0.2"/>
    <row r="531" ht="12.75" customHeight="1" x14ac:dyDescent="0.2"/>
    <row r="532" ht="12.75" customHeight="1" x14ac:dyDescent="0.2"/>
    <row r="533" ht="12.75" customHeight="1" x14ac:dyDescent="0.2"/>
    <row r="534" ht="12.75" customHeight="1" x14ac:dyDescent="0.2"/>
    <row r="535" ht="12.75" customHeight="1" x14ac:dyDescent="0.2"/>
    <row r="536" ht="12.75" customHeight="1" x14ac:dyDescent="0.2"/>
    <row r="537" ht="12.75" customHeight="1" x14ac:dyDescent="0.2"/>
    <row r="538" ht="12.75" customHeight="1" x14ac:dyDescent="0.2"/>
    <row r="539" ht="12.75" customHeight="1" x14ac:dyDescent="0.2"/>
    <row r="540" ht="12.75" customHeight="1" x14ac:dyDescent="0.2"/>
    <row r="541" ht="12.75" customHeight="1" x14ac:dyDescent="0.2"/>
    <row r="542" ht="12.75" customHeight="1" x14ac:dyDescent="0.2"/>
    <row r="543" ht="12.75" customHeight="1" x14ac:dyDescent="0.2"/>
    <row r="544" ht="12.75" customHeight="1" x14ac:dyDescent="0.2"/>
    <row r="545" ht="12.75" customHeight="1" x14ac:dyDescent="0.2"/>
    <row r="546" ht="12.75" customHeight="1" x14ac:dyDescent="0.2"/>
    <row r="547" ht="12.75" customHeight="1" x14ac:dyDescent="0.2"/>
    <row r="548" ht="12.75" customHeight="1" x14ac:dyDescent="0.2"/>
    <row r="549" ht="12.75" customHeight="1" x14ac:dyDescent="0.2"/>
    <row r="550" ht="12.75" customHeight="1" x14ac:dyDescent="0.2"/>
    <row r="551" ht="12.75" customHeight="1" x14ac:dyDescent="0.2"/>
    <row r="552" ht="12.75" customHeight="1" x14ac:dyDescent="0.2"/>
    <row r="553" ht="12.75" customHeight="1" x14ac:dyDescent="0.2"/>
    <row r="554" ht="12.75" customHeight="1" x14ac:dyDescent="0.2"/>
    <row r="555" ht="12.75" customHeight="1" x14ac:dyDescent="0.2"/>
    <row r="556" ht="12.75" customHeight="1" x14ac:dyDescent="0.2"/>
    <row r="557" ht="12.75" customHeight="1" x14ac:dyDescent="0.2"/>
    <row r="558" ht="12.75" customHeight="1" x14ac:dyDescent="0.2"/>
    <row r="559" ht="12.75" customHeight="1" x14ac:dyDescent="0.2"/>
    <row r="560" ht="12.75" customHeight="1" x14ac:dyDescent="0.2"/>
    <row r="561" ht="12.75" customHeight="1" x14ac:dyDescent="0.2"/>
    <row r="562" ht="12.75" customHeight="1" x14ac:dyDescent="0.2"/>
    <row r="563" ht="12.75" customHeight="1" x14ac:dyDescent="0.2"/>
    <row r="564" ht="12.75" customHeight="1" x14ac:dyDescent="0.2"/>
    <row r="565" ht="12.75" customHeight="1" x14ac:dyDescent="0.2"/>
    <row r="566" ht="12.75" customHeight="1" x14ac:dyDescent="0.2"/>
    <row r="567" ht="12.75" customHeight="1" x14ac:dyDescent="0.2"/>
    <row r="568" ht="12.75" customHeight="1" x14ac:dyDescent="0.2"/>
    <row r="569" ht="12.75" customHeight="1" x14ac:dyDescent="0.2"/>
    <row r="570" ht="12.75" customHeight="1" x14ac:dyDescent="0.2"/>
    <row r="571" ht="12.75" customHeight="1" x14ac:dyDescent="0.2"/>
    <row r="572" ht="12.75" customHeight="1" x14ac:dyDescent="0.2"/>
    <row r="573" ht="12.75" customHeight="1" x14ac:dyDescent="0.2"/>
    <row r="574" ht="12.75" customHeight="1" x14ac:dyDescent="0.2"/>
    <row r="575" ht="12.75" customHeight="1" x14ac:dyDescent="0.2"/>
    <row r="576" ht="12.75" customHeight="1" x14ac:dyDescent="0.2"/>
    <row r="577" ht="12.75" customHeight="1" x14ac:dyDescent="0.2"/>
    <row r="578" ht="12.75" customHeight="1" x14ac:dyDescent="0.2"/>
    <row r="579" ht="12.75" customHeight="1" x14ac:dyDescent="0.2"/>
    <row r="580" ht="12.75" customHeight="1" x14ac:dyDescent="0.2"/>
    <row r="581" ht="12.75" customHeight="1" x14ac:dyDescent="0.2"/>
    <row r="582" ht="12.75" customHeight="1" x14ac:dyDescent="0.2"/>
    <row r="583" ht="12.75" customHeight="1" x14ac:dyDescent="0.2"/>
    <row r="584" ht="12.75" customHeight="1" x14ac:dyDescent="0.2"/>
    <row r="585" ht="12.75" customHeight="1" x14ac:dyDescent="0.2"/>
    <row r="586" ht="12.75" customHeight="1" x14ac:dyDescent="0.2"/>
    <row r="587" ht="12.75" customHeight="1" x14ac:dyDescent="0.2"/>
    <row r="588" ht="12.75" customHeight="1" x14ac:dyDescent="0.2"/>
    <row r="589" ht="12.75" customHeight="1" x14ac:dyDescent="0.2"/>
    <row r="590" ht="12.75" customHeight="1" x14ac:dyDescent="0.2"/>
    <row r="591" ht="12.75" customHeight="1" x14ac:dyDescent="0.2"/>
    <row r="592" ht="12.75" customHeight="1" x14ac:dyDescent="0.2"/>
    <row r="593" ht="12.75" customHeight="1" x14ac:dyDescent="0.2"/>
    <row r="594" ht="12.75" customHeight="1" x14ac:dyDescent="0.2"/>
    <row r="595" ht="12.75" customHeight="1" x14ac:dyDescent="0.2"/>
    <row r="596" ht="12.75" customHeight="1" x14ac:dyDescent="0.2"/>
    <row r="597" ht="12.75" customHeight="1" x14ac:dyDescent="0.2"/>
    <row r="598" ht="12.75" customHeight="1" x14ac:dyDescent="0.2"/>
    <row r="599" ht="12.75" customHeight="1" x14ac:dyDescent="0.2"/>
    <row r="600" ht="12.75" customHeight="1" x14ac:dyDescent="0.2"/>
    <row r="601" ht="12.75" customHeight="1" x14ac:dyDescent="0.2"/>
    <row r="602" ht="12.75" customHeight="1" x14ac:dyDescent="0.2"/>
    <row r="603" ht="12.75" customHeight="1" x14ac:dyDescent="0.2"/>
    <row r="604" ht="12.75" customHeight="1" x14ac:dyDescent="0.2"/>
    <row r="605" ht="12.75" customHeight="1" x14ac:dyDescent="0.2"/>
    <row r="606" ht="12.75" customHeight="1" x14ac:dyDescent="0.2"/>
    <row r="607" ht="12.75" customHeight="1" x14ac:dyDescent="0.2"/>
    <row r="608" ht="12.75" customHeight="1" x14ac:dyDescent="0.2"/>
    <row r="609" ht="12.75" customHeight="1" x14ac:dyDescent="0.2"/>
    <row r="610" ht="12.75" customHeight="1" x14ac:dyDescent="0.2"/>
    <row r="611" ht="12.75" customHeight="1" x14ac:dyDescent="0.2"/>
    <row r="612" ht="12.75" customHeight="1" x14ac:dyDescent="0.2"/>
    <row r="613" ht="12.75" customHeight="1" x14ac:dyDescent="0.2"/>
    <row r="614" ht="12.75" customHeight="1" x14ac:dyDescent="0.2"/>
    <row r="615" ht="12.75" customHeight="1" x14ac:dyDescent="0.2"/>
    <row r="616" ht="12.75" customHeight="1" x14ac:dyDescent="0.2"/>
    <row r="617" ht="12.75" customHeight="1" x14ac:dyDescent="0.2"/>
    <row r="618" ht="12.75" customHeight="1" x14ac:dyDescent="0.2"/>
    <row r="619" ht="12.75" customHeight="1" x14ac:dyDescent="0.2"/>
    <row r="620" ht="12.75" customHeight="1" x14ac:dyDescent="0.2"/>
    <row r="621" ht="12.75" customHeight="1" x14ac:dyDescent="0.2"/>
    <row r="622" ht="12.75" customHeight="1" x14ac:dyDescent="0.2"/>
    <row r="623" ht="12.75" customHeight="1" x14ac:dyDescent="0.2"/>
    <row r="624" ht="12.75" customHeight="1" x14ac:dyDescent="0.2"/>
    <row r="625" ht="12.75" customHeight="1" x14ac:dyDescent="0.2"/>
    <row r="626" ht="12.75" customHeight="1" x14ac:dyDescent="0.2"/>
    <row r="627" ht="12.75" customHeight="1" x14ac:dyDescent="0.2"/>
    <row r="628" ht="12.75" customHeight="1" x14ac:dyDescent="0.2"/>
    <row r="629" ht="12.75" customHeight="1" x14ac:dyDescent="0.2"/>
    <row r="630" ht="12.75" customHeight="1" x14ac:dyDescent="0.2"/>
    <row r="631" ht="12.75" customHeight="1" x14ac:dyDescent="0.2"/>
    <row r="632" ht="12.75" customHeight="1" x14ac:dyDescent="0.2"/>
    <row r="633" ht="12.75" customHeight="1" x14ac:dyDescent="0.2"/>
    <row r="634" ht="12.75" customHeight="1" x14ac:dyDescent="0.2"/>
    <row r="635" ht="12.75" customHeight="1" x14ac:dyDescent="0.2"/>
    <row r="636" ht="12.75" customHeight="1" x14ac:dyDescent="0.2"/>
    <row r="637" ht="12.75" customHeight="1" x14ac:dyDescent="0.2"/>
    <row r="638" ht="12.75" customHeight="1" x14ac:dyDescent="0.2"/>
    <row r="639" ht="12.75" customHeight="1" x14ac:dyDescent="0.2"/>
    <row r="640" ht="12.75" customHeight="1" x14ac:dyDescent="0.2"/>
    <row r="641" ht="12.75" customHeight="1" x14ac:dyDescent="0.2"/>
    <row r="642" ht="12.75" customHeight="1" x14ac:dyDescent="0.2"/>
    <row r="643" ht="12.75" customHeight="1" x14ac:dyDescent="0.2"/>
    <row r="644" ht="12.75" customHeight="1" x14ac:dyDescent="0.2"/>
    <row r="645" ht="12.75" customHeight="1" x14ac:dyDescent="0.2"/>
    <row r="646" ht="12.75" customHeight="1" x14ac:dyDescent="0.2"/>
    <row r="647" ht="12.75" customHeight="1" x14ac:dyDescent="0.2"/>
    <row r="648" ht="12.75" customHeight="1" x14ac:dyDescent="0.2"/>
    <row r="649" ht="12.75" customHeight="1" x14ac:dyDescent="0.2"/>
    <row r="650" ht="12.75" customHeight="1" x14ac:dyDescent="0.2"/>
    <row r="651" ht="12.75" customHeight="1" x14ac:dyDescent="0.2"/>
    <row r="652" ht="12.75" customHeight="1" x14ac:dyDescent="0.2"/>
    <row r="653" ht="12.75" customHeight="1" x14ac:dyDescent="0.2"/>
    <row r="654" ht="12.75" customHeight="1" x14ac:dyDescent="0.2"/>
    <row r="655" ht="12.75" customHeight="1" x14ac:dyDescent="0.2"/>
    <row r="656" ht="12.75" customHeight="1" x14ac:dyDescent="0.2"/>
    <row r="657" ht="12.75" customHeight="1" x14ac:dyDescent="0.2"/>
    <row r="658" ht="12.75" customHeight="1" x14ac:dyDescent="0.2"/>
    <row r="659" ht="12.75" customHeight="1" x14ac:dyDescent="0.2"/>
    <row r="660" ht="12.75" customHeight="1" x14ac:dyDescent="0.2"/>
    <row r="661" ht="12.75" customHeight="1" x14ac:dyDescent="0.2"/>
    <row r="662" ht="12.75" customHeight="1" x14ac:dyDescent="0.2"/>
    <row r="663" ht="12.75" customHeight="1" x14ac:dyDescent="0.2"/>
    <row r="664" ht="12.75" customHeight="1" x14ac:dyDescent="0.2"/>
    <row r="665" ht="12.75" customHeight="1" x14ac:dyDescent="0.2"/>
    <row r="666" ht="12.75" customHeight="1" x14ac:dyDescent="0.2"/>
    <row r="667" ht="12.75" customHeight="1" x14ac:dyDescent="0.2"/>
    <row r="668" ht="12.75" customHeight="1" x14ac:dyDescent="0.2"/>
    <row r="669" ht="12.75" customHeight="1" x14ac:dyDescent="0.2"/>
    <row r="670" ht="12.75" customHeight="1" x14ac:dyDescent="0.2"/>
    <row r="671" ht="12.75" customHeight="1" x14ac:dyDescent="0.2"/>
    <row r="672" ht="12.75" customHeight="1" x14ac:dyDescent="0.2"/>
    <row r="673" ht="12.75" customHeight="1" x14ac:dyDescent="0.2"/>
    <row r="674" ht="12.75" customHeight="1" x14ac:dyDescent="0.2"/>
    <row r="675" ht="12.75" customHeight="1" x14ac:dyDescent="0.2"/>
    <row r="676" ht="12.75" customHeight="1" x14ac:dyDescent="0.2"/>
    <row r="677" ht="12.75" customHeight="1" x14ac:dyDescent="0.2"/>
    <row r="678" ht="12.75" customHeight="1" x14ac:dyDescent="0.2"/>
    <row r="679" ht="12.75" customHeight="1" x14ac:dyDescent="0.2"/>
    <row r="680" ht="12.75" customHeight="1" x14ac:dyDescent="0.2"/>
    <row r="681" ht="12.75" customHeight="1" x14ac:dyDescent="0.2"/>
    <row r="682" ht="12.75" customHeight="1" x14ac:dyDescent="0.2"/>
    <row r="683" ht="12.75" customHeight="1" x14ac:dyDescent="0.2"/>
    <row r="684" ht="12.75" customHeight="1" x14ac:dyDescent="0.2"/>
    <row r="685" ht="12.75" customHeight="1" x14ac:dyDescent="0.2"/>
    <row r="686" ht="12.75" customHeight="1" x14ac:dyDescent="0.2"/>
    <row r="687" ht="12.75" customHeight="1" x14ac:dyDescent="0.2"/>
    <row r="688" ht="12.75" customHeight="1" x14ac:dyDescent="0.2"/>
    <row r="689" ht="12.75" customHeight="1" x14ac:dyDescent="0.2"/>
    <row r="690" ht="12.75" customHeight="1" x14ac:dyDescent="0.2"/>
    <row r="691" ht="12.75" customHeight="1" x14ac:dyDescent="0.2"/>
    <row r="692" ht="12.75" customHeight="1" x14ac:dyDescent="0.2"/>
    <row r="693" ht="12.75" customHeight="1" x14ac:dyDescent="0.2"/>
    <row r="694" ht="12.75" customHeight="1" x14ac:dyDescent="0.2"/>
    <row r="695" ht="12.75" customHeight="1" x14ac:dyDescent="0.2"/>
    <row r="696" ht="12.75" customHeight="1" x14ac:dyDescent="0.2"/>
    <row r="697" ht="12.75" customHeight="1" x14ac:dyDescent="0.2"/>
    <row r="698" ht="12.75" customHeight="1" x14ac:dyDescent="0.2"/>
    <row r="699" ht="12.75" customHeight="1" x14ac:dyDescent="0.2"/>
    <row r="700" ht="12.75" customHeight="1" x14ac:dyDescent="0.2"/>
    <row r="701" ht="12.75" customHeight="1" x14ac:dyDescent="0.2"/>
    <row r="702" ht="12.75" customHeight="1" x14ac:dyDescent="0.2"/>
    <row r="703" ht="12.75" customHeight="1" x14ac:dyDescent="0.2"/>
    <row r="704" ht="12.75" customHeight="1" x14ac:dyDescent="0.2"/>
    <row r="705" ht="12.75" customHeight="1" x14ac:dyDescent="0.2"/>
    <row r="706" ht="12.75" customHeight="1" x14ac:dyDescent="0.2"/>
    <row r="707" ht="12.75" customHeight="1" x14ac:dyDescent="0.2"/>
    <row r="708" ht="12.75" customHeight="1" x14ac:dyDescent="0.2"/>
    <row r="709" ht="12.75" customHeight="1" x14ac:dyDescent="0.2"/>
    <row r="710" ht="12.75" customHeight="1" x14ac:dyDescent="0.2"/>
    <row r="711" ht="12.75" customHeight="1" x14ac:dyDescent="0.2"/>
    <row r="712" ht="12.75" customHeight="1" x14ac:dyDescent="0.2"/>
    <row r="713" ht="12.75" customHeight="1" x14ac:dyDescent="0.2"/>
    <row r="714" ht="12.75" customHeight="1" x14ac:dyDescent="0.2"/>
    <row r="715" ht="12.75" customHeight="1" x14ac:dyDescent="0.2"/>
    <row r="716" ht="12.75" customHeight="1" x14ac:dyDescent="0.2"/>
    <row r="717" ht="12.75" customHeight="1" x14ac:dyDescent="0.2"/>
    <row r="718" ht="12.75" customHeight="1" x14ac:dyDescent="0.2"/>
    <row r="719" ht="12.75" customHeight="1" x14ac:dyDescent="0.2"/>
    <row r="720" ht="12.75" customHeight="1" x14ac:dyDescent="0.2"/>
    <row r="721" ht="12.75" customHeight="1" x14ac:dyDescent="0.2"/>
    <row r="722" ht="12.75" customHeight="1" x14ac:dyDescent="0.2"/>
    <row r="723" ht="12.75" customHeight="1" x14ac:dyDescent="0.2"/>
    <row r="724" ht="12.75" customHeight="1" x14ac:dyDescent="0.2"/>
    <row r="725" ht="12.75" customHeight="1" x14ac:dyDescent="0.2"/>
    <row r="726" ht="12.75" customHeight="1" x14ac:dyDescent="0.2"/>
    <row r="727" ht="12.75" customHeight="1" x14ac:dyDescent="0.2"/>
    <row r="728" ht="12.75" customHeight="1" x14ac:dyDescent="0.2"/>
    <row r="729" ht="12.75" customHeight="1" x14ac:dyDescent="0.2"/>
    <row r="730" ht="12.75" customHeight="1" x14ac:dyDescent="0.2"/>
    <row r="731" ht="12.75" customHeight="1" x14ac:dyDescent="0.2"/>
    <row r="732" ht="12.75" customHeight="1" x14ac:dyDescent="0.2"/>
    <row r="733" ht="12.75" customHeight="1" x14ac:dyDescent="0.2"/>
    <row r="734" ht="12.75" customHeight="1" x14ac:dyDescent="0.2"/>
    <row r="735" ht="12.75" customHeight="1" x14ac:dyDescent="0.2"/>
    <row r="736" ht="12.75" customHeight="1" x14ac:dyDescent="0.2"/>
    <row r="737" ht="12.75" customHeight="1" x14ac:dyDescent="0.2"/>
    <row r="738" ht="12.75" customHeight="1" x14ac:dyDescent="0.2"/>
    <row r="739" ht="12.75" customHeight="1" x14ac:dyDescent="0.2"/>
    <row r="740" ht="12.75" customHeight="1" x14ac:dyDescent="0.2"/>
    <row r="741" ht="12.75" customHeight="1" x14ac:dyDescent="0.2"/>
    <row r="742" ht="12.75" customHeight="1" x14ac:dyDescent="0.2"/>
    <row r="743" ht="12.75" customHeight="1" x14ac:dyDescent="0.2"/>
    <row r="744" ht="12.75" customHeight="1" x14ac:dyDescent="0.2"/>
    <row r="745" ht="12.75" customHeight="1" x14ac:dyDescent="0.2"/>
    <row r="746" ht="12.75" customHeight="1" x14ac:dyDescent="0.2"/>
    <row r="747" ht="12.75" customHeight="1" x14ac:dyDescent="0.2"/>
    <row r="748" ht="12.75" customHeight="1" x14ac:dyDescent="0.2"/>
    <row r="749" ht="12.75" customHeight="1" x14ac:dyDescent="0.2"/>
    <row r="750" ht="12.75" customHeight="1" x14ac:dyDescent="0.2"/>
    <row r="751" ht="12.75" customHeight="1" x14ac:dyDescent="0.2"/>
    <row r="752" ht="12.75" customHeight="1" x14ac:dyDescent="0.2"/>
    <row r="753" ht="12.75" customHeight="1" x14ac:dyDescent="0.2"/>
    <row r="754" ht="12.75" customHeight="1" x14ac:dyDescent="0.2"/>
    <row r="755" ht="12.75" customHeight="1" x14ac:dyDescent="0.2"/>
    <row r="756" ht="12.75" customHeight="1" x14ac:dyDescent="0.2"/>
    <row r="757" ht="12.75" customHeight="1" x14ac:dyDescent="0.2"/>
    <row r="758" ht="12.75" customHeight="1" x14ac:dyDescent="0.2"/>
    <row r="759" ht="12.75" customHeight="1" x14ac:dyDescent="0.2"/>
    <row r="760" ht="12.75" customHeight="1" x14ac:dyDescent="0.2"/>
    <row r="761" ht="12.75" customHeight="1" x14ac:dyDescent="0.2"/>
    <row r="762" ht="12.75" customHeight="1" x14ac:dyDescent="0.2"/>
    <row r="763" ht="12.75" customHeight="1" x14ac:dyDescent="0.2"/>
    <row r="764" ht="12.75" customHeight="1" x14ac:dyDescent="0.2"/>
    <row r="765" ht="12.75" customHeight="1" x14ac:dyDescent="0.2"/>
    <row r="766" ht="12.75" customHeight="1" x14ac:dyDescent="0.2"/>
    <row r="767" ht="12.75" customHeight="1" x14ac:dyDescent="0.2"/>
    <row r="768" ht="12.75" customHeight="1" x14ac:dyDescent="0.2"/>
    <row r="769" ht="12.75" customHeight="1" x14ac:dyDescent="0.2"/>
    <row r="770" ht="12.75" customHeight="1" x14ac:dyDescent="0.2"/>
    <row r="771" ht="12.75" customHeight="1" x14ac:dyDescent="0.2"/>
    <row r="772" ht="12.75" customHeight="1" x14ac:dyDescent="0.2"/>
    <row r="773" ht="12.75" customHeight="1" x14ac:dyDescent="0.2"/>
    <row r="774" ht="12.75" customHeight="1" x14ac:dyDescent="0.2"/>
    <row r="775" ht="12.75" customHeight="1" x14ac:dyDescent="0.2"/>
    <row r="776" ht="12.75" customHeight="1" x14ac:dyDescent="0.2"/>
    <row r="777" ht="12.75" customHeight="1" x14ac:dyDescent="0.2"/>
    <row r="778" ht="12.75" customHeight="1" x14ac:dyDescent="0.2"/>
    <row r="779" ht="12.75" customHeight="1" x14ac:dyDescent="0.2"/>
    <row r="780" ht="12.75" customHeight="1" x14ac:dyDescent="0.2"/>
    <row r="781" ht="12.75" customHeight="1" x14ac:dyDescent="0.2"/>
    <row r="782" ht="12.75" customHeight="1" x14ac:dyDescent="0.2"/>
    <row r="783" ht="12.75" customHeight="1" x14ac:dyDescent="0.2"/>
    <row r="784" ht="12.75" customHeight="1" x14ac:dyDescent="0.2"/>
    <row r="785" ht="12.75" customHeight="1" x14ac:dyDescent="0.2"/>
    <row r="786" ht="12.75" customHeight="1" x14ac:dyDescent="0.2"/>
    <row r="787" ht="12.75" customHeight="1" x14ac:dyDescent="0.2"/>
    <row r="788" ht="12.75" customHeight="1" x14ac:dyDescent="0.2"/>
    <row r="789" ht="12.75" customHeight="1" x14ac:dyDescent="0.2"/>
    <row r="790" ht="12.75" customHeight="1" x14ac:dyDescent="0.2"/>
    <row r="791" ht="12.75" customHeight="1" x14ac:dyDescent="0.2"/>
    <row r="792" ht="12.75" customHeight="1" x14ac:dyDescent="0.2"/>
    <row r="793" ht="12.75" customHeight="1" x14ac:dyDescent="0.2"/>
    <row r="794" ht="12.75" customHeight="1" x14ac:dyDescent="0.2"/>
    <row r="795" ht="12.75" customHeight="1" x14ac:dyDescent="0.2"/>
    <row r="796" ht="12.75" customHeight="1" x14ac:dyDescent="0.2"/>
    <row r="797" ht="12.75" customHeight="1" x14ac:dyDescent="0.2"/>
    <row r="798" ht="12.75" customHeight="1" x14ac:dyDescent="0.2"/>
    <row r="799" ht="12.75" customHeight="1" x14ac:dyDescent="0.2"/>
    <row r="800" ht="12.75" customHeight="1" x14ac:dyDescent="0.2"/>
    <row r="801" ht="12.75" customHeight="1" x14ac:dyDescent="0.2"/>
    <row r="802" ht="12.75" customHeight="1" x14ac:dyDescent="0.2"/>
    <row r="803" ht="12.75" customHeight="1" x14ac:dyDescent="0.2"/>
    <row r="804" ht="12.75" customHeight="1" x14ac:dyDescent="0.2"/>
    <row r="805" ht="12.75" customHeight="1" x14ac:dyDescent="0.2"/>
    <row r="806" ht="12.75" customHeight="1" x14ac:dyDescent="0.2"/>
    <row r="807" ht="12.75" customHeight="1" x14ac:dyDescent="0.2"/>
    <row r="808" ht="12.75" customHeight="1" x14ac:dyDescent="0.2"/>
    <row r="809" ht="12.75" customHeight="1" x14ac:dyDescent="0.2"/>
    <row r="810" ht="12.75" customHeight="1" x14ac:dyDescent="0.2"/>
    <row r="811" ht="12.75" customHeight="1" x14ac:dyDescent="0.2"/>
    <row r="812" ht="12.75" customHeight="1" x14ac:dyDescent="0.2"/>
    <row r="813" ht="12.75" customHeight="1" x14ac:dyDescent="0.2"/>
    <row r="814" ht="12.75" customHeight="1" x14ac:dyDescent="0.2"/>
    <row r="815" ht="12.75" customHeight="1" x14ac:dyDescent="0.2"/>
    <row r="816" ht="12.75" customHeight="1" x14ac:dyDescent="0.2"/>
    <row r="817" ht="12.75" customHeight="1" x14ac:dyDescent="0.2"/>
    <row r="818" ht="12.75" customHeight="1" x14ac:dyDescent="0.2"/>
    <row r="819" ht="12.75" customHeight="1" x14ac:dyDescent="0.2"/>
    <row r="820" ht="12.75" customHeight="1" x14ac:dyDescent="0.2"/>
    <row r="821" ht="12.75" customHeight="1" x14ac:dyDescent="0.2"/>
    <row r="822" ht="12.75" customHeight="1" x14ac:dyDescent="0.2"/>
    <row r="823" ht="12.75" customHeight="1" x14ac:dyDescent="0.2"/>
    <row r="824" ht="12.75" customHeight="1" x14ac:dyDescent="0.2"/>
    <row r="825" ht="12.75" customHeight="1" x14ac:dyDescent="0.2"/>
    <row r="826" ht="12.75" customHeight="1" x14ac:dyDescent="0.2"/>
    <row r="827" ht="12.75" customHeight="1" x14ac:dyDescent="0.2"/>
    <row r="828" ht="12.75" customHeight="1" x14ac:dyDescent="0.2"/>
    <row r="829" ht="12.75" customHeight="1" x14ac:dyDescent="0.2"/>
    <row r="830" ht="12.75" customHeight="1" x14ac:dyDescent="0.2"/>
    <row r="831" ht="12.75" customHeight="1" x14ac:dyDescent="0.2"/>
    <row r="832" ht="12.75" customHeight="1" x14ac:dyDescent="0.2"/>
    <row r="833" ht="12.75" customHeight="1" x14ac:dyDescent="0.2"/>
    <row r="834" ht="12.75" customHeight="1" x14ac:dyDescent="0.2"/>
    <row r="835" ht="12.75" customHeight="1" x14ac:dyDescent="0.2"/>
    <row r="836" ht="12.75" customHeight="1" x14ac:dyDescent="0.2"/>
    <row r="837" ht="12.75" customHeight="1" x14ac:dyDescent="0.2"/>
    <row r="838" ht="12.75" customHeight="1" x14ac:dyDescent="0.2"/>
    <row r="839" ht="12.75" customHeight="1" x14ac:dyDescent="0.2"/>
    <row r="840" ht="12.75" customHeight="1" x14ac:dyDescent="0.2"/>
    <row r="841" ht="12.75" customHeight="1" x14ac:dyDescent="0.2"/>
    <row r="842" ht="12.75" customHeight="1" x14ac:dyDescent="0.2"/>
    <row r="843" ht="12.75" customHeight="1" x14ac:dyDescent="0.2"/>
    <row r="844" ht="12.75" customHeight="1" x14ac:dyDescent="0.2"/>
    <row r="845" ht="12.75" customHeight="1" x14ac:dyDescent="0.2"/>
    <row r="846" ht="12.75" customHeight="1" x14ac:dyDescent="0.2"/>
    <row r="847" ht="12.75" customHeight="1" x14ac:dyDescent="0.2"/>
    <row r="848" ht="12.75" customHeight="1" x14ac:dyDescent="0.2"/>
    <row r="849" ht="12.75" customHeight="1" x14ac:dyDescent="0.2"/>
    <row r="850" ht="12.75" customHeight="1" x14ac:dyDescent="0.2"/>
    <row r="851" ht="12.75" customHeight="1" x14ac:dyDescent="0.2"/>
    <row r="852" ht="12.75" customHeight="1" x14ac:dyDescent="0.2"/>
    <row r="853" ht="12.75" customHeight="1" x14ac:dyDescent="0.2"/>
    <row r="854" ht="12.75" customHeight="1" x14ac:dyDescent="0.2"/>
    <row r="855" ht="12.75" customHeight="1" x14ac:dyDescent="0.2"/>
    <row r="856" ht="12.75" customHeight="1" x14ac:dyDescent="0.2"/>
    <row r="857" ht="12.75" customHeight="1" x14ac:dyDescent="0.2"/>
    <row r="858" ht="12.75" customHeight="1" x14ac:dyDescent="0.2"/>
    <row r="859" ht="12.75" customHeight="1" x14ac:dyDescent="0.2"/>
    <row r="860" ht="12.75" customHeight="1" x14ac:dyDescent="0.2"/>
    <row r="861" ht="12.75" customHeight="1" x14ac:dyDescent="0.2"/>
    <row r="862" ht="12.75" customHeight="1" x14ac:dyDescent="0.2"/>
    <row r="863" ht="12.75" customHeight="1" x14ac:dyDescent="0.2"/>
    <row r="864" ht="12.75" customHeight="1" x14ac:dyDescent="0.2"/>
    <row r="865" ht="12.75" customHeight="1" x14ac:dyDescent="0.2"/>
    <row r="866" ht="12.75" customHeight="1" x14ac:dyDescent="0.2"/>
    <row r="867" ht="12.75" customHeight="1" x14ac:dyDescent="0.2"/>
    <row r="868" ht="12.75" customHeight="1" x14ac:dyDescent="0.2"/>
    <row r="869" ht="12.75" customHeight="1" x14ac:dyDescent="0.2"/>
    <row r="870" ht="12.75" customHeight="1" x14ac:dyDescent="0.2"/>
    <row r="871" ht="12.75" customHeight="1" x14ac:dyDescent="0.2"/>
    <row r="872" ht="12.75" customHeight="1" x14ac:dyDescent="0.2"/>
    <row r="873" ht="12.75" customHeight="1" x14ac:dyDescent="0.2"/>
    <row r="874" ht="12.75" customHeight="1" x14ac:dyDescent="0.2"/>
    <row r="875" ht="12.75" customHeight="1" x14ac:dyDescent="0.2"/>
    <row r="876" ht="12.75" customHeight="1" x14ac:dyDescent="0.2"/>
    <row r="877" ht="12.75" customHeight="1" x14ac:dyDescent="0.2"/>
    <row r="878" ht="12.75" customHeight="1" x14ac:dyDescent="0.2"/>
    <row r="879" ht="12.75" customHeight="1" x14ac:dyDescent="0.2"/>
    <row r="880" ht="12.75" customHeight="1" x14ac:dyDescent="0.2"/>
    <row r="881" ht="12.75" customHeight="1" x14ac:dyDescent="0.2"/>
    <row r="882" ht="12.75" customHeight="1" x14ac:dyDescent="0.2"/>
    <row r="883" ht="12.75" customHeight="1" x14ac:dyDescent="0.2"/>
    <row r="884" ht="12.75" customHeight="1" x14ac:dyDescent="0.2"/>
    <row r="885" ht="12.75" customHeight="1" x14ac:dyDescent="0.2"/>
    <row r="886" ht="12.75" customHeight="1" x14ac:dyDescent="0.2"/>
    <row r="887" ht="12.75" customHeight="1" x14ac:dyDescent="0.2"/>
    <row r="888" ht="12.75" customHeight="1" x14ac:dyDescent="0.2"/>
    <row r="889" ht="12.75" customHeight="1" x14ac:dyDescent="0.2"/>
    <row r="890" ht="12.75" customHeight="1" x14ac:dyDescent="0.2"/>
    <row r="891" ht="12.75" customHeight="1" x14ac:dyDescent="0.2"/>
    <row r="892" ht="12.75" customHeight="1" x14ac:dyDescent="0.2"/>
    <row r="893" ht="12.75" customHeight="1" x14ac:dyDescent="0.2"/>
    <row r="894" ht="12.75" customHeight="1" x14ac:dyDescent="0.2"/>
    <row r="895" ht="12.75" customHeight="1" x14ac:dyDescent="0.2"/>
    <row r="896" ht="12.75" customHeight="1" x14ac:dyDescent="0.2"/>
    <row r="897" ht="12.75" customHeight="1" x14ac:dyDescent="0.2"/>
    <row r="898" ht="12.75" customHeight="1" x14ac:dyDescent="0.2"/>
    <row r="899" ht="12.75" customHeight="1" x14ac:dyDescent="0.2"/>
    <row r="900" ht="12.75" customHeight="1" x14ac:dyDescent="0.2"/>
    <row r="901" ht="12.75" customHeight="1" x14ac:dyDescent="0.2"/>
    <row r="902" ht="12.75" customHeight="1" x14ac:dyDescent="0.2"/>
    <row r="903" ht="12.75" customHeight="1" x14ac:dyDescent="0.2"/>
    <row r="904" ht="12.75" customHeight="1" x14ac:dyDescent="0.2"/>
    <row r="905" ht="12.75" customHeight="1" x14ac:dyDescent="0.2"/>
    <row r="906" ht="12.75" customHeight="1" x14ac:dyDescent="0.2"/>
    <row r="907" ht="12.75" customHeight="1" x14ac:dyDescent="0.2"/>
    <row r="908" ht="12.75" customHeight="1" x14ac:dyDescent="0.2"/>
    <row r="909" ht="12.75" customHeight="1" x14ac:dyDescent="0.2"/>
    <row r="910" ht="12.75" customHeight="1" x14ac:dyDescent="0.2"/>
    <row r="911" ht="12.75" customHeight="1" x14ac:dyDescent="0.2"/>
    <row r="912" ht="12.75" customHeight="1" x14ac:dyDescent="0.2"/>
    <row r="913" ht="12.75" customHeight="1" x14ac:dyDescent="0.2"/>
    <row r="914" ht="12.75" customHeight="1" x14ac:dyDescent="0.2"/>
    <row r="915" ht="12.75" customHeight="1" x14ac:dyDescent="0.2"/>
    <row r="916" ht="12.75" customHeight="1" x14ac:dyDescent="0.2"/>
    <row r="917" ht="12.75" customHeight="1" x14ac:dyDescent="0.2"/>
    <row r="918" ht="12.75" customHeight="1" x14ac:dyDescent="0.2"/>
    <row r="919" ht="12.75" customHeight="1" x14ac:dyDescent="0.2"/>
    <row r="920" ht="12.75" customHeight="1" x14ac:dyDescent="0.2"/>
    <row r="921" ht="12.75" customHeight="1" x14ac:dyDescent="0.2"/>
    <row r="922" ht="12.75" customHeight="1" x14ac:dyDescent="0.2"/>
    <row r="923" ht="12.75" customHeight="1" x14ac:dyDescent="0.2"/>
    <row r="924" ht="12.75" customHeight="1" x14ac:dyDescent="0.2"/>
    <row r="925" ht="12.75" customHeight="1" x14ac:dyDescent="0.2"/>
    <row r="926" ht="12.75" customHeight="1" x14ac:dyDescent="0.2"/>
    <row r="927" ht="12.75" customHeight="1" x14ac:dyDescent="0.2"/>
    <row r="928" ht="12.75" customHeight="1" x14ac:dyDescent="0.2"/>
    <row r="929" ht="12.75" customHeight="1" x14ac:dyDescent="0.2"/>
    <row r="930" ht="12.75" customHeight="1" x14ac:dyDescent="0.2"/>
    <row r="931" ht="12.75" customHeight="1" x14ac:dyDescent="0.2"/>
    <row r="932" ht="12.75" customHeight="1" x14ac:dyDescent="0.2"/>
    <row r="933" ht="12.75" customHeight="1" x14ac:dyDescent="0.2"/>
    <row r="934" ht="12.75" customHeight="1" x14ac:dyDescent="0.2"/>
    <row r="935" ht="12.75" customHeight="1" x14ac:dyDescent="0.2"/>
    <row r="936" ht="12.75" customHeight="1" x14ac:dyDescent="0.2"/>
    <row r="937" ht="12.75" customHeight="1" x14ac:dyDescent="0.2"/>
    <row r="938" ht="12.75" customHeight="1" x14ac:dyDescent="0.2"/>
    <row r="939" ht="12.75" customHeight="1" x14ac:dyDescent="0.2"/>
    <row r="940" ht="12.75" customHeight="1" x14ac:dyDescent="0.2"/>
    <row r="941" ht="12.75" customHeight="1" x14ac:dyDescent="0.2"/>
    <row r="942" ht="12.75" customHeight="1" x14ac:dyDescent="0.2"/>
    <row r="943" ht="12.75" customHeight="1" x14ac:dyDescent="0.2"/>
    <row r="944" ht="12.75" customHeight="1" x14ac:dyDescent="0.2"/>
    <row r="945" ht="12.75" customHeight="1" x14ac:dyDescent="0.2"/>
    <row r="946" ht="12.75" customHeight="1" x14ac:dyDescent="0.2"/>
    <row r="947" ht="12.75" customHeight="1" x14ac:dyDescent="0.2"/>
    <row r="948" ht="12.75" customHeight="1" x14ac:dyDescent="0.2"/>
    <row r="949" ht="12.75" customHeight="1" x14ac:dyDescent="0.2"/>
    <row r="950" ht="12.75" customHeight="1" x14ac:dyDescent="0.2"/>
    <row r="951" ht="12.75" customHeight="1" x14ac:dyDescent="0.2"/>
    <row r="952" ht="12.75" customHeight="1" x14ac:dyDescent="0.2"/>
    <row r="953" ht="12.75" customHeight="1" x14ac:dyDescent="0.2"/>
    <row r="954" ht="12.75" customHeight="1" x14ac:dyDescent="0.2"/>
    <row r="955" ht="12.75" customHeight="1" x14ac:dyDescent="0.2"/>
    <row r="956" ht="12.75" customHeight="1" x14ac:dyDescent="0.2"/>
    <row r="957" ht="12.75" customHeight="1" x14ac:dyDescent="0.2"/>
    <row r="958" ht="12.75" customHeight="1" x14ac:dyDescent="0.2"/>
    <row r="959" ht="12.75" customHeight="1" x14ac:dyDescent="0.2"/>
    <row r="960" ht="12.75" customHeight="1" x14ac:dyDescent="0.2"/>
    <row r="961" ht="12.75" customHeight="1" x14ac:dyDescent="0.2"/>
    <row r="962" ht="12.75" customHeight="1" x14ac:dyDescent="0.2"/>
    <row r="963" ht="12.75" customHeight="1" x14ac:dyDescent="0.2"/>
    <row r="964" ht="12.75" customHeight="1" x14ac:dyDescent="0.2"/>
    <row r="965" ht="12.75" customHeight="1" x14ac:dyDescent="0.2"/>
    <row r="966" ht="12.75" customHeight="1" x14ac:dyDescent="0.2"/>
    <row r="967" ht="12.75" customHeight="1" x14ac:dyDescent="0.2"/>
    <row r="968" ht="12.75" customHeight="1" x14ac:dyDescent="0.2"/>
    <row r="969" ht="12.75" customHeight="1" x14ac:dyDescent="0.2"/>
    <row r="970" ht="12.75" customHeight="1" x14ac:dyDescent="0.2"/>
    <row r="971" ht="12.75" customHeight="1" x14ac:dyDescent="0.2"/>
    <row r="972" ht="12.75" customHeight="1" x14ac:dyDescent="0.2"/>
    <row r="973" ht="12.75" customHeight="1" x14ac:dyDescent="0.2"/>
    <row r="974" ht="12.75" customHeight="1" x14ac:dyDescent="0.2"/>
    <row r="975" ht="12.75" customHeight="1" x14ac:dyDescent="0.2"/>
    <row r="976" ht="12.75" customHeight="1" x14ac:dyDescent="0.2"/>
    <row r="977" ht="12.75" customHeight="1" x14ac:dyDescent="0.2"/>
    <row r="978" ht="12.75" customHeight="1" x14ac:dyDescent="0.2"/>
    <row r="979" ht="12.75" customHeight="1" x14ac:dyDescent="0.2"/>
    <row r="980" ht="12.75" customHeight="1" x14ac:dyDescent="0.2"/>
    <row r="981" ht="12.75" customHeight="1" x14ac:dyDescent="0.2"/>
    <row r="982" ht="12.75" customHeight="1" x14ac:dyDescent="0.2"/>
    <row r="983" ht="12.75" customHeight="1" x14ac:dyDescent="0.2"/>
    <row r="984" ht="12.75" customHeight="1" x14ac:dyDescent="0.2"/>
    <row r="985" ht="12.75" customHeight="1" x14ac:dyDescent="0.2"/>
    <row r="986" ht="12.75" customHeight="1" x14ac:dyDescent="0.2"/>
    <row r="987" ht="12.75" customHeight="1" x14ac:dyDescent="0.2"/>
    <row r="988" ht="12.75" customHeight="1" x14ac:dyDescent="0.2"/>
    <row r="989" ht="12.75" customHeight="1" x14ac:dyDescent="0.2"/>
    <row r="990" ht="12.75" customHeight="1" x14ac:dyDescent="0.2"/>
    <row r="991" ht="12.75" customHeight="1" x14ac:dyDescent="0.2"/>
    <row r="992" ht="12.75" customHeight="1" x14ac:dyDescent="0.2"/>
    <row r="993" ht="12.75" customHeight="1" x14ac:dyDescent="0.2"/>
    <row r="994" ht="12.75" customHeight="1" x14ac:dyDescent="0.2"/>
    <row r="995" ht="12.75" customHeight="1" x14ac:dyDescent="0.2"/>
    <row r="996" ht="12.75" customHeight="1" x14ac:dyDescent="0.2"/>
    <row r="997" ht="12.75" customHeight="1" x14ac:dyDescent="0.2"/>
    <row r="998" ht="12.75" customHeight="1" x14ac:dyDescent="0.2"/>
    <row r="999" ht="12.75" customHeight="1" x14ac:dyDescent="0.2"/>
    <row r="1000" ht="12.75" customHeight="1" x14ac:dyDescent="0.2"/>
  </sheetData>
  <conditionalFormatting sqref="D3">
    <cfRule type="notContainsBlanks" dxfId="18" priority="1">
      <formula>LEN(TRIM(D3))&gt;0</formula>
    </cfRule>
  </conditionalFormatting>
  <dataValidations count="3">
    <dataValidation type="list" allowBlank="1" showErrorMessage="1" sqref="E9:E37" xr:uid="{00000000-0002-0000-0F00-000000000000}">
      <formula1>"_,Leeg,Restafval,E-Waste,Metaal,Restafval + Metaal,Restafval + E-Waste,E-Waste + Metaal,Restafval + E-Waste + Metaal"</formula1>
    </dataValidation>
    <dataValidation type="list" allowBlank="1" showErrorMessage="1" sqref="D8:D37" xr:uid="{00000000-0002-0000-0F00-000001000000}">
      <formula1>$B$83:$B$98</formula1>
    </dataValidation>
    <dataValidation type="list" allowBlank="1" showErrorMessage="1" sqref="G9:G37" xr:uid="{00000000-0002-0000-0F00-000002000000}">
      <formula1>"_,Geen brandstof,Diesel,Benzine,LPG,CNG/LNG,Waterstof,Elektrisch"</formula1>
    </dataValidation>
  </dataValidations>
  <pageMargins left="0.78749999999999998" right="0.78749999999999998" top="1.0249999999999999" bottom="1.0249999999999999" header="0" footer="0"/>
  <pageSetup paperSize="9" orientation="portrait"/>
  <headerFooter>
    <oddHeader>&amp;C&amp;A</oddHeader>
    <oddFooter>&amp;CPage &amp;P</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K1000"/>
  <sheetViews>
    <sheetView workbookViewId="0">
      <selection activeCell="E4" sqref="E4"/>
    </sheetView>
  </sheetViews>
  <sheetFormatPr defaultColWidth="14.42578125" defaultRowHeight="15" customHeight="1" x14ac:dyDescent="0.2"/>
  <cols>
    <col min="1" max="2" width="11.5703125" customWidth="1"/>
    <col min="3" max="3" width="31.140625" customWidth="1"/>
    <col min="4" max="4" width="56.85546875" customWidth="1"/>
    <col min="5" max="9" width="11.5703125" customWidth="1"/>
    <col min="10" max="10" width="33.85546875" customWidth="1"/>
    <col min="11" max="26" width="11.5703125" customWidth="1"/>
  </cols>
  <sheetData>
    <row r="1" spans="1:11" ht="12.75" customHeight="1" x14ac:dyDescent="0.2">
      <c r="A1" s="64"/>
      <c r="B1" s="65"/>
      <c r="C1" s="65"/>
      <c r="D1" s="65"/>
      <c r="E1" s="65"/>
      <c r="F1" s="65"/>
      <c r="G1" s="65"/>
      <c r="H1" s="65"/>
      <c r="I1" s="65"/>
      <c r="J1" s="65"/>
      <c r="K1" s="65"/>
    </row>
    <row r="2" spans="1:11" ht="12.75" customHeight="1" x14ac:dyDescent="0.2">
      <c r="A2" s="64"/>
      <c r="B2" s="33"/>
      <c r="C2" s="7" t="s">
        <v>458</v>
      </c>
      <c r="D2" s="33"/>
      <c r="E2" s="33"/>
      <c r="F2" s="33"/>
      <c r="G2" s="33"/>
      <c r="H2" s="33"/>
      <c r="I2" s="33"/>
      <c r="J2" s="33"/>
      <c r="K2" s="65"/>
    </row>
    <row r="3" spans="1:11" ht="12.75" customHeight="1" x14ac:dyDescent="0.4">
      <c r="A3" s="64"/>
      <c r="B3" s="33"/>
      <c r="C3" s="7" t="s">
        <v>417</v>
      </c>
      <c r="E3" s="54" t="str">
        <f>IF(ISBLANK(D3),"Voer de frequentie in van deze route!","ok")</f>
        <v>Voer de frequentie in van deze route!</v>
      </c>
      <c r="F3" s="33"/>
      <c r="G3" s="33"/>
      <c r="H3" s="33"/>
      <c r="I3" s="33"/>
      <c r="J3" s="33"/>
      <c r="K3" s="65"/>
    </row>
    <row r="4" spans="1:11" ht="12.75" customHeight="1" x14ac:dyDescent="0.4">
      <c r="A4" s="64"/>
      <c r="B4" s="33"/>
      <c r="C4" s="7" t="s">
        <v>122</v>
      </c>
      <c r="D4" s="33">
        <f>Voertuigen!D94</f>
        <v>0</v>
      </c>
      <c r="E4" s="54" t="str">
        <f>IF(OR(ISBLANK(D4),D4=0),"Voer een voertuig in bij tabblad voertuigen!","ok")</f>
        <v>Voer een voertuig in bij tabblad voertuigen!</v>
      </c>
      <c r="F4" s="33"/>
      <c r="G4" s="33"/>
      <c r="H4" s="33"/>
      <c r="I4" s="33"/>
      <c r="J4" s="33"/>
      <c r="K4" s="65"/>
    </row>
    <row r="5" spans="1:11" ht="12.75" customHeight="1" x14ac:dyDescent="0.4">
      <c r="A5" s="64"/>
      <c r="B5" s="33"/>
      <c r="C5" s="7" t="s">
        <v>418</v>
      </c>
      <c r="D5" s="8" t="str">
        <f>Voertuigen!E145</f>
        <v>-</v>
      </c>
      <c r="E5" s="54" t="str">
        <f>IF((D5="-"),"Voer een soort brandstof in bij tabblad voertuigen!","ok")</f>
        <v>Voer een soort brandstof in bij tabblad voertuigen!</v>
      </c>
      <c r="F5" s="33"/>
      <c r="G5" s="33"/>
      <c r="H5" s="33"/>
      <c r="I5" s="33"/>
      <c r="J5" s="33"/>
      <c r="K5" s="65"/>
    </row>
    <row r="6" spans="1:11" ht="12.75" customHeight="1" x14ac:dyDescent="0.2">
      <c r="A6" s="64"/>
      <c r="B6" s="33"/>
      <c r="C6" s="33"/>
      <c r="D6" s="33"/>
      <c r="E6" s="33"/>
      <c r="F6" s="33"/>
      <c r="G6" s="33"/>
      <c r="H6" s="33"/>
      <c r="I6" s="33"/>
      <c r="J6" s="33"/>
      <c r="K6" s="65"/>
    </row>
    <row r="7" spans="1:11" ht="12.75" customHeight="1" x14ac:dyDescent="0.2">
      <c r="A7" s="64"/>
      <c r="B7" s="33"/>
      <c r="C7" s="7" t="s">
        <v>419</v>
      </c>
      <c r="D7" s="7" t="s">
        <v>420</v>
      </c>
      <c r="E7" s="7" t="s">
        <v>421</v>
      </c>
      <c r="F7" s="7" t="s">
        <v>422</v>
      </c>
      <c r="G7" s="7" t="s">
        <v>423</v>
      </c>
      <c r="H7" s="7" t="s">
        <v>147</v>
      </c>
      <c r="I7" s="7" t="s">
        <v>424</v>
      </c>
      <c r="J7" s="7" t="s">
        <v>425</v>
      </c>
      <c r="K7" s="65"/>
    </row>
    <row r="8" spans="1:11" ht="12.75" customHeight="1" x14ac:dyDescent="0.2">
      <c r="A8" s="64"/>
      <c r="B8" s="33"/>
      <c r="C8" s="8">
        <v>1</v>
      </c>
      <c r="D8" s="39" t="s">
        <v>81</v>
      </c>
      <c r="E8" s="8" t="s">
        <v>427</v>
      </c>
      <c r="F8" s="8"/>
      <c r="G8" s="8"/>
      <c r="I8" s="8"/>
      <c r="J8" s="33"/>
      <c r="K8" s="65"/>
    </row>
    <row r="9" spans="1:11" ht="12.75" customHeight="1" x14ac:dyDescent="0.2">
      <c r="A9" s="64"/>
      <c r="B9" s="33"/>
      <c r="C9" s="8">
        <v>2</v>
      </c>
      <c r="D9" s="39" t="s">
        <v>81</v>
      </c>
      <c r="E9" s="39" t="s">
        <v>81</v>
      </c>
      <c r="G9" s="39" t="s">
        <v>81</v>
      </c>
      <c r="I9" s="8" t="str">
        <f t="shared" ref="I9:I37" si="0">IF(OR(F9="",G9="_"),IF(D9="_","","Vul de ontbrekende gegevens in"),"ok")</f>
        <v/>
      </c>
      <c r="J9" s="33" t="str">
        <f>IF(D9="_","",(IF(OR(D5=G9,D5="Hybride"),"Klopt","De ingevulde brandstofsoort klopt niet")))</f>
        <v/>
      </c>
      <c r="K9" s="65"/>
    </row>
    <row r="10" spans="1:11" ht="12.75" customHeight="1" x14ac:dyDescent="0.2">
      <c r="A10" s="64"/>
      <c r="B10" s="33"/>
      <c r="C10" s="8">
        <v>3</v>
      </c>
      <c r="D10" s="39" t="s">
        <v>81</v>
      </c>
      <c r="E10" s="39" t="s">
        <v>81</v>
      </c>
      <c r="G10" s="39" t="s">
        <v>81</v>
      </c>
      <c r="I10" s="8" t="str">
        <f t="shared" si="0"/>
        <v/>
      </c>
      <c r="J10" s="33" t="str">
        <f>IF(D10="_","",(IF(OR(D5=G10,D5="Hybride"),"Klopt","De ingevulde brandstofsoort klopt niet")))</f>
        <v/>
      </c>
      <c r="K10" s="65"/>
    </row>
    <row r="11" spans="1:11" ht="12.75" customHeight="1" x14ac:dyDescent="0.2">
      <c r="A11" s="64"/>
      <c r="B11" s="33"/>
      <c r="C11" s="8">
        <v>4</v>
      </c>
      <c r="D11" s="39" t="s">
        <v>81</v>
      </c>
      <c r="E11" s="39" t="s">
        <v>81</v>
      </c>
      <c r="G11" s="39" t="s">
        <v>81</v>
      </c>
      <c r="I11" s="8" t="str">
        <f t="shared" si="0"/>
        <v/>
      </c>
      <c r="J11" s="33" t="str">
        <f>IF(D11="_","",(IF(OR(D5=G11,D5="Hybride"),"Klopt","De ingevulde brandstofsoort klopt niet")))</f>
        <v/>
      </c>
      <c r="K11" s="65"/>
    </row>
    <row r="12" spans="1:11" ht="12.75" customHeight="1" x14ac:dyDescent="0.2">
      <c r="A12" s="64"/>
      <c r="B12" s="33"/>
      <c r="C12" s="8">
        <v>5</v>
      </c>
      <c r="D12" s="39" t="s">
        <v>81</v>
      </c>
      <c r="E12" s="39" t="s">
        <v>81</v>
      </c>
      <c r="G12" s="39" t="s">
        <v>81</v>
      </c>
      <c r="I12" s="8" t="str">
        <f t="shared" si="0"/>
        <v/>
      </c>
      <c r="J12" s="33" t="str">
        <f>IF(D12="_","",(IF(OR(D5=G12,D5="Hybride"),"Klopt","De ingevulde brandstofsoort klopt niet")))</f>
        <v/>
      </c>
      <c r="K12" s="65"/>
    </row>
    <row r="13" spans="1:11" ht="12.75" customHeight="1" x14ac:dyDescent="0.2">
      <c r="A13" s="64"/>
      <c r="B13" s="33"/>
      <c r="C13" s="8">
        <v>6</v>
      </c>
      <c r="D13" s="39" t="s">
        <v>81</v>
      </c>
      <c r="E13" s="39" t="s">
        <v>81</v>
      </c>
      <c r="G13" s="39" t="s">
        <v>81</v>
      </c>
      <c r="I13" s="8" t="str">
        <f t="shared" si="0"/>
        <v/>
      </c>
      <c r="J13" s="33" t="str">
        <f>IF(D13="_","",(IF(OR(D5=G13,D5="Hybride"),"Klopt","De ingevulde brandstofsoort klopt niet")))</f>
        <v/>
      </c>
      <c r="K13" s="65"/>
    </row>
    <row r="14" spans="1:11" ht="12.75" customHeight="1" x14ac:dyDescent="0.2">
      <c r="A14" s="64"/>
      <c r="B14" s="33"/>
      <c r="C14" s="8">
        <v>7</v>
      </c>
      <c r="D14" s="39" t="s">
        <v>81</v>
      </c>
      <c r="E14" s="39" t="s">
        <v>81</v>
      </c>
      <c r="G14" s="39" t="s">
        <v>81</v>
      </c>
      <c r="I14" s="8" t="str">
        <f t="shared" si="0"/>
        <v/>
      </c>
      <c r="J14" s="33" t="str">
        <f>IF(D14="_","",(IF(OR(D5=G14,D5="Hybride"),"Klopt","De ingevulde brandstofsoort klopt niet")))</f>
        <v/>
      </c>
      <c r="K14" s="65"/>
    </row>
    <row r="15" spans="1:11" ht="12.75" customHeight="1" x14ac:dyDescent="0.2">
      <c r="A15" s="64"/>
      <c r="B15" s="33"/>
      <c r="C15" s="8">
        <v>8</v>
      </c>
      <c r="D15" s="39" t="s">
        <v>81</v>
      </c>
      <c r="E15" s="39" t="s">
        <v>81</v>
      </c>
      <c r="G15" s="39" t="s">
        <v>81</v>
      </c>
      <c r="I15" s="8" t="str">
        <f t="shared" si="0"/>
        <v/>
      </c>
      <c r="J15" s="33" t="str">
        <f>IF(D15="_","",(IF(OR(D5=G15,D5="Hybride"),"Klopt","De ingevulde brandstofsoort klopt niet")))</f>
        <v/>
      </c>
      <c r="K15" s="65"/>
    </row>
    <row r="16" spans="1:11" ht="12.75" customHeight="1" x14ac:dyDescent="0.2">
      <c r="A16" s="64"/>
      <c r="B16" s="33"/>
      <c r="C16" s="8">
        <v>9</v>
      </c>
      <c r="D16" s="39" t="s">
        <v>81</v>
      </c>
      <c r="E16" s="39" t="s">
        <v>81</v>
      </c>
      <c r="G16" s="39" t="s">
        <v>81</v>
      </c>
      <c r="I16" s="8" t="str">
        <f t="shared" si="0"/>
        <v/>
      </c>
      <c r="J16" s="33" t="str">
        <f>IF(D16="_","",(IF(OR(D5=G16,D5="Hybride"),"Klopt","De ingevulde brandstofsoort klopt niet")))</f>
        <v/>
      </c>
      <c r="K16" s="65"/>
    </row>
    <row r="17" spans="1:11" ht="12.75" customHeight="1" x14ac:dyDescent="0.2">
      <c r="A17" s="64"/>
      <c r="B17" s="33"/>
      <c r="C17" s="8">
        <v>10</v>
      </c>
      <c r="D17" s="39" t="s">
        <v>81</v>
      </c>
      <c r="E17" s="39" t="s">
        <v>81</v>
      </c>
      <c r="G17" s="39" t="s">
        <v>81</v>
      </c>
      <c r="I17" s="8" t="str">
        <f t="shared" si="0"/>
        <v/>
      </c>
      <c r="J17" s="33" t="str">
        <f>IF(D17="_","",(IF(OR(D5=G17,D5="Hybride"),"Klopt","De ingevulde brandstofsoort klopt niet")))</f>
        <v/>
      </c>
      <c r="K17" s="65"/>
    </row>
    <row r="18" spans="1:11" ht="12.75" customHeight="1" x14ac:dyDescent="0.2">
      <c r="A18" s="64"/>
      <c r="B18" s="33"/>
      <c r="C18" s="8">
        <v>11</v>
      </c>
      <c r="D18" s="39" t="s">
        <v>81</v>
      </c>
      <c r="E18" s="39" t="s">
        <v>81</v>
      </c>
      <c r="G18" s="39" t="s">
        <v>81</v>
      </c>
      <c r="I18" s="8" t="str">
        <f t="shared" si="0"/>
        <v/>
      </c>
      <c r="J18" s="33" t="str">
        <f>IF(D18="_","",(IF(OR(D5=G18,D5="Hybride"),"Klopt","De ingevulde brandstofsoort klopt niet")))</f>
        <v/>
      </c>
      <c r="K18" s="65"/>
    </row>
    <row r="19" spans="1:11" ht="12.75" customHeight="1" x14ac:dyDescent="0.2">
      <c r="A19" s="64"/>
      <c r="B19" s="33"/>
      <c r="C19" s="8">
        <v>12</v>
      </c>
      <c r="D19" s="39" t="s">
        <v>81</v>
      </c>
      <c r="E19" s="39" t="s">
        <v>81</v>
      </c>
      <c r="G19" s="39" t="s">
        <v>81</v>
      </c>
      <c r="H19" s="39" t="s">
        <v>431</v>
      </c>
      <c r="I19" s="8" t="str">
        <f t="shared" si="0"/>
        <v/>
      </c>
      <c r="J19" s="33" t="str">
        <f>IF(D19="_","",(IF(OR(D5=G19,D5="Hybride"),"Klopt","De ingevulde brandstofsoort klopt niet")))</f>
        <v/>
      </c>
      <c r="K19" s="65"/>
    </row>
    <row r="20" spans="1:11" ht="12.75" customHeight="1" x14ac:dyDescent="0.2">
      <c r="A20" s="64"/>
      <c r="B20" s="33"/>
      <c r="C20" s="8">
        <v>13</v>
      </c>
      <c r="D20" s="39" t="s">
        <v>81</v>
      </c>
      <c r="E20" s="39" t="s">
        <v>81</v>
      </c>
      <c r="G20" s="39" t="s">
        <v>81</v>
      </c>
      <c r="I20" s="8" t="str">
        <f t="shared" si="0"/>
        <v/>
      </c>
      <c r="J20" s="33" t="str">
        <f>IF(D20="_","",(IF(OR(D5=G20,D5="Hybride"),"Klopt","De ingevulde brandstofsoort klopt niet")))</f>
        <v/>
      </c>
      <c r="K20" s="65"/>
    </row>
    <row r="21" spans="1:11" ht="12.75" customHeight="1" x14ac:dyDescent="0.2">
      <c r="A21" s="64"/>
      <c r="B21" s="33"/>
      <c r="C21" s="8">
        <v>14</v>
      </c>
      <c r="D21" s="39" t="s">
        <v>81</v>
      </c>
      <c r="E21" s="39" t="s">
        <v>81</v>
      </c>
      <c r="G21" s="39" t="s">
        <v>81</v>
      </c>
      <c r="I21" s="8" t="str">
        <f t="shared" si="0"/>
        <v/>
      </c>
      <c r="J21" s="33" t="str">
        <f>IF(D21="_","",(IF(OR(D5=G21,D5="Hybride"),"Klopt","De ingevulde brandstofsoort klopt niet")))</f>
        <v/>
      </c>
      <c r="K21" s="65"/>
    </row>
    <row r="22" spans="1:11" ht="12.75" customHeight="1" x14ac:dyDescent="0.2">
      <c r="A22" s="64"/>
      <c r="B22" s="33"/>
      <c r="C22" s="8">
        <v>15</v>
      </c>
      <c r="D22" s="39" t="s">
        <v>81</v>
      </c>
      <c r="E22" s="39" t="s">
        <v>81</v>
      </c>
      <c r="G22" s="39" t="s">
        <v>81</v>
      </c>
      <c r="I22" s="8" t="str">
        <f t="shared" si="0"/>
        <v/>
      </c>
      <c r="J22" s="33" t="str">
        <f>IF(D22="_","",(IF(OR(D5=G22,D5="Hybride"),"Klopt","De ingevulde brandstofsoort klopt niet")))</f>
        <v/>
      </c>
      <c r="K22" s="65"/>
    </row>
    <row r="23" spans="1:11" ht="12.75" customHeight="1" x14ac:dyDescent="0.2">
      <c r="A23" s="64"/>
      <c r="B23" s="33"/>
      <c r="C23" s="8">
        <v>16</v>
      </c>
      <c r="D23" s="39" t="s">
        <v>81</v>
      </c>
      <c r="E23" s="39" t="s">
        <v>81</v>
      </c>
      <c r="G23" s="39" t="s">
        <v>81</v>
      </c>
      <c r="I23" s="8" t="str">
        <f t="shared" si="0"/>
        <v/>
      </c>
      <c r="J23" s="33" t="str">
        <f>IF(D23="_","",(IF(OR(D5=G23,D5="Hybride"),"Klopt","De ingevulde brandstofsoort klopt niet")))</f>
        <v/>
      </c>
      <c r="K23" s="65"/>
    </row>
    <row r="24" spans="1:11" ht="12.75" customHeight="1" x14ac:dyDescent="0.2">
      <c r="A24" s="64"/>
      <c r="B24" s="33"/>
      <c r="C24" s="8">
        <v>17</v>
      </c>
      <c r="D24" s="39" t="s">
        <v>81</v>
      </c>
      <c r="E24" s="39" t="s">
        <v>81</v>
      </c>
      <c r="F24" s="39" t="s">
        <v>445</v>
      </c>
      <c r="G24" s="39" t="s">
        <v>81</v>
      </c>
      <c r="I24" s="8" t="str">
        <f t="shared" si="0"/>
        <v/>
      </c>
      <c r="J24" s="33" t="str">
        <f>IF(D24="_","",(IF(OR(D5=G24,D5="Hybride"),"Klopt","De ingevulde brandstofsoort klopt niet")))</f>
        <v/>
      </c>
      <c r="K24" s="65"/>
    </row>
    <row r="25" spans="1:11" ht="12.75" customHeight="1" x14ac:dyDescent="0.2">
      <c r="A25" s="64"/>
      <c r="B25" s="33"/>
      <c r="C25" s="8">
        <v>18</v>
      </c>
      <c r="D25" s="39" t="s">
        <v>81</v>
      </c>
      <c r="E25" s="39" t="s">
        <v>81</v>
      </c>
      <c r="F25" s="39" t="s">
        <v>445</v>
      </c>
      <c r="G25" s="39" t="s">
        <v>81</v>
      </c>
      <c r="I25" s="8" t="str">
        <f t="shared" si="0"/>
        <v/>
      </c>
      <c r="J25" s="33" t="str">
        <f>IF(D25="_","",(IF(OR(D5=G25,D5="Hybride"),"Klopt","De ingevulde brandstofsoort klopt niet")))</f>
        <v/>
      </c>
      <c r="K25" s="65"/>
    </row>
    <row r="26" spans="1:11" ht="12.75" customHeight="1" x14ac:dyDescent="0.2">
      <c r="A26" s="64"/>
      <c r="B26" s="33"/>
      <c r="C26" s="8">
        <v>19</v>
      </c>
      <c r="D26" s="39" t="s">
        <v>81</v>
      </c>
      <c r="E26" s="39" t="s">
        <v>81</v>
      </c>
      <c r="F26" s="39" t="s">
        <v>445</v>
      </c>
      <c r="G26" s="39" t="s">
        <v>81</v>
      </c>
      <c r="I26" s="8" t="str">
        <f t="shared" si="0"/>
        <v/>
      </c>
      <c r="J26" s="33" t="str">
        <f>IF(D26="_","",(IF(OR(D5=G26,D5="Hybride"),"Klopt","De ingevulde brandstofsoort klopt niet")))</f>
        <v/>
      </c>
      <c r="K26" s="65"/>
    </row>
    <row r="27" spans="1:11" ht="12.75" customHeight="1" x14ac:dyDescent="0.2">
      <c r="A27" s="64"/>
      <c r="B27" s="33"/>
      <c r="C27" s="8">
        <v>20</v>
      </c>
      <c r="D27" s="39" t="s">
        <v>81</v>
      </c>
      <c r="E27" s="39" t="s">
        <v>81</v>
      </c>
      <c r="F27" s="39" t="s">
        <v>445</v>
      </c>
      <c r="G27" s="39" t="s">
        <v>81</v>
      </c>
      <c r="I27" s="8" t="str">
        <f t="shared" si="0"/>
        <v/>
      </c>
      <c r="J27" s="33" t="str">
        <f>IF(D27="_","",(IF(OR(D5=G27,D5="Hybride"),"Klopt","De ingevulde brandstofsoort klopt niet")))</f>
        <v/>
      </c>
      <c r="K27" s="65"/>
    </row>
    <row r="28" spans="1:11" ht="12.75" customHeight="1" x14ac:dyDescent="0.2">
      <c r="A28" s="64"/>
      <c r="B28" s="33"/>
      <c r="C28" s="8">
        <v>21</v>
      </c>
      <c r="D28" s="39" t="s">
        <v>81</v>
      </c>
      <c r="E28" s="39" t="s">
        <v>81</v>
      </c>
      <c r="F28" s="39" t="s">
        <v>445</v>
      </c>
      <c r="G28" s="39" t="s">
        <v>81</v>
      </c>
      <c r="I28" s="8" t="str">
        <f t="shared" si="0"/>
        <v/>
      </c>
      <c r="J28" s="33" t="str">
        <f>IF(D28="_","",(IF(OR(D5=G28,D5="Hybride"),"Klopt","De ingevulde brandstofsoort klopt niet")))</f>
        <v/>
      </c>
      <c r="K28" s="65"/>
    </row>
    <row r="29" spans="1:11" ht="12.75" customHeight="1" x14ac:dyDescent="0.2">
      <c r="A29" s="64"/>
      <c r="B29" s="33"/>
      <c r="C29" s="8">
        <v>22</v>
      </c>
      <c r="D29" s="39" t="s">
        <v>81</v>
      </c>
      <c r="E29" s="39" t="s">
        <v>81</v>
      </c>
      <c r="G29" s="39" t="s">
        <v>81</v>
      </c>
      <c r="I29" s="8" t="str">
        <f t="shared" si="0"/>
        <v/>
      </c>
      <c r="J29" s="33" t="str">
        <f>IF(D29="_","",(IF(OR(D5=G29,D5="Hybride"),"Klopt","De ingevulde brandstofsoort klopt niet")))</f>
        <v/>
      </c>
      <c r="K29" s="65"/>
    </row>
    <row r="30" spans="1:11" ht="12.75" customHeight="1" x14ac:dyDescent="0.2">
      <c r="A30" s="64"/>
      <c r="B30" s="33"/>
      <c r="C30" s="8">
        <v>23</v>
      </c>
      <c r="D30" s="39" t="s">
        <v>81</v>
      </c>
      <c r="E30" s="39" t="s">
        <v>81</v>
      </c>
      <c r="G30" s="39" t="s">
        <v>81</v>
      </c>
      <c r="I30" s="8" t="str">
        <f t="shared" si="0"/>
        <v/>
      </c>
      <c r="J30" s="33" t="str">
        <f>IF(D30="_","",(IF(OR(D5=G30,D5="Hybride"),"Klopt","De ingevulde brandstofsoort klopt niet")))</f>
        <v/>
      </c>
      <c r="K30" s="65"/>
    </row>
    <row r="31" spans="1:11" ht="12.75" customHeight="1" x14ac:dyDescent="0.2">
      <c r="A31" s="64"/>
      <c r="B31" s="33"/>
      <c r="C31" s="8">
        <v>24</v>
      </c>
      <c r="D31" s="39" t="s">
        <v>81</v>
      </c>
      <c r="E31" s="39" t="s">
        <v>81</v>
      </c>
      <c r="G31" s="39" t="s">
        <v>81</v>
      </c>
      <c r="I31" s="8" t="str">
        <f t="shared" si="0"/>
        <v/>
      </c>
      <c r="J31" s="33" t="str">
        <f>IF(D31="_","",(IF(OR(D5=G31,D5="Hybride"),"Klopt","De ingevulde brandstofsoort klopt niet")))</f>
        <v/>
      </c>
      <c r="K31" s="65"/>
    </row>
    <row r="32" spans="1:11" ht="12.75" customHeight="1" x14ac:dyDescent="0.2">
      <c r="A32" s="64"/>
      <c r="B32" s="33"/>
      <c r="C32" s="8">
        <v>25</v>
      </c>
      <c r="D32" s="39" t="s">
        <v>81</v>
      </c>
      <c r="E32" s="39" t="s">
        <v>81</v>
      </c>
      <c r="G32" s="39" t="s">
        <v>81</v>
      </c>
      <c r="I32" s="8" t="str">
        <f t="shared" si="0"/>
        <v/>
      </c>
      <c r="J32" s="33" t="str">
        <f>IF(D32="_","",(IF(OR(D5=G32,D5="Hybride"),"Klopt","De ingevulde brandstofsoort klopt niet")))</f>
        <v/>
      </c>
      <c r="K32" s="65"/>
    </row>
    <row r="33" spans="1:11" ht="12.75" customHeight="1" x14ac:dyDescent="0.2">
      <c r="A33" s="64"/>
      <c r="B33" s="33"/>
      <c r="C33" s="8">
        <v>26</v>
      </c>
      <c r="D33" s="39" t="s">
        <v>81</v>
      </c>
      <c r="E33" s="39" t="s">
        <v>81</v>
      </c>
      <c r="G33" s="39" t="s">
        <v>81</v>
      </c>
      <c r="I33" s="8" t="str">
        <f t="shared" si="0"/>
        <v/>
      </c>
      <c r="J33" s="33" t="str">
        <f>IF(D33="_","",(IF(OR(D5=G33,D5="Hybride"),"Klopt","De ingevulde brandstofsoort klopt niet")))</f>
        <v/>
      </c>
      <c r="K33" s="65"/>
    </row>
    <row r="34" spans="1:11" ht="12.75" customHeight="1" x14ac:dyDescent="0.2">
      <c r="A34" s="64"/>
      <c r="B34" s="33"/>
      <c r="C34" s="8">
        <v>27</v>
      </c>
      <c r="D34" s="39" t="s">
        <v>81</v>
      </c>
      <c r="E34" s="39" t="s">
        <v>81</v>
      </c>
      <c r="G34" s="39" t="s">
        <v>81</v>
      </c>
      <c r="I34" s="8" t="str">
        <f t="shared" si="0"/>
        <v/>
      </c>
      <c r="J34" s="33" t="str">
        <f>IF(D34="_","",(IF(OR(D5=G34,D5="Hybride"),"Klopt","De ingevulde brandstofsoort klopt niet")))</f>
        <v/>
      </c>
      <c r="K34" s="65"/>
    </row>
    <row r="35" spans="1:11" ht="12.75" customHeight="1" x14ac:dyDescent="0.2">
      <c r="A35" s="64"/>
      <c r="B35" s="33"/>
      <c r="C35" s="8">
        <v>28</v>
      </c>
      <c r="D35" s="39" t="s">
        <v>81</v>
      </c>
      <c r="E35" s="39" t="s">
        <v>81</v>
      </c>
      <c r="G35" s="39" t="s">
        <v>81</v>
      </c>
      <c r="I35" s="8" t="str">
        <f t="shared" si="0"/>
        <v/>
      </c>
      <c r="J35" s="33" t="str">
        <f>IF(D35="_","",(IF(OR(D5=G35,D5="Hybride"),"Klopt","De ingevulde brandstofsoort klopt niet")))</f>
        <v/>
      </c>
      <c r="K35" s="65"/>
    </row>
    <row r="36" spans="1:11" ht="12.75" customHeight="1" x14ac:dyDescent="0.2">
      <c r="A36" s="64"/>
      <c r="B36" s="33"/>
      <c r="C36" s="8">
        <v>29</v>
      </c>
      <c r="D36" s="39" t="s">
        <v>81</v>
      </c>
      <c r="E36" s="39" t="s">
        <v>81</v>
      </c>
      <c r="G36" s="39" t="s">
        <v>81</v>
      </c>
      <c r="I36" s="8" t="str">
        <f t="shared" si="0"/>
        <v/>
      </c>
      <c r="J36" s="33" t="str">
        <f>IF(D36="_","",(IF(OR(D5=G36,D5="Hybride"),"Klopt","De ingevulde brandstofsoort klopt niet")))</f>
        <v/>
      </c>
      <c r="K36" s="65"/>
    </row>
    <row r="37" spans="1:11" ht="12.75" customHeight="1" x14ac:dyDescent="0.2">
      <c r="A37" s="64"/>
      <c r="B37" s="33"/>
      <c r="C37" s="8">
        <v>30</v>
      </c>
      <c r="D37" s="39" t="s">
        <v>81</v>
      </c>
      <c r="E37" s="39" t="s">
        <v>81</v>
      </c>
      <c r="F37" s="38"/>
      <c r="G37" s="39" t="s">
        <v>81</v>
      </c>
      <c r="H37" s="38"/>
      <c r="I37" s="8" t="str">
        <f t="shared" si="0"/>
        <v/>
      </c>
      <c r="J37" s="33" t="str">
        <f>IF(D37="_","",(IF(OR(D5=G37,D5="Hybride"),"Klopt","De ingevulde brandstofsoort klopt niet")))</f>
        <v/>
      </c>
      <c r="K37" s="65"/>
    </row>
    <row r="38" spans="1:11" ht="12.75" customHeight="1" x14ac:dyDescent="0.2">
      <c r="A38" s="64"/>
      <c r="B38" s="33"/>
      <c r="C38" s="8"/>
      <c r="D38" s="7" t="s">
        <v>432</v>
      </c>
      <c r="E38" s="7"/>
      <c r="F38" s="7">
        <f>SUM(F9:F28)</f>
        <v>0</v>
      </c>
      <c r="G38" s="8"/>
      <c r="H38" s="8"/>
      <c r="I38" s="8"/>
      <c r="J38" s="33"/>
      <c r="K38" s="65"/>
    </row>
    <row r="39" spans="1:11" ht="12.75" customHeight="1" x14ac:dyDescent="0.2">
      <c r="A39" s="64"/>
      <c r="B39" s="33"/>
      <c r="C39" s="33"/>
      <c r="D39" s="33"/>
      <c r="E39" s="33"/>
      <c r="F39" s="33"/>
      <c r="G39" s="33"/>
      <c r="H39" s="33"/>
      <c r="I39" s="33"/>
      <c r="J39" s="33"/>
      <c r="K39" s="65"/>
    </row>
    <row r="40" spans="1:11" ht="12.75" customHeight="1" x14ac:dyDescent="0.2">
      <c r="A40" s="65"/>
      <c r="B40" s="65"/>
      <c r="C40" s="65"/>
      <c r="D40" s="65"/>
      <c r="E40" s="65"/>
      <c r="F40" s="65"/>
      <c r="G40" s="65"/>
      <c r="H40" s="65"/>
      <c r="I40" s="65"/>
      <c r="J40" s="65"/>
      <c r="K40" s="65"/>
    </row>
    <row r="41" spans="1:11" ht="12.75" customHeight="1" x14ac:dyDescent="0.2">
      <c r="A41" s="65"/>
      <c r="B41" s="65"/>
      <c r="C41" s="65"/>
      <c r="D41" s="65"/>
      <c r="E41" s="65"/>
      <c r="F41" s="65"/>
      <c r="G41" s="65"/>
      <c r="H41" s="65"/>
      <c r="I41" s="65"/>
      <c r="J41" s="65"/>
      <c r="K41" s="65"/>
    </row>
    <row r="42" spans="1:11" ht="12.75" customHeight="1" x14ac:dyDescent="0.2">
      <c r="A42" s="2"/>
      <c r="B42" s="8"/>
      <c r="C42" s="7" t="s">
        <v>209</v>
      </c>
      <c r="D42" s="7" t="s">
        <v>210</v>
      </c>
      <c r="E42" s="7"/>
      <c r="F42" s="7"/>
      <c r="G42" s="7"/>
      <c r="H42" s="7" t="s">
        <v>211</v>
      </c>
      <c r="I42" s="7"/>
      <c r="J42" s="2"/>
      <c r="K42" s="2"/>
    </row>
    <row r="43" spans="1:11" ht="12.75" customHeight="1" x14ac:dyDescent="0.2">
      <c r="A43" s="2"/>
      <c r="B43" s="8"/>
      <c r="C43" s="40" t="s">
        <v>212</v>
      </c>
      <c r="D43" s="40" t="s">
        <v>213</v>
      </c>
      <c r="E43" s="40"/>
      <c r="F43" s="40"/>
      <c r="G43" s="40"/>
      <c r="H43" s="41" t="s">
        <v>214</v>
      </c>
      <c r="I43" s="8"/>
      <c r="J43" s="2"/>
      <c r="K43" s="2"/>
    </row>
    <row r="44" spans="1:11" ht="12.75" customHeight="1" x14ac:dyDescent="0.2">
      <c r="A44" s="2"/>
      <c r="B44" s="8"/>
      <c r="C44" s="40" t="s">
        <v>212</v>
      </c>
      <c r="D44" s="40" t="s">
        <v>215</v>
      </c>
      <c r="E44" s="40"/>
      <c r="F44" s="40"/>
      <c r="G44" s="40"/>
      <c r="H44" s="41" t="s">
        <v>216</v>
      </c>
      <c r="I44" s="8"/>
      <c r="J44" s="2"/>
      <c r="K44" s="2"/>
    </row>
    <row r="45" spans="1:11" ht="12.75" customHeight="1" x14ac:dyDescent="0.2">
      <c r="A45" s="2"/>
      <c r="B45" s="8"/>
      <c r="C45" s="40" t="s">
        <v>212</v>
      </c>
      <c r="D45" s="40" t="s">
        <v>217</v>
      </c>
      <c r="E45" s="40"/>
      <c r="F45" s="40"/>
      <c r="G45" s="40"/>
      <c r="H45" s="41" t="s">
        <v>218</v>
      </c>
      <c r="I45" s="8"/>
      <c r="J45" s="2"/>
      <c r="K45" s="2"/>
    </row>
    <row r="46" spans="1:11" ht="12.75" customHeight="1" x14ac:dyDescent="0.2">
      <c r="A46" s="2"/>
      <c r="B46" s="8"/>
      <c r="C46" s="40" t="s">
        <v>212</v>
      </c>
      <c r="D46" s="40" t="s">
        <v>219</v>
      </c>
      <c r="E46" s="40"/>
      <c r="F46" s="40"/>
      <c r="G46" s="40"/>
      <c r="H46" s="41" t="s">
        <v>220</v>
      </c>
      <c r="I46" s="8"/>
      <c r="J46" s="2"/>
      <c r="K46" s="2"/>
    </row>
    <row r="47" spans="1:11" ht="12.75" customHeight="1" x14ac:dyDescent="0.2">
      <c r="A47" s="2"/>
      <c r="B47" s="8"/>
      <c r="C47" s="40" t="s">
        <v>212</v>
      </c>
      <c r="D47" s="40" t="s">
        <v>221</v>
      </c>
      <c r="E47" s="40"/>
      <c r="F47" s="40"/>
      <c r="G47" s="40"/>
      <c r="H47" s="41" t="s">
        <v>222</v>
      </c>
      <c r="I47" s="8"/>
      <c r="J47" s="2"/>
      <c r="K47" s="2"/>
    </row>
    <row r="48" spans="1:11" ht="12.75" customHeight="1" x14ac:dyDescent="0.2">
      <c r="A48" s="2"/>
      <c r="B48" s="8"/>
      <c r="C48" s="40" t="s">
        <v>212</v>
      </c>
      <c r="D48" s="40" t="s">
        <v>223</v>
      </c>
      <c r="E48" s="40"/>
      <c r="F48" s="40"/>
      <c r="G48" s="40"/>
      <c r="H48" s="41" t="s">
        <v>224</v>
      </c>
      <c r="I48" s="8"/>
      <c r="J48" s="2"/>
      <c r="K48" s="2"/>
    </row>
    <row r="49" spans="1:11" ht="12.75" customHeight="1" x14ac:dyDescent="0.2">
      <c r="A49" s="2"/>
      <c r="B49" s="8"/>
      <c r="C49" s="40" t="s">
        <v>212</v>
      </c>
      <c r="D49" s="28" t="s">
        <v>225</v>
      </c>
      <c r="E49" s="28"/>
      <c r="F49" s="28"/>
      <c r="G49" s="40"/>
      <c r="H49" s="41" t="s">
        <v>226</v>
      </c>
      <c r="I49" s="8"/>
      <c r="J49" s="2"/>
      <c r="K49" s="2"/>
    </row>
    <row r="50" spans="1:11" ht="12.75" customHeight="1" x14ac:dyDescent="0.2">
      <c r="A50" s="2"/>
      <c r="B50" s="8"/>
      <c r="C50" s="42"/>
      <c r="D50" s="42"/>
      <c r="E50" s="43"/>
      <c r="F50" s="44"/>
      <c r="G50" s="44"/>
      <c r="H50" s="40"/>
      <c r="I50" s="8"/>
      <c r="J50" s="2"/>
      <c r="K50" s="2"/>
    </row>
    <row r="51" spans="1:11" ht="12.75" customHeight="1" x14ac:dyDescent="0.2">
      <c r="A51" s="2"/>
      <c r="B51" s="8"/>
      <c r="C51" s="40" t="s">
        <v>213</v>
      </c>
      <c r="D51" s="18" t="s">
        <v>215</v>
      </c>
      <c r="E51" s="18"/>
      <c r="F51" s="18"/>
      <c r="G51" s="40"/>
      <c r="H51" s="41" t="s">
        <v>227</v>
      </c>
      <c r="I51" s="8"/>
      <c r="J51" s="2"/>
      <c r="K51" s="2"/>
    </row>
    <row r="52" spans="1:11" ht="12.75" customHeight="1" x14ac:dyDescent="0.2">
      <c r="A52" s="2"/>
      <c r="B52" s="8"/>
      <c r="C52" s="40" t="s">
        <v>213</v>
      </c>
      <c r="D52" s="40" t="s">
        <v>217</v>
      </c>
      <c r="E52" s="40"/>
      <c r="F52" s="40"/>
      <c r="G52" s="40"/>
      <c r="H52" s="41" t="s">
        <v>228</v>
      </c>
      <c r="I52" s="8"/>
      <c r="J52" s="2"/>
      <c r="K52" s="2"/>
    </row>
    <row r="53" spans="1:11" ht="12.75" customHeight="1" x14ac:dyDescent="0.2">
      <c r="A53" s="2"/>
      <c r="B53" s="8"/>
      <c r="C53" s="40" t="s">
        <v>213</v>
      </c>
      <c r="D53" s="40" t="s">
        <v>219</v>
      </c>
      <c r="E53" s="40"/>
      <c r="F53" s="40"/>
      <c r="G53" s="40"/>
      <c r="H53" s="41" t="s">
        <v>229</v>
      </c>
      <c r="I53" s="8"/>
      <c r="J53" s="2"/>
      <c r="K53" s="2"/>
    </row>
    <row r="54" spans="1:11" ht="12.75" customHeight="1" x14ac:dyDescent="0.2">
      <c r="A54" s="2"/>
      <c r="B54" s="8"/>
      <c r="C54" s="40" t="s">
        <v>213</v>
      </c>
      <c r="D54" s="40" t="s">
        <v>221</v>
      </c>
      <c r="E54" s="40"/>
      <c r="F54" s="40"/>
      <c r="G54" s="40"/>
      <c r="H54" s="41" t="s">
        <v>230</v>
      </c>
      <c r="I54" s="8"/>
      <c r="J54" s="2"/>
      <c r="K54" s="2"/>
    </row>
    <row r="55" spans="1:11" ht="12.75" customHeight="1" x14ac:dyDescent="0.2">
      <c r="A55" s="2"/>
      <c r="B55" s="8"/>
      <c r="C55" s="40" t="s">
        <v>213</v>
      </c>
      <c r="D55" s="40" t="s">
        <v>223</v>
      </c>
      <c r="E55" s="40"/>
      <c r="F55" s="40"/>
      <c r="G55" s="40"/>
      <c r="H55" s="41" t="s">
        <v>231</v>
      </c>
      <c r="I55" s="8"/>
      <c r="J55" s="2"/>
      <c r="K55" s="2"/>
    </row>
    <row r="56" spans="1:11" ht="12.75" customHeight="1" x14ac:dyDescent="0.2">
      <c r="A56" s="2"/>
      <c r="B56" s="8"/>
      <c r="C56" s="40" t="s">
        <v>213</v>
      </c>
      <c r="D56" s="40" t="s">
        <v>225</v>
      </c>
      <c r="E56" s="40"/>
      <c r="F56" s="40"/>
      <c r="G56" s="40"/>
      <c r="H56" s="41" t="s">
        <v>232</v>
      </c>
      <c r="I56" s="8"/>
      <c r="J56" s="2"/>
      <c r="K56" s="2"/>
    </row>
    <row r="57" spans="1:11" ht="12.75" customHeight="1" x14ac:dyDescent="0.2">
      <c r="A57" s="2"/>
      <c r="B57" s="8"/>
      <c r="C57" s="40"/>
      <c r="D57" s="40"/>
      <c r="E57" s="40"/>
      <c r="F57" s="40"/>
      <c r="G57" s="40"/>
      <c r="H57" s="40"/>
      <c r="I57" s="8"/>
      <c r="J57" s="2"/>
      <c r="K57" s="2"/>
    </row>
    <row r="58" spans="1:11" ht="12.75" customHeight="1" x14ac:dyDescent="0.2">
      <c r="A58" s="2"/>
      <c r="B58" s="8"/>
      <c r="C58" s="40" t="s">
        <v>215</v>
      </c>
      <c r="D58" s="40" t="s">
        <v>217</v>
      </c>
      <c r="E58" s="40"/>
      <c r="F58" s="40"/>
      <c r="G58" s="40"/>
      <c r="H58" s="41" t="s">
        <v>233</v>
      </c>
      <c r="I58" s="8"/>
      <c r="J58" s="2"/>
      <c r="K58" s="2"/>
    </row>
    <row r="59" spans="1:11" ht="12.75" customHeight="1" x14ac:dyDescent="0.2">
      <c r="A59" s="2"/>
      <c r="B59" s="8"/>
      <c r="C59" s="40" t="s">
        <v>215</v>
      </c>
      <c r="D59" s="40" t="s">
        <v>219</v>
      </c>
      <c r="E59" s="40"/>
      <c r="F59" s="40"/>
      <c r="G59" s="40"/>
      <c r="H59" s="41" t="s">
        <v>234</v>
      </c>
      <c r="I59" s="8"/>
      <c r="J59" s="2"/>
      <c r="K59" s="2"/>
    </row>
    <row r="60" spans="1:11" ht="12.75" customHeight="1" x14ac:dyDescent="0.2">
      <c r="A60" s="2"/>
      <c r="B60" s="8"/>
      <c r="C60" s="40" t="s">
        <v>215</v>
      </c>
      <c r="D60" s="40" t="s">
        <v>221</v>
      </c>
      <c r="E60" s="40"/>
      <c r="F60" s="40"/>
      <c r="G60" s="40"/>
      <c r="H60" s="41" t="s">
        <v>235</v>
      </c>
      <c r="I60" s="8"/>
      <c r="J60" s="2"/>
      <c r="K60" s="2"/>
    </row>
    <row r="61" spans="1:11" ht="12.75" customHeight="1" x14ac:dyDescent="0.2">
      <c r="A61" s="2"/>
      <c r="B61" s="8"/>
      <c r="C61" s="40" t="s">
        <v>215</v>
      </c>
      <c r="D61" s="40" t="s">
        <v>223</v>
      </c>
      <c r="E61" s="40"/>
      <c r="F61" s="40"/>
      <c r="G61" s="40"/>
      <c r="H61" s="41" t="s">
        <v>236</v>
      </c>
      <c r="I61" s="8"/>
      <c r="J61" s="2"/>
      <c r="K61" s="2"/>
    </row>
    <row r="62" spans="1:11" ht="12.75" customHeight="1" x14ac:dyDescent="0.2">
      <c r="A62" s="2"/>
      <c r="B62" s="8"/>
      <c r="C62" s="40" t="s">
        <v>215</v>
      </c>
      <c r="D62" s="40" t="s">
        <v>225</v>
      </c>
      <c r="E62" s="40"/>
      <c r="F62" s="40"/>
      <c r="G62" s="40"/>
      <c r="H62" s="41" t="s">
        <v>237</v>
      </c>
      <c r="I62" s="8"/>
      <c r="J62" s="2"/>
      <c r="K62" s="2"/>
    </row>
    <row r="63" spans="1:11" ht="12.75" customHeight="1" x14ac:dyDescent="0.2">
      <c r="A63" s="2"/>
      <c r="B63" s="8"/>
      <c r="C63" s="40"/>
      <c r="D63" s="40"/>
      <c r="E63" s="40"/>
      <c r="F63" s="40"/>
      <c r="G63" s="40"/>
      <c r="H63" s="40"/>
      <c r="I63" s="8"/>
      <c r="J63" s="2"/>
      <c r="K63" s="2"/>
    </row>
    <row r="64" spans="1:11" ht="12.75" customHeight="1" x14ac:dyDescent="0.2">
      <c r="A64" s="2"/>
      <c r="B64" s="8"/>
      <c r="C64" s="40" t="s">
        <v>217</v>
      </c>
      <c r="D64" s="40" t="s">
        <v>219</v>
      </c>
      <c r="E64" s="40"/>
      <c r="F64" s="40"/>
      <c r="G64" s="40"/>
      <c r="H64" s="41" t="s">
        <v>238</v>
      </c>
      <c r="I64" s="8"/>
      <c r="J64" s="2"/>
      <c r="K64" s="2"/>
    </row>
    <row r="65" spans="1:11" ht="12.75" customHeight="1" x14ac:dyDescent="0.2">
      <c r="A65" s="2"/>
      <c r="B65" s="8"/>
      <c r="C65" s="40" t="s">
        <v>217</v>
      </c>
      <c r="D65" s="40" t="s">
        <v>221</v>
      </c>
      <c r="E65" s="40"/>
      <c r="F65" s="40"/>
      <c r="G65" s="40"/>
      <c r="H65" s="41" t="s">
        <v>239</v>
      </c>
      <c r="I65" s="8"/>
      <c r="J65" s="2"/>
      <c r="K65" s="2"/>
    </row>
    <row r="66" spans="1:11" ht="12.75" customHeight="1" x14ac:dyDescent="0.2">
      <c r="A66" s="2"/>
      <c r="B66" s="8"/>
      <c r="C66" s="40" t="s">
        <v>217</v>
      </c>
      <c r="D66" s="40" t="s">
        <v>223</v>
      </c>
      <c r="E66" s="40"/>
      <c r="F66" s="40"/>
      <c r="G66" s="40"/>
      <c r="H66" s="41" t="s">
        <v>240</v>
      </c>
      <c r="I66" s="8"/>
      <c r="J66" s="2"/>
      <c r="K66" s="2"/>
    </row>
    <row r="67" spans="1:11" ht="12.75" customHeight="1" x14ac:dyDescent="0.2">
      <c r="A67" s="2"/>
      <c r="B67" s="8"/>
      <c r="C67" s="40" t="s">
        <v>217</v>
      </c>
      <c r="D67" s="40" t="s">
        <v>225</v>
      </c>
      <c r="E67" s="40"/>
      <c r="F67" s="40"/>
      <c r="G67" s="40"/>
      <c r="H67" s="41" t="s">
        <v>241</v>
      </c>
      <c r="I67" s="8"/>
      <c r="J67" s="2"/>
      <c r="K67" s="2"/>
    </row>
    <row r="68" spans="1:11" ht="12.75" customHeight="1" x14ac:dyDescent="0.2">
      <c r="A68" s="2"/>
      <c r="B68" s="8"/>
      <c r="C68" s="40"/>
      <c r="D68" s="40"/>
      <c r="E68" s="40"/>
      <c r="F68" s="40"/>
      <c r="G68" s="40"/>
      <c r="H68" s="40"/>
      <c r="I68" s="8"/>
      <c r="J68" s="2"/>
      <c r="K68" s="2"/>
    </row>
    <row r="69" spans="1:11" ht="12.75" customHeight="1" x14ac:dyDescent="0.2">
      <c r="A69" s="2"/>
      <c r="B69" s="8"/>
      <c r="C69" s="40" t="s">
        <v>219</v>
      </c>
      <c r="D69" s="40" t="s">
        <v>221</v>
      </c>
      <c r="E69" s="40"/>
      <c r="F69" s="40"/>
      <c r="G69" s="40"/>
      <c r="H69" s="41" t="s">
        <v>242</v>
      </c>
      <c r="I69" s="8"/>
      <c r="J69" s="2"/>
      <c r="K69" s="2"/>
    </row>
    <row r="70" spans="1:11" ht="12.75" customHeight="1" x14ac:dyDescent="0.2">
      <c r="A70" s="2"/>
      <c r="B70" s="8"/>
      <c r="C70" s="40" t="s">
        <v>219</v>
      </c>
      <c r="D70" s="40" t="s">
        <v>223</v>
      </c>
      <c r="E70" s="40"/>
      <c r="F70" s="40"/>
      <c r="G70" s="40"/>
      <c r="H70" s="41" t="s">
        <v>243</v>
      </c>
      <c r="I70" s="8"/>
      <c r="J70" s="2"/>
      <c r="K70" s="2"/>
    </row>
    <row r="71" spans="1:11" ht="12.75" customHeight="1" x14ac:dyDescent="0.2">
      <c r="A71" s="2"/>
      <c r="B71" s="8"/>
      <c r="C71" s="40" t="s">
        <v>219</v>
      </c>
      <c r="D71" s="40" t="s">
        <v>225</v>
      </c>
      <c r="E71" s="40"/>
      <c r="F71" s="40"/>
      <c r="G71" s="40"/>
      <c r="H71" s="41" t="s">
        <v>244</v>
      </c>
      <c r="I71" s="8"/>
      <c r="J71" s="2"/>
      <c r="K71" s="2"/>
    </row>
    <row r="72" spans="1:11" ht="12.75" customHeight="1" x14ac:dyDescent="0.2">
      <c r="A72" s="2"/>
      <c r="B72" s="8"/>
      <c r="C72" s="40"/>
      <c r="D72" s="40"/>
      <c r="E72" s="40"/>
      <c r="F72" s="40"/>
      <c r="G72" s="40"/>
      <c r="H72" s="40"/>
      <c r="I72" s="8"/>
      <c r="J72" s="2"/>
      <c r="K72" s="2"/>
    </row>
    <row r="73" spans="1:11" ht="12.75" customHeight="1" x14ac:dyDescent="0.2">
      <c r="A73" s="2"/>
      <c r="B73" s="8"/>
      <c r="C73" s="40" t="s">
        <v>221</v>
      </c>
      <c r="D73" s="40" t="s">
        <v>223</v>
      </c>
      <c r="E73" s="40"/>
      <c r="F73" s="40"/>
      <c r="G73" s="40"/>
      <c r="H73" s="41" t="s">
        <v>245</v>
      </c>
      <c r="I73" s="8"/>
      <c r="J73" s="2"/>
      <c r="K73" s="2"/>
    </row>
    <row r="74" spans="1:11" ht="12.75" customHeight="1" x14ac:dyDescent="0.2">
      <c r="A74" s="2"/>
      <c r="B74" s="8"/>
      <c r="C74" s="40" t="s">
        <v>221</v>
      </c>
      <c r="D74" s="40" t="s">
        <v>225</v>
      </c>
      <c r="E74" s="40"/>
      <c r="F74" s="40"/>
      <c r="G74" s="40"/>
      <c r="H74" s="41" t="s">
        <v>246</v>
      </c>
      <c r="I74" s="8"/>
      <c r="J74" s="2"/>
      <c r="K74" s="2"/>
    </row>
    <row r="75" spans="1:11" ht="12.75" customHeight="1" x14ac:dyDescent="0.2">
      <c r="A75" s="2"/>
      <c r="B75" s="8"/>
      <c r="C75" s="40"/>
      <c r="D75" s="40"/>
      <c r="E75" s="40"/>
      <c r="F75" s="40"/>
      <c r="G75" s="40"/>
      <c r="H75" s="40"/>
      <c r="I75" s="8"/>
      <c r="J75" s="2"/>
      <c r="K75" s="2"/>
    </row>
    <row r="76" spans="1:11" ht="12.75" customHeight="1" x14ac:dyDescent="0.2">
      <c r="A76" s="2"/>
      <c r="B76" s="8"/>
      <c r="C76" s="40" t="s">
        <v>223</v>
      </c>
      <c r="D76" s="40" t="s">
        <v>225</v>
      </c>
      <c r="E76" s="40"/>
      <c r="F76" s="40"/>
      <c r="G76" s="40"/>
      <c r="H76" s="41" t="s">
        <v>247</v>
      </c>
      <c r="I76" s="8"/>
      <c r="J76" s="2"/>
      <c r="K76" s="2"/>
    </row>
    <row r="77" spans="1:11" ht="12.75" customHeight="1" x14ac:dyDescent="0.2">
      <c r="A77" s="2"/>
      <c r="B77" s="8"/>
      <c r="C77" s="8"/>
      <c r="D77" s="8"/>
      <c r="E77" s="8"/>
      <c r="F77" s="8"/>
      <c r="G77" s="8"/>
      <c r="H77" s="8"/>
      <c r="I77" s="8"/>
      <c r="J77" s="2"/>
      <c r="K77" s="2"/>
    </row>
    <row r="78" spans="1:11" ht="12.75" customHeight="1" x14ac:dyDescent="0.2">
      <c r="A78" s="2"/>
      <c r="B78" s="8"/>
      <c r="C78" s="8" t="s">
        <v>248</v>
      </c>
      <c r="D78" s="8"/>
      <c r="E78" s="8"/>
      <c r="F78" s="8"/>
      <c r="G78" s="8"/>
      <c r="H78" s="8"/>
      <c r="I78" s="8"/>
      <c r="J78" s="2"/>
      <c r="K78" s="2"/>
    </row>
    <row r="79" spans="1:11" ht="12.75" customHeight="1" x14ac:dyDescent="0.2">
      <c r="A79" s="2"/>
      <c r="B79" s="8"/>
      <c r="C79" s="8"/>
      <c r="D79" s="8"/>
      <c r="E79" s="8"/>
      <c r="F79" s="8"/>
      <c r="G79" s="8"/>
      <c r="H79" s="8"/>
      <c r="I79" s="8"/>
      <c r="J79" s="2"/>
      <c r="K79" s="2"/>
    </row>
    <row r="80" spans="1:11" ht="12.75" customHeight="1" x14ac:dyDescent="0.2">
      <c r="A80" s="2"/>
      <c r="B80" s="2"/>
      <c r="C80" s="2"/>
      <c r="D80" s="2"/>
      <c r="E80" s="2"/>
      <c r="F80" s="2"/>
      <c r="G80" s="2"/>
      <c r="H80" s="2"/>
      <c r="I80" s="2"/>
      <c r="J80" s="2"/>
      <c r="K80" s="2"/>
    </row>
    <row r="81" spans="1:4" ht="12.75" customHeight="1" x14ac:dyDescent="0.2">
      <c r="A81" s="2"/>
      <c r="B81" s="2"/>
      <c r="C81" s="2"/>
      <c r="D81" s="2"/>
    </row>
    <row r="82" spans="1:4" ht="12.75" customHeight="1" x14ac:dyDescent="0.2">
      <c r="A82" s="2"/>
      <c r="B82" s="2" t="s">
        <v>433</v>
      </c>
      <c r="C82" s="2"/>
      <c r="D82" s="2"/>
    </row>
    <row r="83" spans="1:4" ht="12.75" customHeight="1" x14ac:dyDescent="0.2">
      <c r="A83" s="2"/>
      <c r="B83" s="62" t="s">
        <v>81</v>
      </c>
      <c r="D83" s="2"/>
    </row>
    <row r="84" spans="1:4" ht="12.75" customHeight="1" x14ac:dyDescent="0.2">
      <c r="A84" s="2"/>
      <c r="B84" s="62" t="s">
        <v>426</v>
      </c>
      <c r="D84" s="2"/>
    </row>
    <row r="85" spans="1:4" ht="12.75" customHeight="1" x14ac:dyDescent="0.2">
      <c r="A85" s="2"/>
      <c r="B85" s="62" t="s">
        <v>434</v>
      </c>
      <c r="D85" s="2"/>
    </row>
    <row r="86" spans="1:4" ht="12.75" customHeight="1" x14ac:dyDescent="0.2">
      <c r="A86" s="2"/>
      <c r="B86" s="62" t="s">
        <v>435</v>
      </c>
      <c r="D86" s="2"/>
    </row>
    <row r="87" spans="1:4" ht="12.75" customHeight="1" x14ac:dyDescent="0.2">
      <c r="A87" s="2"/>
      <c r="B87" s="62" t="s">
        <v>436</v>
      </c>
      <c r="D87" s="2"/>
    </row>
    <row r="88" spans="1:4" ht="12.75" customHeight="1" x14ac:dyDescent="0.2">
      <c r="A88" s="2"/>
      <c r="B88" s="62" t="s">
        <v>429</v>
      </c>
      <c r="D88" s="2"/>
    </row>
    <row r="89" spans="1:4" ht="12.75" customHeight="1" x14ac:dyDescent="0.2">
      <c r="A89" s="2"/>
      <c r="B89" s="62" t="s">
        <v>437</v>
      </c>
      <c r="D89" s="2"/>
    </row>
    <row r="90" spans="1:4" ht="12.75" customHeight="1" x14ac:dyDescent="0.2">
      <c r="A90" s="2"/>
      <c r="B90" s="62" t="s">
        <v>438</v>
      </c>
      <c r="D90" s="2"/>
    </row>
    <row r="91" spans="1:4" ht="12.75" customHeight="1" x14ac:dyDescent="0.2">
      <c r="A91" s="2"/>
      <c r="B91" s="62" t="s">
        <v>428</v>
      </c>
      <c r="D91" s="2"/>
    </row>
    <row r="92" spans="1:4" ht="12.75" customHeight="1" x14ac:dyDescent="0.2">
      <c r="A92" s="2"/>
      <c r="B92" s="62" t="s">
        <v>439</v>
      </c>
      <c r="D92" s="2"/>
    </row>
    <row r="93" spans="1:4" ht="12.75" customHeight="1" x14ac:dyDescent="0.2">
      <c r="A93" s="2"/>
      <c r="B93" s="62" t="s">
        <v>440</v>
      </c>
      <c r="D93" s="2"/>
    </row>
    <row r="94" spans="1:4" ht="12.75" customHeight="1" x14ac:dyDescent="0.2">
      <c r="A94" s="2"/>
      <c r="B94" s="62" t="s">
        <v>441</v>
      </c>
      <c r="D94" s="2"/>
    </row>
    <row r="95" spans="1:4" ht="12.75" customHeight="1" x14ac:dyDescent="0.2">
      <c r="A95" s="2"/>
      <c r="B95" s="62" t="s">
        <v>430</v>
      </c>
      <c r="D95" s="2"/>
    </row>
    <row r="96" spans="1:4" ht="12.75" customHeight="1" x14ac:dyDescent="0.2">
      <c r="A96" s="2"/>
      <c r="B96" s="62" t="s">
        <v>442</v>
      </c>
      <c r="D96" s="2"/>
    </row>
    <row r="97" spans="1:4" ht="12.75" customHeight="1" x14ac:dyDescent="0.2">
      <c r="A97" s="2"/>
      <c r="B97" s="62" t="s">
        <v>443</v>
      </c>
      <c r="D97" s="2"/>
    </row>
    <row r="98" spans="1:4" ht="12.75" customHeight="1" x14ac:dyDescent="0.2">
      <c r="A98" s="2"/>
      <c r="B98" s="62" t="s">
        <v>198</v>
      </c>
      <c r="D98" s="2"/>
    </row>
    <row r="99" spans="1:4" ht="12.75" customHeight="1" x14ac:dyDescent="0.2">
      <c r="A99" s="2"/>
      <c r="B99" s="2"/>
      <c r="C99" s="2"/>
      <c r="D99" s="2"/>
    </row>
    <row r="100" spans="1:4" ht="12.75" customHeight="1" x14ac:dyDescent="0.2"/>
    <row r="101" spans="1:4" ht="12.75" customHeight="1" x14ac:dyDescent="0.2"/>
    <row r="102" spans="1:4" ht="12.75" customHeight="1" x14ac:dyDescent="0.2"/>
    <row r="103" spans="1:4" ht="12.75" customHeight="1" x14ac:dyDescent="0.2"/>
    <row r="104" spans="1:4" ht="12.75" customHeight="1" x14ac:dyDescent="0.2"/>
    <row r="105" spans="1:4" ht="12.75" customHeight="1" x14ac:dyDescent="0.2"/>
    <row r="106" spans="1:4" ht="12.75" customHeight="1" x14ac:dyDescent="0.2"/>
    <row r="107" spans="1:4" ht="12.75" customHeight="1" x14ac:dyDescent="0.2"/>
    <row r="108" spans="1:4" ht="12.75" customHeight="1" x14ac:dyDescent="0.2"/>
    <row r="109" spans="1:4" ht="12.75" customHeight="1" x14ac:dyDescent="0.2"/>
    <row r="110" spans="1:4" ht="12.75" customHeight="1" x14ac:dyDescent="0.2"/>
    <row r="111" spans="1:4" ht="12.75" customHeight="1" x14ac:dyDescent="0.2"/>
    <row r="112" spans="1:4"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row r="158" ht="12.75" customHeight="1" x14ac:dyDescent="0.2"/>
    <row r="159" ht="12.75" customHeight="1" x14ac:dyDescent="0.2"/>
    <row r="160"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row r="169" ht="12.75" customHeight="1" x14ac:dyDescent="0.2"/>
    <row r="170" ht="12.75" customHeight="1" x14ac:dyDescent="0.2"/>
    <row r="171" ht="12.75" customHeight="1" x14ac:dyDescent="0.2"/>
    <row r="172" ht="12.75" customHeight="1" x14ac:dyDescent="0.2"/>
    <row r="173" ht="12.75" customHeight="1" x14ac:dyDescent="0.2"/>
    <row r="174" ht="12.75" customHeight="1" x14ac:dyDescent="0.2"/>
    <row r="175" ht="12.75" customHeight="1" x14ac:dyDescent="0.2"/>
    <row r="176"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ht="12.75" customHeight="1" x14ac:dyDescent="0.2"/>
    <row r="194" ht="12.75" customHeight="1" x14ac:dyDescent="0.2"/>
    <row r="195" ht="12.75" customHeight="1" x14ac:dyDescent="0.2"/>
    <row r="196" ht="12.75" customHeight="1" x14ac:dyDescent="0.2"/>
    <row r="197" ht="12.75" customHeight="1" x14ac:dyDescent="0.2"/>
    <row r="198" ht="12.75" customHeight="1" x14ac:dyDescent="0.2"/>
    <row r="199" ht="12.75" customHeight="1" x14ac:dyDescent="0.2"/>
    <row r="200" ht="12.75" customHeight="1" x14ac:dyDescent="0.2"/>
    <row r="201" ht="12.75" customHeight="1" x14ac:dyDescent="0.2"/>
    <row r="202" ht="12.75" customHeight="1" x14ac:dyDescent="0.2"/>
    <row r="203" ht="12.75" customHeight="1" x14ac:dyDescent="0.2"/>
    <row r="204" ht="12.75" customHeight="1" x14ac:dyDescent="0.2"/>
    <row r="205" ht="12.75" customHeight="1" x14ac:dyDescent="0.2"/>
    <row r="206" ht="12.75" customHeight="1" x14ac:dyDescent="0.2"/>
    <row r="207" ht="12.75" customHeight="1" x14ac:dyDescent="0.2"/>
    <row r="208" ht="12.75" customHeight="1" x14ac:dyDescent="0.2"/>
    <row r="209" ht="12.75" customHeight="1" x14ac:dyDescent="0.2"/>
    <row r="210" ht="12.75" customHeight="1" x14ac:dyDescent="0.2"/>
    <row r="211" ht="12.75" customHeight="1" x14ac:dyDescent="0.2"/>
    <row r="212" ht="12.75" customHeight="1" x14ac:dyDescent="0.2"/>
    <row r="213" ht="12.75" customHeight="1" x14ac:dyDescent="0.2"/>
    <row r="214" ht="12.75" customHeight="1" x14ac:dyDescent="0.2"/>
    <row r="215" ht="12.75" customHeight="1" x14ac:dyDescent="0.2"/>
    <row r="216" ht="12.75" customHeight="1" x14ac:dyDescent="0.2"/>
    <row r="217" ht="12.75" customHeight="1" x14ac:dyDescent="0.2"/>
    <row r="218" ht="12.75" customHeight="1" x14ac:dyDescent="0.2"/>
    <row r="219" ht="12.75" customHeight="1" x14ac:dyDescent="0.2"/>
    <row r="220" ht="12.75" customHeight="1" x14ac:dyDescent="0.2"/>
    <row r="221" ht="12.75" customHeight="1" x14ac:dyDescent="0.2"/>
    <row r="222" ht="12.75" customHeight="1" x14ac:dyDescent="0.2"/>
    <row r="223" ht="12.75" customHeight="1" x14ac:dyDescent="0.2"/>
    <row r="224" ht="12.75" customHeight="1" x14ac:dyDescent="0.2"/>
    <row r="225" ht="12.75" customHeight="1" x14ac:dyDescent="0.2"/>
    <row r="226" ht="12.75" customHeight="1" x14ac:dyDescent="0.2"/>
    <row r="227" ht="12.75" customHeight="1" x14ac:dyDescent="0.2"/>
    <row r="228" ht="12.75" customHeight="1" x14ac:dyDescent="0.2"/>
    <row r="229" ht="12.75" customHeight="1" x14ac:dyDescent="0.2"/>
    <row r="230" ht="12.75" customHeight="1" x14ac:dyDescent="0.2"/>
    <row r="231" ht="12.75" customHeight="1" x14ac:dyDescent="0.2"/>
    <row r="232" ht="12.75" customHeight="1" x14ac:dyDescent="0.2"/>
    <row r="233" ht="12.75" customHeight="1" x14ac:dyDescent="0.2"/>
    <row r="234" ht="12.75" customHeight="1" x14ac:dyDescent="0.2"/>
    <row r="235" ht="12.75" customHeight="1" x14ac:dyDescent="0.2"/>
    <row r="236" ht="12.75" customHeight="1" x14ac:dyDescent="0.2"/>
    <row r="237" ht="12.75" customHeight="1" x14ac:dyDescent="0.2"/>
    <row r="238" ht="12.75" customHeight="1" x14ac:dyDescent="0.2"/>
    <row r="239" ht="12.75" customHeight="1" x14ac:dyDescent="0.2"/>
    <row r="240" ht="12.75" customHeight="1" x14ac:dyDescent="0.2"/>
    <row r="241" ht="12.75" customHeight="1" x14ac:dyDescent="0.2"/>
    <row r="242" ht="12.75" customHeight="1" x14ac:dyDescent="0.2"/>
    <row r="243" ht="12.75" customHeight="1" x14ac:dyDescent="0.2"/>
    <row r="244" ht="12.75" customHeight="1" x14ac:dyDescent="0.2"/>
    <row r="245" ht="12.75" customHeight="1" x14ac:dyDescent="0.2"/>
    <row r="246" ht="12.75" customHeight="1" x14ac:dyDescent="0.2"/>
    <row r="247" ht="12.75" customHeight="1" x14ac:dyDescent="0.2"/>
    <row r="248" ht="12.75" customHeight="1" x14ac:dyDescent="0.2"/>
    <row r="249" ht="12.75" customHeight="1" x14ac:dyDescent="0.2"/>
    <row r="250" ht="12.75" customHeight="1" x14ac:dyDescent="0.2"/>
    <row r="251" ht="12.75" customHeight="1" x14ac:dyDescent="0.2"/>
    <row r="252" ht="12.75" customHeight="1" x14ac:dyDescent="0.2"/>
    <row r="253" ht="12.75" customHeight="1" x14ac:dyDescent="0.2"/>
    <row r="254" ht="12.75" customHeight="1" x14ac:dyDescent="0.2"/>
    <row r="255" ht="12.75" customHeight="1" x14ac:dyDescent="0.2"/>
    <row r="256" ht="12.75" customHeight="1" x14ac:dyDescent="0.2"/>
    <row r="257" ht="12.75" customHeight="1" x14ac:dyDescent="0.2"/>
    <row r="258" ht="12.75" customHeight="1" x14ac:dyDescent="0.2"/>
    <row r="259" ht="12.75" customHeight="1" x14ac:dyDescent="0.2"/>
    <row r="260" ht="12.75" customHeight="1" x14ac:dyDescent="0.2"/>
    <row r="261" ht="12.75" customHeight="1" x14ac:dyDescent="0.2"/>
    <row r="262" ht="12.75" customHeight="1" x14ac:dyDescent="0.2"/>
    <row r="263" ht="12.75" customHeight="1" x14ac:dyDescent="0.2"/>
    <row r="264" ht="12.75" customHeight="1" x14ac:dyDescent="0.2"/>
    <row r="265" ht="12.75" customHeight="1" x14ac:dyDescent="0.2"/>
    <row r="266" ht="12.75" customHeight="1" x14ac:dyDescent="0.2"/>
    <row r="267" ht="12.75" customHeight="1" x14ac:dyDescent="0.2"/>
    <row r="268" ht="12.75" customHeight="1" x14ac:dyDescent="0.2"/>
    <row r="269" ht="12.75" customHeight="1" x14ac:dyDescent="0.2"/>
    <row r="270" ht="12.75" customHeight="1" x14ac:dyDescent="0.2"/>
    <row r="271" ht="12.75" customHeight="1" x14ac:dyDescent="0.2"/>
    <row r="272" ht="12.75" customHeight="1" x14ac:dyDescent="0.2"/>
    <row r="273" ht="12.75" customHeight="1" x14ac:dyDescent="0.2"/>
    <row r="274" ht="12.75" customHeight="1" x14ac:dyDescent="0.2"/>
    <row r="275" ht="12.75" customHeight="1" x14ac:dyDescent="0.2"/>
    <row r="276" ht="12.75" customHeight="1" x14ac:dyDescent="0.2"/>
    <row r="277" ht="12.75" customHeight="1" x14ac:dyDescent="0.2"/>
    <row r="278" ht="12.75" customHeight="1" x14ac:dyDescent="0.2"/>
    <row r="279" ht="12.75" customHeight="1" x14ac:dyDescent="0.2"/>
    <row r="280" ht="12.75" customHeight="1" x14ac:dyDescent="0.2"/>
    <row r="281" ht="12.75" customHeight="1" x14ac:dyDescent="0.2"/>
    <row r="282" ht="12.75" customHeight="1" x14ac:dyDescent="0.2"/>
    <row r="283" ht="12.75" customHeight="1" x14ac:dyDescent="0.2"/>
    <row r="284" ht="12.75" customHeight="1" x14ac:dyDescent="0.2"/>
    <row r="285" ht="12.75" customHeight="1" x14ac:dyDescent="0.2"/>
    <row r="286" ht="12.75" customHeight="1" x14ac:dyDescent="0.2"/>
    <row r="287" ht="12.75" customHeight="1" x14ac:dyDescent="0.2"/>
    <row r="288" ht="12.75" customHeight="1" x14ac:dyDescent="0.2"/>
    <row r="289" ht="12.75" customHeight="1" x14ac:dyDescent="0.2"/>
    <row r="290" ht="12.75" customHeight="1" x14ac:dyDescent="0.2"/>
    <row r="291" ht="12.75" customHeight="1" x14ac:dyDescent="0.2"/>
    <row r="292" ht="12.75" customHeight="1" x14ac:dyDescent="0.2"/>
    <row r="293" ht="12.75" customHeight="1" x14ac:dyDescent="0.2"/>
    <row r="294" ht="12.75" customHeight="1" x14ac:dyDescent="0.2"/>
    <row r="295" ht="12.75" customHeight="1" x14ac:dyDescent="0.2"/>
    <row r="296" ht="12.75" customHeight="1" x14ac:dyDescent="0.2"/>
    <row r="297" ht="12.75" customHeight="1" x14ac:dyDescent="0.2"/>
    <row r="298" ht="12.75" customHeight="1" x14ac:dyDescent="0.2"/>
    <row r="299" ht="12.75" customHeight="1" x14ac:dyDescent="0.2"/>
    <row r="300" ht="12.75" customHeight="1" x14ac:dyDescent="0.2"/>
    <row r="301" ht="12.75" customHeight="1" x14ac:dyDescent="0.2"/>
    <row r="302" ht="12.75" customHeight="1" x14ac:dyDescent="0.2"/>
    <row r="303" ht="12.75" customHeight="1" x14ac:dyDescent="0.2"/>
    <row r="304" ht="12.75" customHeight="1" x14ac:dyDescent="0.2"/>
    <row r="305" ht="12.75" customHeight="1" x14ac:dyDescent="0.2"/>
    <row r="306" ht="12.75" customHeight="1" x14ac:dyDescent="0.2"/>
    <row r="307" ht="12.75" customHeight="1" x14ac:dyDescent="0.2"/>
    <row r="308" ht="12.75" customHeight="1" x14ac:dyDescent="0.2"/>
    <row r="309" ht="12.75" customHeight="1" x14ac:dyDescent="0.2"/>
    <row r="310" ht="12.75" customHeight="1" x14ac:dyDescent="0.2"/>
    <row r="311" ht="12.75" customHeight="1" x14ac:dyDescent="0.2"/>
    <row r="312" ht="12.75" customHeight="1" x14ac:dyDescent="0.2"/>
    <row r="313" ht="12.75" customHeight="1" x14ac:dyDescent="0.2"/>
    <row r="314" ht="12.75" customHeight="1" x14ac:dyDescent="0.2"/>
    <row r="315" ht="12.75" customHeight="1" x14ac:dyDescent="0.2"/>
    <row r="316" ht="12.75" customHeight="1" x14ac:dyDescent="0.2"/>
    <row r="317" ht="12.75" customHeight="1" x14ac:dyDescent="0.2"/>
    <row r="318" ht="12.75" customHeight="1" x14ac:dyDescent="0.2"/>
    <row r="319" ht="12.75" customHeight="1" x14ac:dyDescent="0.2"/>
    <row r="320" ht="12.75" customHeight="1" x14ac:dyDescent="0.2"/>
    <row r="321" ht="12.75" customHeight="1" x14ac:dyDescent="0.2"/>
    <row r="322" ht="12.75" customHeight="1" x14ac:dyDescent="0.2"/>
    <row r="323" ht="12.75" customHeight="1" x14ac:dyDescent="0.2"/>
    <row r="324" ht="12.75" customHeight="1" x14ac:dyDescent="0.2"/>
    <row r="325" ht="12.75" customHeight="1" x14ac:dyDescent="0.2"/>
    <row r="326" ht="12.75" customHeight="1" x14ac:dyDescent="0.2"/>
    <row r="327" ht="12.75" customHeight="1" x14ac:dyDescent="0.2"/>
    <row r="328" ht="12.75" customHeight="1" x14ac:dyDescent="0.2"/>
    <row r="329" ht="12.75" customHeight="1" x14ac:dyDescent="0.2"/>
    <row r="330" ht="12.75" customHeight="1" x14ac:dyDescent="0.2"/>
    <row r="331" ht="12.75" customHeight="1" x14ac:dyDescent="0.2"/>
    <row r="332" ht="12.75" customHeight="1" x14ac:dyDescent="0.2"/>
    <row r="333" ht="12.75" customHeight="1" x14ac:dyDescent="0.2"/>
    <row r="334" ht="12.75" customHeight="1" x14ac:dyDescent="0.2"/>
    <row r="335" ht="12.75" customHeight="1" x14ac:dyDescent="0.2"/>
    <row r="336" ht="12.75" customHeight="1" x14ac:dyDescent="0.2"/>
    <row r="337" ht="12.75" customHeight="1" x14ac:dyDescent="0.2"/>
    <row r="338" ht="12.75" customHeight="1" x14ac:dyDescent="0.2"/>
    <row r="339" ht="12.75" customHeight="1" x14ac:dyDescent="0.2"/>
    <row r="340" ht="12.75" customHeight="1" x14ac:dyDescent="0.2"/>
    <row r="341" ht="12.75" customHeight="1" x14ac:dyDescent="0.2"/>
    <row r="342" ht="12.75" customHeight="1" x14ac:dyDescent="0.2"/>
    <row r="343" ht="12.75" customHeight="1" x14ac:dyDescent="0.2"/>
    <row r="344" ht="12.75" customHeight="1" x14ac:dyDescent="0.2"/>
    <row r="345" ht="12.75" customHeight="1" x14ac:dyDescent="0.2"/>
    <row r="346" ht="12.75" customHeight="1" x14ac:dyDescent="0.2"/>
    <row r="347" ht="12.75" customHeight="1" x14ac:dyDescent="0.2"/>
    <row r="348" ht="12.75" customHeight="1" x14ac:dyDescent="0.2"/>
    <row r="349" ht="12.75" customHeight="1" x14ac:dyDescent="0.2"/>
    <row r="350" ht="12.75" customHeight="1" x14ac:dyDescent="0.2"/>
    <row r="351" ht="12.75" customHeight="1" x14ac:dyDescent="0.2"/>
    <row r="352" ht="12.75" customHeight="1" x14ac:dyDescent="0.2"/>
    <row r="353" ht="12.75" customHeight="1" x14ac:dyDescent="0.2"/>
    <row r="354" ht="12.75" customHeight="1" x14ac:dyDescent="0.2"/>
    <row r="355" ht="12.75" customHeight="1" x14ac:dyDescent="0.2"/>
    <row r="356" ht="12.75" customHeight="1" x14ac:dyDescent="0.2"/>
    <row r="357" ht="12.75" customHeight="1" x14ac:dyDescent="0.2"/>
    <row r="358" ht="12.75" customHeight="1" x14ac:dyDescent="0.2"/>
    <row r="359" ht="12.75" customHeight="1" x14ac:dyDescent="0.2"/>
    <row r="360" ht="12.75" customHeight="1" x14ac:dyDescent="0.2"/>
    <row r="361" ht="12.75" customHeight="1" x14ac:dyDescent="0.2"/>
    <row r="362" ht="12.75" customHeight="1" x14ac:dyDescent="0.2"/>
    <row r="363" ht="12.75" customHeight="1" x14ac:dyDescent="0.2"/>
    <row r="364" ht="12.75" customHeight="1" x14ac:dyDescent="0.2"/>
    <row r="365" ht="12.75" customHeight="1" x14ac:dyDescent="0.2"/>
    <row r="366" ht="12.75" customHeight="1" x14ac:dyDescent="0.2"/>
    <row r="367" ht="12.75" customHeight="1" x14ac:dyDescent="0.2"/>
    <row r="368" ht="12.75" customHeight="1" x14ac:dyDescent="0.2"/>
    <row r="369" ht="12.75" customHeight="1" x14ac:dyDescent="0.2"/>
    <row r="370" ht="12.75" customHeight="1" x14ac:dyDescent="0.2"/>
    <row r="371" ht="12.75" customHeight="1" x14ac:dyDescent="0.2"/>
    <row r="372" ht="12.75" customHeight="1" x14ac:dyDescent="0.2"/>
    <row r="373" ht="12.75" customHeight="1" x14ac:dyDescent="0.2"/>
    <row r="374" ht="12.75" customHeight="1" x14ac:dyDescent="0.2"/>
    <row r="375" ht="12.75" customHeight="1" x14ac:dyDescent="0.2"/>
    <row r="376" ht="12.75" customHeight="1" x14ac:dyDescent="0.2"/>
    <row r="377" ht="12.75" customHeight="1" x14ac:dyDescent="0.2"/>
    <row r="378" ht="12.75" customHeight="1" x14ac:dyDescent="0.2"/>
    <row r="379" ht="12.75" customHeight="1" x14ac:dyDescent="0.2"/>
    <row r="380" ht="12.75" customHeight="1" x14ac:dyDescent="0.2"/>
    <row r="381" ht="12.75" customHeight="1" x14ac:dyDescent="0.2"/>
    <row r="382" ht="12.75" customHeight="1" x14ac:dyDescent="0.2"/>
    <row r="383" ht="12.75" customHeight="1" x14ac:dyDescent="0.2"/>
    <row r="384" ht="12.75" customHeight="1" x14ac:dyDescent="0.2"/>
    <row r="385" ht="12.75" customHeight="1" x14ac:dyDescent="0.2"/>
    <row r="386" ht="12.75" customHeight="1" x14ac:dyDescent="0.2"/>
    <row r="387" ht="12.75" customHeight="1" x14ac:dyDescent="0.2"/>
    <row r="388" ht="12.75" customHeight="1" x14ac:dyDescent="0.2"/>
    <row r="389" ht="12.75" customHeight="1" x14ac:dyDescent="0.2"/>
    <row r="390" ht="12.75" customHeight="1" x14ac:dyDescent="0.2"/>
    <row r="391" ht="12.75" customHeight="1" x14ac:dyDescent="0.2"/>
    <row r="392" ht="12.75" customHeight="1" x14ac:dyDescent="0.2"/>
    <row r="393" ht="12.75" customHeight="1" x14ac:dyDescent="0.2"/>
    <row r="394" ht="12.75" customHeight="1" x14ac:dyDescent="0.2"/>
    <row r="395" ht="12.75" customHeight="1" x14ac:dyDescent="0.2"/>
    <row r="396" ht="12.75" customHeight="1" x14ac:dyDescent="0.2"/>
    <row r="397" ht="12.75" customHeight="1" x14ac:dyDescent="0.2"/>
    <row r="398" ht="12.75" customHeight="1" x14ac:dyDescent="0.2"/>
    <row r="399" ht="12.75" customHeight="1" x14ac:dyDescent="0.2"/>
    <row r="400" ht="12.75" customHeight="1" x14ac:dyDescent="0.2"/>
    <row r="401" ht="12.75" customHeight="1" x14ac:dyDescent="0.2"/>
    <row r="402" ht="12.75" customHeight="1" x14ac:dyDescent="0.2"/>
    <row r="403" ht="12.75" customHeight="1" x14ac:dyDescent="0.2"/>
    <row r="404" ht="12.75" customHeight="1" x14ac:dyDescent="0.2"/>
    <row r="405" ht="12.75" customHeight="1" x14ac:dyDescent="0.2"/>
    <row r="406" ht="12.75" customHeight="1" x14ac:dyDescent="0.2"/>
    <row r="407" ht="12.75" customHeight="1" x14ac:dyDescent="0.2"/>
    <row r="408" ht="12.75" customHeight="1" x14ac:dyDescent="0.2"/>
    <row r="409" ht="12.75" customHeight="1" x14ac:dyDescent="0.2"/>
    <row r="410" ht="12.75" customHeight="1" x14ac:dyDescent="0.2"/>
    <row r="411" ht="12.75" customHeight="1" x14ac:dyDescent="0.2"/>
    <row r="412" ht="12.75" customHeight="1" x14ac:dyDescent="0.2"/>
    <row r="413" ht="12.75" customHeight="1" x14ac:dyDescent="0.2"/>
    <row r="414" ht="12.75" customHeight="1" x14ac:dyDescent="0.2"/>
    <row r="415" ht="12.75" customHeight="1" x14ac:dyDescent="0.2"/>
    <row r="416" ht="12.75" customHeight="1" x14ac:dyDescent="0.2"/>
    <row r="417" ht="12.75" customHeight="1" x14ac:dyDescent="0.2"/>
    <row r="418" ht="12.75" customHeight="1" x14ac:dyDescent="0.2"/>
    <row r="419" ht="12.75" customHeight="1" x14ac:dyDescent="0.2"/>
    <row r="420" ht="12.75" customHeight="1" x14ac:dyDescent="0.2"/>
    <row r="421" ht="12.75" customHeight="1" x14ac:dyDescent="0.2"/>
    <row r="422" ht="12.75" customHeight="1" x14ac:dyDescent="0.2"/>
    <row r="423" ht="12.75" customHeight="1" x14ac:dyDescent="0.2"/>
    <row r="424" ht="12.75" customHeight="1" x14ac:dyDescent="0.2"/>
    <row r="425" ht="12.75" customHeight="1" x14ac:dyDescent="0.2"/>
    <row r="426" ht="12.75" customHeight="1" x14ac:dyDescent="0.2"/>
    <row r="427" ht="12.75" customHeight="1" x14ac:dyDescent="0.2"/>
    <row r="428" ht="12.75" customHeight="1" x14ac:dyDescent="0.2"/>
    <row r="429" ht="12.75" customHeight="1" x14ac:dyDescent="0.2"/>
    <row r="430" ht="12.75" customHeight="1" x14ac:dyDescent="0.2"/>
    <row r="431" ht="12.75" customHeight="1" x14ac:dyDescent="0.2"/>
    <row r="432" ht="12.75" customHeight="1" x14ac:dyDescent="0.2"/>
    <row r="433" ht="12.75" customHeight="1" x14ac:dyDescent="0.2"/>
    <row r="434" ht="12.75" customHeight="1" x14ac:dyDescent="0.2"/>
    <row r="435" ht="12.75" customHeight="1" x14ac:dyDescent="0.2"/>
    <row r="436" ht="12.75" customHeight="1" x14ac:dyDescent="0.2"/>
    <row r="437" ht="12.75" customHeight="1" x14ac:dyDescent="0.2"/>
    <row r="438" ht="12.75" customHeight="1" x14ac:dyDescent="0.2"/>
    <row r="439" ht="12.75" customHeight="1" x14ac:dyDescent="0.2"/>
    <row r="440" ht="12.75" customHeight="1" x14ac:dyDescent="0.2"/>
    <row r="441" ht="12.75" customHeight="1" x14ac:dyDescent="0.2"/>
    <row r="442" ht="12.75" customHeight="1" x14ac:dyDescent="0.2"/>
    <row r="443" ht="12.75" customHeight="1" x14ac:dyDescent="0.2"/>
    <row r="444" ht="12.75" customHeight="1" x14ac:dyDescent="0.2"/>
    <row r="445" ht="12.75" customHeight="1" x14ac:dyDescent="0.2"/>
    <row r="446" ht="12.75" customHeight="1" x14ac:dyDescent="0.2"/>
    <row r="447" ht="12.75" customHeight="1" x14ac:dyDescent="0.2"/>
    <row r="448" ht="12.75" customHeight="1" x14ac:dyDescent="0.2"/>
    <row r="449" ht="12.75" customHeight="1" x14ac:dyDescent="0.2"/>
    <row r="450" ht="12.75" customHeight="1" x14ac:dyDescent="0.2"/>
    <row r="451" ht="12.75" customHeight="1" x14ac:dyDescent="0.2"/>
    <row r="452" ht="12.75" customHeight="1" x14ac:dyDescent="0.2"/>
    <row r="453" ht="12.75" customHeight="1" x14ac:dyDescent="0.2"/>
    <row r="454" ht="12.75" customHeight="1" x14ac:dyDescent="0.2"/>
    <row r="455" ht="12.75" customHeight="1" x14ac:dyDescent="0.2"/>
    <row r="456" ht="12.75" customHeight="1" x14ac:dyDescent="0.2"/>
    <row r="457" ht="12.75" customHeight="1" x14ac:dyDescent="0.2"/>
    <row r="458" ht="12.75" customHeight="1" x14ac:dyDescent="0.2"/>
    <row r="459" ht="12.75" customHeight="1" x14ac:dyDescent="0.2"/>
    <row r="460" ht="12.75" customHeight="1" x14ac:dyDescent="0.2"/>
    <row r="461" ht="12.75" customHeight="1" x14ac:dyDescent="0.2"/>
    <row r="462" ht="12.75" customHeight="1" x14ac:dyDescent="0.2"/>
    <row r="463" ht="12.75" customHeight="1" x14ac:dyDescent="0.2"/>
    <row r="464" ht="12.75" customHeight="1" x14ac:dyDescent="0.2"/>
    <row r="465" ht="12.75" customHeight="1" x14ac:dyDescent="0.2"/>
    <row r="466" ht="12.75" customHeight="1" x14ac:dyDescent="0.2"/>
    <row r="467" ht="12.75" customHeight="1" x14ac:dyDescent="0.2"/>
    <row r="468" ht="12.75" customHeight="1" x14ac:dyDescent="0.2"/>
    <row r="469" ht="12.75" customHeight="1" x14ac:dyDescent="0.2"/>
    <row r="470" ht="12.75" customHeight="1" x14ac:dyDescent="0.2"/>
    <row r="471" ht="12.75" customHeight="1" x14ac:dyDescent="0.2"/>
    <row r="472" ht="12.75" customHeight="1" x14ac:dyDescent="0.2"/>
    <row r="473" ht="12.75" customHeight="1" x14ac:dyDescent="0.2"/>
    <row r="474" ht="12.75" customHeight="1" x14ac:dyDescent="0.2"/>
    <row r="475" ht="12.75" customHeight="1" x14ac:dyDescent="0.2"/>
    <row r="476" ht="12.75" customHeight="1" x14ac:dyDescent="0.2"/>
    <row r="477" ht="12.75" customHeight="1" x14ac:dyDescent="0.2"/>
    <row r="478" ht="12.75" customHeight="1" x14ac:dyDescent="0.2"/>
    <row r="479" ht="12.75" customHeight="1" x14ac:dyDescent="0.2"/>
    <row r="480" ht="12.75" customHeight="1" x14ac:dyDescent="0.2"/>
    <row r="481" ht="12.75" customHeight="1" x14ac:dyDescent="0.2"/>
    <row r="482" ht="12.75" customHeight="1" x14ac:dyDescent="0.2"/>
    <row r="483" ht="12.75" customHeight="1" x14ac:dyDescent="0.2"/>
    <row r="484" ht="12.75" customHeight="1" x14ac:dyDescent="0.2"/>
    <row r="485" ht="12.75" customHeight="1" x14ac:dyDescent="0.2"/>
    <row r="486" ht="12.75" customHeight="1" x14ac:dyDescent="0.2"/>
    <row r="487" ht="12.75" customHeight="1" x14ac:dyDescent="0.2"/>
    <row r="488" ht="12.75" customHeight="1" x14ac:dyDescent="0.2"/>
    <row r="489" ht="12.75" customHeight="1" x14ac:dyDescent="0.2"/>
    <row r="490" ht="12.75" customHeight="1" x14ac:dyDescent="0.2"/>
    <row r="491" ht="12.75" customHeight="1" x14ac:dyDescent="0.2"/>
    <row r="492" ht="12.75" customHeight="1" x14ac:dyDescent="0.2"/>
    <row r="493" ht="12.75" customHeight="1" x14ac:dyDescent="0.2"/>
    <row r="494" ht="12.75" customHeight="1" x14ac:dyDescent="0.2"/>
    <row r="495" ht="12.75" customHeight="1" x14ac:dyDescent="0.2"/>
    <row r="496" ht="12.75" customHeight="1" x14ac:dyDescent="0.2"/>
    <row r="497" ht="12.75" customHeight="1" x14ac:dyDescent="0.2"/>
    <row r="498" ht="12.75" customHeight="1" x14ac:dyDescent="0.2"/>
    <row r="499" ht="12.75" customHeight="1" x14ac:dyDescent="0.2"/>
    <row r="500" ht="12.75" customHeight="1" x14ac:dyDescent="0.2"/>
    <row r="501" ht="12.75" customHeight="1" x14ac:dyDescent="0.2"/>
    <row r="502" ht="12.75" customHeight="1" x14ac:dyDescent="0.2"/>
    <row r="503" ht="12.75" customHeight="1" x14ac:dyDescent="0.2"/>
    <row r="504" ht="12.75" customHeight="1" x14ac:dyDescent="0.2"/>
    <row r="505" ht="12.75" customHeight="1" x14ac:dyDescent="0.2"/>
    <row r="506" ht="12.75" customHeight="1" x14ac:dyDescent="0.2"/>
    <row r="507" ht="12.75" customHeight="1" x14ac:dyDescent="0.2"/>
    <row r="508" ht="12.75" customHeight="1" x14ac:dyDescent="0.2"/>
    <row r="509" ht="12.75" customHeight="1" x14ac:dyDescent="0.2"/>
    <row r="510" ht="12.75" customHeight="1" x14ac:dyDescent="0.2"/>
    <row r="511" ht="12.75" customHeight="1" x14ac:dyDescent="0.2"/>
    <row r="512" ht="12.75" customHeight="1" x14ac:dyDescent="0.2"/>
    <row r="513" ht="12.75" customHeight="1" x14ac:dyDescent="0.2"/>
    <row r="514" ht="12.75" customHeight="1" x14ac:dyDescent="0.2"/>
    <row r="515" ht="12.75" customHeight="1" x14ac:dyDescent="0.2"/>
    <row r="516" ht="12.75" customHeight="1" x14ac:dyDescent="0.2"/>
    <row r="517" ht="12.75" customHeight="1" x14ac:dyDescent="0.2"/>
    <row r="518" ht="12.75" customHeight="1" x14ac:dyDescent="0.2"/>
    <row r="519" ht="12.75" customHeight="1" x14ac:dyDescent="0.2"/>
    <row r="520" ht="12.75" customHeight="1" x14ac:dyDescent="0.2"/>
    <row r="521" ht="12.75" customHeight="1" x14ac:dyDescent="0.2"/>
    <row r="522" ht="12.75" customHeight="1" x14ac:dyDescent="0.2"/>
    <row r="523" ht="12.75" customHeight="1" x14ac:dyDescent="0.2"/>
    <row r="524" ht="12.75" customHeight="1" x14ac:dyDescent="0.2"/>
    <row r="525" ht="12.75" customHeight="1" x14ac:dyDescent="0.2"/>
    <row r="526" ht="12.75" customHeight="1" x14ac:dyDescent="0.2"/>
    <row r="527" ht="12.75" customHeight="1" x14ac:dyDescent="0.2"/>
    <row r="528" ht="12.75" customHeight="1" x14ac:dyDescent="0.2"/>
    <row r="529" ht="12.75" customHeight="1" x14ac:dyDescent="0.2"/>
    <row r="530" ht="12.75" customHeight="1" x14ac:dyDescent="0.2"/>
    <row r="531" ht="12.75" customHeight="1" x14ac:dyDescent="0.2"/>
    <row r="532" ht="12.75" customHeight="1" x14ac:dyDescent="0.2"/>
    <row r="533" ht="12.75" customHeight="1" x14ac:dyDescent="0.2"/>
    <row r="534" ht="12.75" customHeight="1" x14ac:dyDescent="0.2"/>
    <row r="535" ht="12.75" customHeight="1" x14ac:dyDescent="0.2"/>
    <row r="536" ht="12.75" customHeight="1" x14ac:dyDescent="0.2"/>
    <row r="537" ht="12.75" customHeight="1" x14ac:dyDescent="0.2"/>
    <row r="538" ht="12.75" customHeight="1" x14ac:dyDescent="0.2"/>
    <row r="539" ht="12.75" customHeight="1" x14ac:dyDescent="0.2"/>
    <row r="540" ht="12.75" customHeight="1" x14ac:dyDescent="0.2"/>
    <row r="541" ht="12.75" customHeight="1" x14ac:dyDescent="0.2"/>
    <row r="542" ht="12.75" customHeight="1" x14ac:dyDescent="0.2"/>
    <row r="543" ht="12.75" customHeight="1" x14ac:dyDescent="0.2"/>
    <row r="544" ht="12.75" customHeight="1" x14ac:dyDescent="0.2"/>
    <row r="545" ht="12.75" customHeight="1" x14ac:dyDescent="0.2"/>
    <row r="546" ht="12.75" customHeight="1" x14ac:dyDescent="0.2"/>
    <row r="547" ht="12.75" customHeight="1" x14ac:dyDescent="0.2"/>
    <row r="548" ht="12.75" customHeight="1" x14ac:dyDescent="0.2"/>
    <row r="549" ht="12.75" customHeight="1" x14ac:dyDescent="0.2"/>
    <row r="550" ht="12.75" customHeight="1" x14ac:dyDescent="0.2"/>
    <row r="551" ht="12.75" customHeight="1" x14ac:dyDescent="0.2"/>
    <row r="552" ht="12.75" customHeight="1" x14ac:dyDescent="0.2"/>
    <row r="553" ht="12.75" customHeight="1" x14ac:dyDescent="0.2"/>
    <row r="554" ht="12.75" customHeight="1" x14ac:dyDescent="0.2"/>
    <row r="555" ht="12.75" customHeight="1" x14ac:dyDescent="0.2"/>
    <row r="556" ht="12.75" customHeight="1" x14ac:dyDescent="0.2"/>
    <row r="557" ht="12.75" customHeight="1" x14ac:dyDescent="0.2"/>
    <row r="558" ht="12.75" customHeight="1" x14ac:dyDescent="0.2"/>
    <row r="559" ht="12.75" customHeight="1" x14ac:dyDescent="0.2"/>
    <row r="560" ht="12.75" customHeight="1" x14ac:dyDescent="0.2"/>
    <row r="561" ht="12.75" customHeight="1" x14ac:dyDescent="0.2"/>
    <row r="562" ht="12.75" customHeight="1" x14ac:dyDescent="0.2"/>
    <row r="563" ht="12.75" customHeight="1" x14ac:dyDescent="0.2"/>
    <row r="564" ht="12.75" customHeight="1" x14ac:dyDescent="0.2"/>
    <row r="565" ht="12.75" customHeight="1" x14ac:dyDescent="0.2"/>
    <row r="566" ht="12.75" customHeight="1" x14ac:dyDescent="0.2"/>
    <row r="567" ht="12.75" customHeight="1" x14ac:dyDescent="0.2"/>
    <row r="568" ht="12.75" customHeight="1" x14ac:dyDescent="0.2"/>
    <row r="569" ht="12.75" customHeight="1" x14ac:dyDescent="0.2"/>
    <row r="570" ht="12.75" customHeight="1" x14ac:dyDescent="0.2"/>
    <row r="571" ht="12.75" customHeight="1" x14ac:dyDescent="0.2"/>
    <row r="572" ht="12.75" customHeight="1" x14ac:dyDescent="0.2"/>
    <row r="573" ht="12.75" customHeight="1" x14ac:dyDescent="0.2"/>
    <row r="574" ht="12.75" customHeight="1" x14ac:dyDescent="0.2"/>
    <row r="575" ht="12.75" customHeight="1" x14ac:dyDescent="0.2"/>
    <row r="576" ht="12.75" customHeight="1" x14ac:dyDescent="0.2"/>
    <row r="577" ht="12.75" customHeight="1" x14ac:dyDescent="0.2"/>
    <row r="578" ht="12.75" customHeight="1" x14ac:dyDescent="0.2"/>
    <row r="579" ht="12.75" customHeight="1" x14ac:dyDescent="0.2"/>
    <row r="580" ht="12.75" customHeight="1" x14ac:dyDescent="0.2"/>
    <row r="581" ht="12.75" customHeight="1" x14ac:dyDescent="0.2"/>
    <row r="582" ht="12.75" customHeight="1" x14ac:dyDescent="0.2"/>
    <row r="583" ht="12.75" customHeight="1" x14ac:dyDescent="0.2"/>
    <row r="584" ht="12.75" customHeight="1" x14ac:dyDescent="0.2"/>
    <row r="585" ht="12.75" customHeight="1" x14ac:dyDescent="0.2"/>
    <row r="586" ht="12.75" customHeight="1" x14ac:dyDescent="0.2"/>
    <row r="587" ht="12.75" customHeight="1" x14ac:dyDescent="0.2"/>
    <row r="588" ht="12.75" customHeight="1" x14ac:dyDescent="0.2"/>
    <row r="589" ht="12.75" customHeight="1" x14ac:dyDescent="0.2"/>
    <row r="590" ht="12.75" customHeight="1" x14ac:dyDescent="0.2"/>
    <row r="591" ht="12.75" customHeight="1" x14ac:dyDescent="0.2"/>
    <row r="592" ht="12.75" customHeight="1" x14ac:dyDescent="0.2"/>
    <row r="593" ht="12.75" customHeight="1" x14ac:dyDescent="0.2"/>
    <row r="594" ht="12.75" customHeight="1" x14ac:dyDescent="0.2"/>
    <row r="595" ht="12.75" customHeight="1" x14ac:dyDescent="0.2"/>
    <row r="596" ht="12.75" customHeight="1" x14ac:dyDescent="0.2"/>
    <row r="597" ht="12.75" customHeight="1" x14ac:dyDescent="0.2"/>
    <row r="598" ht="12.75" customHeight="1" x14ac:dyDescent="0.2"/>
    <row r="599" ht="12.75" customHeight="1" x14ac:dyDescent="0.2"/>
    <row r="600" ht="12.75" customHeight="1" x14ac:dyDescent="0.2"/>
    <row r="601" ht="12.75" customHeight="1" x14ac:dyDescent="0.2"/>
    <row r="602" ht="12.75" customHeight="1" x14ac:dyDescent="0.2"/>
    <row r="603" ht="12.75" customHeight="1" x14ac:dyDescent="0.2"/>
    <row r="604" ht="12.75" customHeight="1" x14ac:dyDescent="0.2"/>
    <row r="605" ht="12.75" customHeight="1" x14ac:dyDescent="0.2"/>
    <row r="606" ht="12.75" customHeight="1" x14ac:dyDescent="0.2"/>
    <row r="607" ht="12.75" customHeight="1" x14ac:dyDescent="0.2"/>
    <row r="608" ht="12.75" customHeight="1" x14ac:dyDescent="0.2"/>
    <row r="609" ht="12.75" customHeight="1" x14ac:dyDescent="0.2"/>
    <row r="610" ht="12.75" customHeight="1" x14ac:dyDescent="0.2"/>
    <row r="611" ht="12.75" customHeight="1" x14ac:dyDescent="0.2"/>
    <row r="612" ht="12.75" customHeight="1" x14ac:dyDescent="0.2"/>
    <row r="613" ht="12.75" customHeight="1" x14ac:dyDescent="0.2"/>
    <row r="614" ht="12.75" customHeight="1" x14ac:dyDescent="0.2"/>
    <row r="615" ht="12.75" customHeight="1" x14ac:dyDescent="0.2"/>
    <row r="616" ht="12.75" customHeight="1" x14ac:dyDescent="0.2"/>
    <row r="617" ht="12.75" customHeight="1" x14ac:dyDescent="0.2"/>
    <row r="618" ht="12.75" customHeight="1" x14ac:dyDescent="0.2"/>
    <row r="619" ht="12.75" customHeight="1" x14ac:dyDescent="0.2"/>
    <row r="620" ht="12.75" customHeight="1" x14ac:dyDescent="0.2"/>
    <row r="621" ht="12.75" customHeight="1" x14ac:dyDescent="0.2"/>
    <row r="622" ht="12.75" customHeight="1" x14ac:dyDescent="0.2"/>
    <row r="623" ht="12.75" customHeight="1" x14ac:dyDescent="0.2"/>
    <row r="624" ht="12.75" customHeight="1" x14ac:dyDescent="0.2"/>
    <row r="625" ht="12.75" customHeight="1" x14ac:dyDescent="0.2"/>
    <row r="626" ht="12.75" customHeight="1" x14ac:dyDescent="0.2"/>
    <row r="627" ht="12.75" customHeight="1" x14ac:dyDescent="0.2"/>
    <row r="628" ht="12.75" customHeight="1" x14ac:dyDescent="0.2"/>
    <row r="629" ht="12.75" customHeight="1" x14ac:dyDescent="0.2"/>
    <row r="630" ht="12.75" customHeight="1" x14ac:dyDescent="0.2"/>
    <row r="631" ht="12.75" customHeight="1" x14ac:dyDescent="0.2"/>
    <row r="632" ht="12.75" customHeight="1" x14ac:dyDescent="0.2"/>
    <row r="633" ht="12.75" customHeight="1" x14ac:dyDescent="0.2"/>
    <row r="634" ht="12.75" customHeight="1" x14ac:dyDescent="0.2"/>
    <row r="635" ht="12.75" customHeight="1" x14ac:dyDescent="0.2"/>
    <row r="636" ht="12.75" customHeight="1" x14ac:dyDescent="0.2"/>
    <row r="637" ht="12.75" customHeight="1" x14ac:dyDescent="0.2"/>
    <row r="638" ht="12.75" customHeight="1" x14ac:dyDescent="0.2"/>
    <row r="639" ht="12.75" customHeight="1" x14ac:dyDescent="0.2"/>
    <row r="640" ht="12.75" customHeight="1" x14ac:dyDescent="0.2"/>
    <row r="641" ht="12.75" customHeight="1" x14ac:dyDescent="0.2"/>
    <row r="642" ht="12.75" customHeight="1" x14ac:dyDescent="0.2"/>
    <row r="643" ht="12.75" customHeight="1" x14ac:dyDescent="0.2"/>
    <row r="644" ht="12.75" customHeight="1" x14ac:dyDescent="0.2"/>
    <row r="645" ht="12.75" customHeight="1" x14ac:dyDescent="0.2"/>
    <row r="646" ht="12.75" customHeight="1" x14ac:dyDescent="0.2"/>
    <row r="647" ht="12.75" customHeight="1" x14ac:dyDescent="0.2"/>
    <row r="648" ht="12.75" customHeight="1" x14ac:dyDescent="0.2"/>
    <row r="649" ht="12.75" customHeight="1" x14ac:dyDescent="0.2"/>
    <row r="650" ht="12.75" customHeight="1" x14ac:dyDescent="0.2"/>
    <row r="651" ht="12.75" customHeight="1" x14ac:dyDescent="0.2"/>
    <row r="652" ht="12.75" customHeight="1" x14ac:dyDescent="0.2"/>
    <row r="653" ht="12.75" customHeight="1" x14ac:dyDescent="0.2"/>
    <row r="654" ht="12.75" customHeight="1" x14ac:dyDescent="0.2"/>
    <row r="655" ht="12.75" customHeight="1" x14ac:dyDescent="0.2"/>
    <row r="656" ht="12.75" customHeight="1" x14ac:dyDescent="0.2"/>
    <row r="657" ht="12.75" customHeight="1" x14ac:dyDescent="0.2"/>
    <row r="658" ht="12.75" customHeight="1" x14ac:dyDescent="0.2"/>
    <row r="659" ht="12.75" customHeight="1" x14ac:dyDescent="0.2"/>
    <row r="660" ht="12.75" customHeight="1" x14ac:dyDescent="0.2"/>
    <row r="661" ht="12.75" customHeight="1" x14ac:dyDescent="0.2"/>
    <row r="662" ht="12.75" customHeight="1" x14ac:dyDescent="0.2"/>
    <row r="663" ht="12.75" customHeight="1" x14ac:dyDescent="0.2"/>
    <row r="664" ht="12.75" customHeight="1" x14ac:dyDescent="0.2"/>
    <row r="665" ht="12.75" customHeight="1" x14ac:dyDescent="0.2"/>
    <row r="666" ht="12.75" customHeight="1" x14ac:dyDescent="0.2"/>
    <row r="667" ht="12.75" customHeight="1" x14ac:dyDescent="0.2"/>
    <row r="668" ht="12.75" customHeight="1" x14ac:dyDescent="0.2"/>
    <row r="669" ht="12.75" customHeight="1" x14ac:dyDescent="0.2"/>
    <row r="670" ht="12.75" customHeight="1" x14ac:dyDescent="0.2"/>
    <row r="671" ht="12.75" customHeight="1" x14ac:dyDescent="0.2"/>
    <row r="672" ht="12.75" customHeight="1" x14ac:dyDescent="0.2"/>
    <row r="673" ht="12.75" customHeight="1" x14ac:dyDescent="0.2"/>
    <row r="674" ht="12.75" customHeight="1" x14ac:dyDescent="0.2"/>
    <row r="675" ht="12.75" customHeight="1" x14ac:dyDescent="0.2"/>
    <row r="676" ht="12.75" customHeight="1" x14ac:dyDescent="0.2"/>
    <row r="677" ht="12.75" customHeight="1" x14ac:dyDescent="0.2"/>
    <row r="678" ht="12.75" customHeight="1" x14ac:dyDescent="0.2"/>
    <row r="679" ht="12.75" customHeight="1" x14ac:dyDescent="0.2"/>
    <row r="680" ht="12.75" customHeight="1" x14ac:dyDescent="0.2"/>
    <row r="681" ht="12.75" customHeight="1" x14ac:dyDescent="0.2"/>
    <row r="682" ht="12.75" customHeight="1" x14ac:dyDescent="0.2"/>
    <row r="683" ht="12.75" customHeight="1" x14ac:dyDescent="0.2"/>
    <row r="684" ht="12.75" customHeight="1" x14ac:dyDescent="0.2"/>
    <row r="685" ht="12.75" customHeight="1" x14ac:dyDescent="0.2"/>
    <row r="686" ht="12.75" customHeight="1" x14ac:dyDescent="0.2"/>
    <row r="687" ht="12.75" customHeight="1" x14ac:dyDescent="0.2"/>
    <row r="688" ht="12.75" customHeight="1" x14ac:dyDescent="0.2"/>
    <row r="689" ht="12.75" customHeight="1" x14ac:dyDescent="0.2"/>
    <row r="690" ht="12.75" customHeight="1" x14ac:dyDescent="0.2"/>
    <row r="691" ht="12.75" customHeight="1" x14ac:dyDescent="0.2"/>
    <row r="692" ht="12.75" customHeight="1" x14ac:dyDescent="0.2"/>
    <row r="693" ht="12.75" customHeight="1" x14ac:dyDescent="0.2"/>
    <row r="694" ht="12.75" customHeight="1" x14ac:dyDescent="0.2"/>
    <row r="695" ht="12.75" customHeight="1" x14ac:dyDescent="0.2"/>
    <row r="696" ht="12.75" customHeight="1" x14ac:dyDescent="0.2"/>
    <row r="697" ht="12.75" customHeight="1" x14ac:dyDescent="0.2"/>
    <row r="698" ht="12.75" customHeight="1" x14ac:dyDescent="0.2"/>
    <row r="699" ht="12.75" customHeight="1" x14ac:dyDescent="0.2"/>
    <row r="700" ht="12.75" customHeight="1" x14ac:dyDescent="0.2"/>
    <row r="701" ht="12.75" customHeight="1" x14ac:dyDescent="0.2"/>
    <row r="702" ht="12.75" customHeight="1" x14ac:dyDescent="0.2"/>
    <row r="703" ht="12.75" customHeight="1" x14ac:dyDescent="0.2"/>
    <row r="704" ht="12.75" customHeight="1" x14ac:dyDescent="0.2"/>
    <row r="705" ht="12.75" customHeight="1" x14ac:dyDescent="0.2"/>
    <row r="706" ht="12.75" customHeight="1" x14ac:dyDescent="0.2"/>
    <row r="707" ht="12.75" customHeight="1" x14ac:dyDescent="0.2"/>
    <row r="708" ht="12.75" customHeight="1" x14ac:dyDescent="0.2"/>
    <row r="709" ht="12.75" customHeight="1" x14ac:dyDescent="0.2"/>
    <row r="710" ht="12.75" customHeight="1" x14ac:dyDescent="0.2"/>
    <row r="711" ht="12.75" customHeight="1" x14ac:dyDescent="0.2"/>
    <row r="712" ht="12.75" customHeight="1" x14ac:dyDescent="0.2"/>
    <row r="713" ht="12.75" customHeight="1" x14ac:dyDescent="0.2"/>
    <row r="714" ht="12.75" customHeight="1" x14ac:dyDescent="0.2"/>
    <row r="715" ht="12.75" customHeight="1" x14ac:dyDescent="0.2"/>
    <row r="716" ht="12.75" customHeight="1" x14ac:dyDescent="0.2"/>
    <row r="717" ht="12.75" customHeight="1" x14ac:dyDescent="0.2"/>
    <row r="718" ht="12.75" customHeight="1" x14ac:dyDescent="0.2"/>
    <row r="719" ht="12.75" customHeight="1" x14ac:dyDescent="0.2"/>
    <row r="720" ht="12.75" customHeight="1" x14ac:dyDescent="0.2"/>
    <row r="721" ht="12.75" customHeight="1" x14ac:dyDescent="0.2"/>
    <row r="722" ht="12.75" customHeight="1" x14ac:dyDescent="0.2"/>
    <row r="723" ht="12.75" customHeight="1" x14ac:dyDescent="0.2"/>
    <row r="724" ht="12.75" customHeight="1" x14ac:dyDescent="0.2"/>
    <row r="725" ht="12.75" customHeight="1" x14ac:dyDescent="0.2"/>
    <row r="726" ht="12.75" customHeight="1" x14ac:dyDescent="0.2"/>
    <row r="727" ht="12.75" customHeight="1" x14ac:dyDescent="0.2"/>
    <row r="728" ht="12.75" customHeight="1" x14ac:dyDescent="0.2"/>
    <row r="729" ht="12.75" customHeight="1" x14ac:dyDescent="0.2"/>
    <row r="730" ht="12.75" customHeight="1" x14ac:dyDescent="0.2"/>
    <row r="731" ht="12.75" customHeight="1" x14ac:dyDescent="0.2"/>
    <row r="732" ht="12.75" customHeight="1" x14ac:dyDescent="0.2"/>
    <row r="733" ht="12.75" customHeight="1" x14ac:dyDescent="0.2"/>
    <row r="734" ht="12.75" customHeight="1" x14ac:dyDescent="0.2"/>
    <row r="735" ht="12.75" customHeight="1" x14ac:dyDescent="0.2"/>
    <row r="736" ht="12.75" customHeight="1" x14ac:dyDescent="0.2"/>
    <row r="737" ht="12.75" customHeight="1" x14ac:dyDescent="0.2"/>
    <row r="738" ht="12.75" customHeight="1" x14ac:dyDescent="0.2"/>
    <row r="739" ht="12.75" customHeight="1" x14ac:dyDescent="0.2"/>
    <row r="740" ht="12.75" customHeight="1" x14ac:dyDescent="0.2"/>
    <row r="741" ht="12.75" customHeight="1" x14ac:dyDescent="0.2"/>
    <row r="742" ht="12.75" customHeight="1" x14ac:dyDescent="0.2"/>
    <row r="743" ht="12.75" customHeight="1" x14ac:dyDescent="0.2"/>
    <row r="744" ht="12.75" customHeight="1" x14ac:dyDescent="0.2"/>
    <row r="745" ht="12.75" customHeight="1" x14ac:dyDescent="0.2"/>
    <row r="746" ht="12.75" customHeight="1" x14ac:dyDescent="0.2"/>
    <row r="747" ht="12.75" customHeight="1" x14ac:dyDescent="0.2"/>
    <row r="748" ht="12.75" customHeight="1" x14ac:dyDescent="0.2"/>
    <row r="749" ht="12.75" customHeight="1" x14ac:dyDescent="0.2"/>
    <row r="750" ht="12.75" customHeight="1" x14ac:dyDescent="0.2"/>
    <row r="751" ht="12.75" customHeight="1" x14ac:dyDescent="0.2"/>
    <row r="752" ht="12.75" customHeight="1" x14ac:dyDescent="0.2"/>
    <row r="753" ht="12.75" customHeight="1" x14ac:dyDescent="0.2"/>
    <row r="754" ht="12.75" customHeight="1" x14ac:dyDescent="0.2"/>
    <row r="755" ht="12.75" customHeight="1" x14ac:dyDescent="0.2"/>
    <row r="756" ht="12.75" customHeight="1" x14ac:dyDescent="0.2"/>
    <row r="757" ht="12.75" customHeight="1" x14ac:dyDescent="0.2"/>
    <row r="758" ht="12.75" customHeight="1" x14ac:dyDescent="0.2"/>
    <row r="759" ht="12.75" customHeight="1" x14ac:dyDescent="0.2"/>
    <row r="760" ht="12.75" customHeight="1" x14ac:dyDescent="0.2"/>
    <row r="761" ht="12.75" customHeight="1" x14ac:dyDescent="0.2"/>
    <row r="762" ht="12.75" customHeight="1" x14ac:dyDescent="0.2"/>
    <row r="763" ht="12.75" customHeight="1" x14ac:dyDescent="0.2"/>
    <row r="764" ht="12.75" customHeight="1" x14ac:dyDescent="0.2"/>
    <row r="765" ht="12.75" customHeight="1" x14ac:dyDescent="0.2"/>
    <row r="766" ht="12.75" customHeight="1" x14ac:dyDescent="0.2"/>
    <row r="767" ht="12.75" customHeight="1" x14ac:dyDescent="0.2"/>
    <row r="768" ht="12.75" customHeight="1" x14ac:dyDescent="0.2"/>
    <row r="769" ht="12.75" customHeight="1" x14ac:dyDescent="0.2"/>
    <row r="770" ht="12.75" customHeight="1" x14ac:dyDescent="0.2"/>
    <row r="771" ht="12.75" customHeight="1" x14ac:dyDescent="0.2"/>
    <row r="772" ht="12.75" customHeight="1" x14ac:dyDescent="0.2"/>
    <row r="773" ht="12.75" customHeight="1" x14ac:dyDescent="0.2"/>
    <row r="774" ht="12.75" customHeight="1" x14ac:dyDescent="0.2"/>
    <row r="775" ht="12.75" customHeight="1" x14ac:dyDescent="0.2"/>
    <row r="776" ht="12.75" customHeight="1" x14ac:dyDescent="0.2"/>
    <row r="777" ht="12.75" customHeight="1" x14ac:dyDescent="0.2"/>
    <row r="778" ht="12.75" customHeight="1" x14ac:dyDescent="0.2"/>
    <row r="779" ht="12.75" customHeight="1" x14ac:dyDescent="0.2"/>
    <row r="780" ht="12.75" customHeight="1" x14ac:dyDescent="0.2"/>
    <row r="781" ht="12.75" customHeight="1" x14ac:dyDescent="0.2"/>
    <row r="782" ht="12.75" customHeight="1" x14ac:dyDescent="0.2"/>
    <row r="783" ht="12.75" customHeight="1" x14ac:dyDescent="0.2"/>
    <row r="784" ht="12.75" customHeight="1" x14ac:dyDescent="0.2"/>
    <row r="785" ht="12.75" customHeight="1" x14ac:dyDescent="0.2"/>
    <row r="786" ht="12.75" customHeight="1" x14ac:dyDescent="0.2"/>
    <row r="787" ht="12.75" customHeight="1" x14ac:dyDescent="0.2"/>
    <row r="788" ht="12.75" customHeight="1" x14ac:dyDescent="0.2"/>
    <row r="789" ht="12.75" customHeight="1" x14ac:dyDescent="0.2"/>
    <row r="790" ht="12.75" customHeight="1" x14ac:dyDescent="0.2"/>
    <row r="791" ht="12.75" customHeight="1" x14ac:dyDescent="0.2"/>
    <row r="792" ht="12.75" customHeight="1" x14ac:dyDescent="0.2"/>
    <row r="793" ht="12.75" customHeight="1" x14ac:dyDescent="0.2"/>
    <row r="794" ht="12.75" customHeight="1" x14ac:dyDescent="0.2"/>
    <row r="795" ht="12.75" customHeight="1" x14ac:dyDescent="0.2"/>
    <row r="796" ht="12.75" customHeight="1" x14ac:dyDescent="0.2"/>
    <row r="797" ht="12.75" customHeight="1" x14ac:dyDescent="0.2"/>
    <row r="798" ht="12.75" customHeight="1" x14ac:dyDescent="0.2"/>
    <row r="799" ht="12.75" customHeight="1" x14ac:dyDescent="0.2"/>
    <row r="800" ht="12.75" customHeight="1" x14ac:dyDescent="0.2"/>
    <row r="801" ht="12.75" customHeight="1" x14ac:dyDescent="0.2"/>
    <row r="802" ht="12.75" customHeight="1" x14ac:dyDescent="0.2"/>
    <row r="803" ht="12.75" customHeight="1" x14ac:dyDescent="0.2"/>
    <row r="804" ht="12.75" customHeight="1" x14ac:dyDescent="0.2"/>
    <row r="805" ht="12.75" customHeight="1" x14ac:dyDescent="0.2"/>
    <row r="806" ht="12.75" customHeight="1" x14ac:dyDescent="0.2"/>
    <row r="807" ht="12.75" customHeight="1" x14ac:dyDescent="0.2"/>
    <row r="808" ht="12.75" customHeight="1" x14ac:dyDescent="0.2"/>
    <row r="809" ht="12.75" customHeight="1" x14ac:dyDescent="0.2"/>
    <row r="810" ht="12.75" customHeight="1" x14ac:dyDescent="0.2"/>
    <row r="811" ht="12.75" customHeight="1" x14ac:dyDescent="0.2"/>
    <row r="812" ht="12.75" customHeight="1" x14ac:dyDescent="0.2"/>
    <row r="813" ht="12.75" customHeight="1" x14ac:dyDescent="0.2"/>
    <row r="814" ht="12.75" customHeight="1" x14ac:dyDescent="0.2"/>
    <row r="815" ht="12.75" customHeight="1" x14ac:dyDescent="0.2"/>
    <row r="816" ht="12.75" customHeight="1" x14ac:dyDescent="0.2"/>
    <row r="817" ht="12.75" customHeight="1" x14ac:dyDescent="0.2"/>
    <row r="818" ht="12.75" customHeight="1" x14ac:dyDescent="0.2"/>
    <row r="819" ht="12.75" customHeight="1" x14ac:dyDescent="0.2"/>
    <row r="820" ht="12.75" customHeight="1" x14ac:dyDescent="0.2"/>
    <row r="821" ht="12.75" customHeight="1" x14ac:dyDescent="0.2"/>
    <row r="822" ht="12.75" customHeight="1" x14ac:dyDescent="0.2"/>
    <row r="823" ht="12.75" customHeight="1" x14ac:dyDescent="0.2"/>
    <row r="824" ht="12.75" customHeight="1" x14ac:dyDescent="0.2"/>
    <row r="825" ht="12.75" customHeight="1" x14ac:dyDescent="0.2"/>
    <row r="826" ht="12.75" customHeight="1" x14ac:dyDescent="0.2"/>
    <row r="827" ht="12.75" customHeight="1" x14ac:dyDescent="0.2"/>
    <row r="828" ht="12.75" customHeight="1" x14ac:dyDescent="0.2"/>
    <row r="829" ht="12.75" customHeight="1" x14ac:dyDescent="0.2"/>
    <row r="830" ht="12.75" customHeight="1" x14ac:dyDescent="0.2"/>
    <row r="831" ht="12.75" customHeight="1" x14ac:dyDescent="0.2"/>
    <row r="832" ht="12.75" customHeight="1" x14ac:dyDescent="0.2"/>
    <row r="833" ht="12.75" customHeight="1" x14ac:dyDescent="0.2"/>
    <row r="834" ht="12.75" customHeight="1" x14ac:dyDescent="0.2"/>
    <row r="835" ht="12.75" customHeight="1" x14ac:dyDescent="0.2"/>
    <row r="836" ht="12.75" customHeight="1" x14ac:dyDescent="0.2"/>
    <row r="837" ht="12.75" customHeight="1" x14ac:dyDescent="0.2"/>
    <row r="838" ht="12.75" customHeight="1" x14ac:dyDescent="0.2"/>
    <row r="839" ht="12.75" customHeight="1" x14ac:dyDescent="0.2"/>
    <row r="840" ht="12.75" customHeight="1" x14ac:dyDescent="0.2"/>
    <row r="841" ht="12.75" customHeight="1" x14ac:dyDescent="0.2"/>
    <row r="842" ht="12.75" customHeight="1" x14ac:dyDescent="0.2"/>
    <row r="843" ht="12.75" customHeight="1" x14ac:dyDescent="0.2"/>
    <row r="844" ht="12.75" customHeight="1" x14ac:dyDescent="0.2"/>
    <row r="845" ht="12.75" customHeight="1" x14ac:dyDescent="0.2"/>
    <row r="846" ht="12.75" customHeight="1" x14ac:dyDescent="0.2"/>
    <row r="847" ht="12.75" customHeight="1" x14ac:dyDescent="0.2"/>
    <row r="848" ht="12.75" customHeight="1" x14ac:dyDescent="0.2"/>
    <row r="849" ht="12.75" customHeight="1" x14ac:dyDescent="0.2"/>
    <row r="850" ht="12.75" customHeight="1" x14ac:dyDescent="0.2"/>
    <row r="851" ht="12.75" customHeight="1" x14ac:dyDescent="0.2"/>
    <row r="852" ht="12.75" customHeight="1" x14ac:dyDescent="0.2"/>
    <row r="853" ht="12.75" customHeight="1" x14ac:dyDescent="0.2"/>
    <row r="854" ht="12.75" customHeight="1" x14ac:dyDescent="0.2"/>
    <row r="855" ht="12.75" customHeight="1" x14ac:dyDescent="0.2"/>
    <row r="856" ht="12.75" customHeight="1" x14ac:dyDescent="0.2"/>
    <row r="857" ht="12.75" customHeight="1" x14ac:dyDescent="0.2"/>
    <row r="858" ht="12.75" customHeight="1" x14ac:dyDescent="0.2"/>
    <row r="859" ht="12.75" customHeight="1" x14ac:dyDescent="0.2"/>
    <row r="860" ht="12.75" customHeight="1" x14ac:dyDescent="0.2"/>
    <row r="861" ht="12.75" customHeight="1" x14ac:dyDescent="0.2"/>
    <row r="862" ht="12.75" customHeight="1" x14ac:dyDescent="0.2"/>
    <row r="863" ht="12.75" customHeight="1" x14ac:dyDescent="0.2"/>
    <row r="864" ht="12.75" customHeight="1" x14ac:dyDescent="0.2"/>
    <row r="865" ht="12.75" customHeight="1" x14ac:dyDescent="0.2"/>
    <row r="866" ht="12.75" customHeight="1" x14ac:dyDescent="0.2"/>
    <row r="867" ht="12.75" customHeight="1" x14ac:dyDescent="0.2"/>
    <row r="868" ht="12.75" customHeight="1" x14ac:dyDescent="0.2"/>
    <row r="869" ht="12.75" customHeight="1" x14ac:dyDescent="0.2"/>
    <row r="870" ht="12.75" customHeight="1" x14ac:dyDescent="0.2"/>
    <row r="871" ht="12.75" customHeight="1" x14ac:dyDescent="0.2"/>
    <row r="872" ht="12.75" customHeight="1" x14ac:dyDescent="0.2"/>
    <row r="873" ht="12.75" customHeight="1" x14ac:dyDescent="0.2"/>
    <row r="874" ht="12.75" customHeight="1" x14ac:dyDescent="0.2"/>
    <row r="875" ht="12.75" customHeight="1" x14ac:dyDescent="0.2"/>
    <row r="876" ht="12.75" customHeight="1" x14ac:dyDescent="0.2"/>
    <row r="877" ht="12.75" customHeight="1" x14ac:dyDescent="0.2"/>
    <row r="878" ht="12.75" customHeight="1" x14ac:dyDescent="0.2"/>
    <row r="879" ht="12.75" customHeight="1" x14ac:dyDescent="0.2"/>
    <row r="880" ht="12.75" customHeight="1" x14ac:dyDescent="0.2"/>
    <row r="881" ht="12.75" customHeight="1" x14ac:dyDescent="0.2"/>
    <row r="882" ht="12.75" customHeight="1" x14ac:dyDescent="0.2"/>
    <row r="883" ht="12.75" customHeight="1" x14ac:dyDescent="0.2"/>
    <row r="884" ht="12.75" customHeight="1" x14ac:dyDescent="0.2"/>
    <row r="885" ht="12.75" customHeight="1" x14ac:dyDescent="0.2"/>
    <row r="886" ht="12.75" customHeight="1" x14ac:dyDescent="0.2"/>
    <row r="887" ht="12.75" customHeight="1" x14ac:dyDescent="0.2"/>
    <row r="888" ht="12.75" customHeight="1" x14ac:dyDescent="0.2"/>
    <row r="889" ht="12.75" customHeight="1" x14ac:dyDescent="0.2"/>
    <row r="890" ht="12.75" customHeight="1" x14ac:dyDescent="0.2"/>
    <row r="891" ht="12.75" customHeight="1" x14ac:dyDescent="0.2"/>
    <row r="892" ht="12.75" customHeight="1" x14ac:dyDescent="0.2"/>
    <row r="893" ht="12.75" customHeight="1" x14ac:dyDescent="0.2"/>
    <row r="894" ht="12.75" customHeight="1" x14ac:dyDescent="0.2"/>
    <row r="895" ht="12.75" customHeight="1" x14ac:dyDescent="0.2"/>
    <row r="896" ht="12.75" customHeight="1" x14ac:dyDescent="0.2"/>
    <row r="897" ht="12.75" customHeight="1" x14ac:dyDescent="0.2"/>
    <row r="898" ht="12.75" customHeight="1" x14ac:dyDescent="0.2"/>
    <row r="899" ht="12.75" customHeight="1" x14ac:dyDescent="0.2"/>
    <row r="900" ht="12.75" customHeight="1" x14ac:dyDescent="0.2"/>
    <row r="901" ht="12.75" customHeight="1" x14ac:dyDescent="0.2"/>
    <row r="902" ht="12.75" customHeight="1" x14ac:dyDescent="0.2"/>
    <row r="903" ht="12.75" customHeight="1" x14ac:dyDescent="0.2"/>
    <row r="904" ht="12.75" customHeight="1" x14ac:dyDescent="0.2"/>
    <row r="905" ht="12.75" customHeight="1" x14ac:dyDescent="0.2"/>
    <row r="906" ht="12.75" customHeight="1" x14ac:dyDescent="0.2"/>
    <row r="907" ht="12.75" customHeight="1" x14ac:dyDescent="0.2"/>
    <row r="908" ht="12.75" customHeight="1" x14ac:dyDescent="0.2"/>
    <row r="909" ht="12.75" customHeight="1" x14ac:dyDescent="0.2"/>
    <row r="910" ht="12.75" customHeight="1" x14ac:dyDescent="0.2"/>
    <row r="911" ht="12.75" customHeight="1" x14ac:dyDescent="0.2"/>
    <row r="912" ht="12.75" customHeight="1" x14ac:dyDescent="0.2"/>
    <row r="913" ht="12.75" customHeight="1" x14ac:dyDescent="0.2"/>
    <row r="914" ht="12.75" customHeight="1" x14ac:dyDescent="0.2"/>
    <row r="915" ht="12.75" customHeight="1" x14ac:dyDescent="0.2"/>
    <row r="916" ht="12.75" customHeight="1" x14ac:dyDescent="0.2"/>
    <row r="917" ht="12.75" customHeight="1" x14ac:dyDescent="0.2"/>
    <row r="918" ht="12.75" customHeight="1" x14ac:dyDescent="0.2"/>
    <row r="919" ht="12.75" customHeight="1" x14ac:dyDescent="0.2"/>
    <row r="920" ht="12.75" customHeight="1" x14ac:dyDescent="0.2"/>
    <row r="921" ht="12.75" customHeight="1" x14ac:dyDescent="0.2"/>
    <row r="922" ht="12.75" customHeight="1" x14ac:dyDescent="0.2"/>
    <row r="923" ht="12.75" customHeight="1" x14ac:dyDescent="0.2"/>
    <row r="924" ht="12.75" customHeight="1" x14ac:dyDescent="0.2"/>
    <row r="925" ht="12.75" customHeight="1" x14ac:dyDescent="0.2"/>
    <row r="926" ht="12.75" customHeight="1" x14ac:dyDescent="0.2"/>
    <row r="927" ht="12.75" customHeight="1" x14ac:dyDescent="0.2"/>
    <row r="928" ht="12.75" customHeight="1" x14ac:dyDescent="0.2"/>
    <row r="929" ht="12.75" customHeight="1" x14ac:dyDescent="0.2"/>
    <row r="930" ht="12.75" customHeight="1" x14ac:dyDescent="0.2"/>
    <row r="931" ht="12.75" customHeight="1" x14ac:dyDescent="0.2"/>
    <row r="932" ht="12.75" customHeight="1" x14ac:dyDescent="0.2"/>
    <row r="933" ht="12.75" customHeight="1" x14ac:dyDescent="0.2"/>
    <row r="934" ht="12.75" customHeight="1" x14ac:dyDescent="0.2"/>
    <row r="935" ht="12.75" customHeight="1" x14ac:dyDescent="0.2"/>
    <row r="936" ht="12.75" customHeight="1" x14ac:dyDescent="0.2"/>
    <row r="937" ht="12.75" customHeight="1" x14ac:dyDescent="0.2"/>
    <row r="938" ht="12.75" customHeight="1" x14ac:dyDescent="0.2"/>
    <row r="939" ht="12.75" customHeight="1" x14ac:dyDescent="0.2"/>
    <row r="940" ht="12.75" customHeight="1" x14ac:dyDescent="0.2"/>
    <row r="941" ht="12.75" customHeight="1" x14ac:dyDescent="0.2"/>
    <row r="942" ht="12.75" customHeight="1" x14ac:dyDescent="0.2"/>
    <row r="943" ht="12.75" customHeight="1" x14ac:dyDescent="0.2"/>
    <row r="944" ht="12.75" customHeight="1" x14ac:dyDescent="0.2"/>
    <row r="945" ht="12.75" customHeight="1" x14ac:dyDescent="0.2"/>
    <row r="946" ht="12.75" customHeight="1" x14ac:dyDescent="0.2"/>
    <row r="947" ht="12.75" customHeight="1" x14ac:dyDescent="0.2"/>
    <row r="948" ht="12.75" customHeight="1" x14ac:dyDescent="0.2"/>
    <row r="949" ht="12.75" customHeight="1" x14ac:dyDescent="0.2"/>
    <row r="950" ht="12.75" customHeight="1" x14ac:dyDescent="0.2"/>
    <row r="951" ht="12.75" customHeight="1" x14ac:dyDescent="0.2"/>
    <row r="952" ht="12.75" customHeight="1" x14ac:dyDescent="0.2"/>
    <row r="953" ht="12.75" customHeight="1" x14ac:dyDescent="0.2"/>
    <row r="954" ht="12.75" customHeight="1" x14ac:dyDescent="0.2"/>
    <row r="955" ht="12.75" customHeight="1" x14ac:dyDescent="0.2"/>
    <row r="956" ht="12.75" customHeight="1" x14ac:dyDescent="0.2"/>
    <row r="957" ht="12.75" customHeight="1" x14ac:dyDescent="0.2"/>
    <row r="958" ht="12.75" customHeight="1" x14ac:dyDescent="0.2"/>
    <row r="959" ht="12.75" customHeight="1" x14ac:dyDescent="0.2"/>
    <row r="960" ht="12.75" customHeight="1" x14ac:dyDescent="0.2"/>
    <row r="961" ht="12.75" customHeight="1" x14ac:dyDescent="0.2"/>
    <row r="962" ht="12.75" customHeight="1" x14ac:dyDescent="0.2"/>
    <row r="963" ht="12.75" customHeight="1" x14ac:dyDescent="0.2"/>
    <row r="964" ht="12.75" customHeight="1" x14ac:dyDescent="0.2"/>
    <row r="965" ht="12.75" customHeight="1" x14ac:dyDescent="0.2"/>
    <row r="966" ht="12.75" customHeight="1" x14ac:dyDescent="0.2"/>
    <row r="967" ht="12.75" customHeight="1" x14ac:dyDescent="0.2"/>
    <row r="968" ht="12.75" customHeight="1" x14ac:dyDescent="0.2"/>
    <row r="969" ht="12.75" customHeight="1" x14ac:dyDescent="0.2"/>
    <row r="970" ht="12.75" customHeight="1" x14ac:dyDescent="0.2"/>
    <row r="971" ht="12.75" customHeight="1" x14ac:dyDescent="0.2"/>
    <row r="972" ht="12.75" customHeight="1" x14ac:dyDescent="0.2"/>
    <row r="973" ht="12.75" customHeight="1" x14ac:dyDescent="0.2"/>
    <row r="974" ht="12.75" customHeight="1" x14ac:dyDescent="0.2"/>
    <row r="975" ht="12.75" customHeight="1" x14ac:dyDescent="0.2"/>
    <row r="976" ht="12.75" customHeight="1" x14ac:dyDescent="0.2"/>
    <row r="977" ht="12.75" customHeight="1" x14ac:dyDescent="0.2"/>
    <row r="978" ht="12.75" customHeight="1" x14ac:dyDescent="0.2"/>
    <row r="979" ht="12.75" customHeight="1" x14ac:dyDescent="0.2"/>
    <row r="980" ht="12.75" customHeight="1" x14ac:dyDescent="0.2"/>
    <row r="981" ht="12.75" customHeight="1" x14ac:dyDescent="0.2"/>
    <row r="982" ht="12.75" customHeight="1" x14ac:dyDescent="0.2"/>
    <row r="983" ht="12.75" customHeight="1" x14ac:dyDescent="0.2"/>
    <row r="984" ht="12.75" customHeight="1" x14ac:dyDescent="0.2"/>
    <row r="985" ht="12.75" customHeight="1" x14ac:dyDescent="0.2"/>
    <row r="986" ht="12.75" customHeight="1" x14ac:dyDescent="0.2"/>
    <row r="987" ht="12.75" customHeight="1" x14ac:dyDescent="0.2"/>
    <row r="988" ht="12.75" customHeight="1" x14ac:dyDescent="0.2"/>
    <row r="989" ht="12.75" customHeight="1" x14ac:dyDescent="0.2"/>
    <row r="990" ht="12.75" customHeight="1" x14ac:dyDescent="0.2"/>
    <row r="991" ht="12.75" customHeight="1" x14ac:dyDescent="0.2"/>
    <row r="992" ht="12.75" customHeight="1" x14ac:dyDescent="0.2"/>
    <row r="993" ht="12.75" customHeight="1" x14ac:dyDescent="0.2"/>
    <row r="994" ht="12.75" customHeight="1" x14ac:dyDescent="0.2"/>
    <row r="995" ht="12.75" customHeight="1" x14ac:dyDescent="0.2"/>
    <row r="996" ht="12.75" customHeight="1" x14ac:dyDescent="0.2"/>
    <row r="997" ht="12.75" customHeight="1" x14ac:dyDescent="0.2"/>
    <row r="998" ht="12.75" customHeight="1" x14ac:dyDescent="0.2"/>
    <row r="999" ht="12.75" customHeight="1" x14ac:dyDescent="0.2"/>
    <row r="1000" ht="12.75" customHeight="1" x14ac:dyDescent="0.2"/>
  </sheetData>
  <conditionalFormatting sqref="D3">
    <cfRule type="notContainsBlanks" dxfId="17" priority="1">
      <formula>LEN(TRIM(D3))&gt;0</formula>
    </cfRule>
  </conditionalFormatting>
  <dataValidations count="3">
    <dataValidation type="list" allowBlank="1" showErrorMessage="1" sqref="E9:E37" xr:uid="{00000000-0002-0000-1000-000000000000}">
      <formula1>"_,Leeg,Restafval,E-Waste,Metaal,Restafval + Metaal,Restafval + E-Waste,E-Waste + Metaal,Restafval + E-Waste + Metaal"</formula1>
    </dataValidation>
    <dataValidation type="list" allowBlank="1" showErrorMessage="1" sqref="D8:D37" xr:uid="{00000000-0002-0000-1000-000001000000}">
      <formula1>$B$83:$B$98</formula1>
    </dataValidation>
    <dataValidation type="list" allowBlank="1" showErrorMessage="1" sqref="G9:G37" xr:uid="{00000000-0002-0000-1000-000002000000}">
      <formula1>"_,Geen brandstof,Diesel,Benzine,LPG,CNG/LNG,Waterstof,Elektrisch"</formula1>
    </dataValidation>
  </dataValidations>
  <pageMargins left="0.78749999999999998" right="0.78749999999999998" top="1.0249999999999999" bottom="1.0249999999999999" header="0" footer="0"/>
  <pageSetup paperSize="9" orientation="portrait"/>
  <headerFooter>
    <oddHeader>&amp;C&amp;A</oddHeader>
    <oddFooter>&amp;CPage &amp;P</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K1000"/>
  <sheetViews>
    <sheetView workbookViewId="0">
      <selection activeCell="E4" sqref="E4"/>
    </sheetView>
  </sheetViews>
  <sheetFormatPr defaultColWidth="14.42578125" defaultRowHeight="15" customHeight="1" x14ac:dyDescent="0.2"/>
  <cols>
    <col min="1" max="2" width="11.5703125" customWidth="1"/>
    <col min="3" max="3" width="30.140625" customWidth="1"/>
    <col min="4" max="4" width="57.140625" customWidth="1"/>
    <col min="5" max="9" width="11.5703125" customWidth="1"/>
    <col min="10" max="10" width="33.85546875" customWidth="1"/>
    <col min="11" max="26" width="11.5703125" customWidth="1"/>
  </cols>
  <sheetData>
    <row r="1" spans="1:11" ht="12.75" customHeight="1" x14ac:dyDescent="0.2">
      <c r="A1" s="1"/>
      <c r="B1" s="2"/>
      <c r="C1" s="2"/>
      <c r="D1" s="2"/>
      <c r="E1" s="2"/>
      <c r="F1" s="2"/>
      <c r="G1" s="2"/>
      <c r="H1" s="2"/>
      <c r="I1" s="2"/>
      <c r="J1" s="65"/>
      <c r="K1" s="2"/>
    </row>
    <row r="2" spans="1:11" ht="12.75" customHeight="1" x14ac:dyDescent="0.2">
      <c r="A2" s="1"/>
      <c r="B2" s="8"/>
      <c r="C2" s="7" t="s">
        <v>459</v>
      </c>
      <c r="D2" s="8"/>
      <c r="E2" s="8"/>
      <c r="F2" s="8"/>
      <c r="G2" s="8"/>
      <c r="H2" s="8"/>
      <c r="I2" s="8"/>
      <c r="J2" s="33"/>
      <c r="K2" s="2"/>
    </row>
    <row r="3" spans="1:11" ht="12.75" customHeight="1" x14ac:dyDescent="0.4">
      <c r="A3" s="1"/>
      <c r="B3" s="8"/>
      <c r="C3" s="7" t="s">
        <v>417</v>
      </c>
      <c r="E3" s="54" t="str">
        <f>IF(ISBLANK(D3),"Voer de frequentie in van deze route!","ok")</f>
        <v>Voer de frequentie in van deze route!</v>
      </c>
      <c r="F3" s="8"/>
      <c r="G3" s="8"/>
      <c r="H3" s="8"/>
      <c r="I3" s="8"/>
      <c r="J3" s="33"/>
      <c r="K3" s="2"/>
    </row>
    <row r="4" spans="1:11" ht="12.75" customHeight="1" x14ac:dyDescent="0.4">
      <c r="A4" s="1"/>
      <c r="B4" s="8"/>
      <c r="C4" s="7" t="s">
        <v>122</v>
      </c>
      <c r="D4" s="8">
        <f>Voertuigen!D95</f>
        <v>0</v>
      </c>
      <c r="E4" s="54" t="str">
        <f>IF(OR(ISBLANK(D4),D4=0),"Voer een voertuig in bij tabblad voertuigen!","ok")</f>
        <v>Voer een voertuig in bij tabblad voertuigen!</v>
      </c>
      <c r="F4" s="8"/>
      <c r="G4" s="8"/>
      <c r="H4" s="8"/>
      <c r="I4" s="8"/>
      <c r="J4" s="33"/>
      <c r="K4" s="2"/>
    </row>
    <row r="5" spans="1:11" ht="12.75" customHeight="1" x14ac:dyDescent="0.4">
      <c r="A5" s="1"/>
      <c r="B5" s="8"/>
      <c r="C5" s="7" t="s">
        <v>418</v>
      </c>
      <c r="D5" s="8" t="str">
        <f>Voertuigen!E146</f>
        <v>-</v>
      </c>
      <c r="E5" s="54" t="str">
        <f>IF((D5="-"),"Voer een soort brandstof in bij tabblad voertuigen!","ok")</f>
        <v>Voer een soort brandstof in bij tabblad voertuigen!</v>
      </c>
      <c r="F5" s="8"/>
      <c r="G5" s="8"/>
      <c r="H5" s="8"/>
      <c r="I5" s="8"/>
      <c r="J5" s="33"/>
      <c r="K5" s="2"/>
    </row>
    <row r="6" spans="1:11" ht="12.75" customHeight="1" x14ac:dyDescent="0.2">
      <c r="A6" s="1"/>
      <c r="B6" s="8"/>
      <c r="C6" s="8"/>
      <c r="D6" s="8"/>
      <c r="E6" s="8"/>
      <c r="F6" s="8"/>
      <c r="G6" s="8"/>
      <c r="H6" s="8"/>
      <c r="I6" s="8"/>
      <c r="J6" s="33"/>
      <c r="K6" s="2"/>
    </row>
    <row r="7" spans="1:11" ht="12.75" customHeight="1" x14ac:dyDescent="0.2">
      <c r="A7" s="1"/>
      <c r="B7" s="8"/>
      <c r="C7" s="7" t="s">
        <v>419</v>
      </c>
      <c r="D7" s="7" t="s">
        <v>420</v>
      </c>
      <c r="E7" s="7" t="s">
        <v>421</v>
      </c>
      <c r="F7" s="7" t="s">
        <v>422</v>
      </c>
      <c r="G7" s="7" t="s">
        <v>423</v>
      </c>
      <c r="H7" s="7" t="s">
        <v>147</v>
      </c>
      <c r="I7" s="7" t="s">
        <v>424</v>
      </c>
      <c r="J7" s="7" t="s">
        <v>425</v>
      </c>
      <c r="K7" s="2"/>
    </row>
    <row r="8" spans="1:11" ht="12.75" customHeight="1" x14ac:dyDescent="0.2">
      <c r="A8" s="1"/>
      <c r="B8" s="8"/>
      <c r="C8" s="8">
        <v>1</v>
      </c>
      <c r="D8" s="39" t="s">
        <v>81</v>
      </c>
      <c r="E8" s="8" t="s">
        <v>427</v>
      </c>
      <c r="F8" s="8"/>
      <c r="G8" s="8"/>
      <c r="I8" s="8"/>
      <c r="J8" s="33"/>
      <c r="K8" s="2"/>
    </row>
    <row r="9" spans="1:11" ht="12.75" customHeight="1" x14ac:dyDescent="0.2">
      <c r="A9" s="1"/>
      <c r="B9" s="8"/>
      <c r="C9" s="8">
        <v>2</v>
      </c>
      <c r="D9" s="39" t="s">
        <v>81</v>
      </c>
      <c r="E9" s="39" t="s">
        <v>81</v>
      </c>
      <c r="G9" s="39" t="s">
        <v>81</v>
      </c>
      <c r="I9" s="8" t="str">
        <f t="shared" ref="I9:I37" si="0">IF(OR(F9="",G9="_"),IF(D9="_","","Vul de ontbrekende gegevens in"),"ok")</f>
        <v/>
      </c>
      <c r="J9" s="33" t="str">
        <f>IF(D9="_","",(IF(OR(D5=G9,D5="Hybride"),"Klopt","De ingevulde brandstofsoort klopt niet")))</f>
        <v/>
      </c>
      <c r="K9" s="2"/>
    </row>
    <row r="10" spans="1:11" ht="12.75" customHeight="1" x14ac:dyDescent="0.2">
      <c r="A10" s="1"/>
      <c r="B10" s="8"/>
      <c r="C10" s="8">
        <v>3</v>
      </c>
      <c r="D10" s="39" t="s">
        <v>81</v>
      </c>
      <c r="E10" s="39" t="s">
        <v>81</v>
      </c>
      <c r="G10" s="39" t="s">
        <v>81</v>
      </c>
      <c r="I10" s="8" t="str">
        <f t="shared" si="0"/>
        <v/>
      </c>
      <c r="J10" s="33" t="str">
        <f>IF(D10="_","",(IF(OR(D5=G10,D5="Hybride"),"Klopt","De ingevulde brandstofsoort klopt niet")))</f>
        <v/>
      </c>
      <c r="K10" s="2"/>
    </row>
    <row r="11" spans="1:11" ht="12.75" customHeight="1" x14ac:dyDescent="0.2">
      <c r="A11" s="1"/>
      <c r="B11" s="8"/>
      <c r="C11" s="8">
        <v>4</v>
      </c>
      <c r="D11" s="39" t="s">
        <v>81</v>
      </c>
      <c r="E11" s="39" t="s">
        <v>81</v>
      </c>
      <c r="G11" s="39" t="s">
        <v>81</v>
      </c>
      <c r="I11" s="8" t="str">
        <f t="shared" si="0"/>
        <v/>
      </c>
      <c r="J11" s="33" t="str">
        <f>IF(D11="_","",(IF(OR(D5=G11,D5="Hybride"),"Klopt","De ingevulde brandstofsoort klopt niet")))</f>
        <v/>
      </c>
      <c r="K11" s="2"/>
    </row>
    <row r="12" spans="1:11" ht="12.75" customHeight="1" x14ac:dyDescent="0.2">
      <c r="A12" s="1"/>
      <c r="B12" s="8"/>
      <c r="C12" s="8">
        <v>5</v>
      </c>
      <c r="D12" s="39" t="s">
        <v>81</v>
      </c>
      <c r="E12" s="39" t="s">
        <v>81</v>
      </c>
      <c r="G12" s="39" t="s">
        <v>81</v>
      </c>
      <c r="I12" s="8" t="str">
        <f t="shared" si="0"/>
        <v/>
      </c>
      <c r="J12" s="33" t="str">
        <f>IF(D12="_","",(IF(OR(D5=G12,D5="Hybride"),"Klopt","De ingevulde brandstofsoort klopt niet")))</f>
        <v/>
      </c>
      <c r="K12" s="2"/>
    </row>
    <row r="13" spans="1:11" ht="12.75" customHeight="1" x14ac:dyDescent="0.2">
      <c r="A13" s="1"/>
      <c r="B13" s="8"/>
      <c r="C13" s="8">
        <v>6</v>
      </c>
      <c r="D13" s="39" t="s">
        <v>81</v>
      </c>
      <c r="E13" s="39" t="s">
        <v>81</v>
      </c>
      <c r="G13" s="39" t="s">
        <v>81</v>
      </c>
      <c r="I13" s="8" t="str">
        <f t="shared" si="0"/>
        <v/>
      </c>
      <c r="J13" s="33" t="str">
        <f>IF(D13="_","",(IF(OR(D5=G13,D5="Hybride"),"Klopt","De ingevulde brandstofsoort klopt niet")))</f>
        <v/>
      </c>
      <c r="K13" s="2"/>
    </row>
    <row r="14" spans="1:11" ht="12.75" customHeight="1" x14ac:dyDescent="0.2">
      <c r="A14" s="1"/>
      <c r="B14" s="8"/>
      <c r="C14" s="8">
        <v>7</v>
      </c>
      <c r="D14" s="39" t="s">
        <v>81</v>
      </c>
      <c r="E14" s="39" t="s">
        <v>81</v>
      </c>
      <c r="G14" s="39" t="s">
        <v>81</v>
      </c>
      <c r="I14" s="8" t="str">
        <f t="shared" si="0"/>
        <v/>
      </c>
      <c r="J14" s="33" t="str">
        <f>IF(D14="_","",(IF(OR(D5=G14,D5="Hybride"),"Klopt","De ingevulde brandstofsoort klopt niet")))</f>
        <v/>
      </c>
      <c r="K14" s="2"/>
    </row>
    <row r="15" spans="1:11" ht="12.75" customHeight="1" x14ac:dyDescent="0.2">
      <c r="A15" s="1"/>
      <c r="B15" s="8"/>
      <c r="C15" s="8">
        <v>8</v>
      </c>
      <c r="D15" s="39" t="s">
        <v>81</v>
      </c>
      <c r="E15" s="39" t="s">
        <v>81</v>
      </c>
      <c r="G15" s="39" t="s">
        <v>81</v>
      </c>
      <c r="I15" s="8" t="str">
        <f t="shared" si="0"/>
        <v/>
      </c>
      <c r="J15" s="33" t="str">
        <f>IF(D15="_","",(IF(OR(D5=G15,D5="Hybride"),"Klopt","De ingevulde brandstofsoort klopt niet")))</f>
        <v/>
      </c>
      <c r="K15" s="2"/>
    </row>
    <row r="16" spans="1:11" ht="12.75" customHeight="1" x14ac:dyDescent="0.2">
      <c r="A16" s="1"/>
      <c r="B16" s="8"/>
      <c r="C16" s="8">
        <v>9</v>
      </c>
      <c r="D16" s="39" t="s">
        <v>81</v>
      </c>
      <c r="E16" s="39" t="s">
        <v>81</v>
      </c>
      <c r="G16" s="39" t="s">
        <v>81</v>
      </c>
      <c r="I16" s="8" t="str">
        <f t="shared" si="0"/>
        <v/>
      </c>
      <c r="J16" s="33" t="str">
        <f>IF(D16="_","",(IF(OR(D5=G16,D5="Hybride"),"Klopt","De ingevulde brandstofsoort klopt niet")))</f>
        <v/>
      </c>
      <c r="K16" s="2"/>
    </row>
    <row r="17" spans="1:11" ht="12.75" customHeight="1" x14ac:dyDescent="0.2">
      <c r="A17" s="1"/>
      <c r="B17" s="8"/>
      <c r="C17" s="8">
        <v>10</v>
      </c>
      <c r="D17" s="39" t="s">
        <v>81</v>
      </c>
      <c r="E17" s="39" t="s">
        <v>81</v>
      </c>
      <c r="G17" s="39" t="s">
        <v>81</v>
      </c>
      <c r="I17" s="8" t="str">
        <f t="shared" si="0"/>
        <v/>
      </c>
      <c r="J17" s="33" t="str">
        <f>IF(D17="_","",(IF(OR(D5=G17,D5="Hybride"),"Klopt","De ingevulde brandstofsoort klopt niet")))</f>
        <v/>
      </c>
      <c r="K17" s="2"/>
    </row>
    <row r="18" spans="1:11" ht="12.75" customHeight="1" x14ac:dyDescent="0.2">
      <c r="A18" s="1"/>
      <c r="B18" s="8"/>
      <c r="C18" s="8">
        <v>11</v>
      </c>
      <c r="D18" s="39" t="s">
        <v>81</v>
      </c>
      <c r="E18" s="39" t="s">
        <v>81</v>
      </c>
      <c r="G18" s="39" t="s">
        <v>81</v>
      </c>
      <c r="I18" s="8" t="str">
        <f t="shared" si="0"/>
        <v/>
      </c>
      <c r="J18" s="33" t="str">
        <f>IF(D18="_","",(IF(OR(D5=G18,D5="Hybride"),"Klopt","De ingevulde brandstofsoort klopt niet")))</f>
        <v/>
      </c>
      <c r="K18" s="2"/>
    </row>
    <row r="19" spans="1:11" ht="12.75" customHeight="1" x14ac:dyDescent="0.2">
      <c r="A19" s="1"/>
      <c r="B19" s="8"/>
      <c r="C19" s="8">
        <v>12</v>
      </c>
      <c r="D19" s="39" t="s">
        <v>81</v>
      </c>
      <c r="E19" s="39" t="s">
        <v>81</v>
      </c>
      <c r="G19" s="39" t="s">
        <v>81</v>
      </c>
      <c r="H19" s="39" t="s">
        <v>431</v>
      </c>
      <c r="I19" s="8" t="str">
        <f t="shared" si="0"/>
        <v/>
      </c>
      <c r="J19" s="33" t="str">
        <f>IF(D19="_","",(IF(OR(D5=G19,D5="Hybride"),"Klopt","De ingevulde brandstofsoort klopt niet")))</f>
        <v/>
      </c>
      <c r="K19" s="2"/>
    </row>
    <row r="20" spans="1:11" ht="12.75" customHeight="1" x14ac:dyDescent="0.2">
      <c r="A20" s="1"/>
      <c r="B20" s="8"/>
      <c r="C20" s="8">
        <v>13</v>
      </c>
      <c r="D20" s="39" t="s">
        <v>81</v>
      </c>
      <c r="E20" s="39" t="s">
        <v>81</v>
      </c>
      <c r="G20" s="39" t="s">
        <v>81</v>
      </c>
      <c r="I20" s="8" t="str">
        <f t="shared" si="0"/>
        <v/>
      </c>
      <c r="J20" s="33" t="str">
        <f>IF(D20="_","",(IF(OR(D5=G20,D5="Hybride"),"Klopt","De ingevulde brandstofsoort klopt niet")))</f>
        <v/>
      </c>
      <c r="K20" s="2"/>
    </row>
    <row r="21" spans="1:11" ht="12.75" customHeight="1" x14ac:dyDescent="0.2">
      <c r="A21" s="1"/>
      <c r="B21" s="8"/>
      <c r="C21" s="8">
        <v>14</v>
      </c>
      <c r="D21" s="39" t="s">
        <v>81</v>
      </c>
      <c r="E21" s="39" t="s">
        <v>81</v>
      </c>
      <c r="G21" s="39" t="s">
        <v>81</v>
      </c>
      <c r="I21" s="8" t="str">
        <f t="shared" si="0"/>
        <v/>
      </c>
      <c r="J21" s="33" t="str">
        <f>IF(D21="_","",(IF(OR(D5=G21,D5="Hybride"),"Klopt","De ingevulde brandstofsoort klopt niet")))</f>
        <v/>
      </c>
      <c r="K21" s="2"/>
    </row>
    <row r="22" spans="1:11" ht="12.75" customHeight="1" x14ac:dyDescent="0.2">
      <c r="A22" s="1"/>
      <c r="B22" s="8"/>
      <c r="C22" s="8">
        <v>15</v>
      </c>
      <c r="D22" s="39" t="s">
        <v>81</v>
      </c>
      <c r="E22" s="39" t="s">
        <v>81</v>
      </c>
      <c r="F22" s="39" t="s">
        <v>445</v>
      </c>
      <c r="G22" s="39" t="s">
        <v>81</v>
      </c>
      <c r="I22" s="8" t="str">
        <f t="shared" si="0"/>
        <v/>
      </c>
      <c r="J22" s="33" t="str">
        <f>IF(D22="_","",(IF(OR(D5=G22,D5="Hybride"),"Klopt","De ingevulde brandstofsoort klopt niet")))</f>
        <v/>
      </c>
      <c r="K22" s="2"/>
    </row>
    <row r="23" spans="1:11" ht="12.75" customHeight="1" x14ac:dyDescent="0.2">
      <c r="A23" s="1"/>
      <c r="B23" s="8"/>
      <c r="C23" s="8">
        <v>16</v>
      </c>
      <c r="D23" s="39" t="s">
        <v>81</v>
      </c>
      <c r="E23" s="39" t="s">
        <v>81</v>
      </c>
      <c r="F23" s="55"/>
      <c r="G23" s="39" t="s">
        <v>81</v>
      </c>
      <c r="I23" s="8" t="str">
        <f t="shared" si="0"/>
        <v/>
      </c>
      <c r="J23" s="33" t="str">
        <f>IF(D23="_","",(IF(OR(D5=G23,D5="Hybride"),"Klopt","De ingevulde brandstofsoort klopt niet")))</f>
        <v/>
      </c>
      <c r="K23" s="2"/>
    </row>
    <row r="24" spans="1:11" ht="12.75" customHeight="1" x14ac:dyDescent="0.2">
      <c r="A24" s="1"/>
      <c r="B24" s="8"/>
      <c r="C24" s="8">
        <v>17</v>
      </c>
      <c r="D24" s="39" t="s">
        <v>81</v>
      </c>
      <c r="E24" s="39" t="s">
        <v>81</v>
      </c>
      <c r="F24" s="39" t="s">
        <v>445</v>
      </c>
      <c r="G24" s="39" t="s">
        <v>81</v>
      </c>
      <c r="I24" s="8" t="str">
        <f t="shared" si="0"/>
        <v/>
      </c>
      <c r="J24" s="33" t="str">
        <f>IF(D24="_","",(IF(OR(D5=G24,D5="Hybride"),"Klopt","De ingevulde brandstofsoort klopt niet")))</f>
        <v/>
      </c>
      <c r="K24" s="2"/>
    </row>
    <row r="25" spans="1:11" ht="12.75" customHeight="1" x14ac:dyDescent="0.2">
      <c r="A25" s="1"/>
      <c r="B25" s="8"/>
      <c r="C25" s="8">
        <v>18</v>
      </c>
      <c r="D25" s="39" t="s">
        <v>81</v>
      </c>
      <c r="E25" s="39" t="s">
        <v>81</v>
      </c>
      <c r="F25" s="39" t="s">
        <v>445</v>
      </c>
      <c r="G25" s="39" t="s">
        <v>81</v>
      </c>
      <c r="I25" s="8" t="str">
        <f t="shared" si="0"/>
        <v/>
      </c>
      <c r="J25" s="33" t="str">
        <f>IF(D25="_","",(IF(OR(D5=G25,D5="Hybride"),"Klopt","De ingevulde brandstofsoort klopt niet")))</f>
        <v/>
      </c>
      <c r="K25" s="2"/>
    </row>
    <row r="26" spans="1:11" ht="12.75" customHeight="1" x14ac:dyDescent="0.2">
      <c r="A26" s="1"/>
      <c r="B26" s="8"/>
      <c r="C26" s="8">
        <v>19</v>
      </c>
      <c r="D26" s="39" t="s">
        <v>81</v>
      </c>
      <c r="E26" s="39" t="s">
        <v>81</v>
      </c>
      <c r="F26" s="39" t="s">
        <v>445</v>
      </c>
      <c r="G26" s="39" t="s">
        <v>81</v>
      </c>
      <c r="I26" s="8" t="str">
        <f t="shared" si="0"/>
        <v/>
      </c>
      <c r="J26" s="33" t="str">
        <f>IF(D26="_","",(IF(OR(D5=G26,D5="Hybride"),"Klopt","De ingevulde brandstofsoort klopt niet")))</f>
        <v/>
      </c>
      <c r="K26" s="2"/>
    </row>
    <row r="27" spans="1:11" ht="12.75" customHeight="1" x14ac:dyDescent="0.2">
      <c r="A27" s="1"/>
      <c r="B27" s="8"/>
      <c r="C27" s="8">
        <v>20</v>
      </c>
      <c r="D27" s="39" t="s">
        <v>81</v>
      </c>
      <c r="E27" s="39" t="s">
        <v>81</v>
      </c>
      <c r="F27" s="39" t="s">
        <v>445</v>
      </c>
      <c r="G27" s="39" t="s">
        <v>81</v>
      </c>
      <c r="I27" s="8" t="str">
        <f t="shared" si="0"/>
        <v/>
      </c>
      <c r="J27" s="33" t="str">
        <f>IF(D27="_","",(IF(OR(D5=G27,D5="Hybride"),"Klopt","De ingevulde brandstofsoort klopt niet")))</f>
        <v/>
      </c>
      <c r="K27" s="2"/>
    </row>
    <row r="28" spans="1:11" ht="12.75" customHeight="1" x14ac:dyDescent="0.2">
      <c r="A28" s="1"/>
      <c r="B28" s="8"/>
      <c r="C28" s="8">
        <v>21</v>
      </c>
      <c r="D28" s="39" t="s">
        <v>81</v>
      </c>
      <c r="E28" s="39" t="s">
        <v>81</v>
      </c>
      <c r="F28" s="39" t="s">
        <v>445</v>
      </c>
      <c r="G28" s="39" t="s">
        <v>81</v>
      </c>
      <c r="I28" s="8" t="str">
        <f t="shared" si="0"/>
        <v/>
      </c>
      <c r="J28" s="33" t="str">
        <f>IF(D28="_","",(IF(OR(D5=G28,D5="Hybride"),"Klopt","De ingevulde brandstofsoort klopt niet")))</f>
        <v/>
      </c>
      <c r="K28" s="2"/>
    </row>
    <row r="29" spans="1:11" ht="12.75" customHeight="1" x14ac:dyDescent="0.2">
      <c r="A29" s="1"/>
      <c r="B29" s="8"/>
      <c r="C29" s="8">
        <v>22</v>
      </c>
      <c r="D29" s="39" t="s">
        <v>81</v>
      </c>
      <c r="E29" s="39" t="s">
        <v>81</v>
      </c>
      <c r="G29" s="39" t="s">
        <v>81</v>
      </c>
      <c r="I29" s="8" t="str">
        <f t="shared" si="0"/>
        <v/>
      </c>
      <c r="J29" s="33" t="str">
        <f>IF(D29="_","",(IF(OR(D5=G29,D5="Hybride"),"Klopt","De ingevulde brandstofsoort klopt niet")))</f>
        <v/>
      </c>
      <c r="K29" s="2"/>
    </row>
    <row r="30" spans="1:11" ht="12.75" customHeight="1" x14ac:dyDescent="0.2">
      <c r="A30" s="1"/>
      <c r="B30" s="8"/>
      <c r="C30" s="8">
        <v>23</v>
      </c>
      <c r="D30" s="39" t="s">
        <v>81</v>
      </c>
      <c r="E30" s="39" t="s">
        <v>81</v>
      </c>
      <c r="G30" s="39" t="s">
        <v>81</v>
      </c>
      <c r="I30" s="8" t="str">
        <f t="shared" si="0"/>
        <v/>
      </c>
      <c r="J30" s="33" t="str">
        <f>IF(D30="_","",(IF(OR(D5=G30,D5="Hybride"),"Klopt","De ingevulde brandstofsoort klopt niet")))</f>
        <v/>
      </c>
      <c r="K30" s="2"/>
    </row>
    <row r="31" spans="1:11" ht="12.75" customHeight="1" x14ac:dyDescent="0.2">
      <c r="A31" s="1"/>
      <c r="B31" s="8"/>
      <c r="C31" s="8">
        <v>24</v>
      </c>
      <c r="D31" s="39" t="s">
        <v>81</v>
      </c>
      <c r="E31" s="39" t="s">
        <v>81</v>
      </c>
      <c r="G31" s="39" t="s">
        <v>81</v>
      </c>
      <c r="I31" s="8" t="str">
        <f t="shared" si="0"/>
        <v/>
      </c>
      <c r="J31" s="33" t="str">
        <f>IF(D31="_","",(IF(OR(D5=G31,D5="Hybride"),"Klopt","De ingevulde brandstofsoort klopt niet")))</f>
        <v/>
      </c>
      <c r="K31" s="2"/>
    </row>
    <row r="32" spans="1:11" ht="12.75" customHeight="1" x14ac:dyDescent="0.2">
      <c r="A32" s="1"/>
      <c r="B32" s="8"/>
      <c r="C32" s="8">
        <v>25</v>
      </c>
      <c r="D32" s="39" t="s">
        <v>81</v>
      </c>
      <c r="E32" s="39" t="s">
        <v>81</v>
      </c>
      <c r="G32" s="39" t="s">
        <v>81</v>
      </c>
      <c r="I32" s="8" t="str">
        <f t="shared" si="0"/>
        <v/>
      </c>
      <c r="J32" s="33" t="str">
        <f>IF(D32="_","",(IF(OR(D5=G32,D5="Hybride"),"Klopt","De ingevulde brandstofsoort klopt niet")))</f>
        <v/>
      </c>
      <c r="K32" s="2"/>
    </row>
    <row r="33" spans="1:11" ht="12.75" customHeight="1" x14ac:dyDescent="0.2">
      <c r="A33" s="1"/>
      <c r="B33" s="8"/>
      <c r="C33" s="8">
        <v>26</v>
      </c>
      <c r="D33" s="39" t="s">
        <v>81</v>
      </c>
      <c r="E33" s="39" t="s">
        <v>81</v>
      </c>
      <c r="G33" s="39" t="s">
        <v>81</v>
      </c>
      <c r="I33" s="8" t="str">
        <f t="shared" si="0"/>
        <v/>
      </c>
      <c r="J33" s="33" t="str">
        <f>IF(D33="_","",(IF(OR(D5=G33,D5="Hybride"),"Klopt","De ingevulde brandstofsoort klopt niet")))</f>
        <v/>
      </c>
      <c r="K33" s="2"/>
    </row>
    <row r="34" spans="1:11" ht="12.75" customHeight="1" x14ac:dyDescent="0.2">
      <c r="A34" s="1"/>
      <c r="B34" s="8"/>
      <c r="C34" s="8">
        <v>27</v>
      </c>
      <c r="D34" s="39" t="s">
        <v>81</v>
      </c>
      <c r="E34" s="39" t="s">
        <v>81</v>
      </c>
      <c r="G34" s="39" t="s">
        <v>81</v>
      </c>
      <c r="I34" s="8" t="str">
        <f t="shared" si="0"/>
        <v/>
      </c>
      <c r="J34" s="33" t="str">
        <f>IF(D34="_","",(IF(OR(D5=G34,D5="Hybride"),"Klopt","De ingevulde brandstofsoort klopt niet")))</f>
        <v/>
      </c>
      <c r="K34" s="2"/>
    </row>
    <row r="35" spans="1:11" ht="12.75" customHeight="1" x14ac:dyDescent="0.2">
      <c r="A35" s="1"/>
      <c r="B35" s="8"/>
      <c r="C35" s="8">
        <v>28</v>
      </c>
      <c r="D35" s="39" t="s">
        <v>81</v>
      </c>
      <c r="E35" s="39" t="s">
        <v>81</v>
      </c>
      <c r="G35" s="39" t="s">
        <v>81</v>
      </c>
      <c r="I35" s="8" t="str">
        <f t="shared" si="0"/>
        <v/>
      </c>
      <c r="J35" s="33" t="str">
        <f>IF(D35="_","",(IF(OR(D5=G35,D5="Hybride"),"Klopt","De ingevulde brandstofsoort klopt niet")))</f>
        <v/>
      </c>
      <c r="K35" s="2"/>
    </row>
    <row r="36" spans="1:11" ht="12.75" customHeight="1" x14ac:dyDescent="0.2">
      <c r="A36" s="1"/>
      <c r="B36" s="8"/>
      <c r="C36" s="8">
        <v>29</v>
      </c>
      <c r="D36" s="39" t="s">
        <v>81</v>
      </c>
      <c r="E36" s="39" t="s">
        <v>81</v>
      </c>
      <c r="G36" s="39" t="s">
        <v>81</v>
      </c>
      <c r="I36" s="8" t="str">
        <f t="shared" si="0"/>
        <v/>
      </c>
      <c r="J36" s="33" t="str">
        <f>IF(D36="_","",(IF(OR(D5=G36,D5="Hybride"),"Klopt","De ingevulde brandstofsoort klopt niet")))</f>
        <v/>
      </c>
      <c r="K36" s="2"/>
    </row>
    <row r="37" spans="1:11" ht="12.75" customHeight="1" x14ac:dyDescent="0.2">
      <c r="A37" s="1"/>
      <c r="B37" s="8"/>
      <c r="C37" s="8">
        <v>30</v>
      </c>
      <c r="D37" s="39" t="s">
        <v>81</v>
      </c>
      <c r="E37" s="39" t="s">
        <v>81</v>
      </c>
      <c r="F37" s="38"/>
      <c r="G37" s="39" t="s">
        <v>81</v>
      </c>
      <c r="H37" s="38"/>
      <c r="I37" s="8" t="str">
        <f t="shared" si="0"/>
        <v/>
      </c>
      <c r="J37" s="33" t="str">
        <f>IF(D37="_","",(IF(OR(D5=G37,D5="Hybride"),"Klopt","De ingevulde brandstofsoort klopt niet")))</f>
        <v/>
      </c>
      <c r="K37" s="2"/>
    </row>
    <row r="38" spans="1:11" ht="12.75" customHeight="1" x14ac:dyDescent="0.2">
      <c r="A38" s="1"/>
      <c r="B38" s="8"/>
      <c r="C38" s="8"/>
      <c r="D38" s="7" t="s">
        <v>432</v>
      </c>
      <c r="E38" s="7"/>
      <c r="F38" s="7">
        <f>SUM(F9:F28)</f>
        <v>0</v>
      </c>
      <c r="G38" s="8"/>
      <c r="H38" s="8"/>
      <c r="I38" s="8"/>
      <c r="J38" s="33"/>
      <c r="K38" s="2"/>
    </row>
    <row r="39" spans="1:11" ht="12.75" customHeight="1" x14ac:dyDescent="0.2">
      <c r="A39" s="1"/>
      <c r="B39" s="8"/>
      <c r="C39" s="8"/>
      <c r="D39" s="8"/>
      <c r="E39" s="8"/>
      <c r="F39" s="8"/>
      <c r="G39" s="8"/>
      <c r="H39" s="8"/>
      <c r="I39" s="8"/>
      <c r="J39" s="33"/>
      <c r="K39" s="2"/>
    </row>
    <row r="40" spans="1:11" ht="12.75" customHeight="1" x14ac:dyDescent="0.2">
      <c r="A40" s="2"/>
      <c r="B40" s="2"/>
      <c r="C40" s="2"/>
      <c r="D40" s="2"/>
      <c r="E40" s="2"/>
      <c r="F40" s="2"/>
      <c r="G40" s="2"/>
      <c r="H40" s="2"/>
      <c r="I40" s="2"/>
      <c r="J40" s="65"/>
      <c r="K40" s="2"/>
    </row>
    <row r="41" spans="1:11" ht="12.75" customHeight="1" x14ac:dyDescent="0.2">
      <c r="A41" s="2"/>
      <c r="B41" s="2"/>
      <c r="C41" s="2"/>
      <c r="D41" s="2"/>
      <c r="E41" s="2"/>
      <c r="F41" s="2"/>
      <c r="G41" s="2"/>
      <c r="H41" s="2"/>
      <c r="I41" s="2"/>
      <c r="J41" s="65"/>
      <c r="K41" s="2"/>
    </row>
    <row r="42" spans="1:11" ht="12.75" customHeight="1" x14ac:dyDescent="0.2">
      <c r="A42" s="2"/>
      <c r="B42" s="8"/>
      <c r="C42" s="7" t="s">
        <v>209</v>
      </c>
      <c r="D42" s="7" t="s">
        <v>210</v>
      </c>
      <c r="E42" s="7"/>
      <c r="F42" s="7"/>
      <c r="G42" s="7"/>
      <c r="H42" s="7" t="s">
        <v>211</v>
      </c>
      <c r="I42" s="7"/>
      <c r="J42" s="2"/>
      <c r="K42" s="2"/>
    </row>
    <row r="43" spans="1:11" ht="12.75" customHeight="1" x14ac:dyDescent="0.2">
      <c r="A43" s="2"/>
      <c r="B43" s="8"/>
      <c r="C43" s="40" t="s">
        <v>212</v>
      </c>
      <c r="D43" s="40" t="s">
        <v>213</v>
      </c>
      <c r="E43" s="40"/>
      <c r="F43" s="40"/>
      <c r="G43" s="40"/>
      <c r="H43" s="41" t="s">
        <v>214</v>
      </c>
      <c r="I43" s="8"/>
      <c r="J43" s="2"/>
      <c r="K43" s="2"/>
    </row>
    <row r="44" spans="1:11" ht="12.75" customHeight="1" x14ac:dyDescent="0.2">
      <c r="A44" s="2"/>
      <c r="B44" s="8"/>
      <c r="C44" s="40" t="s">
        <v>212</v>
      </c>
      <c r="D44" s="40" t="s">
        <v>215</v>
      </c>
      <c r="E44" s="40"/>
      <c r="F44" s="40"/>
      <c r="G44" s="40"/>
      <c r="H44" s="41" t="s">
        <v>216</v>
      </c>
      <c r="I44" s="8"/>
      <c r="J44" s="2"/>
      <c r="K44" s="2"/>
    </row>
    <row r="45" spans="1:11" ht="12.75" customHeight="1" x14ac:dyDescent="0.2">
      <c r="A45" s="2"/>
      <c r="B45" s="8"/>
      <c r="C45" s="40" t="s">
        <v>212</v>
      </c>
      <c r="D45" s="40" t="s">
        <v>217</v>
      </c>
      <c r="E45" s="40"/>
      <c r="F45" s="40"/>
      <c r="G45" s="40"/>
      <c r="H45" s="41" t="s">
        <v>218</v>
      </c>
      <c r="I45" s="8"/>
      <c r="J45" s="2"/>
      <c r="K45" s="2"/>
    </row>
    <row r="46" spans="1:11" ht="12.75" customHeight="1" x14ac:dyDescent="0.2">
      <c r="A46" s="2"/>
      <c r="B46" s="8"/>
      <c r="C46" s="40" t="s">
        <v>212</v>
      </c>
      <c r="D46" s="40" t="s">
        <v>219</v>
      </c>
      <c r="E46" s="40"/>
      <c r="F46" s="40"/>
      <c r="G46" s="40"/>
      <c r="H46" s="41" t="s">
        <v>220</v>
      </c>
      <c r="I46" s="8"/>
      <c r="J46" s="2"/>
      <c r="K46" s="2"/>
    </row>
    <row r="47" spans="1:11" ht="12.75" customHeight="1" x14ac:dyDescent="0.2">
      <c r="A47" s="2"/>
      <c r="B47" s="8"/>
      <c r="C47" s="40" t="s">
        <v>212</v>
      </c>
      <c r="D47" s="40" t="s">
        <v>221</v>
      </c>
      <c r="E47" s="40"/>
      <c r="F47" s="40"/>
      <c r="G47" s="40"/>
      <c r="H47" s="41" t="s">
        <v>222</v>
      </c>
      <c r="I47" s="8"/>
      <c r="J47" s="2"/>
      <c r="K47" s="2"/>
    </row>
    <row r="48" spans="1:11" ht="12.75" customHeight="1" x14ac:dyDescent="0.2">
      <c r="A48" s="2"/>
      <c r="B48" s="8"/>
      <c r="C48" s="40" t="s">
        <v>212</v>
      </c>
      <c r="D48" s="40" t="s">
        <v>223</v>
      </c>
      <c r="E48" s="40"/>
      <c r="F48" s="40"/>
      <c r="G48" s="40"/>
      <c r="H48" s="41" t="s">
        <v>224</v>
      </c>
      <c r="I48" s="8"/>
      <c r="J48" s="2"/>
      <c r="K48" s="2"/>
    </row>
    <row r="49" spans="1:11" ht="12.75" customHeight="1" x14ac:dyDescent="0.2">
      <c r="A49" s="2"/>
      <c r="B49" s="8"/>
      <c r="C49" s="40" t="s">
        <v>212</v>
      </c>
      <c r="D49" s="28" t="s">
        <v>225</v>
      </c>
      <c r="E49" s="28"/>
      <c r="F49" s="28"/>
      <c r="G49" s="40"/>
      <c r="H49" s="41" t="s">
        <v>226</v>
      </c>
      <c r="I49" s="8"/>
      <c r="J49" s="2"/>
      <c r="K49" s="2"/>
    </row>
    <row r="50" spans="1:11" ht="12.75" customHeight="1" x14ac:dyDescent="0.2">
      <c r="A50" s="2"/>
      <c r="B50" s="8"/>
      <c r="C50" s="42"/>
      <c r="D50" s="42"/>
      <c r="E50" s="43"/>
      <c r="F50" s="44"/>
      <c r="G50" s="44"/>
      <c r="H50" s="40"/>
      <c r="I50" s="8"/>
      <c r="J50" s="2"/>
      <c r="K50" s="2"/>
    </row>
    <row r="51" spans="1:11" ht="12.75" customHeight="1" x14ac:dyDescent="0.2">
      <c r="A51" s="2"/>
      <c r="B51" s="8"/>
      <c r="C51" s="40" t="s">
        <v>213</v>
      </c>
      <c r="D51" s="18" t="s">
        <v>215</v>
      </c>
      <c r="E51" s="18"/>
      <c r="F51" s="18"/>
      <c r="G51" s="40"/>
      <c r="H51" s="41" t="s">
        <v>227</v>
      </c>
      <c r="I51" s="8"/>
      <c r="J51" s="2"/>
      <c r="K51" s="2"/>
    </row>
    <row r="52" spans="1:11" ht="12.75" customHeight="1" x14ac:dyDescent="0.2">
      <c r="A52" s="2"/>
      <c r="B52" s="8"/>
      <c r="C52" s="40" t="s">
        <v>213</v>
      </c>
      <c r="D52" s="40" t="s">
        <v>217</v>
      </c>
      <c r="E52" s="40"/>
      <c r="F52" s="40"/>
      <c r="G52" s="40"/>
      <c r="H52" s="41" t="s">
        <v>228</v>
      </c>
      <c r="I52" s="8"/>
      <c r="J52" s="2"/>
      <c r="K52" s="2"/>
    </row>
    <row r="53" spans="1:11" ht="12.75" customHeight="1" x14ac:dyDescent="0.2">
      <c r="A53" s="2"/>
      <c r="B53" s="8"/>
      <c r="C53" s="40" t="s">
        <v>213</v>
      </c>
      <c r="D53" s="40" t="s">
        <v>219</v>
      </c>
      <c r="E53" s="40"/>
      <c r="F53" s="40"/>
      <c r="G53" s="40"/>
      <c r="H53" s="41" t="s">
        <v>229</v>
      </c>
      <c r="I53" s="8"/>
      <c r="J53" s="2"/>
      <c r="K53" s="2"/>
    </row>
    <row r="54" spans="1:11" ht="12.75" customHeight="1" x14ac:dyDescent="0.2">
      <c r="A54" s="2"/>
      <c r="B54" s="8"/>
      <c r="C54" s="40" t="s">
        <v>213</v>
      </c>
      <c r="D54" s="40" t="s">
        <v>221</v>
      </c>
      <c r="E54" s="40"/>
      <c r="F54" s="40"/>
      <c r="G54" s="40"/>
      <c r="H54" s="41" t="s">
        <v>230</v>
      </c>
      <c r="I54" s="8"/>
      <c r="J54" s="2"/>
      <c r="K54" s="2"/>
    </row>
    <row r="55" spans="1:11" ht="12.75" customHeight="1" x14ac:dyDescent="0.2">
      <c r="A55" s="2"/>
      <c r="B55" s="8"/>
      <c r="C55" s="40" t="s">
        <v>213</v>
      </c>
      <c r="D55" s="40" t="s">
        <v>223</v>
      </c>
      <c r="E55" s="40"/>
      <c r="F55" s="40"/>
      <c r="G55" s="40"/>
      <c r="H55" s="41" t="s">
        <v>231</v>
      </c>
      <c r="I55" s="8"/>
      <c r="J55" s="2"/>
      <c r="K55" s="2"/>
    </row>
    <row r="56" spans="1:11" ht="12.75" customHeight="1" x14ac:dyDescent="0.2">
      <c r="A56" s="2"/>
      <c r="B56" s="8"/>
      <c r="C56" s="40" t="s">
        <v>213</v>
      </c>
      <c r="D56" s="40" t="s">
        <v>225</v>
      </c>
      <c r="E56" s="40"/>
      <c r="F56" s="40"/>
      <c r="G56" s="40"/>
      <c r="H56" s="41" t="s">
        <v>232</v>
      </c>
      <c r="I56" s="8"/>
      <c r="J56" s="2"/>
      <c r="K56" s="2"/>
    </row>
    <row r="57" spans="1:11" ht="12.75" customHeight="1" x14ac:dyDescent="0.2">
      <c r="A57" s="2"/>
      <c r="B57" s="8"/>
      <c r="C57" s="40"/>
      <c r="D57" s="40"/>
      <c r="E57" s="40"/>
      <c r="F57" s="40"/>
      <c r="G57" s="40"/>
      <c r="H57" s="40"/>
      <c r="I57" s="8"/>
      <c r="J57" s="2"/>
      <c r="K57" s="2"/>
    </row>
    <row r="58" spans="1:11" ht="12.75" customHeight="1" x14ac:dyDescent="0.2">
      <c r="A58" s="2"/>
      <c r="B58" s="8"/>
      <c r="C58" s="40" t="s">
        <v>215</v>
      </c>
      <c r="D58" s="40" t="s">
        <v>217</v>
      </c>
      <c r="E58" s="40"/>
      <c r="F58" s="40"/>
      <c r="G58" s="40"/>
      <c r="H58" s="41" t="s">
        <v>233</v>
      </c>
      <c r="I58" s="8"/>
      <c r="J58" s="2"/>
      <c r="K58" s="2"/>
    </row>
    <row r="59" spans="1:11" ht="12.75" customHeight="1" x14ac:dyDescent="0.2">
      <c r="A59" s="2"/>
      <c r="B59" s="8"/>
      <c r="C59" s="40" t="s">
        <v>215</v>
      </c>
      <c r="D59" s="40" t="s">
        <v>219</v>
      </c>
      <c r="E59" s="40"/>
      <c r="F59" s="40"/>
      <c r="G59" s="40"/>
      <c r="H59" s="41" t="s">
        <v>234</v>
      </c>
      <c r="I59" s="8"/>
      <c r="J59" s="2"/>
      <c r="K59" s="2"/>
    </row>
    <row r="60" spans="1:11" ht="12.75" customHeight="1" x14ac:dyDescent="0.2">
      <c r="A60" s="2"/>
      <c r="B60" s="8"/>
      <c r="C60" s="40" t="s">
        <v>215</v>
      </c>
      <c r="D60" s="40" t="s">
        <v>221</v>
      </c>
      <c r="E60" s="40"/>
      <c r="F60" s="40"/>
      <c r="G60" s="40"/>
      <c r="H60" s="41" t="s">
        <v>235</v>
      </c>
      <c r="I60" s="8"/>
      <c r="J60" s="2"/>
      <c r="K60" s="2"/>
    </row>
    <row r="61" spans="1:11" ht="12.75" customHeight="1" x14ac:dyDescent="0.2">
      <c r="A61" s="2"/>
      <c r="B61" s="8"/>
      <c r="C61" s="40" t="s">
        <v>215</v>
      </c>
      <c r="D61" s="40" t="s">
        <v>223</v>
      </c>
      <c r="E61" s="40"/>
      <c r="F61" s="40"/>
      <c r="G61" s="40"/>
      <c r="H61" s="41" t="s">
        <v>236</v>
      </c>
      <c r="I61" s="8"/>
      <c r="J61" s="2"/>
      <c r="K61" s="2"/>
    </row>
    <row r="62" spans="1:11" ht="12.75" customHeight="1" x14ac:dyDescent="0.2">
      <c r="A62" s="2"/>
      <c r="B62" s="8"/>
      <c r="C62" s="40" t="s">
        <v>215</v>
      </c>
      <c r="D62" s="40" t="s">
        <v>225</v>
      </c>
      <c r="E62" s="40"/>
      <c r="F62" s="40"/>
      <c r="G62" s="40"/>
      <c r="H62" s="41" t="s">
        <v>237</v>
      </c>
      <c r="I62" s="8"/>
      <c r="J62" s="2"/>
      <c r="K62" s="2"/>
    </row>
    <row r="63" spans="1:11" ht="12.75" customHeight="1" x14ac:dyDescent="0.2">
      <c r="A63" s="2"/>
      <c r="B63" s="8"/>
      <c r="C63" s="40"/>
      <c r="D63" s="40"/>
      <c r="E63" s="40"/>
      <c r="F63" s="40"/>
      <c r="G63" s="40"/>
      <c r="H63" s="40"/>
      <c r="I63" s="8"/>
      <c r="J63" s="2"/>
      <c r="K63" s="2"/>
    </row>
    <row r="64" spans="1:11" ht="12.75" customHeight="1" x14ac:dyDescent="0.2">
      <c r="A64" s="2"/>
      <c r="B64" s="8"/>
      <c r="C64" s="40" t="s">
        <v>217</v>
      </c>
      <c r="D64" s="40" t="s">
        <v>219</v>
      </c>
      <c r="E64" s="40"/>
      <c r="F64" s="40"/>
      <c r="G64" s="40"/>
      <c r="H64" s="41" t="s">
        <v>238</v>
      </c>
      <c r="I64" s="8"/>
      <c r="J64" s="2"/>
      <c r="K64" s="2"/>
    </row>
    <row r="65" spans="1:11" ht="12.75" customHeight="1" x14ac:dyDescent="0.2">
      <c r="A65" s="2"/>
      <c r="B65" s="8"/>
      <c r="C65" s="40" t="s">
        <v>217</v>
      </c>
      <c r="D65" s="40" t="s">
        <v>221</v>
      </c>
      <c r="E65" s="40"/>
      <c r="F65" s="40"/>
      <c r="G65" s="40"/>
      <c r="H65" s="41" t="s">
        <v>239</v>
      </c>
      <c r="I65" s="8"/>
      <c r="J65" s="2"/>
      <c r="K65" s="2"/>
    </row>
    <row r="66" spans="1:11" ht="12.75" customHeight="1" x14ac:dyDescent="0.2">
      <c r="A66" s="2"/>
      <c r="B66" s="8"/>
      <c r="C66" s="40" t="s">
        <v>217</v>
      </c>
      <c r="D66" s="40" t="s">
        <v>223</v>
      </c>
      <c r="E66" s="40"/>
      <c r="F66" s="40"/>
      <c r="G66" s="40"/>
      <c r="H66" s="41" t="s">
        <v>240</v>
      </c>
      <c r="I66" s="8"/>
      <c r="J66" s="2"/>
      <c r="K66" s="2"/>
    </row>
    <row r="67" spans="1:11" ht="12.75" customHeight="1" x14ac:dyDescent="0.2">
      <c r="A67" s="2"/>
      <c r="B67" s="8"/>
      <c r="C67" s="40" t="s">
        <v>217</v>
      </c>
      <c r="D67" s="40" t="s">
        <v>225</v>
      </c>
      <c r="E67" s="40"/>
      <c r="F67" s="40"/>
      <c r="G67" s="40"/>
      <c r="H67" s="41" t="s">
        <v>241</v>
      </c>
      <c r="I67" s="8"/>
      <c r="J67" s="2"/>
      <c r="K67" s="2"/>
    </row>
    <row r="68" spans="1:11" ht="12.75" customHeight="1" x14ac:dyDescent="0.2">
      <c r="A68" s="2"/>
      <c r="B68" s="8"/>
      <c r="C68" s="40"/>
      <c r="D68" s="40"/>
      <c r="E68" s="40"/>
      <c r="F68" s="40"/>
      <c r="G68" s="40"/>
      <c r="H68" s="40"/>
      <c r="I68" s="8"/>
      <c r="J68" s="2"/>
      <c r="K68" s="2"/>
    </row>
    <row r="69" spans="1:11" ht="12.75" customHeight="1" x14ac:dyDescent="0.2">
      <c r="A69" s="2"/>
      <c r="B69" s="8"/>
      <c r="C69" s="40" t="s">
        <v>219</v>
      </c>
      <c r="D69" s="40" t="s">
        <v>221</v>
      </c>
      <c r="E69" s="40"/>
      <c r="F69" s="40"/>
      <c r="G69" s="40"/>
      <c r="H69" s="41" t="s">
        <v>242</v>
      </c>
      <c r="I69" s="8"/>
      <c r="J69" s="2"/>
      <c r="K69" s="2"/>
    </row>
    <row r="70" spans="1:11" ht="12.75" customHeight="1" x14ac:dyDescent="0.2">
      <c r="A70" s="2"/>
      <c r="B70" s="8"/>
      <c r="C70" s="40" t="s">
        <v>219</v>
      </c>
      <c r="D70" s="40" t="s">
        <v>223</v>
      </c>
      <c r="E70" s="40"/>
      <c r="F70" s="40"/>
      <c r="G70" s="40"/>
      <c r="H70" s="41" t="s">
        <v>243</v>
      </c>
      <c r="I70" s="8"/>
      <c r="J70" s="2"/>
      <c r="K70" s="2"/>
    </row>
    <row r="71" spans="1:11" ht="12.75" customHeight="1" x14ac:dyDescent="0.2">
      <c r="A71" s="2"/>
      <c r="B71" s="8"/>
      <c r="C71" s="40" t="s">
        <v>219</v>
      </c>
      <c r="D71" s="40" t="s">
        <v>225</v>
      </c>
      <c r="E71" s="40"/>
      <c r="F71" s="40"/>
      <c r="G71" s="40"/>
      <c r="H71" s="41" t="s">
        <v>244</v>
      </c>
      <c r="I71" s="8"/>
      <c r="J71" s="2"/>
      <c r="K71" s="2"/>
    </row>
    <row r="72" spans="1:11" ht="12.75" customHeight="1" x14ac:dyDescent="0.2">
      <c r="A72" s="2"/>
      <c r="B72" s="8"/>
      <c r="C72" s="40"/>
      <c r="D72" s="40"/>
      <c r="E72" s="40"/>
      <c r="F72" s="40"/>
      <c r="G72" s="40"/>
      <c r="H72" s="40"/>
      <c r="I72" s="8"/>
      <c r="J72" s="2"/>
      <c r="K72" s="2"/>
    </row>
    <row r="73" spans="1:11" ht="12.75" customHeight="1" x14ac:dyDescent="0.2">
      <c r="A73" s="2"/>
      <c r="B73" s="8"/>
      <c r="C73" s="40" t="s">
        <v>221</v>
      </c>
      <c r="D73" s="40" t="s">
        <v>223</v>
      </c>
      <c r="E73" s="40"/>
      <c r="F73" s="40"/>
      <c r="G73" s="40"/>
      <c r="H73" s="41" t="s">
        <v>245</v>
      </c>
      <c r="I73" s="8"/>
      <c r="J73" s="2"/>
      <c r="K73" s="2"/>
    </row>
    <row r="74" spans="1:11" ht="12.75" customHeight="1" x14ac:dyDescent="0.2">
      <c r="A74" s="2"/>
      <c r="B74" s="8"/>
      <c r="C74" s="40" t="s">
        <v>221</v>
      </c>
      <c r="D74" s="40" t="s">
        <v>225</v>
      </c>
      <c r="E74" s="40"/>
      <c r="F74" s="40"/>
      <c r="G74" s="40"/>
      <c r="H74" s="41" t="s">
        <v>246</v>
      </c>
      <c r="I74" s="8"/>
      <c r="J74" s="2"/>
      <c r="K74" s="2"/>
    </row>
    <row r="75" spans="1:11" ht="12.75" customHeight="1" x14ac:dyDescent="0.2">
      <c r="A75" s="2"/>
      <c r="B75" s="8"/>
      <c r="C75" s="40"/>
      <c r="D75" s="40"/>
      <c r="E75" s="40"/>
      <c r="F75" s="40"/>
      <c r="G75" s="40"/>
      <c r="H75" s="40"/>
      <c r="I75" s="8"/>
      <c r="J75" s="2"/>
      <c r="K75" s="2"/>
    </row>
    <row r="76" spans="1:11" ht="12.75" customHeight="1" x14ac:dyDescent="0.2">
      <c r="A76" s="2"/>
      <c r="B76" s="8"/>
      <c r="C76" s="40" t="s">
        <v>223</v>
      </c>
      <c r="D76" s="40" t="s">
        <v>225</v>
      </c>
      <c r="E76" s="40"/>
      <c r="F76" s="40"/>
      <c r="G76" s="40"/>
      <c r="H76" s="41" t="s">
        <v>247</v>
      </c>
      <c r="I76" s="8"/>
      <c r="J76" s="2"/>
      <c r="K76" s="2"/>
    </row>
    <row r="77" spans="1:11" ht="12.75" customHeight="1" x14ac:dyDescent="0.2">
      <c r="A77" s="2"/>
      <c r="B77" s="8"/>
      <c r="C77" s="8"/>
      <c r="D77" s="8"/>
      <c r="E77" s="8"/>
      <c r="F77" s="8"/>
      <c r="G77" s="8"/>
      <c r="H77" s="8"/>
      <c r="I77" s="8"/>
      <c r="J77" s="2"/>
      <c r="K77" s="2"/>
    </row>
    <row r="78" spans="1:11" ht="12.75" customHeight="1" x14ac:dyDescent="0.2">
      <c r="A78" s="2"/>
      <c r="B78" s="8"/>
      <c r="C78" s="8" t="s">
        <v>248</v>
      </c>
      <c r="D78" s="8"/>
      <c r="E78" s="8"/>
      <c r="F78" s="8"/>
      <c r="G78" s="8"/>
      <c r="H78" s="8"/>
      <c r="I78" s="8"/>
      <c r="J78" s="2"/>
      <c r="K78" s="2"/>
    </row>
    <row r="79" spans="1:11" ht="12.75" customHeight="1" x14ac:dyDescent="0.2">
      <c r="A79" s="2"/>
      <c r="B79" s="8"/>
      <c r="C79" s="8"/>
      <c r="D79" s="8"/>
      <c r="E79" s="8"/>
      <c r="F79" s="8"/>
      <c r="G79" s="8"/>
      <c r="H79" s="8"/>
      <c r="I79" s="8"/>
      <c r="J79" s="2"/>
      <c r="K79" s="2"/>
    </row>
    <row r="80" spans="1:11" ht="12.75" customHeight="1" x14ac:dyDescent="0.2">
      <c r="A80" s="2"/>
      <c r="B80" s="2"/>
      <c r="C80" s="2"/>
      <c r="D80" s="2"/>
      <c r="E80" s="2"/>
      <c r="F80" s="2"/>
      <c r="G80" s="2"/>
      <c r="H80" s="2"/>
      <c r="I80" s="2"/>
      <c r="J80" s="2"/>
      <c r="K80" s="2"/>
    </row>
    <row r="81" spans="1:4" ht="12.75" customHeight="1" x14ac:dyDescent="0.2">
      <c r="A81" s="2"/>
      <c r="B81" s="2"/>
      <c r="C81" s="2"/>
      <c r="D81" s="2"/>
    </row>
    <row r="82" spans="1:4" ht="12.75" customHeight="1" x14ac:dyDescent="0.2">
      <c r="A82" s="2"/>
      <c r="B82" s="2" t="s">
        <v>433</v>
      </c>
      <c r="C82" s="2"/>
      <c r="D82" s="2"/>
    </row>
    <row r="83" spans="1:4" ht="12.75" customHeight="1" x14ac:dyDescent="0.2">
      <c r="A83" s="2"/>
      <c r="B83" s="62" t="s">
        <v>81</v>
      </c>
      <c r="D83" s="2"/>
    </row>
    <row r="84" spans="1:4" ht="12.75" customHeight="1" x14ac:dyDescent="0.2">
      <c r="A84" s="2"/>
      <c r="B84" s="62" t="s">
        <v>426</v>
      </c>
      <c r="D84" s="2"/>
    </row>
    <row r="85" spans="1:4" ht="12.75" customHeight="1" x14ac:dyDescent="0.2">
      <c r="A85" s="2"/>
      <c r="B85" s="62" t="s">
        <v>434</v>
      </c>
      <c r="D85" s="2"/>
    </row>
    <row r="86" spans="1:4" ht="12.75" customHeight="1" x14ac:dyDescent="0.2">
      <c r="A86" s="2"/>
      <c r="B86" s="62" t="s">
        <v>435</v>
      </c>
      <c r="D86" s="2"/>
    </row>
    <row r="87" spans="1:4" ht="12.75" customHeight="1" x14ac:dyDescent="0.2">
      <c r="A87" s="2"/>
      <c r="B87" s="62" t="s">
        <v>436</v>
      </c>
      <c r="D87" s="2"/>
    </row>
    <row r="88" spans="1:4" ht="12.75" customHeight="1" x14ac:dyDescent="0.2">
      <c r="A88" s="2"/>
      <c r="B88" s="62" t="s">
        <v>429</v>
      </c>
      <c r="D88" s="2"/>
    </row>
    <row r="89" spans="1:4" ht="12.75" customHeight="1" x14ac:dyDescent="0.2">
      <c r="A89" s="2"/>
      <c r="B89" s="62" t="s">
        <v>437</v>
      </c>
      <c r="D89" s="2"/>
    </row>
    <row r="90" spans="1:4" ht="12.75" customHeight="1" x14ac:dyDescent="0.2">
      <c r="A90" s="2"/>
      <c r="B90" s="62" t="s">
        <v>438</v>
      </c>
      <c r="D90" s="2"/>
    </row>
    <row r="91" spans="1:4" ht="12.75" customHeight="1" x14ac:dyDescent="0.2">
      <c r="A91" s="2"/>
      <c r="B91" s="62" t="s">
        <v>428</v>
      </c>
      <c r="D91" s="2"/>
    </row>
    <row r="92" spans="1:4" ht="12.75" customHeight="1" x14ac:dyDescent="0.2">
      <c r="A92" s="2"/>
      <c r="B92" s="62" t="s">
        <v>439</v>
      </c>
      <c r="D92" s="2"/>
    </row>
    <row r="93" spans="1:4" ht="12.75" customHeight="1" x14ac:dyDescent="0.2">
      <c r="A93" s="2"/>
      <c r="B93" s="62" t="s">
        <v>440</v>
      </c>
      <c r="D93" s="2"/>
    </row>
    <row r="94" spans="1:4" ht="12.75" customHeight="1" x14ac:dyDescent="0.2">
      <c r="A94" s="2"/>
      <c r="B94" s="62" t="s">
        <v>441</v>
      </c>
      <c r="D94" s="2"/>
    </row>
    <row r="95" spans="1:4" ht="12.75" customHeight="1" x14ac:dyDescent="0.2">
      <c r="A95" s="2"/>
      <c r="B95" s="62" t="s">
        <v>430</v>
      </c>
      <c r="D95" s="2"/>
    </row>
    <row r="96" spans="1:4" ht="12.75" customHeight="1" x14ac:dyDescent="0.2">
      <c r="A96" s="2"/>
      <c r="B96" s="62" t="s">
        <v>442</v>
      </c>
      <c r="D96" s="2"/>
    </row>
    <row r="97" spans="1:4" ht="12.75" customHeight="1" x14ac:dyDescent="0.2">
      <c r="A97" s="2"/>
      <c r="B97" s="62" t="s">
        <v>443</v>
      </c>
      <c r="D97" s="2"/>
    </row>
    <row r="98" spans="1:4" ht="12.75" customHeight="1" x14ac:dyDescent="0.2">
      <c r="A98" s="2"/>
      <c r="B98" s="62" t="s">
        <v>198</v>
      </c>
      <c r="D98" s="2"/>
    </row>
    <row r="99" spans="1:4" ht="12.75" customHeight="1" x14ac:dyDescent="0.2">
      <c r="A99" s="2"/>
      <c r="B99" s="2"/>
      <c r="C99" s="2"/>
      <c r="D99" s="2"/>
    </row>
    <row r="100" spans="1:4" ht="12.75" customHeight="1" x14ac:dyDescent="0.2"/>
    <row r="101" spans="1:4" ht="12.75" customHeight="1" x14ac:dyDescent="0.2"/>
    <row r="102" spans="1:4" ht="12.75" customHeight="1" x14ac:dyDescent="0.2"/>
    <row r="103" spans="1:4" ht="12.75" customHeight="1" x14ac:dyDescent="0.2"/>
    <row r="104" spans="1:4" ht="12.75" customHeight="1" x14ac:dyDescent="0.2"/>
    <row r="105" spans="1:4" ht="12.75" customHeight="1" x14ac:dyDescent="0.2"/>
    <row r="106" spans="1:4" ht="12.75" customHeight="1" x14ac:dyDescent="0.2"/>
    <row r="107" spans="1:4" ht="12.75" customHeight="1" x14ac:dyDescent="0.2"/>
    <row r="108" spans="1:4" ht="12.75" customHeight="1" x14ac:dyDescent="0.2"/>
    <row r="109" spans="1:4" ht="12.75" customHeight="1" x14ac:dyDescent="0.2"/>
    <row r="110" spans="1:4" ht="12.75" customHeight="1" x14ac:dyDescent="0.2"/>
    <row r="111" spans="1:4" ht="12.75" customHeight="1" x14ac:dyDescent="0.2"/>
    <row r="112" spans="1:4"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row r="158" ht="12.75" customHeight="1" x14ac:dyDescent="0.2"/>
    <row r="159" ht="12.75" customHeight="1" x14ac:dyDescent="0.2"/>
    <row r="160"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row r="169" ht="12.75" customHeight="1" x14ac:dyDescent="0.2"/>
    <row r="170" ht="12.75" customHeight="1" x14ac:dyDescent="0.2"/>
    <row r="171" ht="12.75" customHeight="1" x14ac:dyDescent="0.2"/>
    <row r="172" ht="12.75" customHeight="1" x14ac:dyDescent="0.2"/>
    <row r="173" ht="12.75" customHeight="1" x14ac:dyDescent="0.2"/>
    <row r="174" ht="12.75" customHeight="1" x14ac:dyDescent="0.2"/>
    <row r="175" ht="12.75" customHeight="1" x14ac:dyDescent="0.2"/>
    <row r="176"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ht="12.75" customHeight="1" x14ac:dyDescent="0.2"/>
    <row r="194" ht="12.75" customHeight="1" x14ac:dyDescent="0.2"/>
    <row r="195" ht="12.75" customHeight="1" x14ac:dyDescent="0.2"/>
    <row r="196" ht="12.75" customHeight="1" x14ac:dyDescent="0.2"/>
    <row r="197" ht="12.75" customHeight="1" x14ac:dyDescent="0.2"/>
    <row r="198" ht="12.75" customHeight="1" x14ac:dyDescent="0.2"/>
    <row r="199" ht="12.75" customHeight="1" x14ac:dyDescent="0.2"/>
    <row r="200" ht="12.75" customHeight="1" x14ac:dyDescent="0.2"/>
    <row r="201" ht="12.75" customHeight="1" x14ac:dyDescent="0.2"/>
    <row r="202" ht="12.75" customHeight="1" x14ac:dyDescent="0.2"/>
    <row r="203" ht="12.75" customHeight="1" x14ac:dyDescent="0.2"/>
    <row r="204" ht="12.75" customHeight="1" x14ac:dyDescent="0.2"/>
    <row r="205" ht="12.75" customHeight="1" x14ac:dyDescent="0.2"/>
    <row r="206" ht="12.75" customHeight="1" x14ac:dyDescent="0.2"/>
    <row r="207" ht="12.75" customHeight="1" x14ac:dyDescent="0.2"/>
    <row r="208" ht="12.75" customHeight="1" x14ac:dyDescent="0.2"/>
    <row r="209" ht="12.75" customHeight="1" x14ac:dyDescent="0.2"/>
    <row r="210" ht="12.75" customHeight="1" x14ac:dyDescent="0.2"/>
    <row r="211" ht="12.75" customHeight="1" x14ac:dyDescent="0.2"/>
    <row r="212" ht="12.75" customHeight="1" x14ac:dyDescent="0.2"/>
    <row r="213" ht="12.75" customHeight="1" x14ac:dyDescent="0.2"/>
    <row r="214" ht="12.75" customHeight="1" x14ac:dyDescent="0.2"/>
    <row r="215" ht="12.75" customHeight="1" x14ac:dyDescent="0.2"/>
    <row r="216" ht="12.75" customHeight="1" x14ac:dyDescent="0.2"/>
    <row r="217" ht="12.75" customHeight="1" x14ac:dyDescent="0.2"/>
    <row r="218" ht="12.75" customHeight="1" x14ac:dyDescent="0.2"/>
    <row r="219" ht="12.75" customHeight="1" x14ac:dyDescent="0.2"/>
    <row r="220" ht="12.75" customHeight="1" x14ac:dyDescent="0.2"/>
    <row r="221" ht="12.75" customHeight="1" x14ac:dyDescent="0.2"/>
    <row r="222" ht="12.75" customHeight="1" x14ac:dyDescent="0.2"/>
    <row r="223" ht="12.75" customHeight="1" x14ac:dyDescent="0.2"/>
    <row r="224" ht="12.75" customHeight="1" x14ac:dyDescent="0.2"/>
    <row r="225" ht="12.75" customHeight="1" x14ac:dyDescent="0.2"/>
    <row r="226" ht="12.75" customHeight="1" x14ac:dyDescent="0.2"/>
    <row r="227" ht="12.75" customHeight="1" x14ac:dyDescent="0.2"/>
    <row r="228" ht="12.75" customHeight="1" x14ac:dyDescent="0.2"/>
    <row r="229" ht="12.75" customHeight="1" x14ac:dyDescent="0.2"/>
    <row r="230" ht="12.75" customHeight="1" x14ac:dyDescent="0.2"/>
    <row r="231" ht="12.75" customHeight="1" x14ac:dyDescent="0.2"/>
    <row r="232" ht="12.75" customHeight="1" x14ac:dyDescent="0.2"/>
    <row r="233" ht="12.75" customHeight="1" x14ac:dyDescent="0.2"/>
    <row r="234" ht="12.75" customHeight="1" x14ac:dyDescent="0.2"/>
    <row r="235" ht="12.75" customHeight="1" x14ac:dyDescent="0.2"/>
    <row r="236" ht="12.75" customHeight="1" x14ac:dyDescent="0.2"/>
    <row r="237" ht="12.75" customHeight="1" x14ac:dyDescent="0.2"/>
    <row r="238" ht="12.75" customHeight="1" x14ac:dyDescent="0.2"/>
    <row r="239" ht="12.75" customHeight="1" x14ac:dyDescent="0.2"/>
    <row r="240" ht="12.75" customHeight="1" x14ac:dyDescent="0.2"/>
    <row r="241" ht="12.75" customHeight="1" x14ac:dyDescent="0.2"/>
    <row r="242" ht="12.75" customHeight="1" x14ac:dyDescent="0.2"/>
    <row r="243" ht="12.75" customHeight="1" x14ac:dyDescent="0.2"/>
    <row r="244" ht="12.75" customHeight="1" x14ac:dyDescent="0.2"/>
    <row r="245" ht="12.75" customHeight="1" x14ac:dyDescent="0.2"/>
    <row r="246" ht="12.75" customHeight="1" x14ac:dyDescent="0.2"/>
    <row r="247" ht="12.75" customHeight="1" x14ac:dyDescent="0.2"/>
    <row r="248" ht="12.75" customHeight="1" x14ac:dyDescent="0.2"/>
    <row r="249" ht="12.75" customHeight="1" x14ac:dyDescent="0.2"/>
    <row r="250" ht="12.75" customHeight="1" x14ac:dyDescent="0.2"/>
    <row r="251" ht="12.75" customHeight="1" x14ac:dyDescent="0.2"/>
    <row r="252" ht="12.75" customHeight="1" x14ac:dyDescent="0.2"/>
    <row r="253" ht="12.75" customHeight="1" x14ac:dyDescent="0.2"/>
    <row r="254" ht="12.75" customHeight="1" x14ac:dyDescent="0.2"/>
    <row r="255" ht="12.75" customHeight="1" x14ac:dyDescent="0.2"/>
    <row r="256" ht="12.75" customHeight="1" x14ac:dyDescent="0.2"/>
    <row r="257" ht="12.75" customHeight="1" x14ac:dyDescent="0.2"/>
    <row r="258" ht="12.75" customHeight="1" x14ac:dyDescent="0.2"/>
    <row r="259" ht="12.75" customHeight="1" x14ac:dyDescent="0.2"/>
    <row r="260" ht="12.75" customHeight="1" x14ac:dyDescent="0.2"/>
    <row r="261" ht="12.75" customHeight="1" x14ac:dyDescent="0.2"/>
    <row r="262" ht="12.75" customHeight="1" x14ac:dyDescent="0.2"/>
    <row r="263" ht="12.75" customHeight="1" x14ac:dyDescent="0.2"/>
    <row r="264" ht="12.75" customHeight="1" x14ac:dyDescent="0.2"/>
    <row r="265" ht="12.75" customHeight="1" x14ac:dyDescent="0.2"/>
    <row r="266" ht="12.75" customHeight="1" x14ac:dyDescent="0.2"/>
    <row r="267" ht="12.75" customHeight="1" x14ac:dyDescent="0.2"/>
    <row r="268" ht="12.75" customHeight="1" x14ac:dyDescent="0.2"/>
    <row r="269" ht="12.75" customHeight="1" x14ac:dyDescent="0.2"/>
    <row r="270" ht="12.75" customHeight="1" x14ac:dyDescent="0.2"/>
    <row r="271" ht="12.75" customHeight="1" x14ac:dyDescent="0.2"/>
    <row r="272" ht="12.75" customHeight="1" x14ac:dyDescent="0.2"/>
    <row r="273" ht="12.75" customHeight="1" x14ac:dyDescent="0.2"/>
    <row r="274" ht="12.75" customHeight="1" x14ac:dyDescent="0.2"/>
    <row r="275" ht="12.75" customHeight="1" x14ac:dyDescent="0.2"/>
    <row r="276" ht="12.75" customHeight="1" x14ac:dyDescent="0.2"/>
    <row r="277" ht="12.75" customHeight="1" x14ac:dyDescent="0.2"/>
    <row r="278" ht="12.75" customHeight="1" x14ac:dyDescent="0.2"/>
    <row r="279" ht="12.75" customHeight="1" x14ac:dyDescent="0.2"/>
    <row r="280" ht="12.75" customHeight="1" x14ac:dyDescent="0.2"/>
    <row r="281" ht="12.75" customHeight="1" x14ac:dyDescent="0.2"/>
    <row r="282" ht="12.75" customHeight="1" x14ac:dyDescent="0.2"/>
    <row r="283" ht="12.75" customHeight="1" x14ac:dyDescent="0.2"/>
    <row r="284" ht="12.75" customHeight="1" x14ac:dyDescent="0.2"/>
    <row r="285" ht="12.75" customHeight="1" x14ac:dyDescent="0.2"/>
    <row r="286" ht="12.75" customHeight="1" x14ac:dyDescent="0.2"/>
    <row r="287" ht="12.75" customHeight="1" x14ac:dyDescent="0.2"/>
    <row r="288" ht="12.75" customHeight="1" x14ac:dyDescent="0.2"/>
    <row r="289" ht="12.75" customHeight="1" x14ac:dyDescent="0.2"/>
    <row r="290" ht="12.75" customHeight="1" x14ac:dyDescent="0.2"/>
    <row r="291" ht="12.75" customHeight="1" x14ac:dyDescent="0.2"/>
    <row r="292" ht="12.75" customHeight="1" x14ac:dyDescent="0.2"/>
    <row r="293" ht="12.75" customHeight="1" x14ac:dyDescent="0.2"/>
    <row r="294" ht="12.75" customHeight="1" x14ac:dyDescent="0.2"/>
    <row r="295" ht="12.75" customHeight="1" x14ac:dyDescent="0.2"/>
    <row r="296" ht="12.75" customHeight="1" x14ac:dyDescent="0.2"/>
    <row r="297" ht="12.75" customHeight="1" x14ac:dyDescent="0.2"/>
    <row r="298" ht="12.75" customHeight="1" x14ac:dyDescent="0.2"/>
    <row r="299" ht="12.75" customHeight="1" x14ac:dyDescent="0.2"/>
    <row r="300" ht="12.75" customHeight="1" x14ac:dyDescent="0.2"/>
    <row r="301" ht="12.75" customHeight="1" x14ac:dyDescent="0.2"/>
    <row r="302" ht="12.75" customHeight="1" x14ac:dyDescent="0.2"/>
    <row r="303" ht="12.75" customHeight="1" x14ac:dyDescent="0.2"/>
    <row r="304" ht="12.75" customHeight="1" x14ac:dyDescent="0.2"/>
    <row r="305" ht="12.75" customHeight="1" x14ac:dyDescent="0.2"/>
    <row r="306" ht="12.75" customHeight="1" x14ac:dyDescent="0.2"/>
    <row r="307" ht="12.75" customHeight="1" x14ac:dyDescent="0.2"/>
    <row r="308" ht="12.75" customHeight="1" x14ac:dyDescent="0.2"/>
    <row r="309" ht="12.75" customHeight="1" x14ac:dyDescent="0.2"/>
    <row r="310" ht="12.75" customHeight="1" x14ac:dyDescent="0.2"/>
    <row r="311" ht="12.75" customHeight="1" x14ac:dyDescent="0.2"/>
    <row r="312" ht="12.75" customHeight="1" x14ac:dyDescent="0.2"/>
    <row r="313" ht="12.75" customHeight="1" x14ac:dyDescent="0.2"/>
    <row r="314" ht="12.75" customHeight="1" x14ac:dyDescent="0.2"/>
    <row r="315" ht="12.75" customHeight="1" x14ac:dyDescent="0.2"/>
    <row r="316" ht="12.75" customHeight="1" x14ac:dyDescent="0.2"/>
    <row r="317" ht="12.75" customHeight="1" x14ac:dyDescent="0.2"/>
    <row r="318" ht="12.75" customHeight="1" x14ac:dyDescent="0.2"/>
    <row r="319" ht="12.75" customHeight="1" x14ac:dyDescent="0.2"/>
    <row r="320" ht="12.75" customHeight="1" x14ac:dyDescent="0.2"/>
    <row r="321" ht="12.75" customHeight="1" x14ac:dyDescent="0.2"/>
    <row r="322" ht="12.75" customHeight="1" x14ac:dyDescent="0.2"/>
    <row r="323" ht="12.75" customHeight="1" x14ac:dyDescent="0.2"/>
    <row r="324" ht="12.75" customHeight="1" x14ac:dyDescent="0.2"/>
    <row r="325" ht="12.75" customHeight="1" x14ac:dyDescent="0.2"/>
    <row r="326" ht="12.75" customHeight="1" x14ac:dyDescent="0.2"/>
    <row r="327" ht="12.75" customHeight="1" x14ac:dyDescent="0.2"/>
    <row r="328" ht="12.75" customHeight="1" x14ac:dyDescent="0.2"/>
    <row r="329" ht="12.75" customHeight="1" x14ac:dyDescent="0.2"/>
    <row r="330" ht="12.75" customHeight="1" x14ac:dyDescent="0.2"/>
    <row r="331" ht="12.75" customHeight="1" x14ac:dyDescent="0.2"/>
    <row r="332" ht="12.75" customHeight="1" x14ac:dyDescent="0.2"/>
    <row r="333" ht="12.75" customHeight="1" x14ac:dyDescent="0.2"/>
    <row r="334" ht="12.75" customHeight="1" x14ac:dyDescent="0.2"/>
    <row r="335" ht="12.75" customHeight="1" x14ac:dyDescent="0.2"/>
    <row r="336" ht="12.75" customHeight="1" x14ac:dyDescent="0.2"/>
    <row r="337" ht="12.75" customHeight="1" x14ac:dyDescent="0.2"/>
    <row r="338" ht="12.75" customHeight="1" x14ac:dyDescent="0.2"/>
    <row r="339" ht="12.75" customHeight="1" x14ac:dyDescent="0.2"/>
    <row r="340" ht="12.75" customHeight="1" x14ac:dyDescent="0.2"/>
    <row r="341" ht="12.75" customHeight="1" x14ac:dyDescent="0.2"/>
    <row r="342" ht="12.75" customHeight="1" x14ac:dyDescent="0.2"/>
    <row r="343" ht="12.75" customHeight="1" x14ac:dyDescent="0.2"/>
    <row r="344" ht="12.75" customHeight="1" x14ac:dyDescent="0.2"/>
    <row r="345" ht="12.75" customHeight="1" x14ac:dyDescent="0.2"/>
    <row r="346" ht="12.75" customHeight="1" x14ac:dyDescent="0.2"/>
    <row r="347" ht="12.75" customHeight="1" x14ac:dyDescent="0.2"/>
    <row r="348" ht="12.75" customHeight="1" x14ac:dyDescent="0.2"/>
    <row r="349" ht="12.75" customHeight="1" x14ac:dyDescent="0.2"/>
    <row r="350" ht="12.75" customHeight="1" x14ac:dyDescent="0.2"/>
    <row r="351" ht="12.75" customHeight="1" x14ac:dyDescent="0.2"/>
    <row r="352" ht="12.75" customHeight="1" x14ac:dyDescent="0.2"/>
    <row r="353" ht="12.75" customHeight="1" x14ac:dyDescent="0.2"/>
    <row r="354" ht="12.75" customHeight="1" x14ac:dyDescent="0.2"/>
    <row r="355" ht="12.75" customHeight="1" x14ac:dyDescent="0.2"/>
    <row r="356" ht="12.75" customHeight="1" x14ac:dyDescent="0.2"/>
    <row r="357" ht="12.75" customHeight="1" x14ac:dyDescent="0.2"/>
    <row r="358" ht="12.75" customHeight="1" x14ac:dyDescent="0.2"/>
    <row r="359" ht="12.75" customHeight="1" x14ac:dyDescent="0.2"/>
    <row r="360" ht="12.75" customHeight="1" x14ac:dyDescent="0.2"/>
    <row r="361" ht="12.75" customHeight="1" x14ac:dyDescent="0.2"/>
    <row r="362" ht="12.75" customHeight="1" x14ac:dyDescent="0.2"/>
    <row r="363" ht="12.75" customHeight="1" x14ac:dyDescent="0.2"/>
    <row r="364" ht="12.75" customHeight="1" x14ac:dyDescent="0.2"/>
    <row r="365" ht="12.75" customHeight="1" x14ac:dyDescent="0.2"/>
    <row r="366" ht="12.75" customHeight="1" x14ac:dyDescent="0.2"/>
    <row r="367" ht="12.75" customHeight="1" x14ac:dyDescent="0.2"/>
    <row r="368" ht="12.75" customHeight="1" x14ac:dyDescent="0.2"/>
    <row r="369" ht="12.75" customHeight="1" x14ac:dyDescent="0.2"/>
    <row r="370" ht="12.75" customHeight="1" x14ac:dyDescent="0.2"/>
    <row r="371" ht="12.75" customHeight="1" x14ac:dyDescent="0.2"/>
    <row r="372" ht="12.75" customHeight="1" x14ac:dyDescent="0.2"/>
    <row r="373" ht="12.75" customHeight="1" x14ac:dyDescent="0.2"/>
    <row r="374" ht="12.75" customHeight="1" x14ac:dyDescent="0.2"/>
    <row r="375" ht="12.75" customHeight="1" x14ac:dyDescent="0.2"/>
    <row r="376" ht="12.75" customHeight="1" x14ac:dyDescent="0.2"/>
    <row r="377" ht="12.75" customHeight="1" x14ac:dyDescent="0.2"/>
    <row r="378" ht="12.75" customHeight="1" x14ac:dyDescent="0.2"/>
    <row r="379" ht="12.75" customHeight="1" x14ac:dyDescent="0.2"/>
    <row r="380" ht="12.75" customHeight="1" x14ac:dyDescent="0.2"/>
    <row r="381" ht="12.75" customHeight="1" x14ac:dyDescent="0.2"/>
    <row r="382" ht="12.75" customHeight="1" x14ac:dyDescent="0.2"/>
    <row r="383" ht="12.75" customHeight="1" x14ac:dyDescent="0.2"/>
    <row r="384" ht="12.75" customHeight="1" x14ac:dyDescent="0.2"/>
    <row r="385" ht="12.75" customHeight="1" x14ac:dyDescent="0.2"/>
    <row r="386" ht="12.75" customHeight="1" x14ac:dyDescent="0.2"/>
    <row r="387" ht="12.75" customHeight="1" x14ac:dyDescent="0.2"/>
    <row r="388" ht="12.75" customHeight="1" x14ac:dyDescent="0.2"/>
    <row r="389" ht="12.75" customHeight="1" x14ac:dyDescent="0.2"/>
    <row r="390" ht="12.75" customHeight="1" x14ac:dyDescent="0.2"/>
    <row r="391" ht="12.75" customHeight="1" x14ac:dyDescent="0.2"/>
    <row r="392" ht="12.75" customHeight="1" x14ac:dyDescent="0.2"/>
    <row r="393" ht="12.75" customHeight="1" x14ac:dyDescent="0.2"/>
    <row r="394" ht="12.75" customHeight="1" x14ac:dyDescent="0.2"/>
    <row r="395" ht="12.75" customHeight="1" x14ac:dyDescent="0.2"/>
    <row r="396" ht="12.75" customHeight="1" x14ac:dyDescent="0.2"/>
    <row r="397" ht="12.75" customHeight="1" x14ac:dyDescent="0.2"/>
    <row r="398" ht="12.75" customHeight="1" x14ac:dyDescent="0.2"/>
    <row r="399" ht="12.75" customHeight="1" x14ac:dyDescent="0.2"/>
    <row r="400" ht="12.75" customHeight="1" x14ac:dyDescent="0.2"/>
    <row r="401" ht="12.75" customHeight="1" x14ac:dyDescent="0.2"/>
    <row r="402" ht="12.75" customHeight="1" x14ac:dyDescent="0.2"/>
    <row r="403" ht="12.75" customHeight="1" x14ac:dyDescent="0.2"/>
    <row r="404" ht="12.75" customHeight="1" x14ac:dyDescent="0.2"/>
    <row r="405" ht="12.75" customHeight="1" x14ac:dyDescent="0.2"/>
    <row r="406" ht="12.75" customHeight="1" x14ac:dyDescent="0.2"/>
    <row r="407" ht="12.75" customHeight="1" x14ac:dyDescent="0.2"/>
    <row r="408" ht="12.75" customHeight="1" x14ac:dyDescent="0.2"/>
    <row r="409" ht="12.75" customHeight="1" x14ac:dyDescent="0.2"/>
    <row r="410" ht="12.75" customHeight="1" x14ac:dyDescent="0.2"/>
    <row r="411" ht="12.75" customHeight="1" x14ac:dyDescent="0.2"/>
    <row r="412" ht="12.75" customHeight="1" x14ac:dyDescent="0.2"/>
    <row r="413" ht="12.75" customHeight="1" x14ac:dyDescent="0.2"/>
    <row r="414" ht="12.75" customHeight="1" x14ac:dyDescent="0.2"/>
    <row r="415" ht="12.75" customHeight="1" x14ac:dyDescent="0.2"/>
    <row r="416" ht="12.75" customHeight="1" x14ac:dyDescent="0.2"/>
    <row r="417" ht="12.75" customHeight="1" x14ac:dyDescent="0.2"/>
    <row r="418" ht="12.75" customHeight="1" x14ac:dyDescent="0.2"/>
    <row r="419" ht="12.75" customHeight="1" x14ac:dyDescent="0.2"/>
    <row r="420" ht="12.75" customHeight="1" x14ac:dyDescent="0.2"/>
    <row r="421" ht="12.75" customHeight="1" x14ac:dyDescent="0.2"/>
    <row r="422" ht="12.75" customHeight="1" x14ac:dyDescent="0.2"/>
    <row r="423" ht="12.75" customHeight="1" x14ac:dyDescent="0.2"/>
    <row r="424" ht="12.75" customHeight="1" x14ac:dyDescent="0.2"/>
    <row r="425" ht="12.75" customHeight="1" x14ac:dyDescent="0.2"/>
    <row r="426" ht="12.75" customHeight="1" x14ac:dyDescent="0.2"/>
    <row r="427" ht="12.75" customHeight="1" x14ac:dyDescent="0.2"/>
    <row r="428" ht="12.75" customHeight="1" x14ac:dyDescent="0.2"/>
    <row r="429" ht="12.75" customHeight="1" x14ac:dyDescent="0.2"/>
    <row r="430" ht="12.75" customHeight="1" x14ac:dyDescent="0.2"/>
    <row r="431" ht="12.75" customHeight="1" x14ac:dyDescent="0.2"/>
    <row r="432" ht="12.75" customHeight="1" x14ac:dyDescent="0.2"/>
    <row r="433" ht="12.75" customHeight="1" x14ac:dyDescent="0.2"/>
    <row r="434" ht="12.75" customHeight="1" x14ac:dyDescent="0.2"/>
    <row r="435" ht="12.75" customHeight="1" x14ac:dyDescent="0.2"/>
    <row r="436" ht="12.75" customHeight="1" x14ac:dyDescent="0.2"/>
    <row r="437" ht="12.75" customHeight="1" x14ac:dyDescent="0.2"/>
    <row r="438" ht="12.75" customHeight="1" x14ac:dyDescent="0.2"/>
    <row r="439" ht="12.75" customHeight="1" x14ac:dyDescent="0.2"/>
    <row r="440" ht="12.75" customHeight="1" x14ac:dyDescent="0.2"/>
    <row r="441" ht="12.75" customHeight="1" x14ac:dyDescent="0.2"/>
    <row r="442" ht="12.75" customHeight="1" x14ac:dyDescent="0.2"/>
    <row r="443" ht="12.75" customHeight="1" x14ac:dyDescent="0.2"/>
    <row r="444" ht="12.75" customHeight="1" x14ac:dyDescent="0.2"/>
    <row r="445" ht="12.75" customHeight="1" x14ac:dyDescent="0.2"/>
    <row r="446" ht="12.75" customHeight="1" x14ac:dyDescent="0.2"/>
    <row r="447" ht="12.75" customHeight="1" x14ac:dyDescent="0.2"/>
    <row r="448" ht="12.75" customHeight="1" x14ac:dyDescent="0.2"/>
    <row r="449" ht="12.75" customHeight="1" x14ac:dyDescent="0.2"/>
    <row r="450" ht="12.75" customHeight="1" x14ac:dyDescent="0.2"/>
    <row r="451" ht="12.75" customHeight="1" x14ac:dyDescent="0.2"/>
    <row r="452" ht="12.75" customHeight="1" x14ac:dyDescent="0.2"/>
    <row r="453" ht="12.75" customHeight="1" x14ac:dyDescent="0.2"/>
    <row r="454" ht="12.75" customHeight="1" x14ac:dyDescent="0.2"/>
    <row r="455" ht="12.75" customHeight="1" x14ac:dyDescent="0.2"/>
    <row r="456" ht="12.75" customHeight="1" x14ac:dyDescent="0.2"/>
    <row r="457" ht="12.75" customHeight="1" x14ac:dyDescent="0.2"/>
    <row r="458" ht="12.75" customHeight="1" x14ac:dyDescent="0.2"/>
    <row r="459" ht="12.75" customHeight="1" x14ac:dyDescent="0.2"/>
    <row r="460" ht="12.75" customHeight="1" x14ac:dyDescent="0.2"/>
    <row r="461" ht="12.75" customHeight="1" x14ac:dyDescent="0.2"/>
    <row r="462" ht="12.75" customHeight="1" x14ac:dyDescent="0.2"/>
    <row r="463" ht="12.75" customHeight="1" x14ac:dyDescent="0.2"/>
    <row r="464" ht="12.75" customHeight="1" x14ac:dyDescent="0.2"/>
    <row r="465" ht="12.75" customHeight="1" x14ac:dyDescent="0.2"/>
    <row r="466" ht="12.75" customHeight="1" x14ac:dyDescent="0.2"/>
    <row r="467" ht="12.75" customHeight="1" x14ac:dyDescent="0.2"/>
    <row r="468" ht="12.75" customHeight="1" x14ac:dyDescent="0.2"/>
    <row r="469" ht="12.75" customHeight="1" x14ac:dyDescent="0.2"/>
    <row r="470" ht="12.75" customHeight="1" x14ac:dyDescent="0.2"/>
    <row r="471" ht="12.75" customHeight="1" x14ac:dyDescent="0.2"/>
    <row r="472" ht="12.75" customHeight="1" x14ac:dyDescent="0.2"/>
    <row r="473" ht="12.75" customHeight="1" x14ac:dyDescent="0.2"/>
    <row r="474" ht="12.75" customHeight="1" x14ac:dyDescent="0.2"/>
    <row r="475" ht="12.75" customHeight="1" x14ac:dyDescent="0.2"/>
    <row r="476" ht="12.75" customHeight="1" x14ac:dyDescent="0.2"/>
    <row r="477" ht="12.75" customHeight="1" x14ac:dyDescent="0.2"/>
    <row r="478" ht="12.75" customHeight="1" x14ac:dyDescent="0.2"/>
    <row r="479" ht="12.75" customHeight="1" x14ac:dyDescent="0.2"/>
    <row r="480" ht="12.75" customHeight="1" x14ac:dyDescent="0.2"/>
    <row r="481" ht="12.75" customHeight="1" x14ac:dyDescent="0.2"/>
    <row r="482" ht="12.75" customHeight="1" x14ac:dyDescent="0.2"/>
    <row r="483" ht="12.75" customHeight="1" x14ac:dyDescent="0.2"/>
    <row r="484" ht="12.75" customHeight="1" x14ac:dyDescent="0.2"/>
    <row r="485" ht="12.75" customHeight="1" x14ac:dyDescent="0.2"/>
    <row r="486" ht="12.75" customHeight="1" x14ac:dyDescent="0.2"/>
    <row r="487" ht="12.75" customHeight="1" x14ac:dyDescent="0.2"/>
    <row r="488" ht="12.75" customHeight="1" x14ac:dyDescent="0.2"/>
    <row r="489" ht="12.75" customHeight="1" x14ac:dyDescent="0.2"/>
    <row r="490" ht="12.75" customHeight="1" x14ac:dyDescent="0.2"/>
    <row r="491" ht="12.75" customHeight="1" x14ac:dyDescent="0.2"/>
    <row r="492" ht="12.75" customHeight="1" x14ac:dyDescent="0.2"/>
    <row r="493" ht="12.75" customHeight="1" x14ac:dyDescent="0.2"/>
    <row r="494" ht="12.75" customHeight="1" x14ac:dyDescent="0.2"/>
    <row r="495" ht="12.75" customHeight="1" x14ac:dyDescent="0.2"/>
    <row r="496" ht="12.75" customHeight="1" x14ac:dyDescent="0.2"/>
    <row r="497" ht="12.75" customHeight="1" x14ac:dyDescent="0.2"/>
    <row r="498" ht="12.75" customHeight="1" x14ac:dyDescent="0.2"/>
    <row r="499" ht="12.75" customHeight="1" x14ac:dyDescent="0.2"/>
    <row r="500" ht="12.75" customHeight="1" x14ac:dyDescent="0.2"/>
    <row r="501" ht="12.75" customHeight="1" x14ac:dyDescent="0.2"/>
    <row r="502" ht="12.75" customHeight="1" x14ac:dyDescent="0.2"/>
    <row r="503" ht="12.75" customHeight="1" x14ac:dyDescent="0.2"/>
    <row r="504" ht="12.75" customHeight="1" x14ac:dyDescent="0.2"/>
    <row r="505" ht="12.75" customHeight="1" x14ac:dyDescent="0.2"/>
    <row r="506" ht="12.75" customHeight="1" x14ac:dyDescent="0.2"/>
    <row r="507" ht="12.75" customHeight="1" x14ac:dyDescent="0.2"/>
    <row r="508" ht="12.75" customHeight="1" x14ac:dyDescent="0.2"/>
    <row r="509" ht="12.75" customHeight="1" x14ac:dyDescent="0.2"/>
    <row r="510" ht="12.75" customHeight="1" x14ac:dyDescent="0.2"/>
    <row r="511" ht="12.75" customHeight="1" x14ac:dyDescent="0.2"/>
    <row r="512" ht="12.75" customHeight="1" x14ac:dyDescent="0.2"/>
    <row r="513" ht="12.75" customHeight="1" x14ac:dyDescent="0.2"/>
    <row r="514" ht="12.75" customHeight="1" x14ac:dyDescent="0.2"/>
    <row r="515" ht="12.75" customHeight="1" x14ac:dyDescent="0.2"/>
    <row r="516" ht="12.75" customHeight="1" x14ac:dyDescent="0.2"/>
    <row r="517" ht="12.75" customHeight="1" x14ac:dyDescent="0.2"/>
    <row r="518" ht="12.75" customHeight="1" x14ac:dyDescent="0.2"/>
    <row r="519" ht="12.75" customHeight="1" x14ac:dyDescent="0.2"/>
    <row r="520" ht="12.75" customHeight="1" x14ac:dyDescent="0.2"/>
    <row r="521" ht="12.75" customHeight="1" x14ac:dyDescent="0.2"/>
    <row r="522" ht="12.75" customHeight="1" x14ac:dyDescent="0.2"/>
    <row r="523" ht="12.75" customHeight="1" x14ac:dyDescent="0.2"/>
    <row r="524" ht="12.75" customHeight="1" x14ac:dyDescent="0.2"/>
    <row r="525" ht="12.75" customHeight="1" x14ac:dyDescent="0.2"/>
    <row r="526" ht="12.75" customHeight="1" x14ac:dyDescent="0.2"/>
    <row r="527" ht="12.75" customHeight="1" x14ac:dyDescent="0.2"/>
    <row r="528" ht="12.75" customHeight="1" x14ac:dyDescent="0.2"/>
    <row r="529" ht="12.75" customHeight="1" x14ac:dyDescent="0.2"/>
    <row r="530" ht="12.75" customHeight="1" x14ac:dyDescent="0.2"/>
    <row r="531" ht="12.75" customHeight="1" x14ac:dyDescent="0.2"/>
    <row r="532" ht="12.75" customHeight="1" x14ac:dyDescent="0.2"/>
    <row r="533" ht="12.75" customHeight="1" x14ac:dyDescent="0.2"/>
    <row r="534" ht="12.75" customHeight="1" x14ac:dyDescent="0.2"/>
    <row r="535" ht="12.75" customHeight="1" x14ac:dyDescent="0.2"/>
    <row r="536" ht="12.75" customHeight="1" x14ac:dyDescent="0.2"/>
    <row r="537" ht="12.75" customHeight="1" x14ac:dyDescent="0.2"/>
    <row r="538" ht="12.75" customHeight="1" x14ac:dyDescent="0.2"/>
    <row r="539" ht="12.75" customHeight="1" x14ac:dyDescent="0.2"/>
    <row r="540" ht="12.75" customHeight="1" x14ac:dyDescent="0.2"/>
    <row r="541" ht="12.75" customHeight="1" x14ac:dyDescent="0.2"/>
    <row r="542" ht="12.75" customHeight="1" x14ac:dyDescent="0.2"/>
    <row r="543" ht="12.75" customHeight="1" x14ac:dyDescent="0.2"/>
    <row r="544" ht="12.75" customHeight="1" x14ac:dyDescent="0.2"/>
    <row r="545" ht="12.75" customHeight="1" x14ac:dyDescent="0.2"/>
    <row r="546" ht="12.75" customHeight="1" x14ac:dyDescent="0.2"/>
    <row r="547" ht="12.75" customHeight="1" x14ac:dyDescent="0.2"/>
    <row r="548" ht="12.75" customHeight="1" x14ac:dyDescent="0.2"/>
    <row r="549" ht="12.75" customHeight="1" x14ac:dyDescent="0.2"/>
    <row r="550" ht="12.75" customHeight="1" x14ac:dyDescent="0.2"/>
    <row r="551" ht="12.75" customHeight="1" x14ac:dyDescent="0.2"/>
    <row r="552" ht="12.75" customHeight="1" x14ac:dyDescent="0.2"/>
    <row r="553" ht="12.75" customHeight="1" x14ac:dyDescent="0.2"/>
    <row r="554" ht="12.75" customHeight="1" x14ac:dyDescent="0.2"/>
    <row r="555" ht="12.75" customHeight="1" x14ac:dyDescent="0.2"/>
    <row r="556" ht="12.75" customHeight="1" x14ac:dyDescent="0.2"/>
    <row r="557" ht="12.75" customHeight="1" x14ac:dyDescent="0.2"/>
    <row r="558" ht="12.75" customHeight="1" x14ac:dyDescent="0.2"/>
    <row r="559" ht="12.75" customHeight="1" x14ac:dyDescent="0.2"/>
    <row r="560" ht="12.75" customHeight="1" x14ac:dyDescent="0.2"/>
    <row r="561" ht="12.75" customHeight="1" x14ac:dyDescent="0.2"/>
    <row r="562" ht="12.75" customHeight="1" x14ac:dyDescent="0.2"/>
    <row r="563" ht="12.75" customHeight="1" x14ac:dyDescent="0.2"/>
    <row r="564" ht="12.75" customHeight="1" x14ac:dyDescent="0.2"/>
    <row r="565" ht="12.75" customHeight="1" x14ac:dyDescent="0.2"/>
    <row r="566" ht="12.75" customHeight="1" x14ac:dyDescent="0.2"/>
    <row r="567" ht="12.75" customHeight="1" x14ac:dyDescent="0.2"/>
    <row r="568" ht="12.75" customHeight="1" x14ac:dyDescent="0.2"/>
    <row r="569" ht="12.75" customHeight="1" x14ac:dyDescent="0.2"/>
    <row r="570" ht="12.75" customHeight="1" x14ac:dyDescent="0.2"/>
    <row r="571" ht="12.75" customHeight="1" x14ac:dyDescent="0.2"/>
    <row r="572" ht="12.75" customHeight="1" x14ac:dyDescent="0.2"/>
    <row r="573" ht="12.75" customHeight="1" x14ac:dyDescent="0.2"/>
    <row r="574" ht="12.75" customHeight="1" x14ac:dyDescent="0.2"/>
    <row r="575" ht="12.75" customHeight="1" x14ac:dyDescent="0.2"/>
    <row r="576" ht="12.75" customHeight="1" x14ac:dyDescent="0.2"/>
    <row r="577" ht="12.75" customHeight="1" x14ac:dyDescent="0.2"/>
    <row r="578" ht="12.75" customHeight="1" x14ac:dyDescent="0.2"/>
    <row r="579" ht="12.75" customHeight="1" x14ac:dyDescent="0.2"/>
    <row r="580" ht="12.75" customHeight="1" x14ac:dyDescent="0.2"/>
    <row r="581" ht="12.75" customHeight="1" x14ac:dyDescent="0.2"/>
    <row r="582" ht="12.75" customHeight="1" x14ac:dyDescent="0.2"/>
    <row r="583" ht="12.75" customHeight="1" x14ac:dyDescent="0.2"/>
    <row r="584" ht="12.75" customHeight="1" x14ac:dyDescent="0.2"/>
    <row r="585" ht="12.75" customHeight="1" x14ac:dyDescent="0.2"/>
    <row r="586" ht="12.75" customHeight="1" x14ac:dyDescent="0.2"/>
    <row r="587" ht="12.75" customHeight="1" x14ac:dyDescent="0.2"/>
    <row r="588" ht="12.75" customHeight="1" x14ac:dyDescent="0.2"/>
    <row r="589" ht="12.75" customHeight="1" x14ac:dyDescent="0.2"/>
    <row r="590" ht="12.75" customHeight="1" x14ac:dyDescent="0.2"/>
    <row r="591" ht="12.75" customHeight="1" x14ac:dyDescent="0.2"/>
    <row r="592" ht="12.75" customHeight="1" x14ac:dyDescent="0.2"/>
    <row r="593" ht="12.75" customHeight="1" x14ac:dyDescent="0.2"/>
    <row r="594" ht="12.75" customHeight="1" x14ac:dyDescent="0.2"/>
    <row r="595" ht="12.75" customHeight="1" x14ac:dyDescent="0.2"/>
    <row r="596" ht="12.75" customHeight="1" x14ac:dyDescent="0.2"/>
    <row r="597" ht="12.75" customHeight="1" x14ac:dyDescent="0.2"/>
    <row r="598" ht="12.75" customHeight="1" x14ac:dyDescent="0.2"/>
    <row r="599" ht="12.75" customHeight="1" x14ac:dyDescent="0.2"/>
    <row r="600" ht="12.75" customHeight="1" x14ac:dyDescent="0.2"/>
    <row r="601" ht="12.75" customHeight="1" x14ac:dyDescent="0.2"/>
    <row r="602" ht="12.75" customHeight="1" x14ac:dyDescent="0.2"/>
    <row r="603" ht="12.75" customHeight="1" x14ac:dyDescent="0.2"/>
    <row r="604" ht="12.75" customHeight="1" x14ac:dyDescent="0.2"/>
    <row r="605" ht="12.75" customHeight="1" x14ac:dyDescent="0.2"/>
    <row r="606" ht="12.75" customHeight="1" x14ac:dyDescent="0.2"/>
    <row r="607" ht="12.75" customHeight="1" x14ac:dyDescent="0.2"/>
    <row r="608" ht="12.75" customHeight="1" x14ac:dyDescent="0.2"/>
    <row r="609" ht="12.75" customHeight="1" x14ac:dyDescent="0.2"/>
    <row r="610" ht="12.75" customHeight="1" x14ac:dyDescent="0.2"/>
    <row r="611" ht="12.75" customHeight="1" x14ac:dyDescent="0.2"/>
    <row r="612" ht="12.75" customHeight="1" x14ac:dyDescent="0.2"/>
    <row r="613" ht="12.75" customHeight="1" x14ac:dyDescent="0.2"/>
    <row r="614" ht="12.75" customHeight="1" x14ac:dyDescent="0.2"/>
    <row r="615" ht="12.75" customHeight="1" x14ac:dyDescent="0.2"/>
    <row r="616" ht="12.75" customHeight="1" x14ac:dyDescent="0.2"/>
    <row r="617" ht="12.75" customHeight="1" x14ac:dyDescent="0.2"/>
    <row r="618" ht="12.75" customHeight="1" x14ac:dyDescent="0.2"/>
    <row r="619" ht="12.75" customHeight="1" x14ac:dyDescent="0.2"/>
    <row r="620" ht="12.75" customHeight="1" x14ac:dyDescent="0.2"/>
    <row r="621" ht="12.75" customHeight="1" x14ac:dyDescent="0.2"/>
    <row r="622" ht="12.75" customHeight="1" x14ac:dyDescent="0.2"/>
    <row r="623" ht="12.75" customHeight="1" x14ac:dyDescent="0.2"/>
    <row r="624" ht="12.75" customHeight="1" x14ac:dyDescent="0.2"/>
    <row r="625" ht="12.75" customHeight="1" x14ac:dyDescent="0.2"/>
    <row r="626" ht="12.75" customHeight="1" x14ac:dyDescent="0.2"/>
    <row r="627" ht="12.75" customHeight="1" x14ac:dyDescent="0.2"/>
    <row r="628" ht="12.75" customHeight="1" x14ac:dyDescent="0.2"/>
    <row r="629" ht="12.75" customHeight="1" x14ac:dyDescent="0.2"/>
    <row r="630" ht="12.75" customHeight="1" x14ac:dyDescent="0.2"/>
    <row r="631" ht="12.75" customHeight="1" x14ac:dyDescent="0.2"/>
    <row r="632" ht="12.75" customHeight="1" x14ac:dyDescent="0.2"/>
    <row r="633" ht="12.75" customHeight="1" x14ac:dyDescent="0.2"/>
    <row r="634" ht="12.75" customHeight="1" x14ac:dyDescent="0.2"/>
    <row r="635" ht="12.75" customHeight="1" x14ac:dyDescent="0.2"/>
    <row r="636" ht="12.75" customHeight="1" x14ac:dyDescent="0.2"/>
    <row r="637" ht="12.75" customHeight="1" x14ac:dyDescent="0.2"/>
    <row r="638" ht="12.75" customHeight="1" x14ac:dyDescent="0.2"/>
    <row r="639" ht="12.75" customHeight="1" x14ac:dyDescent="0.2"/>
    <row r="640" ht="12.75" customHeight="1" x14ac:dyDescent="0.2"/>
    <row r="641" ht="12.75" customHeight="1" x14ac:dyDescent="0.2"/>
    <row r="642" ht="12.75" customHeight="1" x14ac:dyDescent="0.2"/>
    <row r="643" ht="12.75" customHeight="1" x14ac:dyDescent="0.2"/>
    <row r="644" ht="12.75" customHeight="1" x14ac:dyDescent="0.2"/>
    <row r="645" ht="12.75" customHeight="1" x14ac:dyDescent="0.2"/>
    <row r="646" ht="12.75" customHeight="1" x14ac:dyDescent="0.2"/>
    <row r="647" ht="12.75" customHeight="1" x14ac:dyDescent="0.2"/>
    <row r="648" ht="12.75" customHeight="1" x14ac:dyDescent="0.2"/>
    <row r="649" ht="12.75" customHeight="1" x14ac:dyDescent="0.2"/>
    <row r="650" ht="12.75" customHeight="1" x14ac:dyDescent="0.2"/>
    <row r="651" ht="12.75" customHeight="1" x14ac:dyDescent="0.2"/>
    <row r="652" ht="12.75" customHeight="1" x14ac:dyDescent="0.2"/>
    <row r="653" ht="12.75" customHeight="1" x14ac:dyDescent="0.2"/>
    <row r="654" ht="12.75" customHeight="1" x14ac:dyDescent="0.2"/>
    <row r="655" ht="12.75" customHeight="1" x14ac:dyDescent="0.2"/>
    <row r="656" ht="12.75" customHeight="1" x14ac:dyDescent="0.2"/>
    <row r="657" ht="12.75" customHeight="1" x14ac:dyDescent="0.2"/>
    <row r="658" ht="12.75" customHeight="1" x14ac:dyDescent="0.2"/>
    <row r="659" ht="12.75" customHeight="1" x14ac:dyDescent="0.2"/>
    <row r="660" ht="12.75" customHeight="1" x14ac:dyDescent="0.2"/>
    <row r="661" ht="12.75" customHeight="1" x14ac:dyDescent="0.2"/>
    <row r="662" ht="12.75" customHeight="1" x14ac:dyDescent="0.2"/>
    <row r="663" ht="12.75" customHeight="1" x14ac:dyDescent="0.2"/>
    <row r="664" ht="12.75" customHeight="1" x14ac:dyDescent="0.2"/>
    <row r="665" ht="12.75" customHeight="1" x14ac:dyDescent="0.2"/>
    <row r="666" ht="12.75" customHeight="1" x14ac:dyDescent="0.2"/>
    <row r="667" ht="12.75" customHeight="1" x14ac:dyDescent="0.2"/>
    <row r="668" ht="12.75" customHeight="1" x14ac:dyDescent="0.2"/>
    <row r="669" ht="12.75" customHeight="1" x14ac:dyDescent="0.2"/>
    <row r="670" ht="12.75" customHeight="1" x14ac:dyDescent="0.2"/>
    <row r="671" ht="12.75" customHeight="1" x14ac:dyDescent="0.2"/>
    <row r="672" ht="12.75" customHeight="1" x14ac:dyDescent="0.2"/>
    <row r="673" ht="12.75" customHeight="1" x14ac:dyDescent="0.2"/>
    <row r="674" ht="12.75" customHeight="1" x14ac:dyDescent="0.2"/>
    <row r="675" ht="12.75" customHeight="1" x14ac:dyDescent="0.2"/>
    <row r="676" ht="12.75" customHeight="1" x14ac:dyDescent="0.2"/>
    <row r="677" ht="12.75" customHeight="1" x14ac:dyDescent="0.2"/>
    <row r="678" ht="12.75" customHeight="1" x14ac:dyDescent="0.2"/>
    <row r="679" ht="12.75" customHeight="1" x14ac:dyDescent="0.2"/>
    <row r="680" ht="12.75" customHeight="1" x14ac:dyDescent="0.2"/>
    <row r="681" ht="12.75" customHeight="1" x14ac:dyDescent="0.2"/>
    <row r="682" ht="12.75" customHeight="1" x14ac:dyDescent="0.2"/>
    <row r="683" ht="12.75" customHeight="1" x14ac:dyDescent="0.2"/>
    <row r="684" ht="12.75" customHeight="1" x14ac:dyDescent="0.2"/>
    <row r="685" ht="12.75" customHeight="1" x14ac:dyDescent="0.2"/>
    <row r="686" ht="12.75" customHeight="1" x14ac:dyDescent="0.2"/>
    <row r="687" ht="12.75" customHeight="1" x14ac:dyDescent="0.2"/>
    <row r="688" ht="12.75" customHeight="1" x14ac:dyDescent="0.2"/>
    <row r="689" ht="12.75" customHeight="1" x14ac:dyDescent="0.2"/>
    <row r="690" ht="12.75" customHeight="1" x14ac:dyDescent="0.2"/>
    <row r="691" ht="12.75" customHeight="1" x14ac:dyDescent="0.2"/>
    <row r="692" ht="12.75" customHeight="1" x14ac:dyDescent="0.2"/>
    <row r="693" ht="12.75" customHeight="1" x14ac:dyDescent="0.2"/>
    <row r="694" ht="12.75" customHeight="1" x14ac:dyDescent="0.2"/>
    <row r="695" ht="12.75" customHeight="1" x14ac:dyDescent="0.2"/>
    <row r="696" ht="12.75" customHeight="1" x14ac:dyDescent="0.2"/>
    <row r="697" ht="12.75" customHeight="1" x14ac:dyDescent="0.2"/>
    <row r="698" ht="12.75" customHeight="1" x14ac:dyDescent="0.2"/>
    <row r="699" ht="12.75" customHeight="1" x14ac:dyDescent="0.2"/>
    <row r="700" ht="12.75" customHeight="1" x14ac:dyDescent="0.2"/>
    <row r="701" ht="12.75" customHeight="1" x14ac:dyDescent="0.2"/>
    <row r="702" ht="12.75" customHeight="1" x14ac:dyDescent="0.2"/>
    <row r="703" ht="12.75" customHeight="1" x14ac:dyDescent="0.2"/>
    <row r="704" ht="12.75" customHeight="1" x14ac:dyDescent="0.2"/>
    <row r="705" ht="12.75" customHeight="1" x14ac:dyDescent="0.2"/>
    <row r="706" ht="12.75" customHeight="1" x14ac:dyDescent="0.2"/>
    <row r="707" ht="12.75" customHeight="1" x14ac:dyDescent="0.2"/>
    <row r="708" ht="12.75" customHeight="1" x14ac:dyDescent="0.2"/>
    <row r="709" ht="12.75" customHeight="1" x14ac:dyDescent="0.2"/>
    <row r="710" ht="12.75" customHeight="1" x14ac:dyDescent="0.2"/>
    <row r="711" ht="12.75" customHeight="1" x14ac:dyDescent="0.2"/>
    <row r="712" ht="12.75" customHeight="1" x14ac:dyDescent="0.2"/>
    <row r="713" ht="12.75" customHeight="1" x14ac:dyDescent="0.2"/>
    <row r="714" ht="12.75" customHeight="1" x14ac:dyDescent="0.2"/>
    <row r="715" ht="12.75" customHeight="1" x14ac:dyDescent="0.2"/>
    <row r="716" ht="12.75" customHeight="1" x14ac:dyDescent="0.2"/>
    <row r="717" ht="12.75" customHeight="1" x14ac:dyDescent="0.2"/>
    <row r="718" ht="12.75" customHeight="1" x14ac:dyDescent="0.2"/>
    <row r="719" ht="12.75" customHeight="1" x14ac:dyDescent="0.2"/>
    <row r="720" ht="12.75" customHeight="1" x14ac:dyDescent="0.2"/>
    <row r="721" ht="12.75" customHeight="1" x14ac:dyDescent="0.2"/>
    <row r="722" ht="12.75" customHeight="1" x14ac:dyDescent="0.2"/>
    <row r="723" ht="12.75" customHeight="1" x14ac:dyDescent="0.2"/>
    <row r="724" ht="12.75" customHeight="1" x14ac:dyDescent="0.2"/>
    <row r="725" ht="12.75" customHeight="1" x14ac:dyDescent="0.2"/>
    <row r="726" ht="12.75" customHeight="1" x14ac:dyDescent="0.2"/>
    <row r="727" ht="12.75" customHeight="1" x14ac:dyDescent="0.2"/>
    <row r="728" ht="12.75" customHeight="1" x14ac:dyDescent="0.2"/>
    <row r="729" ht="12.75" customHeight="1" x14ac:dyDescent="0.2"/>
    <row r="730" ht="12.75" customHeight="1" x14ac:dyDescent="0.2"/>
    <row r="731" ht="12.75" customHeight="1" x14ac:dyDescent="0.2"/>
    <row r="732" ht="12.75" customHeight="1" x14ac:dyDescent="0.2"/>
    <row r="733" ht="12.75" customHeight="1" x14ac:dyDescent="0.2"/>
    <row r="734" ht="12.75" customHeight="1" x14ac:dyDescent="0.2"/>
    <row r="735" ht="12.75" customHeight="1" x14ac:dyDescent="0.2"/>
    <row r="736" ht="12.75" customHeight="1" x14ac:dyDescent="0.2"/>
    <row r="737" ht="12.75" customHeight="1" x14ac:dyDescent="0.2"/>
    <row r="738" ht="12.75" customHeight="1" x14ac:dyDescent="0.2"/>
    <row r="739" ht="12.75" customHeight="1" x14ac:dyDescent="0.2"/>
    <row r="740" ht="12.75" customHeight="1" x14ac:dyDescent="0.2"/>
    <row r="741" ht="12.75" customHeight="1" x14ac:dyDescent="0.2"/>
    <row r="742" ht="12.75" customHeight="1" x14ac:dyDescent="0.2"/>
    <row r="743" ht="12.75" customHeight="1" x14ac:dyDescent="0.2"/>
    <row r="744" ht="12.75" customHeight="1" x14ac:dyDescent="0.2"/>
    <row r="745" ht="12.75" customHeight="1" x14ac:dyDescent="0.2"/>
    <row r="746" ht="12.75" customHeight="1" x14ac:dyDescent="0.2"/>
    <row r="747" ht="12.75" customHeight="1" x14ac:dyDescent="0.2"/>
    <row r="748" ht="12.75" customHeight="1" x14ac:dyDescent="0.2"/>
    <row r="749" ht="12.75" customHeight="1" x14ac:dyDescent="0.2"/>
    <row r="750" ht="12.75" customHeight="1" x14ac:dyDescent="0.2"/>
    <row r="751" ht="12.75" customHeight="1" x14ac:dyDescent="0.2"/>
    <row r="752" ht="12.75" customHeight="1" x14ac:dyDescent="0.2"/>
    <row r="753" ht="12.75" customHeight="1" x14ac:dyDescent="0.2"/>
    <row r="754" ht="12.75" customHeight="1" x14ac:dyDescent="0.2"/>
    <row r="755" ht="12.75" customHeight="1" x14ac:dyDescent="0.2"/>
    <row r="756" ht="12.75" customHeight="1" x14ac:dyDescent="0.2"/>
    <row r="757" ht="12.75" customHeight="1" x14ac:dyDescent="0.2"/>
    <row r="758" ht="12.75" customHeight="1" x14ac:dyDescent="0.2"/>
    <row r="759" ht="12.75" customHeight="1" x14ac:dyDescent="0.2"/>
    <row r="760" ht="12.75" customHeight="1" x14ac:dyDescent="0.2"/>
    <row r="761" ht="12.75" customHeight="1" x14ac:dyDescent="0.2"/>
    <row r="762" ht="12.75" customHeight="1" x14ac:dyDescent="0.2"/>
    <row r="763" ht="12.75" customHeight="1" x14ac:dyDescent="0.2"/>
    <row r="764" ht="12.75" customHeight="1" x14ac:dyDescent="0.2"/>
    <row r="765" ht="12.75" customHeight="1" x14ac:dyDescent="0.2"/>
    <row r="766" ht="12.75" customHeight="1" x14ac:dyDescent="0.2"/>
    <row r="767" ht="12.75" customHeight="1" x14ac:dyDescent="0.2"/>
    <row r="768" ht="12.75" customHeight="1" x14ac:dyDescent="0.2"/>
    <row r="769" ht="12.75" customHeight="1" x14ac:dyDescent="0.2"/>
    <row r="770" ht="12.75" customHeight="1" x14ac:dyDescent="0.2"/>
    <row r="771" ht="12.75" customHeight="1" x14ac:dyDescent="0.2"/>
    <row r="772" ht="12.75" customHeight="1" x14ac:dyDescent="0.2"/>
    <row r="773" ht="12.75" customHeight="1" x14ac:dyDescent="0.2"/>
    <row r="774" ht="12.75" customHeight="1" x14ac:dyDescent="0.2"/>
    <row r="775" ht="12.75" customHeight="1" x14ac:dyDescent="0.2"/>
    <row r="776" ht="12.75" customHeight="1" x14ac:dyDescent="0.2"/>
    <row r="777" ht="12.75" customHeight="1" x14ac:dyDescent="0.2"/>
    <row r="778" ht="12.75" customHeight="1" x14ac:dyDescent="0.2"/>
    <row r="779" ht="12.75" customHeight="1" x14ac:dyDescent="0.2"/>
    <row r="780" ht="12.75" customHeight="1" x14ac:dyDescent="0.2"/>
    <row r="781" ht="12.75" customHeight="1" x14ac:dyDescent="0.2"/>
    <row r="782" ht="12.75" customHeight="1" x14ac:dyDescent="0.2"/>
    <row r="783" ht="12.75" customHeight="1" x14ac:dyDescent="0.2"/>
    <row r="784" ht="12.75" customHeight="1" x14ac:dyDescent="0.2"/>
    <row r="785" ht="12.75" customHeight="1" x14ac:dyDescent="0.2"/>
    <row r="786" ht="12.75" customHeight="1" x14ac:dyDescent="0.2"/>
    <row r="787" ht="12.75" customHeight="1" x14ac:dyDescent="0.2"/>
    <row r="788" ht="12.75" customHeight="1" x14ac:dyDescent="0.2"/>
    <row r="789" ht="12.75" customHeight="1" x14ac:dyDescent="0.2"/>
    <row r="790" ht="12.75" customHeight="1" x14ac:dyDescent="0.2"/>
    <row r="791" ht="12.75" customHeight="1" x14ac:dyDescent="0.2"/>
    <row r="792" ht="12.75" customHeight="1" x14ac:dyDescent="0.2"/>
    <row r="793" ht="12.75" customHeight="1" x14ac:dyDescent="0.2"/>
    <row r="794" ht="12.75" customHeight="1" x14ac:dyDescent="0.2"/>
    <row r="795" ht="12.75" customHeight="1" x14ac:dyDescent="0.2"/>
    <row r="796" ht="12.75" customHeight="1" x14ac:dyDescent="0.2"/>
    <row r="797" ht="12.75" customHeight="1" x14ac:dyDescent="0.2"/>
    <row r="798" ht="12.75" customHeight="1" x14ac:dyDescent="0.2"/>
    <row r="799" ht="12.75" customHeight="1" x14ac:dyDescent="0.2"/>
    <row r="800" ht="12.75" customHeight="1" x14ac:dyDescent="0.2"/>
    <row r="801" ht="12.75" customHeight="1" x14ac:dyDescent="0.2"/>
    <row r="802" ht="12.75" customHeight="1" x14ac:dyDescent="0.2"/>
    <row r="803" ht="12.75" customHeight="1" x14ac:dyDescent="0.2"/>
    <row r="804" ht="12.75" customHeight="1" x14ac:dyDescent="0.2"/>
    <row r="805" ht="12.75" customHeight="1" x14ac:dyDescent="0.2"/>
    <row r="806" ht="12.75" customHeight="1" x14ac:dyDescent="0.2"/>
    <row r="807" ht="12.75" customHeight="1" x14ac:dyDescent="0.2"/>
    <row r="808" ht="12.75" customHeight="1" x14ac:dyDescent="0.2"/>
    <row r="809" ht="12.75" customHeight="1" x14ac:dyDescent="0.2"/>
    <row r="810" ht="12.75" customHeight="1" x14ac:dyDescent="0.2"/>
    <row r="811" ht="12.75" customHeight="1" x14ac:dyDescent="0.2"/>
    <row r="812" ht="12.75" customHeight="1" x14ac:dyDescent="0.2"/>
    <row r="813" ht="12.75" customHeight="1" x14ac:dyDescent="0.2"/>
    <row r="814" ht="12.75" customHeight="1" x14ac:dyDescent="0.2"/>
    <row r="815" ht="12.75" customHeight="1" x14ac:dyDescent="0.2"/>
    <row r="816" ht="12.75" customHeight="1" x14ac:dyDescent="0.2"/>
    <row r="817" ht="12.75" customHeight="1" x14ac:dyDescent="0.2"/>
    <row r="818" ht="12.75" customHeight="1" x14ac:dyDescent="0.2"/>
    <row r="819" ht="12.75" customHeight="1" x14ac:dyDescent="0.2"/>
    <row r="820" ht="12.75" customHeight="1" x14ac:dyDescent="0.2"/>
    <row r="821" ht="12.75" customHeight="1" x14ac:dyDescent="0.2"/>
    <row r="822" ht="12.75" customHeight="1" x14ac:dyDescent="0.2"/>
    <row r="823" ht="12.75" customHeight="1" x14ac:dyDescent="0.2"/>
    <row r="824" ht="12.75" customHeight="1" x14ac:dyDescent="0.2"/>
    <row r="825" ht="12.75" customHeight="1" x14ac:dyDescent="0.2"/>
    <row r="826" ht="12.75" customHeight="1" x14ac:dyDescent="0.2"/>
    <row r="827" ht="12.75" customHeight="1" x14ac:dyDescent="0.2"/>
    <row r="828" ht="12.75" customHeight="1" x14ac:dyDescent="0.2"/>
    <row r="829" ht="12.75" customHeight="1" x14ac:dyDescent="0.2"/>
    <row r="830" ht="12.75" customHeight="1" x14ac:dyDescent="0.2"/>
    <row r="831" ht="12.75" customHeight="1" x14ac:dyDescent="0.2"/>
    <row r="832" ht="12.75" customHeight="1" x14ac:dyDescent="0.2"/>
    <row r="833" ht="12.75" customHeight="1" x14ac:dyDescent="0.2"/>
    <row r="834" ht="12.75" customHeight="1" x14ac:dyDescent="0.2"/>
    <row r="835" ht="12.75" customHeight="1" x14ac:dyDescent="0.2"/>
    <row r="836" ht="12.75" customHeight="1" x14ac:dyDescent="0.2"/>
    <row r="837" ht="12.75" customHeight="1" x14ac:dyDescent="0.2"/>
    <row r="838" ht="12.75" customHeight="1" x14ac:dyDescent="0.2"/>
    <row r="839" ht="12.75" customHeight="1" x14ac:dyDescent="0.2"/>
    <row r="840" ht="12.75" customHeight="1" x14ac:dyDescent="0.2"/>
    <row r="841" ht="12.75" customHeight="1" x14ac:dyDescent="0.2"/>
    <row r="842" ht="12.75" customHeight="1" x14ac:dyDescent="0.2"/>
    <row r="843" ht="12.75" customHeight="1" x14ac:dyDescent="0.2"/>
    <row r="844" ht="12.75" customHeight="1" x14ac:dyDescent="0.2"/>
    <row r="845" ht="12.75" customHeight="1" x14ac:dyDescent="0.2"/>
    <row r="846" ht="12.75" customHeight="1" x14ac:dyDescent="0.2"/>
    <row r="847" ht="12.75" customHeight="1" x14ac:dyDescent="0.2"/>
    <row r="848" ht="12.75" customHeight="1" x14ac:dyDescent="0.2"/>
    <row r="849" ht="12.75" customHeight="1" x14ac:dyDescent="0.2"/>
    <row r="850" ht="12.75" customHeight="1" x14ac:dyDescent="0.2"/>
    <row r="851" ht="12.75" customHeight="1" x14ac:dyDescent="0.2"/>
    <row r="852" ht="12.75" customHeight="1" x14ac:dyDescent="0.2"/>
    <row r="853" ht="12.75" customHeight="1" x14ac:dyDescent="0.2"/>
    <row r="854" ht="12.75" customHeight="1" x14ac:dyDescent="0.2"/>
    <row r="855" ht="12.75" customHeight="1" x14ac:dyDescent="0.2"/>
    <row r="856" ht="12.75" customHeight="1" x14ac:dyDescent="0.2"/>
    <row r="857" ht="12.75" customHeight="1" x14ac:dyDescent="0.2"/>
    <row r="858" ht="12.75" customHeight="1" x14ac:dyDescent="0.2"/>
    <row r="859" ht="12.75" customHeight="1" x14ac:dyDescent="0.2"/>
    <row r="860" ht="12.75" customHeight="1" x14ac:dyDescent="0.2"/>
    <row r="861" ht="12.75" customHeight="1" x14ac:dyDescent="0.2"/>
    <row r="862" ht="12.75" customHeight="1" x14ac:dyDescent="0.2"/>
    <row r="863" ht="12.75" customHeight="1" x14ac:dyDescent="0.2"/>
    <row r="864" ht="12.75" customHeight="1" x14ac:dyDescent="0.2"/>
    <row r="865" ht="12.75" customHeight="1" x14ac:dyDescent="0.2"/>
    <row r="866" ht="12.75" customHeight="1" x14ac:dyDescent="0.2"/>
    <row r="867" ht="12.75" customHeight="1" x14ac:dyDescent="0.2"/>
    <row r="868" ht="12.75" customHeight="1" x14ac:dyDescent="0.2"/>
    <row r="869" ht="12.75" customHeight="1" x14ac:dyDescent="0.2"/>
    <row r="870" ht="12.75" customHeight="1" x14ac:dyDescent="0.2"/>
    <row r="871" ht="12.75" customHeight="1" x14ac:dyDescent="0.2"/>
    <row r="872" ht="12.75" customHeight="1" x14ac:dyDescent="0.2"/>
    <row r="873" ht="12.75" customHeight="1" x14ac:dyDescent="0.2"/>
    <row r="874" ht="12.75" customHeight="1" x14ac:dyDescent="0.2"/>
    <row r="875" ht="12.75" customHeight="1" x14ac:dyDescent="0.2"/>
    <row r="876" ht="12.75" customHeight="1" x14ac:dyDescent="0.2"/>
    <row r="877" ht="12.75" customHeight="1" x14ac:dyDescent="0.2"/>
    <row r="878" ht="12.75" customHeight="1" x14ac:dyDescent="0.2"/>
    <row r="879" ht="12.75" customHeight="1" x14ac:dyDescent="0.2"/>
    <row r="880" ht="12.75" customHeight="1" x14ac:dyDescent="0.2"/>
    <row r="881" ht="12.75" customHeight="1" x14ac:dyDescent="0.2"/>
    <row r="882" ht="12.75" customHeight="1" x14ac:dyDescent="0.2"/>
    <row r="883" ht="12.75" customHeight="1" x14ac:dyDescent="0.2"/>
    <row r="884" ht="12.75" customHeight="1" x14ac:dyDescent="0.2"/>
    <row r="885" ht="12.75" customHeight="1" x14ac:dyDescent="0.2"/>
    <row r="886" ht="12.75" customHeight="1" x14ac:dyDescent="0.2"/>
    <row r="887" ht="12.75" customHeight="1" x14ac:dyDescent="0.2"/>
    <row r="888" ht="12.75" customHeight="1" x14ac:dyDescent="0.2"/>
    <row r="889" ht="12.75" customHeight="1" x14ac:dyDescent="0.2"/>
    <row r="890" ht="12.75" customHeight="1" x14ac:dyDescent="0.2"/>
    <row r="891" ht="12.75" customHeight="1" x14ac:dyDescent="0.2"/>
    <row r="892" ht="12.75" customHeight="1" x14ac:dyDescent="0.2"/>
    <row r="893" ht="12.75" customHeight="1" x14ac:dyDescent="0.2"/>
    <row r="894" ht="12.75" customHeight="1" x14ac:dyDescent="0.2"/>
    <row r="895" ht="12.75" customHeight="1" x14ac:dyDescent="0.2"/>
    <row r="896" ht="12.75" customHeight="1" x14ac:dyDescent="0.2"/>
    <row r="897" ht="12.75" customHeight="1" x14ac:dyDescent="0.2"/>
    <row r="898" ht="12.75" customHeight="1" x14ac:dyDescent="0.2"/>
    <row r="899" ht="12.75" customHeight="1" x14ac:dyDescent="0.2"/>
    <row r="900" ht="12.75" customHeight="1" x14ac:dyDescent="0.2"/>
    <row r="901" ht="12.75" customHeight="1" x14ac:dyDescent="0.2"/>
    <row r="902" ht="12.75" customHeight="1" x14ac:dyDescent="0.2"/>
    <row r="903" ht="12.75" customHeight="1" x14ac:dyDescent="0.2"/>
    <row r="904" ht="12.75" customHeight="1" x14ac:dyDescent="0.2"/>
    <row r="905" ht="12.75" customHeight="1" x14ac:dyDescent="0.2"/>
    <row r="906" ht="12.75" customHeight="1" x14ac:dyDescent="0.2"/>
    <row r="907" ht="12.75" customHeight="1" x14ac:dyDescent="0.2"/>
    <row r="908" ht="12.75" customHeight="1" x14ac:dyDescent="0.2"/>
    <row r="909" ht="12.75" customHeight="1" x14ac:dyDescent="0.2"/>
    <row r="910" ht="12.75" customHeight="1" x14ac:dyDescent="0.2"/>
    <row r="911" ht="12.75" customHeight="1" x14ac:dyDescent="0.2"/>
    <row r="912" ht="12.75" customHeight="1" x14ac:dyDescent="0.2"/>
    <row r="913" ht="12.75" customHeight="1" x14ac:dyDescent="0.2"/>
    <row r="914" ht="12.75" customHeight="1" x14ac:dyDescent="0.2"/>
    <row r="915" ht="12.75" customHeight="1" x14ac:dyDescent="0.2"/>
    <row r="916" ht="12.75" customHeight="1" x14ac:dyDescent="0.2"/>
    <row r="917" ht="12.75" customHeight="1" x14ac:dyDescent="0.2"/>
    <row r="918" ht="12.75" customHeight="1" x14ac:dyDescent="0.2"/>
    <row r="919" ht="12.75" customHeight="1" x14ac:dyDescent="0.2"/>
    <row r="920" ht="12.75" customHeight="1" x14ac:dyDescent="0.2"/>
    <row r="921" ht="12.75" customHeight="1" x14ac:dyDescent="0.2"/>
    <row r="922" ht="12.75" customHeight="1" x14ac:dyDescent="0.2"/>
    <row r="923" ht="12.75" customHeight="1" x14ac:dyDescent="0.2"/>
    <row r="924" ht="12.75" customHeight="1" x14ac:dyDescent="0.2"/>
    <row r="925" ht="12.75" customHeight="1" x14ac:dyDescent="0.2"/>
    <row r="926" ht="12.75" customHeight="1" x14ac:dyDescent="0.2"/>
    <row r="927" ht="12.75" customHeight="1" x14ac:dyDescent="0.2"/>
    <row r="928" ht="12.75" customHeight="1" x14ac:dyDescent="0.2"/>
    <row r="929" ht="12.75" customHeight="1" x14ac:dyDescent="0.2"/>
    <row r="930" ht="12.75" customHeight="1" x14ac:dyDescent="0.2"/>
    <row r="931" ht="12.75" customHeight="1" x14ac:dyDescent="0.2"/>
    <row r="932" ht="12.75" customHeight="1" x14ac:dyDescent="0.2"/>
    <row r="933" ht="12.75" customHeight="1" x14ac:dyDescent="0.2"/>
    <row r="934" ht="12.75" customHeight="1" x14ac:dyDescent="0.2"/>
    <row r="935" ht="12.75" customHeight="1" x14ac:dyDescent="0.2"/>
    <row r="936" ht="12.75" customHeight="1" x14ac:dyDescent="0.2"/>
    <row r="937" ht="12.75" customHeight="1" x14ac:dyDescent="0.2"/>
    <row r="938" ht="12.75" customHeight="1" x14ac:dyDescent="0.2"/>
    <row r="939" ht="12.75" customHeight="1" x14ac:dyDescent="0.2"/>
    <row r="940" ht="12.75" customHeight="1" x14ac:dyDescent="0.2"/>
    <row r="941" ht="12.75" customHeight="1" x14ac:dyDescent="0.2"/>
    <row r="942" ht="12.75" customHeight="1" x14ac:dyDescent="0.2"/>
    <row r="943" ht="12.75" customHeight="1" x14ac:dyDescent="0.2"/>
    <row r="944" ht="12.75" customHeight="1" x14ac:dyDescent="0.2"/>
    <row r="945" ht="12.75" customHeight="1" x14ac:dyDescent="0.2"/>
    <row r="946" ht="12.75" customHeight="1" x14ac:dyDescent="0.2"/>
    <row r="947" ht="12.75" customHeight="1" x14ac:dyDescent="0.2"/>
    <row r="948" ht="12.75" customHeight="1" x14ac:dyDescent="0.2"/>
    <row r="949" ht="12.75" customHeight="1" x14ac:dyDescent="0.2"/>
    <row r="950" ht="12.75" customHeight="1" x14ac:dyDescent="0.2"/>
    <row r="951" ht="12.75" customHeight="1" x14ac:dyDescent="0.2"/>
    <row r="952" ht="12.75" customHeight="1" x14ac:dyDescent="0.2"/>
    <row r="953" ht="12.75" customHeight="1" x14ac:dyDescent="0.2"/>
    <row r="954" ht="12.75" customHeight="1" x14ac:dyDescent="0.2"/>
    <row r="955" ht="12.75" customHeight="1" x14ac:dyDescent="0.2"/>
    <row r="956" ht="12.75" customHeight="1" x14ac:dyDescent="0.2"/>
    <row r="957" ht="12.75" customHeight="1" x14ac:dyDescent="0.2"/>
    <row r="958" ht="12.75" customHeight="1" x14ac:dyDescent="0.2"/>
    <row r="959" ht="12.75" customHeight="1" x14ac:dyDescent="0.2"/>
    <row r="960" ht="12.75" customHeight="1" x14ac:dyDescent="0.2"/>
    <row r="961" ht="12.75" customHeight="1" x14ac:dyDescent="0.2"/>
    <row r="962" ht="12.75" customHeight="1" x14ac:dyDescent="0.2"/>
    <row r="963" ht="12.75" customHeight="1" x14ac:dyDescent="0.2"/>
    <row r="964" ht="12.75" customHeight="1" x14ac:dyDescent="0.2"/>
    <row r="965" ht="12.75" customHeight="1" x14ac:dyDescent="0.2"/>
    <row r="966" ht="12.75" customHeight="1" x14ac:dyDescent="0.2"/>
    <row r="967" ht="12.75" customHeight="1" x14ac:dyDescent="0.2"/>
    <row r="968" ht="12.75" customHeight="1" x14ac:dyDescent="0.2"/>
    <row r="969" ht="12.75" customHeight="1" x14ac:dyDescent="0.2"/>
    <row r="970" ht="12.75" customHeight="1" x14ac:dyDescent="0.2"/>
    <row r="971" ht="12.75" customHeight="1" x14ac:dyDescent="0.2"/>
    <row r="972" ht="12.75" customHeight="1" x14ac:dyDescent="0.2"/>
    <row r="973" ht="12.75" customHeight="1" x14ac:dyDescent="0.2"/>
    <row r="974" ht="12.75" customHeight="1" x14ac:dyDescent="0.2"/>
    <row r="975" ht="12.75" customHeight="1" x14ac:dyDescent="0.2"/>
    <row r="976" ht="12.75" customHeight="1" x14ac:dyDescent="0.2"/>
    <row r="977" ht="12.75" customHeight="1" x14ac:dyDescent="0.2"/>
    <row r="978" ht="12.75" customHeight="1" x14ac:dyDescent="0.2"/>
    <row r="979" ht="12.75" customHeight="1" x14ac:dyDescent="0.2"/>
    <row r="980" ht="12.75" customHeight="1" x14ac:dyDescent="0.2"/>
    <row r="981" ht="12.75" customHeight="1" x14ac:dyDescent="0.2"/>
    <row r="982" ht="12.75" customHeight="1" x14ac:dyDescent="0.2"/>
    <row r="983" ht="12.75" customHeight="1" x14ac:dyDescent="0.2"/>
    <row r="984" ht="12.75" customHeight="1" x14ac:dyDescent="0.2"/>
    <row r="985" ht="12.75" customHeight="1" x14ac:dyDescent="0.2"/>
    <row r="986" ht="12.75" customHeight="1" x14ac:dyDescent="0.2"/>
    <row r="987" ht="12.75" customHeight="1" x14ac:dyDescent="0.2"/>
    <row r="988" ht="12.75" customHeight="1" x14ac:dyDescent="0.2"/>
    <row r="989" ht="12.75" customHeight="1" x14ac:dyDescent="0.2"/>
    <row r="990" ht="12.75" customHeight="1" x14ac:dyDescent="0.2"/>
    <row r="991" ht="12.75" customHeight="1" x14ac:dyDescent="0.2"/>
    <row r="992" ht="12.75" customHeight="1" x14ac:dyDescent="0.2"/>
    <row r="993" ht="12.75" customHeight="1" x14ac:dyDescent="0.2"/>
    <row r="994" ht="12.75" customHeight="1" x14ac:dyDescent="0.2"/>
    <row r="995" ht="12.75" customHeight="1" x14ac:dyDescent="0.2"/>
    <row r="996" ht="12.75" customHeight="1" x14ac:dyDescent="0.2"/>
    <row r="997" ht="12.75" customHeight="1" x14ac:dyDescent="0.2"/>
    <row r="998" ht="12.75" customHeight="1" x14ac:dyDescent="0.2"/>
    <row r="999" ht="12.75" customHeight="1" x14ac:dyDescent="0.2"/>
    <row r="1000" ht="12.75" customHeight="1" x14ac:dyDescent="0.2"/>
  </sheetData>
  <conditionalFormatting sqref="D3">
    <cfRule type="notContainsBlanks" dxfId="16" priority="1">
      <formula>LEN(TRIM(D3))&gt;0</formula>
    </cfRule>
  </conditionalFormatting>
  <dataValidations count="3">
    <dataValidation type="list" allowBlank="1" showErrorMessage="1" sqref="E9:E37" xr:uid="{00000000-0002-0000-1100-000000000000}">
      <formula1>"_,Leeg,Restafval,E-Waste,Metaal,Restafval + Metaal,Restafval + E-Waste,E-Waste + Metaal,Restafval + E-Waste + Metaal"</formula1>
    </dataValidation>
    <dataValidation type="list" allowBlank="1" showErrorMessage="1" sqref="D8:D37" xr:uid="{00000000-0002-0000-1100-000001000000}">
      <formula1>$B$83:$B$98</formula1>
    </dataValidation>
    <dataValidation type="list" allowBlank="1" showErrorMessage="1" sqref="G9:G37" xr:uid="{00000000-0002-0000-1100-000002000000}">
      <formula1>"_,Geen brandstof,Diesel,Benzine,LPG,CNG/LNG,Waterstof,Elektrisch"</formula1>
    </dataValidation>
  </dataValidations>
  <pageMargins left="0.78749999999999998" right="0.78749999999999998" top="1.0249999999999999" bottom="1.0249999999999999" header="0" footer="0"/>
  <pageSetup paperSize="9" orientation="portrait"/>
  <headerFooter>
    <oddHeader>&amp;C&amp;A</oddHeader>
    <oddFooter>&amp;CPage &amp;P</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K1000"/>
  <sheetViews>
    <sheetView workbookViewId="0">
      <selection activeCell="E4" sqref="E4"/>
    </sheetView>
  </sheetViews>
  <sheetFormatPr defaultColWidth="14.42578125" defaultRowHeight="15" customHeight="1" x14ac:dyDescent="0.2"/>
  <cols>
    <col min="1" max="2" width="11.5703125" customWidth="1"/>
    <col min="3" max="3" width="24.42578125" customWidth="1"/>
    <col min="4" max="4" width="57" customWidth="1"/>
    <col min="5" max="9" width="11.5703125" customWidth="1"/>
    <col min="10" max="10" width="33.85546875" customWidth="1"/>
    <col min="11" max="26" width="11.5703125" customWidth="1"/>
  </cols>
  <sheetData>
    <row r="1" spans="1:11" ht="12.75" customHeight="1" x14ac:dyDescent="0.2">
      <c r="A1" s="1"/>
      <c r="B1" s="2"/>
      <c r="C1" s="2"/>
      <c r="D1" s="2"/>
      <c r="E1" s="2"/>
      <c r="F1" s="2"/>
      <c r="G1" s="2"/>
      <c r="H1" s="2"/>
      <c r="I1" s="2"/>
      <c r="J1" s="65"/>
      <c r="K1" s="2"/>
    </row>
    <row r="2" spans="1:11" ht="12.75" customHeight="1" x14ac:dyDescent="0.2">
      <c r="A2" s="1"/>
      <c r="B2" s="8"/>
      <c r="C2" s="7" t="s">
        <v>460</v>
      </c>
      <c r="D2" s="8"/>
      <c r="E2" s="8"/>
      <c r="F2" s="8"/>
      <c r="G2" s="8"/>
      <c r="H2" s="8"/>
      <c r="I2" s="8"/>
      <c r="J2" s="33"/>
      <c r="K2" s="2"/>
    </row>
    <row r="3" spans="1:11" ht="12.75" customHeight="1" x14ac:dyDescent="0.4">
      <c r="A3" s="1"/>
      <c r="B3" s="8"/>
      <c r="C3" s="7" t="s">
        <v>417</v>
      </c>
      <c r="E3" s="54" t="str">
        <f>IF(ISBLANK(D3),"Voer de frequentie in van deze route!","ok")</f>
        <v>Voer de frequentie in van deze route!</v>
      </c>
      <c r="F3" s="8"/>
      <c r="G3" s="8"/>
      <c r="H3" s="8"/>
      <c r="I3" s="8"/>
      <c r="J3" s="33"/>
      <c r="K3" s="2"/>
    </row>
    <row r="4" spans="1:11" ht="12.75" customHeight="1" x14ac:dyDescent="0.4">
      <c r="A4" s="1"/>
      <c r="B4" s="8"/>
      <c r="C4" s="7" t="s">
        <v>122</v>
      </c>
      <c r="D4" s="8">
        <f>Voertuigen!D96</f>
        <v>0</v>
      </c>
      <c r="E4" s="54" t="str">
        <f>IF(OR(ISBLANK(D4),D4=0),"Voer een voertuig in bij tabblad voertuigen!","ok")</f>
        <v>Voer een voertuig in bij tabblad voertuigen!</v>
      </c>
      <c r="F4" s="8"/>
      <c r="G4" s="8"/>
      <c r="H4" s="8"/>
      <c r="I4" s="8"/>
      <c r="J4" s="33"/>
      <c r="K4" s="2"/>
    </row>
    <row r="5" spans="1:11" ht="12.75" customHeight="1" x14ac:dyDescent="0.4">
      <c r="A5" s="1"/>
      <c r="B5" s="8"/>
      <c r="C5" s="7" t="s">
        <v>418</v>
      </c>
      <c r="D5" s="8" t="str">
        <f>Voertuigen!E147</f>
        <v>-</v>
      </c>
      <c r="E5" s="54" t="str">
        <f>IF((D5="-"),"Voer een soort brandstof in bij tabblad voertuigen!","ok")</f>
        <v>Voer een soort brandstof in bij tabblad voertuigen!</v>
      </c>
      <c r="F5" s="8"/>
      <c r="G5" s="8"/>
      <c r="H5" s="8"/>
      <c r="I5" s="8"/>
      <c r="J5" s="33"/>
      <c r="K5" s="2"/>
    </row>
    <row r="6" spans="1:11" ht="12.75" customHeight="1" x14ac:dyDescent="0.2">
      <c r="A6" s="1"/>
      <c r="B6" s="8"/>
      <c r="C6" s="8"/>
      <c r="D6" s="8"/>
      <c r="E6" s="8"/>
      <c r="F6" s="8"/>
      <c r="G6" s="8"/>
      <c r="H6" s="8"/>
      <c r="I6" s="8"/>
      <c r="J6" s="33"/>
      <c r="K6" s="2"/>
    </row>
    <row r="7" spans="1:11" ht="12.75" customHeight="1" x14ac:dyDescent="0.2">
      <c r="A7" s="1"/>
      <c r="B7" s="8"/>
      <c r="C7" s="7" t="s">
        <v>419</v>
      </c>
      <c r="D7" s="7" t="s">
        <v>420</v>
      </c>
      <c r="E7" s="7" t="s">
        <v>421</v>
      </c>
      <c r="F7" s="7" t="s">
        <v>422</v>
      </c>
      <c r="G7" s="7" t="s">
        <v>423</v>
      </c>
      <c r="H7" s="7" t="s">
        <v>147</v>
      </c>
      <c r="I7" s="7" t="s">
        <v>424</v>
      </c>
      <c r="J7" s="7" t="s">
        <v>425</v>
      </c>
      <c r="K7" s="2"/>
    </row>
    <row r="8" spans="1:11" ht="12.75" customHeight="1" x14ac:dyDescent="0.2">
      <c r="A8" s="1"/>
      <c r="B8" s="8"/>
      <c r="C8" s="8">
        <v>1</v>
      </c>
      <c r="D8" s="39" t="s">
        <v>81</v>
      </c>
      <c r="E8" s="8" t="s">
        <v>427</v>
      </c>
      <c r="F8" s="8"/>
      <c r="G8" s="8"/>
      <c r="I8" s="8"/>
      <c r="J8" s="33"/>
      <c r="K8" s="2"/>
    </row>
    <row r="9" spans="1:11" ht="12.75" customHeight="1" x14ac:dyDescent="0.2">
      <c r="A9" s="1"/>
      <c r="B9" s="8"/>
      <c r="C9" s="8">
        <v>2</v>
      </c>
      <c r="D9" s="39" t="s">
        <v>81</v>
      </c>
      <c r="E9" s="39" t="s">
        <v>81</v>
      </c>
      <c r="G9" s="39" t="s">
        <v>81</v>
      </c>
      <c r="I9" s="8" t="str">
        <f t="shared" ref="I9:I37" si="0">IF(OR(F9="",G9="_"),IF(D9="_","","Vul de ontbrekende gegevens in"),"ok")</f>
        <v/>
      </c>
      <c r="J9" s="33" t="str">
        <f>IF(D9="_","",(IF(OR(D5=G9,D5="Hybride"),"Klopt","De ingevulde brandstofsoort klopt niet")))</f>
        <v/>
      </c>
      <c r="K9" s="2"/>
    </row>
    <row r="10" spans="1:11" ht="12.75" customHeight="1" x14ac:dyDescent="0.2">
      <c r="A10" s="1"/>
      <c r="B10" s="8"/>
      <c r="C10" s="8">
        <v>3</v>
      </c>
      <c r="D10" s="39" t="s">
        <v>81</v>
      </c>
      <c r="E10" s="39" t="s">
        <v>81</v>
      </c>
      <c r="G10" s="39" t="s">
        <v>81</v>
      </c>
      <c r="I10" s="8" t="str">
        <f t="shared" si="0"/>
        <v/>
      </c>
      <c r="J10" s="33" t="str">
        <f>IF(D10="_","",(IF(OR(D5=G10,D5="Hybride"),"Klopt","De ingevulde brandstofsoort klopt niet")))</f>
        <v/>
      </c>
      <c r="K10" s="2"/>
    </row>
    <row r="11" spans="1:11" ht="12.75" customHeight="1" x14ac:dyDescent="0.2">
      <c r="A11" s="1"/>
      <c r="B11" s="8"/>
      <c r="C11" s="8">
        <v>4</v>
      </c>
      <c r="D11" s="39" t="s">
        <v>81</v>
      </c>
      <c r="E11" s="39" t="s">
        <v>81</v>
      </c>
      <c r="G11" s="39" t="s">
        <v>81</v>
      </c>
      <c r="I11" s="8" t="str">
        <f t="shared" si="0"/>
        <v/>
      </c>
      <c r="J11" s="33" t="str">
        <f>IF(D11="_","",(IF(OR(D5=G11,D5="Hybride"),"Klopt","De ingevulde brandstofsoort klopt niet")))</f>
        <v/>
      </c>
      <c r="K11" s="2"/>
    </row>
    <row r="12" spans="1:11" ht="12.75" customHeight="1" x14ac:dyDescent="0.2">
      <c r="A12" s="1"/>
      <c r="B12" s="8"/>
      <c r="C12" s="8">
        <v>5</v>
      </c>
      <c r="D12" s="39" t="s">
        <v>81</v>
      </c>
      <c r="E12" s="39" t="s">
        <v>81</v>
      </c>
      <c r="G12" s="39" t="s">
        <v>81</v>
      </c>
      <c r="I12" s="8" t="str">
        <f t="shared" si="0"/>
        <v/>
      </c>
      <c r="J12" s="33" t="str">
        <f>IF(D12="_","",(IF(OR(D5=G12,D5="Hybride"),"Klopt","De ingevulde brandstofsoort klopt niet")))</f>
        <v/>
      </c>
      <c r="K12" s="2"/>
    </row>
    <row r="13" spans="1:11" ht="12.75" customHeight="1" x14ac:dyDescent="0.2">
      <c r="A13" s="1"/>
      <c r="B13" s="8"/>
      <c r="C13" s="8">
        <v>6</v>
      </c>
      <c r="D13" s="39" t="s">
        <v>81</v>
      </c>
      <c r="E13" s="39" t="s">
        <v>81</v>
      </c>
      <c r="G13" s="39" t="s">
        <v>81</v>
      </c>
      <c r="I13" s="8" t="str">
        <f t="shared" si="0"/>
        <v/>
      </c>
      <c r="J13" s="33" t="str">
        <f>IF(D13="_","",(IF(OR(D5=G13,D5="Hybride"),"Klopt","De ingevulde brandstofsoort klopt niet")))</f>
        <v/>
      </c>
      <c r="K13" s="2"/>
    </row>
    <row r="14" spans="1:11" ht="12.75" customHeight="1" x14ac:dyDescent="0.2">
      <c r="A14" s="1"/>
      <c r="B14" s="8"/>
      <c r="C14" s="8">
        <v>7</v>
      </c>
      <c r="D14" s="39" t="s">
        <v>81</v>
      </c>
      <c r="E14" s="39" t="s">
        <v>81</v>
      </c>
      <c r="G14" s="39" t="s">
        <v>81</v>
      </c>
      <c r="I14" s="8" t="str">
        <f t="shared" si="0"/>
        <v/>
      </c>
      <c r="J14" s="33" t="str">
        <f>IF(D14="_","",(IF(OR(D5=G14,D5="Hybride"),"Klopt","De ingevulde brandstofsoort klopt niet")))</f>
        <v/>
      </c>
      <c r="K14" s="2"/>
    </row>
    <row r="15" spans="1:11" ht="12.75" customHeight="1" x14ac:dyDescent="0.2">
      <c r="A15" s="1"/>
      <c r="B15" s="8"/>
      <c r="C15" s="8">
        <v>8</v>
      </c>
      <c r="D15" s="39" t="s">
        <v>81</v>
      </c>
      <c r="E15" s="39" t="s">
        <v>81</v>
      </c>
      <c r="G15" s="39" t="s">
        <v>81</v>
      </c>
      <c r="I15" s="8" t="str">
        <f t="shared" si="0"/>
        <v/>
      </c>
      <c r="J15" s="33" t="str">
        <f>IF(D15="_","",(IF(OR(D5=G15,D5="Hybride"),"Klopt","De ingevulde brandstofsoort klopt niet")))</f>
        <v/>
      </c>
      <c r="K15" s="2"/>
    </row>
    <row r="16" spans="1:11" ht="12.75" customHeight="1" x14ac:dyDescent="0.2">
      <c r="A16" s="1"/>
      <c r="B16" s="8"/>
      <c r="C16" s="8">
        <v>9</v>
      </c>
      <c r="D16" s="39" t="s">
        <v>81</v>
      </c>
      <c r="E16" s="39" t="s">
        <v>81</v>
      </c>
      <c r="G16" s="39" t="s">
        <v>81</v>
      </c>
      <c r="I16" s="8" t="str">
        <f t="shared" si="0"/>
        <v/>
      </c>
      <c r="J16" s="33" t="str">
        <f>IF(D16="_","",(IF(OR(D5=G16,D5="Hybride"),"Klopt","De ingevulde brandstofsoort klopt niet")))</f>
        <v/>
      </c>
      <c r="K16" s="2"/>
    </row>
    <row r="17" spans="1:11" ht="12.75" customHeight="1" x14ac:dyDescent="0.2">
      <c r="A17" s="1"/>
      <c r="B17" s="8"/>
      <c r="C17" s="8">
        <v>10</v>
      </c>
      <c r="D17" s="39" t="s">
        <v>81</v>
      </c>
      <c r="E17" s="39" t="s">
        <v>81</v>
      </c>
      <c r="G17" s="39" t="s">
        <v>81</v>
      </c>
      <c r="I17" s="8" t="str">
        <f t="shared" si="0"/>
        <v/>
      </c>
      <c r="J17" s="33" t="str">
        <f>IF(D17="_","",(IF(OR(D5=G17,D5="Hybride"),"Klopt","De ingevulde brandstofsoort klopt niet")))</f>
        <v/>
      </c>
      <c r="K17" s="2"/>
    </row>
    <row r="18" spans="1:11" ht="12.75" customHeight="1" x14ac:dyDescent="0.2">
      <c r="A18" s="1"/>
      <c r="B18" s="8"/>
      <c r="C18" s="8">
        <v>11</v>
      </c>
      <c r="D18" s="39" t="s">
        <v>81</v>
      </c>
      <c r="E18" s="39" t="s">
        <v>81</v>
      </c>
      <c r="G18" s="39" t="s">
        <v>81</v>
      </c>
      <c r="I18" s="8" t="str">
        <f t="shared" si="0"/>
        <v/>
      </c>
      <c r="J18" s="33" t="str">
        <f>IF(D18="_","",(IF(OR(D5=G18,D5="Hybride"),"Klopt","De ingevulde brandstofsoort klopt niet")))</f>
        <v/>
      </c>
      <c r="K18" s="2"/>
    </row>
    <row r="19" spans="1:11" ht="12.75" customHeight="1" x14ac:dyDescent="0.2">
      <c r="A19" s="1"/>
      <c r="B19" s="8"/>
      <c r="C19" s="8">
        <v>12</v>
      </c>
      <c r="D19" s="39" t="s">
        <v>81</v>
      </c>
      <c r="E19" s="39" t="s">
        <v>81</v>
      </c>
      <c r="F19" s="39" t="s">
        <v>445</v>
      </c>
      <c r="G19" s="39" t="s">
        <v>81</v>
      </c>
      <c r="H19" s="39" t="s">
        <v>431</v>
      </c>
      <c r="I19" s="8" t="str">
        <f t="shared" si="0"/>
        <v/>
      </c>
      <c r="J19" s="33" t="str">
        <f>IF(D19="_","",(IF(OR(D5=G19,D5="Hybride"),"Klopt","De ingevulde brandstofsoort klopt niet")))</f>
        <v/>
      </c>
      <c r="K19" s="2"/>
    </row>
    <row r="20" spans="1:11" ht="12.75" customHeight="1" x14ac:dyDescent="0.2">
      <c r="A20" s="1"/>
      <c r="B20" s="8"/>
      <c r="C20" s="8">
        <v>13</v>
      </c>
      <c r="D20" s="39" t="s">
        <v>81</v>
      </c>
      <c r="E20" s="39" t="s">
        <v>81</v>
      </c>
      <c r="F20" s="39" t="s">
        <v>445</v>
      </c>
      <c r="G20" s="39" t="s">
        <v>81</v>
      </c>
      <c r="I20" s="8" t="str">
        <f t="shared" si="0"/>
        <v/>
      </c>
      <c r="J20" s="33" t="str">
        <f>IF(D20="_","",(IF(OR(D5=G20,D5="Hybride"),"Klopt","De ingevulde brandstofsoort klopt niet")))</f>
        <v/>
      </c>
      <c r="K20" s="2"/>
    </row>
    <row r="21" spans="1:11" ht="12.75" customHeight="1" x14ac:dyDescent="0.2">
      <c r="A21" s="1"/>
      <c r="B21" s="8"/>
      <c r="C21" s="8">
        <v>14</v>
      </c>
      <c r="D21" s="39" t="s">
        <v>81</v>
      </c>
      <c r="E21" s="39" t="s">
        <v>81</v>
      </c>
      <c r="F21" s="39" t="s">
        <v>445</v>
      </c>
      <c r="G21" s="39" t="s">
        <v>81</v>
      </c>
      <c r="I21" s="8" t="str">
        <f t="shared" si="0"/>
        <v/>
      </c>
      <c r="J21" s="33" t="str">
        <f>IF(D21="_","",(IF(OR(D5=G21,D5="Hybride"),"Klopt","De ingevulde brandstofsoort klopt niet")))</f>
        <v/>
      </c>
      <c r="K21" s="2"/>
    </row>
    <row r="22" spans="1:11" ht="12.75" customHeight="1" x14ac:dyDescent="0.2">
      <c r="A22" s="1"/>
      <c r="B22" s="8"/>
      <c r="C22" s="8">
        <v>15</v>
      </c>
      <c r="D22" s="39" t="s">
        <v>81</v>
      </c>
      <c r="E22" s="39" t="s">
        <v>81</v>
      </c>
      <c r="G22" s="39" t="s">
        <v>81</v>
      </c>
      <c r="I22" s="8" t="str">
        <f t="shared" si="0"/>
        <v/>
      </c>
      <c r="J22" s="33" t="str">
        <f>IF(D22="_","",(IF(OR(D5=G22,D5="Hybride"),"Klopt","De ingevulde brandstofsoort klopt niet")))</f>
        <v/>
      </c>
      <c r="K22" s="2"/>
    </row>
    <row r="23" spans="1:11" ht="12.75" customHeight="1" x14ac:dyDescent="0.2">
      <c r="A23" s="1"/>
      <c r="B23" s="8"/>
      <c r="C23" s="8">
        <v>16</v>
      </c>
      <c r="D23" s="39" t="s">
        <v>81</v>
      </c>
      <c r="E23" s="39" t="s">
        <v>81</v>
      </c>
      <c r="F23" s="39" t="s">
        <v>445</v>
      </c>
      <c r="G23" s="39" t="s">
        <v>81</v>
      </c>
      <c r="I23" s="8" t="str">
        <f t="shared" si="0"/>
        <v/>
      </c>
      <c r="J23" s="33" t="str">
        <f>IF(D23="_","",(IF(OR(D5=G23,D5="Hybride"),"Klopt","De ingevulde brandstofsoort klopt niet")))</f>
        <v/>
      </c>
      <c r="K23" s="2"/>
    </row>
    <row r="24" spans="1:11" ht="12.75" customHeight="1" x14ac:dyDescent="0.2">
      <c r="A24" s="1"/>
      <c r="B24" s="8"/>
      <c r="C24" s="8">
        <v>17</v>
      </c>
      <c r="D24" s="39" t="s">
        <v>81</v>
      </c>
      <c r="E24" s="39" t="s">
        <v>81</v>
      </c>
      <c r="F24" s="39" t="s">
        <v>445</v>
      </c>
      <c r="G24" s="39" t="s">
        <v>81</v>
      </c>
      <c r="I24" s="8" t="str">
        <f t="shared" si="0"/>
        <v/>
      </c>
      <c r="J24" s="33" t="str">
        <f>IF(D24="_","",(IF(OR(D5=G24,D5="Hybride"),"Klopt","De ingevulde brandstofsoort klopt niet")))</f>
        <v/>
      </c>
      <c r="K24" s="2"/>
    </row>
    <row r="25" spans="1:11" ht="12.75" customHeight="1" x14ac:dyDescent="0.2">
      <c r="A25" s="1"/>
      <c r="B25" s="8"/>
      <c r="C25" s="8">
        <v>18</v>
      </c>
      <c r="D25" s="39" t="s">
        <v>81</v>
      </c>
      <c r="E25" s="39" t="s">
        <v>81</v>
      </c>
      <c r="F25" s="39" t="s">
        <v>445</v>
      </c>
      <c r="G25" s="39" t="s">
        <v>81</v>
      </c>
      <c r="I25" s="8" t="str">
        <f t="shared" si="0"/>
        <v/>
      </c>
      <c r="J25" s="33" t="str">
        <f>IF(D25="_","",(IF(OR(D5=G25,D5="Hybride"),"Klopt","De ingevulde brandstofsoort klopt niet")))</f>
        <v/>
      </c>
      <c r="K25" s="2"/>
    </row>
    <row r="26" spans="1:11" ht="12.75" customHeight="1" x14ac:dyDescent="0.2">
      <c r="A26" s="1"/>
      <c r="B26" s="8"/>
      <c r="C26" s="8">
        <v>19</v>
      </c>
      <c r="D26" s="39" t="s">
        <v>81</v>
      </c>
      <c r="E26" s="39" t="s">
        <v>81</v>
      </c>
      <c r="F26" s="39" t="s">
        <v>445</v>
      </c>
      <c r="G26" s="39" t="s">
        <v>81</v>
      </c>
      <c r="I26" s="8" t="str">
        <f t="shared" si="0"/>
        <v/>
      </c>
      <c r="J26" s="33" t="str">
        <f>IF(D26="_","",(IF(OR(D5=G26,D5="Hybride"),"Klopt","De ingevulde brandstofsoort klopt niet")))</f>
        <v/>
      </c>
      <c r="K26" s="2"/>
    </row>
    <row r="27" spans="1:11" ht="12.75" customHeight="1" x14ac:dyDescent="0.2">
      <c r="A27" s="1"/>
      <c r="B27" s="8"/>
      <c r="C27" s="8">
        <v>20</v>
      </c>
      <c r="D27" s="39" t="s">
        <v>81</v>
      </c>
      <c r="E27" s="39" t="s">
        <v>81</v>
      </c>
      <c r="F27" s="39" t="s">
        <v>445</v>
      </c>
      <c r="G27" s="39" t="s">
        <v>81</v>
      </c>
      <c r="I27" s="8" t="str">
        <f t="shared" si="0"/>
        <v/>
      </c>
      <c r="J27" s="33" t="str">
        <f>IF(D27="_","",(IF(OR(D5=G27,D5="Hybride"),"Klopt","De ingevulde brandstofsoort klopt niet")))</f>
        <v/>
      </c>
      <c r="K27" s="2"/>
    </row>
    <row r="28" spans="1:11" ht="12.75" customHeight="1" x14ac:dyDescent="0.2">
      <c r="A28" s="1"/>
      <c r="B28" s="8"/>
      <c r="C28" s="8">
        <v>21</v>
      </c>
      <c r="D28" s="39" t="s">
        <v>81</v>
      </c>
      <c r="E28" s="39" t="s">
        <v>81</v>
      </c>
      <c r="F28" s="39" t="s">
        <v>445</v>
      </c>
      <c r="G28" s="39" t="s">
        <v>81</v>
      </c>
      <c r="I28" s="8" t="str">
        <f t="shared" si="0"/>
        <v/>
      </c>
      <c r="J28" s="33" t="str">
        <f>IF(D28="_","",(IF(OR(D5=G28,D5="Hybride"),"Klopt","De ingevulde brandstofsoort klopt niet")))</f>
        <v/>
      </c>
      <c r="K28" s="2"/>
    </row>
    <row r="29" spans="1:11" ht="12.75" customHeight="1" x14ac:dyDescent="0.2">
      <c r="A29" s="1"/>
      <c r="B29" s="8"/>
      <c r="C29" s="8">
        <v>22</v>
      </c>
      <c r="D29" s="39" t="s">
        <v>81</v>
      </c>
      <c r="E29" s="39" t="s">
        <v>81</v>
      </c>
      <c r="G29" s="39" t="s">
        <v>81</v>
      </c>
      <c r="I29" s="8" t="str">
        <f t="shared" si="0"/>
        <v/>
      </c>
      <c r="J29" s="33" t="str">
        <f>IF(D29="_","",(IF(OR(D5=G29,D5="Hybride"),"Klopt","De ingevulde brandstofsoort klopt niet")))</f>
        <v/>
      </c>
      <c r="K29" s="2"/>
    </row>
    <row r="30" spans="1:11" ht="12.75" customHeight="1" x14ac:dyDescent="0.2">
      <c r="A30" s="1"/>
      <c r="B30" s="8"/>
      <c r="C30" s="8">
        <v>23</v>
      </c>
      <c r="D30" s="39" t="s">
        <v>81</v>
      </c>
      <c r="E30" s="39" t="s">
        <v>81</v>
      </c>
      <c r="G30" s="39" t="s">
        <v>81</v>
      </c>
      <c r="I30" s="8" t="str">
        <f t="shared" si="0"/>
        <v/>
      </c>
      <c r="J30" s="33" t="str">
        <f>IF(D30="_","",(IF(OR(D5=G30,D5="Hybride"),"Klopt","De ingevulde brandstofsoort klopt niet")))</f>
        <v/>
      </c>
      <c r="K30" s="2"/>
    </row>
    <row r="31" spans="1:11" ht="12.75" customHeight="1" x14ac:dyDescent="0.2">
      <c r="A31" s="1"/>
      <c r="B31" s="8"/>
      <c r="C31" s="8">
        <v>24</v>
      </c>
      <c r="D31" s="39" t="s">
        <v>81</v>
      </c>
      <c r="E31" s="39" t="s">
        <v>81</v>
      </c>
      <c r="G31" s="39" t="s">
        <v>81</v>
      </c>
      <c r="I31" s="8" t="str">
        <f t="shared" si="0"/>
        <v/>
      </c>
      <c r="J31" s="33" t="str">
        <f>IF(D31="_","",(IF(OR(D5=G31,D5="Hybride"),"Klopt","De ingevulde brandstofsoort klopt niet")))</f>
        <v/>
      </c>
      <c r="K31" s="2"/>
    </row>
    <row r="32" spans="1:11" ht="12.75" customHeight="1" x14ac:dyDescent="0.2">
      <c r="A32" s="1"/>
      <c r="B32" s="8"/>
      <c r="C32" s="8">
        <v>25</v>
      </c>
      <c r="D32" s="39" t="s">
        <v>81</v>
      </c>
      <c r="E32" s="39" t="s">
        <v>81</v>
      </c>
      <c r="G32" s="39" t="s">
        <v>81</v>
      </c>
      <c r="I32" s="8" t="str">
        <f t="shared" si="0"/>
        <v/>
      </c>
      <c r="J32" s="33" t="str">
        <f>IF(D32="_","",(IF(OR(D5=G32,D5="Hybride"),"Klopt","De ingevulde brandstofsoort klopt niet")))</f>
        <v/>
      </c>
      <c r="K32" s="2"/>
    </row>
    <row r="33" spans="1:11" ht="12.75" customHeight="1" x14ac:dyDescent="0.2">
      <c r="A33" s="1"/>
      <c r="B33" s="8"/>
      <c r="C33" s="8">
        <v>26</v>
      </c>
      <c r="D33" s="39" t="s">
        <v>81</v>
      </c>
      <c r="E33" s="39" t="s">
        <v>81</v>
      </c>
      <c r="G33" s="39" t="s">
        <v>81</v>
      </c>
      <c r="I33" s="8" t="str">
        <f t="shared" si="0"/>
        <v/>
      </c>
      <c r="J33" s="33" t="str">
        <f>IF(D33="_","",(IF(OR(D5=G33,D5="Hybride"),"Klopt","De ingevulde brandstofsoort klopt niet")))</f>
        <v/>
      </c>
      <c r="K33" s="2"/>
    </row>
    <row r="34" spans="1:11" ht="12.75" customHeight="1" x14ac:dyDescent="0.2">
      <c r="A34" s="1"/>
      <c r="B34" s="8"/>
      <c r="C34" s="8">
        <v>27</v>
      </c>
      <c r="D34" s="39" t="s">
        <v>81</v>
      </c>
      <c r="E34" s="39" t="s">
        <v>81</v>
      </c>
      <c r="G34" s="39" t="s">
        <v>81</v>
      </c>
      <c r="I34" s="8" t="str">
        <f t="shared" si="0"/>
        <v/>
      </c>
      <c r="J34" s="33" t="str">
        <f>IF(D34="_","",(IF(OR(D5=G34,D5="Hybride"),"Klopt","De ingevulde brandstofsoort klopt niet")))</f>
        <v/>
      </c>
      <c r="K34" s="2"/>
    </row>
    <row r="35" spans="1:11" ht="12.75" customHeight="1" x14ac:dyDescent="0.2">
      <c r="A35" s="1"/>
      <c r="B35" s="8"/>
      <c r="C35" s="8">
        <v>28</v>
      </c>
      <c r="D35" s="39" t="s">
        <v>81</v>
      </c>
      <c r="E35" s="39" t="s">
        <v>81</v>
      </c>
      <c r="G35" s="39" t="s">
        <v>81</v>
      </c>
      <c r="I35" s="8" t="str">
        <f t="shared" si="0"/>
        <v/>
      </c>
      <c r="J35" s="33" t="str">
        <f>IF(D35="_","",(IF(OR(D5=G35,D5="Hybride"),"Klopt","De ingevulde brandstofsoort klopt niet")))</f>
        <v/>
      </c>
      <c r="K35" s="2"/>
    </row>
    <row r="36" spans="1:11" ht="12.75" customHeight="1" x14ac:dyDescent="0.2">
      <c r="A36" s="1"/>
      <c r="B36" s="8"/>
      <c r="C36" s="8">
        <v>29</v>
      </c>
      <c r="D36" s="39" t="s">
        <v>81</v>
      </c>
      <c r="E36" s="39" t="s">
        <v>81</v>
      </c>
      <c r="G36" s="39" t="s">
        <v>81</v>
      </c>
      <c r="I36" s="8" t="str">
        <f t="shared" si="0"/>
        <v/>
      </c>
      <c r="J36" s="33" t="str">
        <f>IF(D36="_","",(IF(OR(D5=G36,D5="Hybride"),"Klopt","De ingevulde brandstofsoort klopt niet")))</f>
        <v/>
      </c>
      <c r="K36" s="2"/>
    </row>
    <row r="37" spans="1:11" ht="12.75" customHeight="1" x14ac:dyDescent="0.2">
      <c r="A37" s="1"/>
      <c r="B37" s="8"/>
      <c r="C37" s="8">
        <v>30</v>
      </c>
      <c r="D37" s="39" t="s">
        <v>81</v>
      </c>
      <c r="E37" s="39" t="s">
        <v>81</v>
      </c>
      <c r="F37" s="38"/>
      <c r="G37" s="39" t="s">
        <v>81</v>
      </c>
      <c r="H37" s="38"/>
      <c r="I37" s="8" t="str">
        <f t="shared" si="0"/>
        <v/>
      </c>
      <c r="J37" s="33" t="str">
        <f>IF(D37="_","",(IF(OR(D5=G37,D5="Hybride"),"Klopt","De ingevulde brandstofsoort klopt niet")))</f>
        <v/>
      </c>
      <c r="K37" s="2"/>
    </row>
    <row r="38" spans="1:11" ht="12.75" customHeight="1" x14ac:dyDescent="0.2">
      <c r="A38" s="1"/>
      <c r="B38" s="8"/>
      <c r="C38" s="8"/>
      <c r="D38" s="7" t="s">
        <v>432</v>
      </c>
      <c r="E38" s="7"/>
      <c r="F38" s="7">
        <f>SUM(F9:F28)</f>
        <v>0</v>
      </c>
      <c r="G38" s="8"/>
      <c r="H38" s="8"/>
      <c r="I38" s="8"/>
      <c r="J38" s="33"/>
      <c r="K38" s="2"/>
    </row>
    <row r="39" spans="1:11" ht="12.75" customHeight="1" x14ac:dyDescent="0.2">
      <c r="A39" s="1"/>
      <c r="B39" s="8"/>
      <c r="C39" s="8"/>
      <c r="D39" s="8"/>
      <c r="E39" s="8"/>
      <c r="F39" s="8"/>
      <c r="G39" s="8"/>
      <c r="H39" s="8"/>
      <c r="I39" s="8"/>
      <c r="J39" s="33"/>
      <c r="K39" s="2"/>
    </row>
    <row r="40" spans="1:11" ht="12.75" customHeight="1" x14ac:dyDescent="0.2">
      <c r="A40" s="2"/>
      <c r="B40" s="2"/>
      <c r="C40" s="2"/>
      <c r="D40" s="2"/>
      <c r="E40" s="2"/>
      <c r="F40" s="2"/>
      <c r="G40" s="2"/>
      <c r="H40" s="2"/>
      <c r="I40" s="2"/>
      <c r="J40" s="65"/>
      <c r="K40" s="2"/>
    </row>
    <row r="41" spans="1:11" ht="12.75" customHeight="1" x14ac:dyDescent="0.2">
      <c r="A41" s="2"/>
      <c r="B41" s="2"/>
      <c r="C41" s="2"/>
      <c r="D41" s="2"/>
      <c r="E41" s="2"/>
      <c r="F41" s="2"/>
      <c r="G41" s="2"/>
      <c r="H41" s="2"/>
      <c r="I41" s="2"/>
      <c r="J41" s="65"/>
      <c r="K41" s="2"/>
    </row>
    <row r="42" spans="1:11" ht="12.75" customHeight="1" x14ac:dyDescent="0.2">
      <c r="A42" s="2"/>
      <c r="B42" s="8"/>
      <c r="C42" s="7" t="s">
        <v>209</v>
      </c>
      <c r="D42" s="7" t="s">
        <v>210</v>
      </c>
      <c r="E42" s="7"/>
      <c r="F42" s="7"/>
      <c r="G42" s="7"/>
      <c r="H42" s="7" t="s">
        <v>211</v>
      </c>
      <c r="I42" s="7"/>
      <c r="J42" s="2"/>
      <c r="K42" s="2"/>
    </row>
    <row r="43" spans="1:11" ht="12.75" customHeight="1" x14ac:dyDescent="0.2">
      <c r="A43" s="2"/>
      <c r="B43" s="8"/>
      <c r="C43" s="40" t="s">
        <v>212</v>
      </c>
      <c r="D43" s="40" t="s">
        <v>213</v>
      </c>
      <c r="E43" s="40"/>
      <c r="F43" s="40"/>
      <c r="G43" s="40"/>
      <c r="H43" s="41" t="s">
        <v>214</v>
      </c>
      <c r="I43" s="8"/>
      <c r="J43" s="2"/>
      <c r="K43" s="2"/>
    </row>
    <row r="44" spans="1:11" ht="12.75" customHeight="1" x14ac:dyDescent="0.2">
      <c r="A44" s="2"/>
      <c r="B44" s="8"/>
      <c r="C44" s="40" t="s">
        <v>212</v>
      </c>
      <c r="D44" s="40" t="s">
        <v>215</v>
      </c>
      <c r="E44" s="40"/>
      <c r="F44" s="40"/>
      <c r="G44" s="40"/>
      <c r="H44" s="41" t="s">
        <v>216</v>
      </c>
      <c r="I44" s="8"/>
      <c r="J44" s="2"/>
      <c r="K44" s="2"/>
    </row>
    <row r="45" spans="1:11" ht="12.75" customHeight="1" x14ac:dyDescent="0.2">
      <c r="A45" s="2"/>
      <c r="B45" s="8"/>
      <c r="C45" s="40" t="s">
        <v>212</v>
      </c>
      <c r="D45" s="40" t="s">
        <v>217</v>
      </c>
      <c r="E45" s="40"/>
      <c r="F45" s="40"/>
      <c r="G45" s="40"/>
      <c r="H45" s="41" t="s">
        <v>218</v>
      </c>
      <c r="I45" s="8"/>
      <c r="J45" s="2"/>
      <c r="K45" s="2"/>
    </row>
    <row r="46" spans="1:11" ht="12.75" customHeight="1" x14ac:dyDescent="0.2">
      <c r="A46" s="2"/>
      <c r="B46" s="8"/>
      <c r="C46" s="40" t="s">
        <v>212</v>
      </c>
      <c r="D46" s="40" t="s">
        <v>219</v>
      </c>
      <c r="E46" s="40"/>
      <c r="F46" s="40"/>
      <c r="G46" s="40"/>
      <c r="H46" s="41" t="s">
        <v>220</v>
      </c>
      <c r="I46" s="8"/>
      <c r="J46" s="2"/>
      <c r="K46" s="2"/>
    </row>
    <row r="47" spans="1:11" ht="12.75" customHeight="1" x14ac:dyDescent="0.2">
      <c r="A47" s="2"/>
      <c r="B47" s="8"/>
      <c r="C47" s="40" t="s">
        <v>212</v>
      </c>
      <c r="D47" s="40" t="s">
        <v>221</v>
      </c>
      <c r="E47" s="40"/>
      <c r="F47" s="40"/>
      <c r="G47" s="40"/>
      <c r="H47" s="41" t="s">
        <v>222</v>
      </c>
      <c r="I47" s="8"/>
      <c r="J47" s="2"/>
      <c r="K47" s="2"/>
    </row>
    <row r="48" spans="1:11" ht="12.75" customHeight="1" x14ac:dyDescent="0.2">
      <c r="A48" s="2"/>
      <c r="B48" s="8"/>
      <c r="C48" s="40" t="s">
        <v>212</v>
      </c>
      <c r="D48" s="40" t="s">
        <v>223</v>
      </c>
      <c r="E48" s="40"/>
      <c r="F48" s="40"/>
      <c r="G48" s="40"/>
      <c r="H48" s="41" t="s">
        <v>224</v>
      </c>
      <c r="I48" s="8"/>
      <c r="J48" s="2"/>
      <c r="K48" s="2"/>
    </row>
    <row r="49" spans="1:11" ht="12.75" customHeight="1" x14ac:dyDescent="0.2">
      <c r="A49" s="2"/>
      <c r="B49" s="8"/>
      <c r="C49" s="40" t="s">
        <v>212</v>
      </c>
      <c r="D49" s="28" t="s">
        <v>225</v>
      </c>
      <c r="E49" s="28"/>
      <c r="F49" s="28"/>
      <c r="G49" s="40"/>
      <c r="H49" s="41" t="s">
        <v>226</v>
      </c>
      <c r="I49" s="8"/>
      <c r="J49" s="2"/>
      <c r="K49" s="2"/>
    </row>
    <row r="50" spans="1:11" ht="12.75" customHeight="1" x14ac:dyDescent="0.2">
      <c r="A50" s="2"/>
      <c r="B50" s="8"/>
      <c r="C50" s="42"/>
      <c r="D50" s="42"/>
      <c r="E50" s="43"/>
      <c r="F50" s="44"/>
      <c r="G50" s="44"/>
      <c r="H50" s="40"/>
      <c r="I50" s="8"/>
      <c r="J50" s="2"/>
      <c r="K50" s="2"/>
    </row>
    <row r="51" spans="1:11" ht="12.75" customHeight="1" x14ac:dyDescent="0.2">
      <c r="A51" s="2"/>
      <c r="B51" s="8"/>
      <c r="C51" s="40" t="s">
        <v>213</v>
      </c>
      <c r="D51" s="18" t="s">
        <v>215</v>
      </c>
      <c r="E51" s="18"/>
      <c r="F51" s="18"/>
      <c r="G51" s="40"/>
      <c r="H51" s="41" t="s">
        <v>227</v>
      </c>
      <c r="I51" s="8"/>
      <c r="J51" s="2"/>
      <c r="K51" s="2"/>
    </row>
    <row r="52" spans="1:11" ht="12.75" customHeight="1" x14ac:dyDescent="0.2">
      <c r="A52" s="2"/>
      <c r="B52" s="8"/>
      <c r="C52" s="40" t="s">
        <v>213</v>
      </c>
      <c r="D52" s="40" t="s">
        <v>217</v>
      </c>
      <c r="E52" s="40"/>
      <c r="F52" s="40"/>
      <c r="G52" s="40"/>
      <c r="H52" s="41" t="s">
        <v>228</v>
      </c>
      <c r="I52" s="8"/>
      <c r="J52" s="2"/>
      <c r="K52" s="2"/>
    </row>
    <row r="53" spans="1:11" ht="12.75" customHeight="1" x14ac:dyDescent="0.2">
      <c r="A53" s="2"/>
      <c r="B53" s="8"/>
      <c r="C53" s="40" t="s">
        <v>213</v>
      </c>
      <c r="D53" s="40" t="s">
        <v>219</v>
      </c>
      <c r="E53" s="40"/>
      <c r="F53" s="40"/>
      <c r="G53" s="40"/>
      <c r="H53" s="41" t="s">
        <v>229</v>
      </c>
      <c r="I53" s="8"/>
      <c r="J53" s="2"/>
      <c r="K53" s="2"/>
    </row>
    <row r="54" spans="1:11" ht="12.75" customHeight="1" x14ac:dyDescent="0.2">
      <c r="A54" s="2"/>
      <c r="B54" s="8"/>
      <c r="C54" s="40" t="s">
        <v>213</v>
      </c>
      <c r="D54" s="40" t="s">
        <v>221</v>
      </c>
      <c r="E54" s="40"/>
      <c r="F54" s="40"/>
      <c r="G54" s="40"/>
      <c r="H54" s="41" t="s">
        <v>230</v>
      </c>
      <c r="I54" s="8"/>
      <c r="J54" s="2"/>
      <c r="K54" s="2"/>
    </row>
    <row r="55" spans="1:11" ht="12.75" customHeight="1" x14ac:dyDescent="0.2">
      <c r="A55" s="2"/>
      <c r="B55" s="8"/>
      <c r="C55" s="40" t="s">
        <v>213</v>
      </c>
      <c r="D55" s="40" t="s">
        <v>223</v>
      </c>
      <c r="E55" s="40"/>
      <c r="F55" s="40"/>
      <c r="G55" s="40"/>
      <c r="H55" s="41" t="s">
        <v>231</v>
      </c>
      <c r="I55" s="8"/>
      <c r="J55" s="2"/>
      <c r="K55" s="2"/>
    </row>
    <row r="56" spans="1:11" ht="12.75" customHeight="1" x14ac:dyDescent="0.2">
      <c r="A56" s="2"/>
      <c r="B56" s="8"/>
      <c r="C56" s="40" t="s">
        <v>213</v>
      </c>
      <c r="D56" s="40" t="s">
        <v>225</v>
      </c>
      <c r="E56" s="40"/>
      <c r="F56" s="40"/>
      <c r="G56" s="40"/>
      <c r="H56" s="41" t="s">
        <v>232</v>
      </c>
      <c r="I56" s="8"/>
      <c r="J56" s="2"/>
      <c r="K56" s="2"/>
    </row>
    <row r="57" spans="1:11" ht="12.75" customHeight="1" x14ac:dyDescent="0.2">
      <c r="A57" s="2"/>
      <c r="B57" s="8"/>
      <c r="C57" s="40"/>
      <c r="D57" s="40"/>
      <c r="E57" s="40"/>
      <c r="F57" s="40"/>
      <c r="G57" s="40"/>
      <c r="H57" s="40"/>
      <c r="I57" s="8"/>
      <c r="J57" s="2"/>
      <c r="K57" s="2"/>
    </row>
    <row r="58" spans="1:11" ht="12.75" customHeight="1" x14ac:dyDescent="0.2">
      <c r="A58" s="2"/>
      <c r="B58" s="8"/>
      <c r="C58" s="40" t="s">
        <v>215</v>
      </c>
      <c r="D58" s="40" t="s">
        <v>217</v>
      </c>
      <c r="E58" s="40"/>
      <c r="F58" s="40"/>
      <c r="G58" s="40"/>
      <c r="H58" s="41" t="s">
        <v>233</v>
      </c>
      <c r="I58" s="8"/>
      <c r="J58" s="2"/>
      <c r="K58" s="2"/>
    </row>
    <row r="59" spans="1:11" ht="12.75" customHeight="1" x14ac:dyDescent="0.2">
      <c r="A59" s="2"/>
      <c r="B59" s="8"/>
      <c r="C59" s="40" t="s">
        <v>215</v>
      </c>
      <c r="D59" s="40" t="s">
        <v>219</v>
      </c>
      <c r="E59" s="40"/>
      <c r="F59" s="40"/>
      <c r="G59" s="40"/>
      <c r="H59" s="41" t="s">
        <v>234</v>
      </c>
      <c r="I59" s="8"/>
      <c r="J59" s="2"/>
      <c r="K59" s="2"/>
    </row>
    <row r="60" spans="1:11" ht="12.75" customHeight="1" x14ac:dyDescent="0.2">
      <c r="A60" s="2"/>
      <c r="B60" s="8"/>
      <c r="C60" s="40" t="s">
        <v>215</v>
      </c>
      <c r="D60" s="40" t="s">
        <v>221</v>
      </c>
      <c r="E60" s="40"/>
      <c r="F60" s="40"/>
      <c r="G60" s="40"/>
      <c r="H60" s="41" t="s">
        <v>235</v>
      </c>
      <c r="I60" s="8"/>
      <c r="J60" s="2"/>
      <c r="K60" s="2"/>
    </row>
    <row r="61" spans="1:11" ht="12.75" customHeight="1" x14ac:dyDescent="0.2">
      <c r="A61" s="2"/>
      <c r="B61" s="8"/>
      <c r="C61" s="40" t="s">
        <v>215</v>
      </c>
      <c r="D61" s="40" t="s">
        <v>223</v>
      </c>
      <c r="E61" s="40"/>
      <c r="F61" s="40"/>
      <c r="G61" s="40"/>
      <c r="H61" s="41" t="s">
        <v>236</v>
      </c>
      <c r="I61" s="8"/>
      <c r="J61" s="2"/>
      <c r="K61" s="2"/>
    </row>
    <row r="62" spans="1:11" ht="12.75" customHeight="1" x14ac:dyDescent="0.2">
      <c r="A62" s="2"/>
      <c r="B62" s="8"/>
      <c r="C62" s="40" t="s">
        <v>215</v>
      </c>
      <c r="D62" s="40" t="s">
        <v>225</v>
      </c>
      <c r="E62" s="40"/>
      <c r="F62" s="40"/>
      <c r="G62" s="40"/>
      <c r="H62" s="41" t="s">
        <v>237</v>
      </c>
      <c r="I62" s="8"/>
      <c r="J62" s="2"/>
      <c r="K62" s="2"/>
    </row>
    <row r="63" spans="1:11" ht="12.75" customHeight="1" x14ac:dyDescent="0.2">
      <c r="A63" s="2"/>
      <c r="B63" s="8"/>
      <c r="C63" s="40"/>
      <c r="D63" s="40"/>
      <c r="E63" s="40"/>
      <c r="F63" s="40"/>
      <c r="G63" s="40"/>
      <c r="H63" s="40"/>
      <c r="I63" s="8"/>
      <c r="J63" s="2"/>
      <c r="K63" s="2"/>
    </row>
    <row r="64" spans="1:11" ht="12.75" customHeight="1" x14ac:dyDescent="0.2">
      <c r="A64" s="2"/>
      <c r="B64" s="8"/>
      <c r="C64" s="40" t="s">
        <v>217</v>
      </c>
      <c r="D64" s="40" t="s">
        <v>219</v>
      </c>
      <c r="E64" s="40"/>
      <c r="F64" s="40"/>
      <c r="G64" s="40"/>
      <c r="H64" s="41" t="s">
        <v>238</v>
      </c>
      <c r="I64" s="8"/>
      <c r="J64" s="2"/>
      <c r="K64" s="2"/>
    </row>
    <row r="65" spans="1:11" ht="12.75" customHeight="1" x14ac:dyDescent="0.2">
      <c r="A65" s="2"/>
      <c r="B65" s="8"/>
      <c r="C65" s="40" t="s">
        <v>217</v>
      </c>
      <c r="D65" s="40" t="s">
        <v>221</v>
      </c>
      <c r="E65" s="40"/>
      <c r="F65" s="40"/>
      <c r="G65" s="40"/>
      <c r="H65" s="41" t="s">
        <v>239</v>
      </c>
      <c r="I65" s="8"/>
      <c r="J65" s="2"/>
      <c r="K65" s="2"/>
    </row>
    <row r="66" spans="1:11" ht="12.75" customHeight="1" x14ac:dyDescent="0.2">
      <c r="A66" s="2"/>
      <c r="B66" s="8"/>
      <c r="C66" s="40" t="s">
        <v>217</v>
      </c>
      <c r="D66" s="40" t="s">
        <v>223</v>
      </c>
      <c r="E66" s="40"/>
      <c r="F66" s="40"/>
      <c r="G66" s="40"/>
      <c r="H66" s="41" t="s">
        <v>240</v>
      </c>
      <c r="I66" s="8"/>
      <c r="J66" s="2"/>
      <c r="K66" s="2"/>
    </row>
    <row r="67" spans="1:11" ht="12.75" customHeight="1" x14ac:dyDescent="0.2">
      <c r="A67" s="2"/>
      <c r="B67" s="8"/>
      <c r="C67" s="40" t="s">
        <v>217</v>
      </c>
      <c r="D67" s="40" t="s">
        <v>225</v>
      </c>
      <c r="E67" s="40"/>
      <c r="F67" s="40"/>
      <c r="G67" s="40"/>
      <c r="H67" s="41" t="s">
        <v>241</v>
      </c>
      <c r="I67" s="8"/>
      <c r="J67" s="2"/>
      <c r="K67" s="2"/>
    </row>
    <row r="68" spans="1:11" ht="12.75" customHeight="1" x14ac:dyDescent="0.2">
      <c r="A68" s="2"/>
      <c r="B68" s="8"/>
      <c r="C68" s="40"/>
      <c r="D68" s="40"/>
      <c r="E68" s="40"/>
      <c r="F68" s="40"/>
      <c r="G68" s="40"/>
      <c r="H68" s="40"/>
      <c r="I68" s="8"/>
      <c r="J68" s="2"/>
      <c r="K68" s="2"/>
    </row>
    <row r="69" spans="1:11" ht="12.75" customHeight="1" x14ac:dyDescent="0.2">
      <c r="A69" s="2"/>
      <c r="B69" s="8"/>
      <c r="C69" s="40" t="s">
        <v>219</v>
      </c>
      <c r="D69" s="40" t="s">
        <v>221</v>
      </c>
      <c r="E69" s="40"/>
      <c r="F69" s="40"/>
      <c r="G69" s="40"/>
      <c r="H69" s="41" t="s">
        <v>242</v>
      </c>
      <c r="I69" s="8"/>
      <c r="J69" s="2"/>
      <c r="K69" s="2"/>
    </row>
    <row r="70" spans="1:11" ht="12.75" customHeight="1" x14ac:dyDescent="0.2">
      <c r="A70" s="2"/>
      <c r="B70" s="8"/>
      <c r="C70" s="40" t="s">
        <v>219</v>
      </c>
      <c r="D70" s="40" t="s">
        <v>223</v>
      </c>
      <c r="E70" s="40"/>
      <c r="F70" s="40"/>
      <c r="G70" s="40"/>
      <c r="H70" s="41" t="s">
        <v>243</v>
      </c>
      <c r="I70" s="8"/>
      <c r="J70" s="2"/>
      <c r="K70" s="2"/>
    </row>
    <row r="71" spans="1:11" ht="12.75" customHeight="1" x14ac:dyDescent="0.2">
      <c r="A71" s="2"/>
      <c r="B71" s="8"/>
      <c r="C71" s="40" t="s">
        <v>219</v>
      </c>
      <c r="D71" s="40" t="s">
        <v>225</v>
      </c>
      <c r="E71" s="40"/>
      <c r="F71" s="40"/>
      <c r="G71" s="40"/>
      <c r="H71" s="41" t="s">
        <v>244</v>
      </c>
      <c r="I71" s="8"/>
      <c r="J71" s="2"/>
      <c r="K71" s="2"/>
    </row>
    <row r="72" spans="1:11" ht="12.75" customHeight="1" x14ac:dyDescent="0.2">
      <c r="A72" s="2"/>
      <c r="B72" s="8"/>
      <c r="C72" s="40"/>
      <c r="D72" s="40"/>
      <c r="E72" s="40"/>
      <c r="F72" s="40"/>
      <c r="G72" s="40"/>
      <c r="H72" s="40"/>
      <c r="I72" s="8"/>
      <c r="J72" s="2"/>
      <c r="K72" s="2"/>
    </row>
    <row r="73" spans="1:11" ht="12.75" customHeight="1" x14ac:dyDescent="0.2">
      <c r="A73" s="2"/>
      <c r="B73" s="8"/>
      <c r="C73" s="40" t="s">
        <v>221</v>
      </c>
      <c r="D73" s="40" t="s">
        <v>223</v>
      </c>
      <c r="E73" s="40"/>
      <c r="F73" s="40"/>
      <c r="G73" s="40"/>
      <c r="H73" s="41" t="s">
        <v>245</v>
      </c>
      <c r="I73" s="8"/>
      <c r="J73" s="2"/>
      <c r="K73" s="2"/>
    </row>
    <row r="74" spans="1:11" ht="12.75" customHeight="1" x14ac:dyDescent="0.2">
      <c r="A74" s="2"/>
      <c r="B74" s="8"/>
      <c r="C74" s="40" t="s">
        <v>221</v>
      </c>
      <c r="D74" s="40" t="s">
        <v>225</v>
      </c>
      <c r="E74" s="40"/>
      <c r="F74" s="40"/>
      <c r="G74" s="40"/>
      <c r="H74" s="41" t="s">
        <v>246</v>
      </c>
      <c r="I74" s="8"/>
      <c r="J74" s="2"/>
      <c r="K74" s="2"/>
    </row>
    <row r="75" spans="1:11" ht="12.75" customHeight="1" x14ac:dyDescent="0.2">
      <c r="A75" s="2"/>
      <c r="B75" s="8"/>
      <c r="C75" s="40"/>
      <c r="D75" s="40"/>
      <c r="E75" s="40"/>
      <c r="F75" s="40"/>
      <c r="G75" s="40"/>
      <c r="H75" s="40"/>
      <c r="I75" s="8"/>
      <c r="J75" s="2"/>
      <c r="K75" s="2"/>
    </row>
    <row r="76" spans="1:11" ht="12.75" customHeight="1" x14ac:dyDescent="0.2">
      <c r="A76" s="2"/>
      <c r="B76" s="8"/>
      <c r="C76" s="40" t="s">
        <v>223</v>
      </c>
      <c r="D76" s="40" t="s">
        <v>225</v>
      </c>
      <c r="E76" s="40"/>
      <c r="F76" s="40"/>
      <c r="G76" s="40"/>
      <c r="H76" s="41" t="s">
        <v>247</v>
      </c>
      <c r="I76" s="8"/>
      <c r="J76" s="2"/>
      <c r="K76" s="2"/>
    </row>
    <row r="77" spans="1:11" ht="12.75" customHeight="1" x14ac:dyDescent="0.2">
      <c r="A77" s="2"/>
      <c r="B77" s="8"/>
      <c r="C77" s="8"/>
      <c r="D77" s="8"/>
      <c r="E77" s="8"/>
      <c r="F77" s="8"/>
      <c r="G77" s="8"/>
      <c r="H77" s="8"/>
      <c r="I77" s="8"/>
      <c r="J77" s="2"/>
      <c r="K77" s="2"/>
    </row>
    <row r="78" spans="1:11" ht="12.75" customHeight="1" x14ac:dyDescent="0.2">
      <c r="A78" s="2"/>
      <c r="B78" s="8"/>
      <c r="C78" s="8" t="s">
        <v>248</v>
      </c>
      <c r="D78" s="8"/>
      <c r="E78" s="8"/>
      <c r="F78" s="8"/>
      <c r="G78" s="8"/>
      <c r="H78" s="8"/>
      <c r="I78" s="8"/>
      <c r="J78" s="2"/>
      <c r="K78" s="2"/>
    </row>
    <row r="79" spans="1:11" ht="12.75" customHeight="1" x14ac:dyDescent="0.2">
      <c r="A79" s="2"/>
      <c r="B79" s="8"/>
      <c r="C79" s="8"/>
      <c r="D79" s="8"/>
      <c r="E79" s="8"/>
      <c r="F79" s="8"/>
      <c r="G79" s="8"/>
      <c r="H79" s="8"/>
      <c r="I79" s="8"/>
      <c r="J79" s="2"/>
      <c r="K79" s="2"/>
    </row>
    <row r="80" spans="1:11" ht="12.75" customHeight="1" x14ac:dyDescent="0.2">
      <c r="A80" s="2"/>
      <c r="B80" s="2"/>
      <c r="C80" s="2"/>
      <c r="D80" s="2"/>
      <c r="E80" s="2"/>
      <c r="F80" s="2"/>
      <c r="G80" s="2"/>
      <c r="H80" s="2"/>
      <c r="I80" s="2"/>
      <c r="J80" s="2"/>
      <c r="K80" s="2"/>
    </row>
    <row r="81" spans="1:4" ht="12.75" customHeight="1" x14ac:dyDescent="0.2">
      <c r="A81" s="2"/>
      <c r="B81" s="2"/>
      <c r="C81" s="2"/>
      <c r="D81" s="2"/>
    </row>
    <row r="82" spans="1:4" ht="12.75" customHeight="1" x14ac:dyDescent="0.2">
      <c r="A82" s="2"/>
      <c r="B82" s="2" t="s">
        <v>433</v>
      </c>
      <c r="C82" s="2"/>
      <c r="D82" s="2"/>
    </row>
    <row r="83" spans="1:4" ht="12.75" customHeight="1" x14ac:dyDescent="0.2">
      <c r="A83" s="2"/>
      <c r="B83" s="62" t="s">
        <v>81</v>
      </c>
      <c r="D83" s="2"/>
    </row>
    <row r="84" spans="1:4" ht="12.75" customHeight="1" x14ac:dyDescent="0.2">
      <c r="A84" s="2"/>
      <c r="B84" s="62" t="s">
        <v>426</v>
      </c>
      <c r="D84" s="2"/>
    </row>
    <row r="85" spans="1:4" ht="12.75" customHeight="1" x14ac:dyDescent="0.2">
      <c r="A85" s="2"/>
      <c r="B85" s="62" t="s">
        <v>434</v>
      </c>
      <c r="D85" s="2"/>
    </row>
    <row r="86" spans="1:4" ht="12.75" customHeight="1" x14ac:dyDescent="0.2">
      <c r="A86" s="2"/>
      <c r="B86" s="62" t="s">
        <v>435</v>
      </c>
      <c r="D86" s="2"/>
    </row>
    <row r="87" spans="1:4" ht="12.75" customHeight="1" x14ac:dyDescent="0.2">
      <c r="A87" s="2"/>
      <c r="B87" s="62" t="s">
        <v>436</v>
      </c>
      <c r="D87" s="2"/>
    </row>
    <row r="88" spans="1:4" ht="12.75" customHeight="1" x14ac:dyDescent="0.2">
      <c r="A88" s="2"/>
      <c r="B88" s="62" t="s">
        <v>429</v>
      </c>
      <c r="D88" s="2"/>
    </row>
    <row r="89" spans="1:4" ht="12.75" customHeight="1" x14ac:dyDescent="0.2">
      <c r="A89" s="2"/>
      <c r="B89" s="62" t="s">
        <v>437</v>
      </c>
      <c r="D89" s="2"/>
    </row>
    <row r="90" spans="1:4" ht="12.75" customHeight="1" x14ac:dyDescent="0.2">
      <c r="A90" s="2"/>
      <c r="B90" s="62" t="s">
        <v>438</v>
      </c>
      <c r="D90" s="2"/>
    </row>
    <row r="91" spans="1:4" ht="12.75" customHeight="1" x14ac:dyDescent="0.2">
      <c r="A91" s="2"/>
      <c r="B91" s="62" t="s">
        <v>428</v>
      </c>
      <c r="D91" s="2"/>
    </row>
    <row r="92" spans="1:4" ht="12.75" customHeight="1" x14ac:dyDescent="0.2">
      <c r="A92" s="2"/>
      <c r="B92" s="62" t="s">
        <v>439</v>
      </c>
      <c r="D92" s="2"/>
    </row>
    <row r="93" spans="1:4" ht="12.75" customHeight="1" x14ac:dyDescent="0.2">
      <c r="A93" s="2"/>
      <c r="B93" s="62" t="s">
        <v>440</v>
      </c>
      <c r="D93" s="2"/>
    </row>
    <row r="94" spans="1:4" ht="12.75" customHeight="1" x14ac:dyDescent="0.2">
      <c r="A94" s="2"/>
      <c r="B94" s="62" t="s">
        <v>441</v>
      </c>
      <c r="D94" s="2"/>
    </row>
    <row r="95" spans="1:4" ht="12.75" customHeight="1" x14ac:dyDescent="0.2">
      <c r="A95" s="2"/>
      <c r="B95" s="62" t="s">
        <v>430</v>
      </c>
      <c r="D95" s="2"/>
    </row>
    <row r="96" spans="1:4" ht="12.75" customHeight="1" x14ac:dyDescent="0.2">
      <c r="A96" s="2"/>
      <c r="B96" s="62" t="s">
        <v>442</v>
      </c>
      <c r="D96" s="2"/>
    </row>
    <row r="97" spans="1:4" ht="12.75" customHeight="1" x14ac:dyDescent="0.2">
      <c r="A97" s="2"/>
      <c r="B97" s="62" t="s">
        <v>443</v>
      </c>
      <c r="D97" s="2"/>
    </row>
    <row r="98" spans="1:4" ht="12.75" customHeight="1" x14ac:dyDescent="0.2">
      <c r="A98" s="2"/>
      <c r="B98" s="62" t="s">
        <v>198</v>
      </c>
      <c r="D98" s="2"/>
    </row>
    <row r="99" spans="1:4" ht="12.75" customHeight="1" x14ac:dyDescent="0.2">
      <c r="A99" s="2"/>
      <c r="B99" s="2"/>
      <c r="C99" s="2"/>
      <c r="D99" s="2"/>
    </row>
    <row r="100" spans="1:4" ht="12.75" customHeight="1" x14ac:dyDescent="0.2"/>
    <row r="101" spans="1:4" ht="12.75" customHeight="1" x14ac:dyDescent="0.2"/>
    <row r="102" spans="1:4" ht="12.75" customHeight="1" x14ac:dyDescent="0.2"/>
    <row r="103" spans="1:4" ht="12.75" customHeight="1" x14ac:dyDescent="0.2"/>
    <row r="104" spans="1:4" ht="12.75" customHeight="1" x14ac:dyDescent="0.2"/>
    <row r="105" spans="1:4" ht="12.75" customHeight="1" x14ac:dyDescent="0.2"/>
    <row r="106" spans="1:4" ht="12.75" customHeight="1" x14ac:dyDescent="0.2"/>
    <row r="107" spans="1:4" ht="12.75" customHeight="1" x14ac:dyDescent="0.2"/>
    <row r="108" spans="1:4" ht="12.75" customHeight="1" x14ac:dyDescent="0.2"/>
    <row r="109" spans="1:4" ht="12.75" customHeight="1" x14ac:dyDescent="0.2"/>
    <row r="110" spans="1:4" ht="12.75" customHeight="1" x14ac:dyDescent="0.2"/>
    <row r="111" spans="1:4" ht="12.75" customHeight="1" x14ac:dyDescent="0.2"/>
    <row r="112" spans="1:4"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row r="158" ht="12.75" customHeight="1" x14ac:dyDescent="0.2"/>
    <row r="159" ht="12.75" customHeight="1" x14ac:dyDescent="0.2"/>
    <row r="160"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row r="169" ht="12.75" customHeight="1" x14ac:dyDescent="0.2"/>
    <row r="170" ht="12.75" customHeight="1" x14ac:dyDescent="0.2"/>
    <row r="171" ht="12.75" customHeight="1" x14ac:dyDescent="0.2"/>
    <row r="172" ht="12.75" customHeight="1" x14ac:dyDescent="0.2"/>
    <row r="173" ht="12.75" customHeight="1" x14ac:dyDescent="0.2"/>
    <row r="174" ht="12.75" customHeight="1" x14ac:dyDescent="0.2"/>
    <row r="175" ht="12.75" customHeight="1" x14ac:dyDescent="0.2"/>
    <row r="176"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ht="12.75" customHeight="1" x14ac:dyDescent="0.2"/>
    <row r="194" ht="12.75" customHeight="1" x14ac:dyDescent="0.2"/>
    <row r="195" ht="12.75" customHeight="1" x14ac:dyDescent="0.2"/>
    <row r="196" ht="12.75" customHeight="1" x14ac:dyDescent="0.2"/>
    <row r="197" ht="12.75" customHeight="1" x14ac:dyDescent="0.2"/>
    <row r="198" ht="12.75" customHeight="1" x14ac:dyDescent="0.2"/>
    <row r="199" ht="12.75" customHeight="1" x14ac:dyDescent="0.2"/>
    <row r="200" ht="12.75" customHeight="1" x14ac:dyDescent="0.2"/>
    <row r="201" ht="12.75" customHeight="1" x14ac:dyDescent="0.2"/>
    <row r="202" ht="12.75" customHeight="1" x14ac:dyDescent="0.2"/>
    <row r="203" ht="12.75" customHeight="1" x14ac:dyDescent="0.2"/>
    <row r="204" ht="12.75" customHeight="1" x14ac:dyDescent="0.2"/>
    <row r="205" ht="12.75" customHeight="1" x14ac:dyDescent="0.2"/>
    <row r="206" ht="12.75" customHeight="1" x14ac:dyDescent="0.2"/>
    <row r="207" ht="12.75" customHeight="1" x14ac:dyDescent="0.2"/>
    <row r="208" ht="12.75" customHeight="1" x14ac:dyDescent="0.2"/>
    <row r="209" ht="12.75" customHeight="1" x14ac:dyDescent="0.2"/>
    <row r="210" ht="12.75" customHeight="1" x14ac:dyDescent="0.2"/>
    <row r="211" ht="12.75" customHeight="1" x14ac:dyDescent="0.2"/>
    <row r="212" ht="12.75" customHeight="1" x14ac:dyDescent="0.2"/>
    <row r="213" ht="12.75" customHeight="1" x14ac:dyDescent="0.2"/>
    <row r="214" ht="12.75" customHeight="1" x14ac:dyDescent="0.2"/>
    <row r="215" ht="12.75" customHeight="1" x14ac:dyDescent="0.2"/>
    <row r="216" ht="12.75" customHeight="1" x14ac:dyDescent="0.2"/>
    <row r="217" ht="12.75" customHeight="1" x14ac:dyDescent="0.2"/>
    <row r="218" ht="12.75" customHeight="1" x14ac:dyDescent="0.2"/>
    <row r="219" ht="12.75" customHeight="1" x14ac:dyDescent="0.2"/>
    <row r="220" ht="12.75" customHeight="1" x14ac:dyDescent="0.2"/>
    <row r="221" ht="12.75" customHeight="1" x14ac:dyDescent="0.2"/>
    <row r="222" ht="12.75" customHeight="1" x14ac:dyDescent="0.2"/>
    <row r="223" ht="12.75" customHeight="1" x14ac:dyDescent="0.2"/>
    <row r="224" ht="12.75" customHeight="1" x14ac:dyDescent="0.2"/>
    <row r="225" ht="12.75" customHeight="1" x14ac:dyDescent="0.2"/>
    <row r="226" ht="12.75" customHeight="1" x14ac:dyDescent="0.2"/>
    <row r="227" ht="12.75" customHeight="1" x14ac:dyDescent="0.2"/>
    <row r="228" ht="12.75" customHeight="1" x14ac:dyDescent="0.2"/>
    <row r="229" ht="12.75" customHeight="1" x14ac:dyDescent="0.2"/>
    <row r="230" ht="12.75" customHeight="1" x14ac:dyDescent="0.2"/>
    <row r="231" ht="12.75" customHeight="1" x14ac:dyDescent="0.2"/>
    <row r="232" ht="12.75" customHeight="1" x14ac:dyDescent="0.2"/>
    <row r="233" ht="12.75" customHeight="1" x14ac:dyDescent="0.2"/>
    <row r="234" ht="12.75" customHeight="1" x14ac:dyDescent="0.2"/>
    <row r="235" ht="12.75" customHeight="1" x14ac:dyDescent="0.2"/>
    <row r="236" ht="12.75" customHeight="1" x14ac:dyDescent="0.2"/>
    <row r="237" ht="12.75" customHeight="1" x14ac:dyDescent="0.2"/>
    <row r="238" ht="12.75" customHeight="1" x14ac:dyDescent="0.2"/>
    <row r="239" ht="12.75" customHeight="1" x14ac:dyDescent="0.2"/>
    <row r="240" ht="12.75" customHeight="1" x14ac:dyDescent="0.2"/>
    <row r="241" ht="12.75" customHeight="1" x14ac:dyDescent="0.2"/>
    <row r="242" ht="12.75" customHeight="1" x14ac:dyDescent="0.2"/>
    <row r="243" ht="12.75" customHeight="1" x14ac:dyDescent="0.2"/>
    <row r="244" ht="12.75" customHeight="1" x14ac:dyDescent="0.2"/>
    <row r="245" ht="12.75" customHeight="1" x14ac:dyDescent="0.2"/>
    <row r="246" ht="12.75" customHeight="1" x14ac:dyDescent="0.2"/>
    <row r="247" ht="12.75" customHeight="1" x14ac:dyDescent="0.2"/>
    <row r="248" ht="12.75" customHeight="1" x14ac:dyDescent="0.2"/>
    <row r="249" ht="12.75" customHeight="1" x14ac:dyDescent="0.2"/>
    <row r="250" ht="12.75" customHeight="1" x14ac:dyDescent="0.2"/>
    <row r="251" ht="12.75" customHeight="1" x14ac:dyDescent="0.2"/>
    <row r="252" ht="12.75" customHeight="1" x14ac:dyDescent="0.2"/>
    <row r="253" ht="12.75" customHeight="1" x14ac:dyDescent="0.2"/>
    <row r="254" ht="12.75" customHeight="1" x14ac:dyDescent="0.2"/>
    <row r="255" ht="12.75" customHeight="1" x14ac:dyDescent="0.2"/>
    <row r="256" ht="12.75" customHeight="1" x14ac:dyDescent="0.2"/>
    <row r="257" ht="12.75" customHeight="1" x14ac:dyDescent="0.2"/>
    <row r="258" ht="12.75" customHeight="1" x14ac:dyDescent="0.2"/>
    <row r="259" ht="12.75" customHeight="1" x14ac:dyDescent="0.2"/>
    <row r="260" ht="12.75" customHeight="1" x14ac:dyDescent="0.2"/>
    <row r="261" ht="12.75" customHeight="1" x14ac:dyDescent="0.2"/>
    <row r="262" ht="12.75" customHeight="1" x14ac:dyDescent="0.2"/>
    <row r="263" ht="12.75" customHeight="1" x14ac:dyDescent="0.2"/>
    <row r="264" ht="12.75" customHeight="1" x14ac:dyDescent="0.2"/>
    <row r="265" ht="12.75" customHeight="1" x14ac:dyDescent="0.2"/>
    <row r="266" ht="12.75" customHeight="1" x14ac:dyDescent="0.2"/>
    <row r="267" ht="12.75" customHeight="1" x14ac:dyDescent="0.2"/>
    <row r="268" ht="12.75" customHeight="1" x14ac:dyDescent="0.2"/>
    <row r="269" ht="12.75" customHeight="1" x14ac:dyDescent="0.2"/>
    <row r="270" ht="12.75" customHeight="1" x14ac:dyDescent="0.2"/>
    <row r="271" ht="12.75" customHeight="1" x14ac:dyDescent="0.2"/>
    <row r="272" ht="12.75" customHeight="1" x14ac:dyDescent="0.2"/>
    <row r="273" ht="12.75" customHeight="1" x14ac:dyDescent="0.2"/>
    <row r="274" ht="12.75" customHeight="1" x14ac:dyDescent="0.2"/>
    <row r="275" ht="12.75" customHeight="1" x14ac:dyDescent="0.2"/>
    <row r="276" ht="12.75" customHeight="1" x14ac:dyDescent="0.2"/>
    <row r="277" ht="12.75" customHeight="1" x14ac:dyDescent="0.2"/>
    <row r="278" ht="12.75" customHeight="1" x14ac:dyDescent="0.2"/>
    <row r="279" ht="12.75" customHeight="1" x14ac:dyDescent="0.2"/>
    <row r="280" ht="12.75" customHeight="1" x14ac:dyDescent="0.2"/>
    <row r="281" ht="12.75" customHeight="1" x14ac:dyDescent="0.2"/>
    <row r="282" ht="12.75" customHeight="1" x14ac:dyDescent="0.2"/>
    <row r="283" ht="12.75" customHeight="1" x14ac:dyDescent="0.2"/>
    <row r="284" ht="12.75" customHeight="1" x14ac:dyDescent="0.2"/>
    <row r="285" ht="12.75" customHeight="1" x14ac:dyDescent="0.2"/>
    <row r="286" ht="12.75" customHeight="1" x14ac:dyDescent="0.2"/>
    <row r="287" ht="12.75" customHeight="1" x14ac:dyDescent="0.2"/>
    <row r="288" ht="12.75" customHeight="1" x14ac:dyDescent="0.2"/>
    <row r="289" ht="12.75" customHeight="1" x14ac:dyDescent="0.2"/>
    <row r="290" ht="12.75" customHeight="1" x14ac:dyDescent="0.2"/>
    <row r="291" ht="12.75" customHeight="1" x14ac:dyDescent="0.2"/>
    <row r="292" ht="12.75" customHeight="1" x14ac:dyDescent="0.2"/>
    <row r="293" ht="12.75" customHeight="1" x14ac:dyDescent="0.2"/>
    <row r="294" ht="12.75" customHeight="1" x14ac:dyDescent="0.2"/>
    <row r="295" ht="12.75" customHeight="1" x14ac:dyDescent="0.2"/>
    <row r="296" ht="12.75" customHeight="1" x14ac:dyDescent="0.2"/>
    <row r="297" ht="12.75" customHeight="1" x14ac:dyDescent="0.2"/>
    <row r="298" ht="12.75" customHeight="1" x14ac:dyDescent="0.2"/>
    <row r="299" ht="12.75" customHeight="1" x14ac:dyDescent="0.2"/>
    <row r="300" ht="12.75" customHeight="1" x14ac:dyDescent="0.2"/>
    <row r="301" ht="12.75" customHeight="1" x14ac:dyDescent="0.2"/>
    <row r="302" ht="12.75" customHeight="1" x14ac:dyDescent="0.2"/>
    <row r="303" ht="12.75" customHeight="1" x14ac:dyDescent="0.2"/>
    <row r="304" ht="12.75" customHeight="1" x14ac:dyDescent="0.2"/>
    <row r="305" ht="12.75" customHeight="1" x14ac:dyDescent="0.2"/>
    <row r="306" ht="12.75" customHeight="1" x14ac:dyDescent="0.2"/>
    <row r="307" ht="12.75" customHeight="1" x14ac:dyDescent="0.2"/>
    <row r="308" ht="12.75" customHeight="1" x14ac:dyDescent="0.2"/>
    <row r="309" ht="12.75" customHeight="1" x14ac:dyDescent="0.2"/>
    <row r="310" ht="12.75" customHeight="1" x14ac:dyDescent="0.2"/>
    <row r="311" ht="12.75" customHeight="1" x14ac:dyDescent="0.2"/>
    <row r="312" ht="12.75" customHeight="1" x14ac:dyDescent="0.2"/>
    <row r="313" ht="12.75" customHeight="1" x14ac:dyDescent="0.2"/>
    <row r="314" ht="12.75" customHeight="1" x14ac:dyDescent="0.2"/>
    <row r="315" ht="12.75" customHeight="1" x14ac:dyDescent="0.2"/>
    <row r="316" ht="12.75" customHeight="1" x14ac:dyDescent="0.2"/>
    <row r="317" ht="12.75" customHeight="1" x14ac:dyDescent="0.2"/>
    <row r="318" ht="12.75" customHeight="1" x14ac:dyDescent="0.2"/>
    <row r="319" ht="12.75" customHeight="1" x14ac:dyDescent="0.2"/>
    <row r="320" ht="12.75" customHeight="1" x14ac:dyDescent="0.2"/>
    <row r="321" ht="12.75" customHeight="1" x14ac:dyDescent="0.2"/>
    <row r="322" ht="12.75" customHeight="1" x14ac:dyDescent="0.2"/>
    <row r="323" ht="12.75" customHeight="1" x14ac:dyDescent="0.2"/>
    <row r="324" ht="12.75" customHeight="1" x14ac:dyDescent="0.2"/>
    <row r="325" ht="12.75" customHeight="1" x14ac:dyDescent="0.2"/>
    <row r="326" ht="12.75" customHeight="1" x14ac:dyDescent="0.2"/>
    <row r="327" ht="12.75" customHeight="1" x14ac:dyDescent="0.2"/>
    <row r="328" ht="12.75" customHeight="1" x14ac:dyDescent="0.2"/>
    <row r="329" ht="12.75" customHeight="1" x14ac:dyDescent="0.2"/>
    <row r="330" ht="12.75" customHeight="1" x14ac:dyDescent="0.2"/>
    <row r="331" ht="12.75" customHeight="1" x14ac:dyDescent="0.2"/>
    <row r="332" ht="12.75" customHeight="1" x14ac:dyDescent="0.2"/>
    <row r="333" ht="12.75" customHeight="1" x14ac:dyDescent="0.2"/>
    <row r="334" ht="12.75" customHeight="1" x14ac:dyDescent="0.2"/>
    <row r="335" ht="12.75" customHeight="1" x14ac:dyDescent="0.2"/>
    <row r="336" ht="12.75" customHeight="1" x14ac:dyDescent="0.2"/>
    <row r="337" ht="12.75" customHeight="1" x14ac:dyDescent="0.2"/>
    <row r="338" ht="12.75" customHeight="1" x14ac:dyDescent="0.2"/>
    <row r="339" ht="12.75" customHeight="1" x14ac:dyDescent="0.2"/>
    <row r="340" ht="12.75" customHeight="1" x14ac:dyDescent="0.2"/>
    <row r="341" ht="12.75" customHeight="1" x14ac:dyDescent="0.2"/>
    <row r="342" ht="12.75" customHeight="1" x14ac:dyDescent="0.2"/>
    <row r="343" ht="12.75" customHeight="1" x14ac:dyDescent="0.2"/>
    <row r="344" ht="12.75" customHeight="1" x14ac:dyDescent="0.2"/>
    <row r="345" ht="12.75" customHeight="1" x14ac:dyDescent="0.2"/>
    <row r="346" ht="12.75" customHeight="1" x14ac:dyDescent="0.2"/>
    <row r="347" ht="12.75" customHeight="1" x14ac:dyDescent="0.2"/>
    <row r="348" ht="12.75" customHeight="1" x14ac:dyDescent="0.2"/>
    <row r="349" ht="12.75" customHeight="1" x14ac:dyDescent="0.2"/>
    <row r="350" ht="12.75" customHeight="1" x14ac:dyDescent="0.2"/>
    <row r="351" ht="12.75" customHeight="1" x14ac:dyDescent="0.2"/>
    <row r="352" ht="12.75" customHeight="1" x14ac:dyDescent="0.2"/>
    <row r="353" ht="12.75" customHeight="1" x14ac:dyDescent="0.2"/>
    <row r="354" ht="12.75" customHeight="1" x14ac:dyDescent="0.2"/>
    <row r="355" ht="12.75" customHeight="1" x14ac:dyDescent="0.2"/>
    <row r="356" ht="12.75" customHeight="1" x14ac:dyDescent="0.2"/>
    <row r="357" ht="12.75" customHeight="1" x14ac:dyDescent="0.2"/>
    <row r="358" ht="12.75" customHeight="1" x14ac:dyDescent="0.2"/>
    <row r="359" ht="12.75" customHeight="1" x14ac:dyDescent="0.2"/>
    <row r="360" ht="12.75" customHeight="1" x14ac:dyDescent="0.2"/>
    <row r="361" ht="12.75" customHeight="1" x14ac:dyDescent="0.2"/>
    <row r="362" ht="12.75" customHeight="1" x14ac:dyDescent="0.2"/>
    <row r="363" ht="12.75" customHeight="1" x14ac:dyDescent="0.2"/>
    <row r="364" ht="12.75" customHeight="1" x14ac:dyDescent="0.2"/>
    <row r="365" ht="12.75" customHeight="1" x14ac:dyDescent="0.2"/>
    <row r="366" ht="12.75" customHeight="1" x14ac:dyDescent="0.2"/>
    <row r="367" ht="12.75" customHeight="1" x14ac:dyDescent="0.2"/>
    <row r="368" ht="12.75" customHeight="1" x14ac:dyDescent="0.2"/>
    <row r="369" ht="12.75" customHeight="1" x14ac:dyDescent="0.2"/>
    <row r="370" ht="12.75" customHeight="1" x14ac:dyDescent="0.2"/>
    <row r="371" ht="12.75" customHeight="1" x14ac:dyDescent="0.2"/>
    <row r="372" ht="12.75" customHeight="1" x14ac:dyDescent="0.2"/>
    <row r="373" ht="12.75" customHeight="1" x14ac:dyDescent="0.2"/>
    <row r="374" ht="12.75" customHeight="1" x14ac:dyDescent="0.2"/>
    <row r="375" ht="12.75" customHeight="1" x14ac:dyDescent="0.2"/>
    <row r="376" ht="12.75" customHeight="1" x14ac:dyDescent="0.2"/>
    <row r="377" ht="12.75" customHeight="1" x14ac:dyDescent="0.2"/>
    <row r="378" ht="12.75" customHeight="1" x14ac:dyDescent="0.2"/>
    <row r="379" ht="12.75" customHeight="1" x14ac:dyDescent="0.2"/>
    <row r="380" ht="12.75" customHeight="1" x14ac:dyDescent="0.2"/>
    <row r="381" ht="12.75" customHeight="1" x14ac:dyDescent="0.2"/>
    <row r="382" ht="12.75" customHeight="1" x14ac:dyDescent="0.2"/>
    <row r="383" ht="12.75" customHeight="1" x14ac:dyDescent="0.2"/>
    <row r="384" ht="12.75" customHeight="1" x14ac:dyDescent="0.2"/>
    <row r="385" ht="12.75" customHeight="1" x14ac:dyDescent="0.2"/>
    <row r="386" ht="12.75" customHeight="1" x14ac:dyDescent="0.2"/>
    <row r="387" ht="12.75" customHeight="1" x14ac:dyDescent="0.2"/>
    <row r="388" ht="12.75" customHeight="1" x14ac:dyDescent="0.2"/>
    <row r="389" ht="12.75" customHeight="1" x14ac:dyDescent="0.2"/>
    <row r="390" ht="12.75" customHeight="1" x14ac:dyDescent="0.2"/>
    <row r="391" ht="12.75" customHeight="1" x14ac:dyDescent="0.2"/>
    <row r="392" ht="12.75" customHeight="1" x14ac:dyDescent="0.2"/>
    <row r="393" ht="12.75" customHeight="1" x14ac:dyDescent="0.2"/>
    <row r="394" ht="12.75" customHeight="1" x14ac:dyDescent="0.2"/>
    <row r="395" ht="12.75" customHeight="1" x14ac:dyDescent="0.2"/>
    <row r="396" ht="12.75" customHeight="1" x14ac:dyDescent="0.2"/>
    <row r="397" ht="12.75" customHeight="1" x14ac:dyDescent="0.2"/>
    <row r="398" ht="12.75" customHeight="1" x14ac:dyDescent="0.2"/>
    <row r="399" ht="12.75" customHeight="1" x14ac:dyDescent="0.2"/>
    <row r="400" ht="12.75" customHeight="1" x14ac:dyDescent="0.2"/>
    <row r="401" ht="12.75" customHeight="1" x14ac:dyDescent="0.2"/>
    <row r="402" ht="12.75" customHeight="1" x14ac:dyDescent="0.2"/>
    <row r="403" ht="12.75" customHeight="1" x14ac:dyDescent="0.2"/>
    <row r="404" ht="12.75" customHeight="1" x14ac:dyDescent="0.2"/>
    <row r="405" ht="12.75" customHeight="1" x14ac:dyDescent="0.2"/>
    <row r="406" ht="12.75" customHeight="1" x14ac:dyDescent="0.2"/>
    <row r="407" ht="12.75" customHeight="1" x14ac:dyDescent="0.2"/>
    <row r="408" ht="12.75" customHeight="1" x14ac:dyDescent="0.2"/>
    <row r="409" ht="12.75" customHeight="1" x14ac:dyDescent="0.2"/>
    <row r="410" ht="12.75" customHeight="1" x14ac:dyDescent="0.2"/>
    <row r="411" ht="12.75" customHeight="1" x14ac:dyDescent="0.2"/>
    <row r="412" ht="12.75" customHeight="1" x14ac:dyDescent="0.2"/>
    <row r="413" ht="12.75" customHeight="1" x14ac:dyDescent="0.2"/>
    <row r="414" ht="12.75" customHeight="1" x14ac:dyDescent="0.2"/>
    <row r="415" ht="12.75" customHeight="1" x14ac:dyDescent="0.2"/>
    <row r="416" ht="12.75" customHeight="1" x14ac:dyDescent="0.2"/>
    <row r="417" ht="12.75" customHeight="1" x14ac:dyDescent="0.2"/>
    <row r="418" ht="12.75" customHeight="1" x14ac:dyDescent="0.2"/>
    <row r="419" ht="12.75" customHeight="1" x14ac:dyDescent="0.2"/>
    <row r="420" ht="12.75" customHeight="1" x14ac:dyDescent="0.2"/>
    <row r="421" ht="12.75" customHeight="1" x14ac:dyDescent="0.2"/>
    <row r="422" ht="12.75" customHeight="1" x14ac:dyDescent="0.2"/>
    <row r="423" ht="12.75" customHeight="1" x14ac:dyDescent="0.2"/>
    <row r="424" ht="12.75" customHeight="1" x14ac:dyDescent="0.2"/>
    <row r="425" ht="12.75" customHeight="1" x14ac:dyDescent="0.2"/>
    <row r="426" ht="12.75" customHeight="1" x14ac:dyDescent="0.2"/>
    <row r="427" ht="12.75" customHeight="1" x14ac:dyDescent="0.2"/>
    <row r="428" ht="12.75" customHeight="1" x14ac:dyDescent="0.2"/>
    <row r="429" ht="12.75" customHeight="1" x14ac:dyDescent="0.2"/>
    <row r="430" ht="12.75" customHeight="1" x14ac:dyDescent="0.2"/>
    <row r="431" ht="12.75" customHeight="1" x14ac:dyDescent="0.2"/>
    <row r="432" ht="12.75" customHeight="1" x14ac:dyDescent="0.2"/>
    <row r="433" ht="12.75" customHeight="1" x14ac:dyDescent="0.2"/>
    <row r="434" ht="12.75" customHeight="1" x14ac:dyDescent="0.2"/>
    <row r="435" ht="12.75" customHeight="1" x14ac:dyDescent="0.2"/>
    <row r="436" ht="12.75" customHeight="1" x14ac:dyDescent="0.2"/>
    <row r="437" ht="12.75" customHeight="1" x14ac:dyDescent="0.2"/>
    <row r="438" ht="12.75" customHeight="1" x14ac:dyDescent="0.2"/>
    <row r="439" ht="12.75" customHeight="1" x14ac:dyDescent="0.2"/>
    <row r="440" ht="12.75" customHeight="1" x14ac:dyDescent="0.2"/>
    <row r="441" ht="12.75" customHeight="1" x14ac:dyDescent="0.2"/>
    <row r="442" ht="12.75" customHeight="1" x14ac:dyDescent="0.2"/>
    <row r="443" ht="12.75" customHeight="1" x14ac:dyDescent="0.2"/>
    <row r="444" ht="12.75" customHeight="1" x14ac:dyDescent="0.2"/>
    <row r="445" ht="12.75" customHeight="1" x14ac:dyDescent="0.2"/>
    <row r="446" ht="12.75" customHeight="1" x14ac:dyDescent="0.2"/>
    <row r="447" ht="12.75" customHeight="1" x14ac:dyDescent="0.2"/>
    <row r="448" ht="12.75" customHeight="1" x14ac:dyDescent="0.2"/>
    <row r="449" ht="12.75" customHeight="1" x14ac:dyDescent="0.2"/>
    <row r="450" ht="12.75" customHeight="1" x14ac:dyDescent="0.2"/>
    <row r="451" ht="12.75" customHeight="1" x14ac:dyDescent="0.2"/>
    <row r="452" ht="12.75" customHeight="1" x14ac:dyDescent="0.2"/>
    <row r="453" ht="12.75" customHeight="1" x14ac:dyDescent="0.2"/>
    <row r="454" ht="12.75" customHeight="1" x14ac:dyDescent="0.2"/>
    <row r="455" ht="12.75" customHeight="1" x14ac:dyDescent="0.2"/>
    <row r="456" ht="12.75" customHeight="1" x14ac:dyDescent="0.2"/>
    <row r="457" ht="12.75" customHeight="1" x14ac:dyDescent="0.2"/>
    <row r="458" ht="12.75" customHeight="1" x14ac:dyDescent="0.2"/>
    <row r="459" ht="12.75" customHeight="1" x14ac:dyDescent="0.2"/>
    <row r="460" ht="12.75" customHeight="1" x14ac:dyDescent="0.2"/>
    <row r="461" ht="12.75" customHeight="1" x14ac:dyDescent="0.2"/>
    <row r="462" ht="12.75" customHeight="1" x14ac:dyDescent="0.2"/>
    <row r="463" ht="12.75" customHeight="1" x14ac:dyDescent="0.2"/>
    <row r="464" ht="12.75" customHeight="1" x14ac:dyDescent="0.2"/>
    <row r="465" ht="12.75" customHeight="1" x14ac:dyDescent="0.2"/>
    <row r="466" ht="12.75" customHeight="1" x14ac:dyDescent="0.2"/>
    <row r="467" ht="12.75" customHeight="1" x14ac:dyDescent="0.2"/>
    <row r="468" ht="12.75" customHeight="1" x14ac:dyDescent="0.2"/>
    <row r="469" ht="12.75" customHeight="1" x14ac:dyDescent="0.2"/>
    <row r="470" ht="12.75" customHeight="1" x14ac:dyDescent="0.2"/>
    <row r="471" ht="12.75" customHeight="1" x14ac:dyDescent="0.2"/>
    <row r="472" ht="12.75" customHeight="1" x14ac:dyDescent="0.2"/>
    <row r="473" ht="12.75" customHeight="1" x14ac:dyDescent="0.2"/>
    <row r="474" ht="12.75" customHeight="1" x14ac:dyDescent="0.2"/>
    <row r="475" ht="12.75" customHeight="1" x14ac:dyDescent="0.2"/>
    <row r="476" ht="12.75" customHeight="1" x14ac:dyDescent="0.2"/>
    <row r="477" ht="12.75" customHeight="1" x14ac:dyDescent="0.2"/>
    <row r="478" ht="12.75" customHeight="1" x14ac:dyDescent="0.2"/>
    <row r="479" ht="12.75" customHeight="1" x14ac:dyDescent="0.2"/>
    <row r="480" ht="12.75" customHeight="1" x14ac:dyDescent="0.2"/>
    <row r="481" ht="12.75" customHeight="1" x14ac:dyDescent="0.2"/>
    <row r="482" ht="12.75" customHeight="1" x14ac:dyDescent="0.2"/>
    <row r="483" ht="12.75" customHeight="1" x14ac:dyDescent="0.2"/>
    <row r="484" ht="12.75" customHeight="1" x14ac:dyDescent="0.2"/>
    <row r="485" ht="12.75" customHeight="1" x14ac:dyDescent="0.2"/>
    <row r="486" ht="12.75" customHeight="1" x14ac:dyDescent="0.2"/>
    <row r="487" ht="12.75" customHeight="1" x14ac:dyDescent="0.2"/>
    <row r="488" ht="12.75" customHeight="1" x14ac:dyDescent="0.2"/>
    <row r="489" ht="12.75" customHeight="1" x14ac:dyDescent="0.2"/>
    <row r="490" ht="12.75" customHeight="1" x14ac:dyDescent="0.2"/>
    <row r="491" ht="12.75" customHeight="1" x14ac:dyDescent="0.2"/>
    <row r="492" ht="12.75" customHeight="1" x14ac:dyDescent="0.2"/>
    <row r="493" ht="12.75" customHeight="1" x14ac:dyDescent="0.2"/>
    <row r="494" ht="12.75" customHeight="1" x14ac:dyDescent="0.2"/>
    <row r="495" ht="12.75" customHeight="1" x14ac:dyDescent="0.2"/>
    <row r="496" ht="12.75" customHeight="1" x14ac:dyDescent="0.2"/>
    <row r="497" ht="12.75" customHeight="1" x14ac:dyDescent="0.2"/>
    <row r="498" ht="12.75" customHeight="1" x14ac:dyDescent="0.2"/>
    <row r="499" ht="12.75" customHeight="1" x14ac:dyDescent="0.2"/>
    <row r="500" ht="12.75" customHeight="1" x14ac:dyDescent="0.2"/>
    <row r="501" ht="12.75" customHeight="1" x14ac:dyDescent="0.2"/>
    <row r="502" ht="12.75" customHeight="1" x14ac:dyDescent="0.2"/>
    <row r="503" ht="12.75" customHeight="1" x14ac:dyDescent="0.2"/>
    <row r="504" ht="12.75" customHeight="1" x14ac:dyDescent="0.2"/>
    <row r="505" ht="12.75" customHeight="1" x14ac:dyDescent="0.2"/>
    <row r="506" ht="12.75" customHeight="1" x14ac:dyDescent="0.2"/>
    <row r="507" ht="12.75" customHeight="1" x14ac:dyDescent="0.2"/>
    <row r="508" ht="12.75" customHeight="1" x14ac:dyDescent="0.2"/>
    <row r="509" ht="12.75" customHeight="1" x14ac:dyDescent="0.2"/>
    <row r="510" ht="12.75" customHeight="1" x14ac:dyDescent="0.2"/>
    <row r="511" ht="12.75" customHeight="1" x14ac:dyDescent="0.2"/>
    <row r="512" ht="12.75" customHeight="1" x14ac:dyDescent="0.2"/>
    <row r="513" ht="12.75" customHeight="1" x14ac:dyDescent="0.2"/>
    <row r="514" ht="12.75" customHeight="1" x14ac:dyDescent="0.2"/>
    <row r="515" ht="12.75" customHeight="1" x14ac:dyDescent="0.2"/>
    <row r="516" ht="12.75" customHeight="1" x14ac:dyDescent="0.2"/>
    <row r="517" ht="12.75" customHeight="1" x14ac:dyDescent="0.2"/>
    <row r="518" ht="12.75" customHeight="1" x14ac:dyDescent="0.2"/>
    <row r="519" ht="12.75" customHeight="1" x14ac:dyDescent="0.2"/>
    <row r="520" ht="12.75" customHeight="1" x14ac:dyDescent="0.2"/>
    <row r="521" ht="12.75" customHeight="1" x14ac:dyDescent="0.2"/>
    <row r="522" ht="12.75" customHeight="1" x14ac:dyDescent="0.2"/>
    <row r="523" ht="12.75" customHeight="1" x14ac:dyDescent="0.2"/>
    <row r="524" ht="12.75" customHeight="1" x14ac:dyDescent="0.2"/>
    <row r="525" ht="12.75" customHeight="1" x14ac:dyDescent="0.2"/>
    <row r="526" ht="12.75" customHeight="1" x14ac:dyDescent="0.2"/>
    <row r="527" ht="12.75" customHeight="1" x14ac:dyDescent="0.2"/>
    <row r="528" ht="12.75" customHeight="1" x14ac:dyDescent="0.2"/>
    <row r="529" ht="12.75" customHeight="1" x14ac:dyDescent="0.2"/>
    <row r="530" ht="12.75" customHeight="1" x14ac:dyDescent="0.2"/>
    <row r="531" ht="12.75" customHeight="1" x14ac:dyDescent="0.2"/>
    <row r="532" ht="12.75" customHeight="1" x14ac:dyDescent="0.2"/>
    <row r="533" ht="12.75" customHeight="1" x14ac:dyDescent="0.2"/>
    <row r="534" ht="12.75" customHeight="1" x14ac:dyDescent="0.2"/>
    <row r="535" ht="12.75" customHeight="1" x14ac:dyDescent="0.2"/>
    <row r="536" ht="12.75" customHeight="1" x14ac:dyDescent="0.2"/>
    <row r="537" ht="12.75" customHeight="1" x14ac:dyDescent="0.2"/>
    <row r="538" ht="12.75" customHeight="1" x14ac:dyDescent="0.2"/>
    <row r="539" ht="12.75" customHeight="1" x14ac:dyDescent="0.2"/>
    <row r="540" ht="12.75" customHeight="1" x14ac:dyDescent="0.2"/>
    <row r="541" ht="12.75" customHeight="1" x14ac:dyDescent="0.2"/>
    <row r="542" ht="12.75" customHeight="1" x14ac:dyDescent="0.2"/>
    <row r="543" ht="12.75" customHeight="1" x14ac:dyDescent="0.2"/>
    <row r="544" ht="12.75" customHeight="1" x14ac:dyDescent="0.2"/>
    <row r="545" ht="12.75" customHeight="1" x14ac:dyDescent="0.2"/>
    <row r="546" ht="12.75" customHeight="1" x14ac:dyDescent="0.2"/>
    <row r="547" ht="12.75" customHeight="1" x14ac:dyDescent="0.2"/>
    <row r="548" ht="12.75" customHeight="1" x14ac:dyDescent="0.2"/>
    <row r="549" ht="12.75" customHeight="1" x14ac:dyDescent="0.2"/>
    <row r="550" ht="12.75" customHeight="1" x14ac:dyDescent="0.2"/>
    <row r="551" ht="12.75" customHeight="1" x14ac:dyDescent="0.2"/>
    <row r="552" ht="12.75" customHeight="1" x14ac:dyDescent="0.2"/>
    <row r="553" ht="12.75" customHeight="1" x14ac:dyDescent="0.2"/>
    <row r="554" ht="12.75" customHeight="1" x14ac:dyDescent="0.2"/>
    <row r="555" ht="12.75" customHeight="1" x14ac:dyDescent="0.2"/>
    <row r="556" ht="12.75" customHeight="1" x14ac:dyDescent="0.2"/>
    <row r="557" ht="12.75" customHeight="1" x14ac:dyDescent="0.2"/>
    <row r="558" ht="12.75" customHeight="1" x14ac:dyDescent="0.2"/>
    <row r="559" ht="12.75" customHeight="1" x14ac:dyDescent="0.2"/>
    <row r="560" ht="12.75" customHeight="1" x14ac:dyDescent="0.2"/>
    <row r="561" ht="12.75" customHeight="1" x14ac:dyDescent="0.2"/>
    <row r="562" ht="12.75" customHeight="1" x14ac:dyDescent="0.2"/>
    <row r="563" ht="12.75" customHeight="1" x14ac:dyDescent="0.2"/>
    <row r="564" ht="12.75" customHeight="1" x14ac:dyDescent="0.2"/>
    <row r="565" ht="12.75" customHeight="1" x14ac:dyDescent="0.2"/>
    <row r="566" ht="12.75" customHeight="1" x14ac:dyDescent="0.2"/>
    <row r="567" ht="12.75" customHeight="1" x14ac:dyDescent="0.2"/>
    <row r="568" ht="12.75" customHeight="1" x14ac:dyDescent="0.2"/>
    <row r="569" ht="12.75" customHeight="1" x14ac:dyDescent="0.2"/>
    <row r="570" ht="12.75" customHeight="1" x14ac:dyDescent="0.2"/>
    <row r="571" ht="12.75" customHeight="1" x14ac:dyDescent="0.2"/>
    <row r="572" ht="12.75" customHeight="1" x14ac:dyDescent="0.2"/>
    <row r="573" ht="12.75" customHeight="1" x14ac:dyDescent="0.2"/>
    <row r="574" ht="12.75" customHeight="1" x14ac:dyDescent="0.2"/>
    <row r="575" ht="12.75" customHeight="1" x14ac:dyDescent="0.2"/>
    <row r="576" ht="12.75" customHeight="1" x14ac:dyDescent="0.2"/>
    <row r="577" ht="12.75" customHeight="1" x14ac:dyDescent="0.2"/>
    <row r="578" ht="12.75" customHeight="1" x14ac:dyDescent="0.2"/>
    <row r="579" ht="12.75" customHeight="1" x14ac:dyDescent="0.2"/>
    <row r="580" ht="12.75" customHeight="1" x14ac:dyDescent="0.2"/>
    <row r="581" ht="12.75" customHeight="1" x14ac:dyDescent="0.2"/>
    <row r="582" ht="12.75" customHeight="1" x14ac:dyDescent="0.2"/>
    <row r="583" ht="12.75" customHeight="1" x14ac:dyDescent="0.2"/>
    <row r="584" ht="12.75" customHeight="1" x14ac:dyDescent="0.2"/>
    <row r="585" ht="12.75" customHeight="1" x14ac:dyDescent="0.2"/>
    <row r="586" ht="12.75" customHeight="1" x14ac:dyDescent="0.2"/>
    <row r="587" ht="12.75" customHeight="1" x14ac:dyDescent="0.2"/>
    <row r="588" ht="12.75" customHeight="1" x14ac:dyDescent="0.2"/>
    <row r="589" ht="12.75" customHeight="1" x14ac:dyDescent="0.2"/>
    <row r="590" ht="12.75" customHeight="1" x14ac:dyDescent="0.2"/>
    <row r="591" ht="12.75" customHeight="1" x14ac:dyDescent="0.2"/>
    <row r="592" ht="12.75" customHeight="1" x14ac:dyDescent="0.2"/>
    <row r="593" ht="12.75" customHeight="1" x14ac:dyDescent="0.2"/>
    <row r="594" ht="12.75" customHeight="1" x14ac:dyDescent="0.2"/>
    <row r="595" ht="12.75" customHeight="1" x14ac:dyDescent="0.2"/>
    <row r="596" ht="12.75" customHeight="1" x14ac:dyDescent="0.2"/>
    <row r="597" ht="12.75" customHeight="1" x14ac:dyDescent="0.2"/>
    <row r="598" ht="12.75" customHeight="1" x14ac:dyDescent="0.2"/>
    <row r="599" ht="12.75" customHeight="1" x14ac:dyDescent="0.2"/>
    <row r="600" ht="12.75" customHeight="1" x14ac:dyDescent="0.2"/>
    <row r="601" ht="12.75" customHeight="1" x14ac:dyDescent="0.2"/>
    <row r="602" ht="12.75" customHeight="1" x14ac:dyDescent="0.2"/>
    <row r="603" ht="12.75" customHeight="1" x14ac:dyDescent="0.2"/>
    <row r="604" ht="12.75" customHeight="1" x14ac:dyDescent="0.2"/>
    <row r="605" ht="12.75" customHeight="1" x14ac:dyDescent="0.2"/>
    <row r="606" ht="12.75" customHeight="1" x14ac:dyDescent="0.2"/>
    <row r="607" ht="12.75" customHeight="1" x14ac:dyDescent="0.2"/>
    <row r="608" ht="12.75" customHeight="1" x14ac:dyDescent="0.2"/>
    <row r="609" ht="12.75" customHeight="1" x14ac:dyDescent="0.2"/>
    <row r="610" ht="12.75" customHeight="1" x14ac:dyDescent="0.2"/>
    <row r="611" ht="12.75" customHeight="1" x14ac:dyDescent="0.2"/>
    <row r="612" ht="12.75" customHeight="1" x14ac:dyDescent="0.2"/>
    <row r="613" ht="12.75" customHeight="1" x14ac:dyDescent="0.2"/>
    <row r="614" ht="12.75" customHeight="1" x14ac:dyDescent="0.2"/>
    <row r="615" ht="12.75" customHeight="1" x14ac:dyDescent="0.2"/>
    <row r="616" ht="12.75" customHeight="1" x14ac:dyDescent="0.2"/>
    <row r="617" ht="12.75" customHeight="1" x14ac:dyDescent="0.2"/>
    <row r="618" ht="12.75" customHeight="1" x14ac:dyDescent="0.2"/>
    <row r="619" ht="12.75" customHeight="1" x14ac:dyDescent="0.2"/>
    <row r="620" ht="12.75" customHeight="1" x14ac:dyDescent="0.2"/>
    <row r="621" ht="12.75" customHeight="1" x14ac:dyDescent="0.2"/>
    <row r="622" ht="12.75" customHeight="1" x14ac:dyDescent="0.2"/>
    <row r="623" ht="12.75" customHeight="1" x14ac:dyDescent="0.2"/>
    <row r="624" ht="12.75" customHeight="1" x14ac:dyDescent="0.2"/>
    <row r="625" ht="12.75" customHeight="1" x14ac:dyDescent="0.2"/>
    <row r="626" ht="12.75" customHeight="1" x14ac:dyDescent="0.2"/>
    <row r="627" ht="12.75" customHeight="1" x14ac:dyDescent="0.2"/>
    <row r="628" ht="12.75" customHeight="1" x14ac:dyDescent="0.2"/>
    <row r="629" ht="12.75" customHeight="1" x14ac:dyDescent="0.2"/>
    <row r="630" ht="12.75" customHeight="1" x14ac:dyDescent="0.2"/>
    <row r="631" ht="12.75" customHeight="1" x14ac:dyDescent="0.2"/>
    <row r="632" ht="12.75" customHeight="1" x14ac:dyDescent="0.2"/>
    <row r="633" ht="12.75" customHeight="1" x14ac:dyDescent="0.2"/>
    <row r="634" ht="12.75" customHeight="1" x14ac:dyDescent="0.2"/>
    <row r="635" ht="12.75" customHeight="1" x14ac:dyDescent="0.2"/>
    <row r="636" ht="12.75" customHeight="1" x14ac:dyDescent="0.2"/>
    <row r="637" ht="12.75" customHeight="1" x14ac:dyDescent="0.2"/>
    <row r="638" ht="12.75" customHeight="1" x14ac:dyDescent="0.2"/>
    <row r="639" ht="12.75" customHeight="1" x14ac:dyDescent="0.2"/>
    <row r="640" ht="12.75" customHeight="1" x14ac:dyDescent="0.2"/>
    <row r="641" ht="12.75" customHeight="1" x14ac:dyDescent="0.2"/>
    <row r="642" ht="12.75" customHeight="1" x14ac:dyDescent="0.2"/>
    <row r="643" ht="12.75" customHeight="1" x14ac:dyDescent="0.2"/>
    <row r="644" ht="12.75" customHeight="1" x14ac:dyDescent="0.2"/>
    <row r="645" ht="12.75" customHeight="1" x14ac:dyDescent="0.2"/>
    <row r="646" ht="12.75" customHeight="1" x14ac:dyDescent="0.2"/>
    <row r="647" ht="12.75" customHeight="1" x14ac:dyDescent="0.2"/>
    <row r="648" ht="12.75" customHeight="1" x14ac:dyDescent="0.2"/>
    <row r="649" ht="12.75" customHeight="1" x14ac:dyDescent="0.2"/>
    <row r="650" ht="12.75" customHeight="1" x14ac:dyDescent="0.2"/>
    <row r="651" ht="12.75" customHeight="1" x14ac:dyDescent="0.2"/>
    <row r="652" ht="12.75" customHeight="1" x14ac:dyDescent="0.2"/>
    <row r="653" ht="12.75" customHeight="1" x14ac:dyDescent="0.2"/>
    <row r="654" ht="12.75" customHeight="1" x14ac:dyDescent="0.2"/>
    <row r="655" ht="12.75" customHeight="1" x14ac:dyDescent="0.2"/>
    <row r="656" ht="12.75" customHeight="1" x14ac:dyDescent="0.2"/>
    <row r="657" ht="12.75" customHeight="1" x14ac:dyDescent="0.2"/>
    <row r="658" ht="12.75" customHeight="1" x14ac:dyDescent="0.2"/>
    <row r="659" ht="12.75" customHeight="1" x14ac:dyDescent="0.2"/>
    <row r="660" ht="12.75" customHeight="1" x14ac:dyDescent="0.2"/>
    <row r="661" ht="12.75" customHeight="1" x14ac:dyDescent="0.2"/>
    <row r="662" ht="12.75" customHeight="1" x14ac:dyDescent="0.2"/>
    <row r="663" ht="12.75" customHeight="1" x14ac:dyDescent="0.2"/>
    <row r="664" ht="12.75" customHeight="1" x14ac:dyDescent="0.2"/>
    <row r="665" ht="12.75" customHeight="1" x14ac:dyDescent="0.2"/>
    <row r="666" ht="12.75" customHeight="1" x14ac:dyDescent="0.2"/>
    <row r="667" ht="12.75" customHeight="1" x14ac:dyDescent="0.2"/>
    <row r="668" ht="12.75" customHeight="1" x14ac:dyDescent="0.2"/>
    <row r="669" ht="12.75" customHeight="1" x14ac:dyDescent="0.2"/>
    <row r="670" ht="12.75" customHeight="1" x14ac:dyDescent="0.2"/>
    <row r="671" ht="12.75" customHeight="1" x14ac:dyDescent="0.2"/>
    <row r="672" ht="12.75" customHeight="1" x14ac:dyDescent="0.2"/>
    <row r="673" ht="12.75" customHeight="1" x14ac:dyDescent="0.2"/>
    <row r="674" ht="12.75" customHeight="1" x14ac:dyDescent="0.2"/>
    <row r="675" ht="12.75" customHeight="1" x14ac:dyDescent="0.2"/>
    <row r="676" ht="12.75" customHeight="1" x14ac:dyDescent="0.2"/>
    <row r="677" ht="12.75" customHeight="1" x14ac:dyDescent="0.2"/>
    <row r="678" ht="12.75" customHeight="1" x14ac:dyDescent="0.2"/>
    <row r="679" ht="12.75" customHeight="1" x14ac:dyDescent="0.2"/>
    <row r="680" ht="12.75" customHeight="1" x14ac:dyDescent="0.2"/>
    <row r="681" ht="12.75" customHeight="1" x14ac:dyDescent="0.2"/>
    <row r="682" ht="12.75" customHeight="1" x14ac:dyDescent="0.2"/>
    <row r="683" ht="12.75" customHeight="1" x14ac:dyDescent="0.2"/>
    <row r="684" ht="12.75" customHeight="1" x14ac:dyDescent="0.2"/>
    <row r="685" ht="12.75" customHeight="1" x14ac:dyDescent="0.2"/>
    <row r="686" ht="12.75" customHeight="1" x14ac:dyDescent="0.2"/>
    <row r="687" ht="12.75" customHeight="1" x14ac:dyDescent="0.2"/>
    <row r="688" ht="12.75" customHeight="1" x14ac:dyDescent="0.2"/>
    <row r="689" ht="12.75" customHeight="1" x14ac:dyDescent="0.2"/>
    <row r="690" ht="12.75" customHeight="1" x14ac:dyDescent="0.2"/>
    <row r="691" ht="12.75" customHeight="1" x14ac:dyDescent="0.2"/>
    <row r="692" ht="12.75" customHeight="1" x14ac:dyDescent="0.2"/>
    <row r="693" ht="12.75" customHeight="1" x14ac:dyDescent="0.2"/>
    <row r="694" ht="12.75" customHeight="1" x14ac:dyDescent="0.2"/>
    <row r="695" ht="12.75" customHeight="1" x14ac:dyDescent="0.2"/>
    <row r="696" ht="12.75" customHeight="1" x14ac:dyDescent="0.2"/>
    <row r="697" ht="12.75" customHeight="1" x14ac:dyDescent="0.2"/>
    <row r="698" ht="12.75" customHeight="1" x14ac:dyDescent="0.2"/>
    <row r="699" ht="12.75" customHeight="1" x14ac:dyDescent="0.2"/>
    <row r="700" ht="12.75" customHeight="1" x14ac:dyDescent="0.2"/>
    <row r="701" ht="12.75" customHeight="1" x14ac:dyDescent="0.2"/>
    <row r="702" ht="12.75" customHeight="1" x14ac:dyDescent="0.2"/>
    <row r="703" ht="12.75" customHeight="1" x14ac:dyDescent="0.2"/>
    <row r="704" ht="12.75" customHeight="1" x14ac:dyDescent="0.2"/>
    <row r="705" ht="12.75" customHeight="1" x14ac:dyDescent="0.2"/>
    <row r="706" ht="12.75" customHeight="1" x14ac:dyDescent="0.2"/>
    <row r="707" ht="12.75" customHeight="1" x14ac:dyDescent="0.2"/>
    <row r="708" ht="12.75" customHeight="1" x14ac:dyDescent="0.2"/>
    <row r="709" ht="12.75" customHeight="1" x14ac:dyDescent="0.2"/>
    <row r="710" ht="12.75" customHeight="1" x14ac:dyDescent="0.2"/>
    <row r="711" ht="12.75" customHeight="1" x14ac:dyDescent="0.2"/>
    <row r="712" ht="12.75" customHeight="1" x14ac:dyDescent="0.2"/>
    <row r="713" ht="12.75" customHeight="1" x14ac:dyDescent="0.2"/>
    <row r="714" ht="12.75" customHeight="1" x14ac:dyDescent="0.2"/>
    <row r="715" ht="12.75" customHeight="1" x14ac:dyDescent="0.2"/>
    <row r="716" ht="12.75" customHeight="1" x14ac:dyDescent="0.2"/>
    <row r="717" ht="12.75" customHeight="1" x14ac:dyDescent="0.2"/>
    <row r="718" ht="12.75" customHeight="1" x14ac:dyDescent="0.2"/>
    <row r="719" ht="12.75" customHeight="1" x14ac:dyDescent="0.2"/>
    <row r="720" ht="12.75" customHeight="1" x14ac:dyDescent="0.2"/>
    <row r="721" ht="12.75" customHeight="1" x14ac:dyDescent="0.2"/>
    <row r="722" ht="12.75" customHeight="1" x14ac:dyDescent="0.2"/>
    <row r="723" ht="12.75" customHeight="1" x14ac:dyDescent="0.2"/>
    <row r="724" ht="12.75" customHeight="1" x14ac:dyDescent="0.2"/>
    <row r="725" ht="12.75" customHeight="1" x14ac:dyDescent="0.2"/>
    <row r="726" ht="12.75" customHeight="1" x14ac:dyDescent="0.2"/>
    <row r="727" ht="12.75" customHeight="1" x14ac:dyDescent="0.2"/>
    <row r="728" ht="12.75" customHeight="1" x14ac:dyDescent="0.2"/>
    <row r="729" ht="12.75" customHeight="1" x14ac:dyDescent="0.2"/>
    <row r="730" ht="12.75" customHeight="1" x14ac:dyDescent="0.2"/>
    <row r="731" ht="12.75" customHeight="1" x14ac:dyDescent="0.2"/>
    <row r="732" ht="12.75" customHeight="1" x14ac:dyDescent="0.2"/>
    <row r="733" ht="12.75" customHeight="1" x14ac:dyDescent="0.2"/>
    <row r="734" ht="12.75" customHeight="1" x14ac:dyDescent="0.2"/>
    <row r="735" ht="12.75" customHeight="1" x14ac:dyDescent="0.2"/>
    <row r="736" ht="12.75" customHeight="1" x14ac:dyDescent="0.2"/>
    <row r="737" ht="12.75" customHeight="1" x14ac:dyDescent="0.2"/>
    <row r="738" ht="12.75" customHeight="1" x14ac:dyDescent="0.2"/>
    <row r="739" ht="12.75" customHeight="1" x14ac:dyDescent="0.2"/>
    <row r="740" ht="12.75" customHeight="1" x14ac:dyDescent="0.2"/>
    <row r="741" ht="12.75" customHeight="1" x14ac:dyDescent="0.2"/>
    <row r="742" ht="12.75" customHeight="1" x14ac:dyDescent="0.2"/>
    <row r="743" ht="12.75" customHeight="1" x14ac:dyDescent="0.2"/>
    <row r="744" ht="12.75" customHeight="1" x14ac:dyDescent="0.2"/>
    <row r="745" ht="12.75" customHeight="1" x14ac:dyDescent="0.2"/>
    <row r="746" ht="12.75" customHeight="1" x14ac:dyDescent="0.2"/>
    <row r="747" ht="12.75" customHeight="1" x14ac:dyDescent="0.2"/>
    <row r="748" ht="12.75" customHeight="1" x14ac:dyDescent="0.2"/>
    <row r="749" ht="12.75" customHeight="1" x14ac:dyDescent="0.2"/>
    <row r="750" ht="12.75" customHeight="1" x14ac:dyDescent="0.2"/>
    <row r="751" ht="12.75" customHeight="1" x14ac:dyDescent="0.2"/>
    <row r="752" ht="12.75" customHeight="1" x14ac:dyDescent="0.2"/>
    <row r="753" ht="12.75" customHeight="1" x14ac:dyDescent="0.2"/>
    <row r="754" ht="12.75" customHeight="1" x14ac:dyDescent="0.2"/>
    <row r="755" ht="12.75" customHeight="1" x14ac:dyDescent="0.2"/>
    <row r="756" ht="12.75" customHeight="1" x14ac:dyDescent="0.2"/>
    <row r="757" ht="12.75" customHeight="1" x14ac:dyDescent="0.2"/>
    <row r="758" ht="12.75" customHeight="1" x14ac:dyDescent="0.2"/>
    <row r="759" ht="12.75" customHeight="1" x14ac:dyDescent="0.2"/>
    <row r="760" ht="12.75" customHeight="1" x14ac:dyDescent="0.2"/>
    <row r="761" ht="12.75" customHeight="1" x14ac:dyDescent="0.2"/>
    <row r="762" ht="12.75" customHeight="1" x14ac:dyDescent="0.2"/>
    <row r="763" ht="12.75" customHeight="1" x14ac:dyDescent="0.2"/>
    <row r="764" ht="12.75" customHeight="1" x14ac:dyDescent="0.2"/>
    <row r="765" ht="12.75" customHeight="1" x14ac:dyDescent="0.2"/>
    <row r="766" ht="12.75" customHeight="1" x14ac:dyDescent="0.2"/>
    <row r="767" ht="12.75" customHeight="1" x14ac:dyDescent="0.2"/>
    <row r="768" ht="12.75" customHeight="1" x14ac:dyDescent="0.2"/>
    <row r="769" ht="12.75" customHeight="1" x14ac:dyDescent="0.2"/>
    <row r="770" ht="12.75" customHeight="1" x14ac:dyDescent="0.2"/>
    <row r="771" ht="12.75" customHeight="1" x14ac:dyDescent="0.2"/>
    <row r="772" ht="12.75" customHeight="1" x14ac:dyDescent="0.2"/>
    <row r="773" ht="12.75" customHeight="1" x14ac:dyDescent="0.2"/>
    <row r="774" ht="12.75" customHeight="1" x14ac:dyDescent="0.2"/>
    <row r="775" ht="12.75" customHeight="1" x14ac:dyDescent="0.2"/>
    <row r="776" ht="12.75" customHeight="1" x14ac:dyDescent="0.2"/>
    <row r="777" ht="12.75" customHeight="1" x14ac:dyDescent="0.2"/>
    <row r="778" ht="12.75" customHeight="1" x14ac:dyDescent="0.2"/>
    <row r="779" ht="12.75" customHeight="1" x14ac:dyDescent="0.2"/>
    <row r="780" ht="12.75" customHeight="1" x14ac:dyDescent="0.2"/>
    <row r="781" ht="12.75" customHeight="1" x14ac:dyDescent="0.2"/>
    <row r="782" ht="12.75" customHeight="1" x14ac:dyDescent="0.2"/>
    <row r="783" ht="12.75" customHeight="1" x14ac:dyDescent="0.2"/>
    <row r="784" ht="12.75" customHeight="1" x14ac:dyDescent="0.2"/>
    <row r="785" ht="12.75" customHeight="1" x14ac:dyDescent="0.2"/>
    <row r="786" ht="12.75" customHeight="1" x14ac:dyDescent="0.2"/>
    <row r="787" ht="12.75" customHeight="1" x14ac:dyDescent="0.2"/>
    <row r="788" ht="12.75" customHeight="1" x14ac:dyDescent="0.2"/>
    <row r="789" ht="12.75" customHeight="1" x14ac:dyDescent="0.2"/>
    <row r="790" ht="12.75" customHeight="1" x14ac:dyDescent="0.2"/>
    <row r="791" ht="12.75" customHeight="1" x14ac:dyDescent="0.2"/>
    <row r="792" ht="12.75" customHeight="1" x14ac:dyDescent="0.2"/>
    <row r="793" ht="12.75" customHeight="1" x14ac:dyDescent="0.2"/>
    <row r="794" ht="12.75" customHeight="1" x14ac:dyDescent="0.2"/>
    <row r="795" ht="12.75" customHeight="1" x14ac:dyDescent="0.2"/>
    <row r="796" ht="12.75" customHeight="1" x14ac:dyDescent="0.2"/>
    <row r="797" ht="12.75" customHeight="1" x14ac:dyDescent="0.2"/>
    <row r="798" ht="12.75" customHeight="1" x14ac:dyDescent="0.2"/>
    <row r="799" ht="12.75" customHeight="1" x14ac:dyDescent="0.2"/>
    <row r="800" ht="12.75" customHeight="1" x14ac:dyDescent="0.2"/>
    <row r="801" ht="12.75" customHeight="1" x14ac:dyDescent="0.2"/>
    <row r="802" ht="12.75" customHeight="1" x14ac:dyDescent="0.2"/>
    <row r="803" ht="12.75" customHeight="1" x14ac:dyDescent="0.2"/>
    <row r="804" ht="12.75" customHeight="1" x14ac:dyDescent="0.2"/>
    <row r="805" ht="12.75" customHeight="1" x14ac:dyDescent="0.2"/>
    <row r="806" ht="12.75" customHeight="1" x14ac:dyDescent="0.2"/>
    <row r="807" ht="12.75" customHeight="1" x14ac:dyDescent="0.2"/>
    <row r="808" ht="12.75" customHeight="1" x14ac:dyDescent="0.2"/>
    <row r="809" ht="12.75" customHeight="1" x14ac:dyDescent="0.2"/>
    <row r="810" ht="12.75" customHeight="1" x14ac:dyDescent="0.2"/>
    <row r="811" ht="12.75" customHeight="1" x14ac:dyDescent="0.2"/>
    <row r="812" ht="12.75" customHeight="1" x14ac:dyDescent="0.2"/>
    <row r="813" ht="12.75" customHeight="1" x14ac:dyDescent="0.2"/>
    <row r="814" ht="12.75" customHeight="1" x14ac:dyDescent="0.2"/>
    <row r="815" ht="12.75" customHeight="1" x14ac:dyDescent="0.2"/>
    <row r="816" ht="12.75" customHeight="1" x14ac:dyDescent="0.2"/>
    <row r="817" ht="12.75" customHeight="1" x14ac:dyDescent="0.2"/>
    <row r="818" ht="12.75" customHeight="1" x14ac:dyDescent="0.2"/>
    <row r="819" ht="12.75" customHeight="1" x14ac:dyDescent="0.2"/>
    <row r="820" ht="12.75" customHeight="1" x14ac:dyDescent="0.2"/>
    <row r="821" ht="12.75" customHeight="1" x14ac:dyDescent="0.2"/>
    <row r="822" ht="12.75" customHeight="1" x14ac:dyDescent="0.2"/>
    <row r="823" ht="12.75" customHeight="1" x14ac:dyDescent="0.2"/>
    <row r="824" ht="12.75" customHeight="1" x14ac:dyDescent="0.2"/>
    <row r="825" ht="12.75" customHeight="1" x14ac:dyDescent="0.2"/>
    <row r="826" ht="12.75" customHeight="1" x14ac:dyDescent="0.2"/>
    <row r="827" ht="12.75" customHeight="1" x14ac:dyDescent="0.2"/>
    <row r="828" ht="12.75" customHeight="1" x14ac:dyDescent="0.2"/>
    <row r="829" ht="12.75" customHeight="1" x14ac:dyDescent="0.2"/>
    <row r="830" ht="12.75" customHeight="1" x14ac:dyDescent="0.2"/>
    <row r="831" ht="12.75" customHeight="1" x14ac:dyDescent="0.2"/>
    <row r="832" ht="12.75" customHeight="1" x14ac:dyDescent="0.2"/>
    <row r="833" ht="12.75" customHeight="1" x14ac:dyDescent="0.2"/>
    <row r="834" ht="12.75" customHeight="1" x14ac:dyDescent="0.2"/>
    <row r="835" ht="12.75" customHeight="1" x14ac:dyDescent="0.2"/>
    <row r="836" ht="12.75" customHeight="1" x14ac:dyDescent="0.2"/>
    <row r="837" ht="12.75" customHeight="1" x14ac:dyDescent="0.2"/>
    <row r="838" ht="12.75" customHeight="1" x14ac:dyDescent="0.2"/>
    <row r="839" ht="12.75" customHeight="1" x14ac:dyDescent="0.2"/>
    <row r="840" ht="12.75" customHeight="1" x14ac:dyDescent="0.2"/>
    <row r="841" ht="12.75" customHeight="1" x14ac:dyDescent="0.2"/>
    <row r="842" ht="12.75" customHeight="1" x14ac:dyDescent="0.2"/>
    <row r="843" ht="12.75" customHeight="1" x14ac:dyDescent="0.2"/>
    <row r="844" ht="12.75" customHeight="1" x14ac:dyDescent="0.2"/>
    <row r="845" ht="12.75" customHeight="1" x14ac:dyDescent="0.2"/>
    <row r="846" ht="12.75" customHeight="1" x14ac:dyDescent="0.2"/>
    <row r="847" ht="12.75" customHeight="1" x14ac:dyDescent="0.2"/>
    <row r="848" ht="12.75" customHeight="1" x14ac:dyDescent="0.2"/>
    <row r="849" ht="12.75" customHeight="1" x14ac:dyDescent="0.2"/>
    <row r="850" ht="12.75" customHeight="1" x14ac:dyDescent="0.2"/>
    <row r="851" ht="12.75" customHeight="1" x14ac:dyDescent="0.2"/>
    <row r="852" ht="12.75" customHeight="1" x14ac:dyDescent="0.2"/>
    <row r="853" ht="12.75" customHeight="1" x14ac:dyDescent="0.2"/>
    <row r="854" ht="12.75" customHeight="1" x14ac:dyDescent="0.2"/>
    <row r="855" ht="12.75" customHeight="1" x14ac:dyDescent="0.2"/>
    <row r="856" ht="12.75" customHeight="1" x14ac:dyDescent="0.2"/>
    <row r="857" ht="12.75" customHeight="1" x14ac:dyDescent="0.2"/>
    <row r="858" ht="12.75" customHeight="1" x14ac:dyDescent="0.2"/>
    <row r="859" ht="12.75" customHeight="1" x14ac:dyDescent="0.2"/>
    <row r="860" ht="12.75" customHeight="1" x14ac:dyDescent="0.2"/>
    <row r="861" ht="12.75" customHeight="1" x14ac:dyDescent="0.2"/>
    <row r="862" ht="12.75" customHeight="1" x14ac:dyDescent="0.2"/>
    <row r="863" ht="12.75" customHeight="1" x14ac:dyDescent="0.2"/>
    <row r="864" ht="12.75" customHeight="1" x14ac:dyDescent="0.2"/>
    <row r="865" ht="12.75" customHeight="1" x14ac:dyDescent="0.2"/>
    <row r="866" ht="12.75" customHeight="1" x14ac:dyDescent="0.2"/>
    <row r="867" ht="12.75" customHeight="1" x14ac:dyDescent="0.2"/>
    <row r="868" ht="12.75" customHeight="1" x14ac:dyDescent="0.2"/>
    <row r="869" ht="12.75" customHeight="1" x14ac:dyDescent="0.2"/>
    <row r="870" ht="12.75" customHeight="1" x14ac:dyDescent="0.2"/>
    <row r="871" ht="12.75" customHeight="1" x14ac:dyDescent="0.2"/>
    <row r="872" ht="12.75" customHeight="1" x14ac:dyDescent="0.2"/>
    <row r="873" ht="12.75" customHeight="1" x14ac:dyDescent="0.2"/>
    <row r="874" ht="12.75" customHeight="1" x14ac:dyDescent="0.2"/>
    <row r="875" ht="12.75" customHeight="1" x14ac:dyDescent="0.2"/>
    <row r="876" ht="12.75" customHeight="1" x14ac:dyDescent="0.2"/>
    <row r="877" ht="12.75" customHeight="1" x14ac:dyDescent="0.2"/>
    <row r="878" ht="12.75" customHeight="1" x14ac:dyDescent="0.2"/>
    <row r="879" ht="12.75" customHeight="1" x14ac:dyDescent="0.2"/>
    <row r="880" ht="12.75" customHeight="1" x14ac:dyDescent="0.2"/>
    <row r="881" ht="12.75" customHeight="1" x14ac:dyDescent="0.2"/>
    <row r="882" ht="12.75" customHeight="1" x14ac:dyDescent="0.2"/>
    <row r="883" ht="12.75" customHeight="1" x14ac:dyDescent="0.2"/>
    <row r="884" ht="12.75" customHeight="1" x14ac:dyDescent="0.2"/>
    <row r="885" ht="12.75" customHeight="1" x14ac:dyDescent="0.2"/>
    <row r="886" ht="12.75" customHeight="1" x14ac:dyDescent="0.2"/>
    <row r="887" ht="12.75" customHeight="1" x14ac:dyDescent="0.2"/>
    <row r="888" ht="12.75" customHeight="1" x14ac:dyDescent="0.2"/>
    <row r="889" ht="12.75" customHeight="1" x14ac:dyDescent="0.2"/>
    <row r="890" ht="12.75" customHeight="1" x14ac:dyDescent="0.2"/>
    <row r="891" ht="12.75" customHeight="1" x14ac:dyDescent="0.2"/>
    <row r="892" ht="12.75" customHeight="1" x14ac:dyDescent="0.2"/>
    <row r="893" ht="12.75" customHeight="1" x14ac:dyDescent="0.2"/>
    <row r="894" ht="12.75" customHeight="1" x14ac:dyDescent="0.2"/>
    <row r="895" ht="12.75" customHeight="1" x14ac:dyDescent="0.2"/>
    <row r="896" ht="12.75" customHeight="1" x14ac:dyDescent="0.2"/>
    <row r="897" ht="12.75" customHeight="1" x14ac:dyDescent="0.2"/>
    <row r="898" ht="12.75" customHeight="1" x14ac:dyDescent="0.2"/>
    <row r="899" ht="12.75" customHeight="1" x14ac:dyDescent="0.2"/>
    <row r="900" ht="12.75" customHeight="1" x14ac:dyDescent="0.2"/>
    <row r="901" ht="12.75" customHeight="1" x14ac:dyDescent="0.2"/>
    <row r="902" ht="12.75" customHeight="1" x14ac:dyDescent="0.2"/>
    <row r="903" ht="12.75" customHeight="1" x14ac:dyDescent="0.2"/>
    <row r="904" ht="12.75" customHeight="1" x14ac:dyDescent="0.2"/>
    <row r="905" ht="12.75" customHeight="1" x14ac:dyDescent="0.2"/>
    <row r="906" ht="12.75" customHeight="1" x14ac:dyDescent="0.2"/>
    <row r="907" ht="12.75" customHeight="1" x14ac:dyDescent="0.2"/>
    <row r="908" ht="12.75" customHeight="1" x14ac:dyDescent="0.2"/>
    <row r="909" ht="12.75" customHeight="1" x14ac:dyDescent="0.2"/>
    <row r="910" ht="12.75" customHeight="1" x14ac:dyDescent="0.2"/>
    <row r="911" ht="12.75" customHeight="1" x14ac:dyDescent="0.2"/>
    <row r="912" ht="12.75" customHeight="1" x14ac:dyDescent="0.2"/>
    <row r="913" ht="12.75" customHeight="1" x14ac:dyDescent="0.2"/>
    <row r="914" ht="12.75" customHeight="1" x14ac:dyDescent="0.2"/>
    <row r="915" ht="12.75" customHeight="1" x14ac:dyDescent="0.2"/>
    <row r="916" ht="12.75" customHeight="1" x14ac:dyDescent="0.2"/>
    <row r="917" ht="12.75" customHeight="1" x14ac:dyDescent="0.2"/>
    <row r="918" ht="12.75" customHeight="1" x14ac:dyDescent="0.2"/>
    <row r="919" ht="12.75" customHeight="1" x14ac:dyDescent="0.2"/>
    <row r="920" ht="12.75" customHeight="1" x14ac:dyDescent="0.2"/>
    <row r="921" ht="12.75" customHeight="1" x14ac:dyDescent="0.2"/>
    <row r="922" ht="12.75" customHeight="1" x14ac:dyDescent="0.2"/>
    <row r="923" ht="12.75" customHeight="1" x14ac:dyDescent="0.2"/>
    <row r="924" ht="12.75" customHeight="1" x14ac:dyDescent="0.2"/>
    <row r="925" ht="12.75" customHeight="1" x14ac:dyDescent="0.2"/>
    <row r="926" ht="12.75" customHeight="1" x14ac:dyDescent="0.2"/>
    <row r="927" ht="12.75" customHeight="1" x14ac:dyDescent="0.2"/>
    <row r="928" ht="12.75" customHeight="1" x14ac:dyDescent="0.2"/>
    <row r="929" ht="12.75" customHeight="1" x14ac:dyDescent="0.2"/>
    <row r="930" ht="12.75" customHeight="1" x14ac:dyDescent="0.2"/>
    <row r="931" ht="12.75" customHeight="1" x14ac:dyDescent="0.2"/>
    <row r="932" ht="12.75" customHeight="1" x14ac:dyDescent="0.2"/>
    <row r="933" ht="12.75" customHeight="1" x14ac:dyDescent="0.2"/>
    <row r="934" ht="12.75" customHeight="1" x14ac:dyDescent="0.2"/>
    <row r="935" ht="12.75" customHeight="1" x14ac:dyDescent="0.2"/>
    <row r="936" ht="12.75" customHeight="1" x14ac:dyDescent="0.2"/>
    <row r="937" ht="12.75" customHeight="1" x14ac:dyDescent="0.2"/>
    <row r="938" ht="12.75" customHeight="1" x14ac:dyDescent="0.2"/>
    <row r="939" ht="12.75" customHeight="1" x14ac:dyDescent="0.2"/>
    <row r="940" ht="12.75" customHeight="1" x14ac:dyDescent="0.2"/>
    <row r="941" ht="12.75" customHeight="1" x14ac:dyDescent="0.2"/>
    <row r="942" ht="12.75" customHeight="1" x14ac:dyDescent="0.2"/>
    <row r="943" ht="12.75" customHeight="1" x14ac:dyDescent="0.2"/>
    <row r="944" ht="12.75" customHeight="1" x14ac:dyDescent="0.2"/>
    <row r="945" ht="12.75" customHeight="1" x14ac:dyDescent="0.2"/>
    <row r="946" ht="12.75" customHeight="1" x14ac:dyDescent="0.2"/>
    <row r="947" ht="12.75" customHeight="1" x14ac:dyDescent="0.2"/>
    <row r="948" ht="12.75" customHeight="1" x14ac:dyDescent="0.2"/>
    <row r="949" ht="12.75" customHeight="1" x14ac:dyDescent="0.2"/>
    <row r="950" ht="12.75" customHeight="1" x14ac:dyDescent="0.2"/>
    <row r="951" ht="12.75" customHeight="1" x14ac:dyDescent="0.2"/>
    <row r="952" ht="12.75" customHeight="1" x14ac:dyDescent="0.2"/>
    <row r="953" ht="12.75" customHeight="1" x14ac:dyDescent="0.2"/>
    <row r="954" ht="12.75" customHeight="1" x14ac:dyDescent="0.2"/>
    <row r="955" ht="12.75" customHeight="1" x14ac:dyDescent="0.2"/>
    <row r="956" ht="12.75" customHeight="1" x14ac:dyDescent="0.2"/>
    <row r="957" ht="12.75" customHeight="1" x14ac:dyDescent="0.2"/>
    <row r="958" ht="12.75" customHeight="1" x14ac:dyDescent="0.2"/>
    <row r="959" ht="12.75" customHeight="1" x14ac:dyDescent="0.2"/>
    <row r="960" ht="12.75" customHeight="1" x14ac:dyDescent="0.2"/>
    <row r="961" ht="12.75" customHeight="1" x14ac:dyDescent="0.2"/>
    <row r="962" ht="12.75" customHeight="1" x14ac:dyDescent="0.2"/>
    <row r="963" ht="12.75" customHeight="1" x14ac:dyDescent="0.2"/>
    <row r="964" ht="12.75" customHeight="1" x14ac:dyDescent="0.2"/>
    <row r="965" ht="12.75" customHeight="1" x14ac:dyDescent="0.2"/>
    <row r="966" ht="12.75" customHeight="1" x14ac:dyDescent="0.2"/>
    <row r="967" ht="12.75" customHeight="1" x14ac:dyDescent="0.2"/>
    <row r="968" ht="12.75" customHeight="1" x14ac:dyDescent="0.2"/>
    <row r="969" ht="12.75" customHeight="1" x14ac:dyDescent="0.2"/>
    <row r="970" ht="12.75" customHeight="1" x14ac:dyDescent="0.2"/>
    <row r="971" ht="12.75" customHeight="1" x14ac:dyDescent="0.2"/>
    <row r="972" ht="12.75" customHeight="1" x14ac:dyDescent="0.2"/>
    <row r="973" ht="12.75" customHeight="1" x14ac:dyDescent="0.2"/>
    <row r="974" ht="12.75" customHeight="1" x14ac:dyDescent="0.2"/>
    <row r="975" ht="12.75" customHeight="1" x14ac:dyDescent="0.2"/>
    <row r="976" ht="12.75" customHeight="1" x14ac:dyDescent="0.2"/>
    <row r="977" ht="12.75" customHeight="1" x14ac:dyDescent="0.2"/>
    <row r="978" ht="12.75" customHeight="1" x14ac:dyDescent="0.2"/>
    <row r="979" ht="12.75" customHeight="1" x14ac:dyDescent="0.2"/>
    <row r="980" ht="12.75" customHeight="1" x14ac:dyDescent="0.2"/>
    <row r="981" ht="12.75" customHeight="1" x14ac:dyDescent="0.2"/>
    <row r="982" ht="12.75" customHeight="1" x14ac:dyDescent="0.2"/>
    <row r="983" ht="12.75" customHeight="1" x14ac:dyDescent="0.2"/>
    <row r="984" ht="12.75" customHeight="1" x14ac:dyDescent="0.2"/>
    <row r="985" ht="12.75" customHeight="1" x14ac:dyDescent="0.2"/>
    <row r="986" ht="12.75" customHeight="1" x14ac:dyDescent="0.2"/>
    <row r="987" ht="12.75" customHeight="1" x14ac:dyDescent="0.2"/>
    <row r="988" ht="12.75" customHeight="1" x14ac:dyDescent="0.2"/>
    <row r="989" ht="12.75" customHeight="1" x14ac:dyDescent="0.2"/>
    <row r="990" ht="12.75" customHeight="1" x14ac:dyDescent="0.2"/>
    <row r="991" ht="12.75" customHeight="1" x14ac:dyDescent="0.2"/>
    <row r="992" ht="12.75" customHeight="1" x14ac:dyDescent="0.2"/>
    <row r="993" ht="12.75" customHeight="1" x14ac:dyDescent="0.2"/>
    <row r="994" ht="12.75" customHeight="1" x14ac:dyDescent="0.2"/>
    <row r="995" ht="12.75" customHeight="1" x14ac:dyDescent="0.2"/>
    <row r="996" ht="12.75" customHeight="1" x14ac:dyDescent="0.2"/>
    <row r="997" ht="12.75" customHeight="1" x14ac:dyDescent="0.2"/>
    <row r="998" ht="12.75" customHeight="1" x14ac:dyDescent="0.2"/>
    <row r="999" ht="12.75" customHeight="1" x14ac:dyDescent="0.2"/>
    <row r="1000" ht="12.75" customHeight="1" x14ac:dyDescent="0.2"/>
  </sheetData>
  <conditionalFormatting sqref="D3">
    <cfRule type="notContainsBlanks" dxfId="15" priority="1">
      <formula>LEN(TRIM(D3))&gt;0</formula>
    </cfRule>
  </conditionalFormatting>
  <dataValidations count="3">
    <dataValidation type="list" allowBlank="1" showErrorMessage="1" sqref="E9:E37" xr:uid="{00000000-0002-0000-1200-000000000000}">
      <formula1>"_,Leeg,Restafval,E-Waste,Metaal,Restafval + Metaal,Restafval + E-Waste,E-Waste + Metaal,Restafval + E-Waste + Metaal"</formula1>
    </dataValidation>
    <dataValidation type="list" allowBlank="1" showErrorMessage="1" sqref="D8:D37" xr:uid="{00000000-0002-0000-1200-000001000000}">
      <formula1>$B$83:$B$98</formula1>
    </dataValidation>
    <dataValidation type="list" allowBlank="1" showErrorMessage="1" sqref="G9:G37" xr:uid="{00000000-0002-0000-1200-000002000000}">
      <formula1>"_,Geen brandstof,Diesel,Benzine,LPG,CNG/LNG,Waterstof,Elektrisch"</formula1>
    </dataValidation>
  </dataValidations>
  <pageMargins left="0.78749999999999998" right="0.78749999999999998" top="1.0249999999999999" bottom="1.0249999999999999" header="0" footer="0"/>
  <pageSetup paperSize="9" orientation="portrait"/>
  <headerFooter>
    <oddHeader>&amp;C&amp;A</oddHeader>
    <oddFooter>&amp;CPage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0"/>
  <sheetViews>
    <sheetView tabSelected="1" workbookViewId="0">
      <selection activeCell="I137" sqref="I137"/>
    </sheetView>
  </sheetViews>
  <sheetFormatPr defaultColWidth="14.42578125" defaultRowHeight="15" customHeight="1" x14ac:dyDescent="0.2"/>
  <cols>
    <col min="1" max="1" width="11.5703125" customWidth="1"/>
    <col min="2" max="2" width="3.42578125" customWidth="1"/>
    <col min="3" max="3" width="56.7109375" customWidth="1"/>
    <col min="4" max="4" width="19.42578125" customWidth="1"/>
    <col min="5" max="5" width="14.85546875" customWidth="1"/>
    <col min="6" max="6" width="23.5703125" customWidth="1"/>
    <col min="7" max="7" width="15" customWidth="1"/>
    <col min="8" max="8" width="19.7109375" customWidth="1"/>
    <col min="9" max="9" width="14" customWidth="1"/>
    <col min="10" max="10" width="19.28515625" customWidth="1"/>
    <col min="11" max="11" width="20.7109375" customWidth="1"/>
    <col min="12" max="12" width="30.140625" customWidth="1"/>
    <col min="13" max="15" width="11.5703125" customWidth="1"/>
    <col min="16" max="16" width="22.5703125" customWidth="1"/>
    <col min="17" max="17" width="17" customWidth="1"/>
    <col min="18" max="18" width="21.42578125" customWidth="1"/>
    <col min="19" max="22" width="11.5703125" customWidth="1"/>
    <col min="23" max="23" width="17.7109375" customWidth="1"/>
    <col min="24" max="26" width="11.5703125" customWidth="1"/>
  </cols>
  <sheetData>
    <row r="1" spans="1:26" ht="12.75" customHeight="1" x14ac:dyDescent="0.2">
      <c r="A1" s="1"/>
      <c r="B1" s="2"/>
      <c r="C1" s="2"/>
      <c r="D1" s="2"/>
      <c r="E1" s="2"/>
      <c r="F1" s="2"/>
      <c r="G1" s="2"/>
      <c r="H1" s="2"/>
      <c r="I1" s="2"/>
      <c r="J1" s="2"/>
      <c r="K1" s="2"/>
      <c r="L1" s="2"/>
      <c r="M1" s="39"/>
      <c r="N1" s="39"/>
      <c r="O1" s="39"/>
      <c r="P1" s="39"/>
      <c r="Q1" s="39"/>
      <c r="R1" s="39"/>
      <c r="S1" s="39"/>
      <c r="T1" s="39"/>
      <c r="U1" s="39"/>
      <c r="V1" s="39"/>
      <c r="W1" s="39"/>
      <c r="X1" s="39"/>
      <c r="Y1" s="39"/>
      <c r="Z1" s="39"/>
    </row>
    <row r="2" spans="1:26" ht="12.75" customHeight="1" x14ac:dyDescent="0.2">
      <c r="A2" s="1"/>
      <c r="B2" s="2"/>
      <c r="C2" s="2"/>
      <c r="D2" s="2"/>
      <c r="E2" s="2"/>
      <c r="F2" s="2"/>
      <c r="G2" s="2"/>
      <c r="H2" s="2"/>
      <c r="I2" s="2"/>
      <c r="J2" s="2"/>
      <c r="K2" s="2"/>
      <c r="L2" s="2"/>
      <c r="M2" s="39"/>
      <c r="N2" s="39"/>
      <c r="O2" s="39"/>
      <c r="P2" s="39"/>
      <c r="Q2" s="39"/>
      <c r="R2" s="39"/>
      <c r="S2" s="39"/>
      <c r="T2" s="39"/>
      <c r="U2" s="39"/>
      <c r="V2" s="39"/>
      <c r="W2" s="39"/>
      <c r="X2" s="39"/>
      <c r="Y2" s="39"/>
      <c r="Z2" s="39"/>
    </row>
    <row r="3" spans="1:26" ht="12.75" customHeight="1" x14ac:dyDescent="0.2">
      <c r="A3" s="1"/>
      <c r="B3" s="8"/>
      <c r="C3" s="8"/>
      <c r="D3" s="8"/>
      <c r="E3" s="8"/>
      <c r="F3" s="8"/>
      <c r="G3" s="8"/>
      <c r="H3" s="8"/>
      <c r="I3" s="8"/>
      <c r="J3" s="8"/>
      <c r="K3" s="8"/>
      <c r="L3" s="2"/>
      <c r="M3" s="39"/>
      <c r="N3" s="39"/>
      <c r="O3" s="39"/>
      <c r="P3" s="39"/>
      <c r="Q3" s="39"/>
      <c r="R3" s="39"/>
      <c r="S3" s="39"/>
      <c r="T3" s="39"/>
      <c r="U3" s="39"/>
      <c r="V3" s="39"/>
      <c r="W3" s="39"/>
      <c r="X3" s="39"/>
      <c r="Y3" s="39"/>
      <c r="Z3" s="39"/>
    </row>
    <row r="4" spans="1:26" ht="12.75" customHeight="1" x14ac:dyDescent="0.2">
      <c r="A4" s="1" t="s">
        <v>174</v>
      </c>
      <c r="B4" s="8"/>
      <c r="C4" s="7" t="s">
        <v>175</v>
      </c>
      <c r="D4" s="8"/>
      <c r="E4" s="8"/>
      <c r="F4" s="8"/>
      <c r="G4" s="8"/>
      <c r="H4" s="8"/>
      <c r="I4" s="8"/>
      <c r="J4" s="8"/>
      <c r="K4" s="8"/>
      <c r="L4" s="2"/>
      <c r="M4" s="39"/>
      <c r="N4" s="39"/>
      <c r="O4" s="39"/>
      <c r="P4" s="39"/>
      <c r="Q4" s="39"/>
      <c r="R4" s="39"/>
      <c r="S4" s="39"/>
      <c r="T4" s="39"/>
      <c r="U4" s="39"/>
      <c r="V4" s="39"/>
      <c r="W4" s="39"/>
      <c r="X4" s="39"/>
      <c r="Y4" s="39"/>
      <c r="Z4" s="39"/>
    </row>
    <row r="5" spans="1:26" ht="12.75" customHeight="1" x14ac:dyDescent="0.2">
      <c r="A5" s="1"/>
      <c r="B5" s="8"/>
      <c r="C5" s="8"/>
      <c r="D5" s="8"/>
      <c r="E5" s="8"/>
      <c r="F5" s="8"/>
      <c r="G5" s="8"/>
      <c r="H5" s="8"/>
      <c r="I5" s="8"/>
      <c r="J5" s="8"/>
      <c r="K5" s="8"/>
      <c r="L5" s="2"/>
      <c r="M5" s="39"/>
      <c r="N5" s="39"/>
      <c r="O5" s="39"/>
      <c r="P5" s="39"/>
      <c r="Q5" s="39"/>
      <c r="R5" s="39"/>
      <c r="S5" s="39"/>
      <c r="T5" s="39"/>
      <c r="U5" s="39"/>
      <c r="V5" s="39"/>
      <c r="W5" s="39"/>
      <c r="X5" s="39"/>
      <c r="Y5" s="39"/>
      <c r="Z5" s="39"/>
    </row>
    <row r="6" spans="1:26" ht="12.75" customHeight="1" x14ac:dyDescent="0.2">
      <c r="A6" s="1"/>
      <c r="B6" s="8"/>
      <c r="C6" s="8" t="s">
        <v>176</v>
      </c>
      <c r="D6" s="8"/>
      <c r="E6" s="8"/>
      <c r="F6" s="8"/>
      <c r="G6" s="8"/>
      <c r="H6" s="8"/>
      <c r="I6" s="8"/>
      <c r="J6" s="8"/>
      <c r="K6" s="31"/>
      <c r="L6" s="2"/>
      <c r="M6" s="39"/>
      <c r="N6" s="39"/>
      <c r="O6" s="39"/>
      <c r="P6" s="39"/>
      <c r="Q6" s="39"/>
      <c r="R6" s="39"/>
      <c r="S6" s="39"/>
      <c r="T6" s="39"/>
      <c r="U6" s="39"/>
      <c r="V6" s="39"/>
      <c r="W6" s="39"/>
      <c r="X6" s="39"/>
      <c r="Y6" s="39"/>
      <c r="Z6" s="39"/>
    </row>
    <row r="7" spans="1:26" ht="12.75" customHeight="1" x14ac:dyDescent="0.2">
      <c r="A7" s="1"/>
      <c r="B7" s="8"/>
      <c r="C7" s="8" t="s">
        <v>177</v>
      </c>
      <c r="D7" s="8"/>
      <c r="E7" s="8"/>
      <c r="F7" s="8"/>
      <c r="G7" s="8"/>
      <c r="H7" s="8"/>
      <c r="I7" s="8"/>
      <c r="J7" s="8"/>
      <c r="K7" s="31"/>
      <c r="L7" s="2"/>
      <c r="M7" s="39"/>
      <c r="N7" s="39"/>
      <c r="O7" s="39"/>
      <c r="P7" s="39"/>
      <c r="Q7" s="39"/>
      <c r="R7" s="39"/>
      <c r="S7" s="39"/>
      <c r="T7" s="39"/>
      <c r="U7" s="39"/>
      <c r="V7" s="39"/>
      <c r="W7" s="39"/>
      <c r="X7" s="39"/>
      <c r="Y7" s="39"/>
      <c r="Z7" s="39"/>
    </row>
    <row r="8" spans="1:26" ht="12.75" customHeight="1" x14ac:dyDescent="0.2">
      <c r="A8" s="1"/>
      <c r="B8" s="8"/>
      <c r="C8" s="8" t="s">
        <v>178</v>
      </c>
      <c r="D8" s="8"/>
      <c r="E8" s="8"/>
      <c r="F8" s="8"/>
      <c r="G8" s="8"/>
      <c r="H8" s="8"/>
      <c r="I8" s="8"/>
      <c r="J8" s="8"/>
      <c r="K8" s="8"/>
      <c r="L8" s="2"/>
      <c r="M8" s="39"/>
      <c r="N8" s="39"/>
      <c r="O8" s="39"/>
      <c r="P8" s="39"/>
      <c r="Q8" s="39"/>
      <c r="R8" s="39"/>
      <c r="S8" s="39"/>
      <c r="T8" s="39"/>
      <c r="U8" s="39"/>
      <c r="V8" s="39"/>
      <c r="W8" s="39"/>
      <c r="X8" s="39"/>
      <c r="Y8" s="39"/>
      <c r="Z8" s="39"/>
    </row>
    <row r="9" spans="1:26" ht="12.75" customHeight="1" x14ac:dyDescent="0.2">
      <c r="A9" s="2"/>
      <c r="B9" s="8"/>
      <c r="C9" s="8"/>
      <c r="D9" s="8"/>
      <c r="E9" s="8"/>
      <c r="F9" s="8"/>
      <c r="G9" s="8"/>
      <c r="H9" s="8"/>
      <c r="I9" s="8"/>
      <c r="J9" s="8"/>
      <c r="K9" s="8"/>
      <c r="L9" s="2"/>
      <c r="M9" s="39"/>
      <c r="N9" s="38"/>
      <c r="O9" s="39"/>
      <c r="P9" s="39"/>
      <c r="Q9" s="39"/>
      <c r="R9" s="39"/>
      <c r="S9" s="39"/>
      <c r="T9" s="39"/>
      <c r="U9" s="39"/>
      <c r="V9" s="39"/>
      <c r="W9" s="39"/>
      <c r="X9" s="39"/>
      <c r="Y9" s="39"/>
      <c r="Z9" s="39"/>
    </row>
    <row r="10" spans="1:26" ht="12.75" customHeight="1" x14ac:dyDescent="0.2">
      <c r="A10" s="1"/>
      <c r="B10" s="8"/>
      <c r="C10" s="8" t="s">
        <v>179</v>
      </c>
      <c r="D10" s="8"/>
      <c r="E10" s="8"/>
      <c r="F10" s="8"/>
      <c r="G10" s="8"/>
      <c r="H10" s="8"/>
      <c r="I10" s="8"/>
      <c r="J10" s="8"/>
      <c r="K10" s="8"/>
      <c r="L10" s="2"/>
      <c r="M10" s="39"/>
      <c r="N10" s="39"/>
      <c r="O10" s="38"/>
      <c r="P10" s="38"/>
      <c r="Q10" s="38"/>
      <c r="R10" s="38"/>
      <c r="S10" s="38"/>
      <c r="T10" s="38"/>
      <c r="U10" s="39"/>
      <c r="V10" s="39"/>
      <c r="W10" s="39"/>
      <c r="X10" s="39"/>
      <c r="Y10" s="39"/>
      <c r="Z10" s="39"/>
    </row>
    <row r="11" spans="1:26" ht="12.75" customHeight="1" x14ac:dyDescent="0.2">
      <c r="A11" s="1"/>
      <c r="B11" s="8"/>
      <c r="C11" s="8"/>
      <c r="D11" s="8"/>
      <c r="E11" s="8"/>
      <c r="F11" s="8"/>
      <c r="G11" s="8"/>
      <c r="H11" s="8"/>
      <c r="I11" s="8"/>
      <c r="J11" s="8"/>
      <c r="K11" s="8"/>
      <c r="L11" s="2"/>
      <c r="M11" s="39"/>
      <c r="N11" s="39"/>
      <c r="O11" s="39"/>
      <c r="P11" s="39"/>
      <c r="Q11" s="39"/>
      <c r="R11" s="39"/>
      <c r="S11" s="39"/>
      <c r="T11" s="39"/>
      <c r="U11" s="39"/>
      <c r="V11" s="39"/>
      <c r="W11" s="39"/>
      <c r="X11" s="39"/>
      <c r="Y11" s="39"/>
      <c r="Z11" s="39"/>
    </row>
    <row r="12" spans="1:26" ht="12.75" customHeight="1" x14ac:dyDescent="0.2">
      <c r="A12" s="1"/>
      <c r="B12" s="8"/>
      <c r="C12" s="8"/>
      <c r="D12" s="8"/>
      <c r="E12" s="8"/>
      <c r="F12" s="8"/>
      <c r="G12" s="8"/>
      <c r="H12" s="8"/>
      <c r="I12" s="8"/>
      <c r="J12" s="8"/>
      <c r="K12" s="8"/>
      <c r="L12" s="2"/>
      <c r="M12" s="39"/>
      <c r="N12" s="39"/>
      <c r="O12" s="39"/>
      <c r="P12" s="39"/>
      <c r="Q12" s="39"/>
      <c r="R12" s="39"/>
      <c r="S12" s="39"/>
      <c r="T12" s="39"/>
      <c r="U12" s="39"/>
      <c r="V12" s="39"/>
      <c r="W12" s="39"/>
      <c r="X12" s="39"/>
      <c r="Y12" s="39"/>
      <c r="Z12" s="39"/>
    </row>
    <row r="13" spans="1:26" ht="12.75" customHeight="1" x14ac:dyDescent="0.2">
      <c r="A13" s="1"/>
      <c r="B13" s="8"/>
      <c r="C13" s="8"/>
      <c r="D13" s="8"/>
      <c r="E13" s="8"/>
      <c r="F13" s="8"/>
      <c r="G13" s="8"/>
      <c r="H13" s="8"/>
      <c r="I13" s="8"/>
      <c r="J13" s="8"/>
      <c r="K13" s="8"/>
      <c r="L13" s="2"/>
      <c r="M13" s="39"/>
      <c r="N13" s="39"/>
      <c r="O13" s="39"/>
      <c r="P13" s="39"/>
      <c r="Q13" s="39"/>
      <c r="R13" s="39"/>
      <c r="S13" s="39"/>
      <c r="T13" s="39"/>
      <c r="U13" s="39"/>
      <c r="V13" s="39"/>
      <c r="W13" s="39"/>
      <c r="X13" s="39"/>
      <c r="Y13" s="39"/>
      <c r="Z13" s="39"/>
    </row>
    <row r="14" spans="1:26" ht="12.75" customHeight="1" x14ac:dyDescent="0.2">
      <c r="A14" s="1"/>
      <c r="B14" s="8"/>
      <c r="C14" s="8"/>
      <c r="D14" s="8"/>
      <c r="E14" s="8"/>
      <c r="F14" s="8"/>
      <c r="G14" s="8"/>
      <c r="H14" s="8"/>
      <c r="I14" s="8"/>
      <c r="J14" s="8"/>
      <c r="K14" s="8"/>
      <c r="L14" s="2"/>
      <c r="M14" s="39"/>
      <c r="N14" s="39"/>
      <c r="O14" s="39"/>
      <c r="P14" s="39"/>
      <c r="Q14" s="39"/>
      <c r="R14" s="39"/>
      <c r="S14" s="39"/>
      <c r="T14" s="39"/>
      <c r="U14" s="39"/>
      <c r="V14" s="39"/>
      <c r="W14" s="39"/>
      <c r="X14" s="39"/>
      <c r="Y14" s="39"/>
      <c r="Z14" s="39"/>
    </row>
    <row r="15" spans="1:26" ht="12.75" customHeight="1" x14ac:dyDescent="0.2">
      <c r="A15" s="1"/>
      <c r="B15" s="8"/>
      <c r="C15" s="8"/>
      <c r="D15" s="8"/>
      <c r="E15" s="8"/>
      <c r="F15" s="8"/>
      <c r="G15" s="8"/>
      <c r="H15" s="8"/>
      <c r="I15" s="8"/>
      <c r="J15" s="8"/>
      <c r="K15" s="8"/>
      <c r="L15" s="2"/>
      <c r="M15" s="39"/>
      <c r="N15" s="39"/>
      <c r="O15" s="39"/>
      <c r="P15" s="39"/>
      <c r="Q15" s="39"/>
      <c r="R15" s="39"/>
      <c r="S15" s="39"/>
      <c r="T15" s="39"/>
      <c r="U15" s="39"/>
      <c r="V15" s="38"/>
      <c r="W15" s="38"/>
      <c r="X15" s="39"/>
      <c r="Y15" s="39"/>
      <c r="Z15" s="39"/>
    </row>
    <row r="16" spans="1:26" ht="12.75" customHeight="1" x14ac:dyDescent="0.2">
      <c r="A16" s="1"/>
      <c r="B16" s="8"/>
      <c r="C16" s="8"/>
      <c r="D16" s="8"/>
      <c r="E16" s="8"/>
      <c r="F16" s="8"/>
      <c r="G16" s="8"/>
      <c r="H16" s="8"/>
      <c r="I16" s="8"/>
      <c r="J16" s="8"/>
      <c r="K16" s="8"/>
      <c r="L16" s="2"/>
      <c r="M16" s="39"/>
      <c r="N16" s="39"/>
      <c r="O16" s="39"/>
      <c r="P16" s="39"/>
      <c r="Q16" s="39"/>
      <c r="R16" s="39"/>
      <c r="S16" s="39"/>
      <c r="T16" s="39"/>
      <c r="U16" s="39"/>
      <c r="V16" s="39"/>
      <c r="W16" s="39"/>
      <c r="X16" s="39"/>
      <c r="Y16" s="39"/>
      <c r="Z16" s="39"/>
    </row>
    <row r="17" spans="1:26" ht="12.75" customHeight="1" x14ac:dyDescent="0.2">
      <c r="A17" s="1"/>
      <c r="B17" s="8"/>
      <c r="C17" s="8"/>
      <c r="D17" s="8"/>
      <c r="E17" s="8"/>
      <c r="F17" s="8"/>
      <c r="G17" s="8"/>
      <c r="H17" s="8"/>
      <c r="I17" s="8"/>
      <c r="J17" s="8"/>
      <c r="K17" s="8"/>
      <c r="L17" s="2"/>
      <c r="M17" s="39"/>
      <c r="N17" s="39"/>
      <c r="O17" s="39"/>
      <c r="P17" s="39"/>
      <c r="Q17" s="39"/>
      <c r="R17" s="39"/>
      <c r="S17" s="39"/>
      <c r="T17" s="39"/>
      <c r="U17" s="39"/>
      <c r="V17" s="39"/>
      <c r="W17" s="39"/>
      <c r="X17" s="39"/>
      <c r="Y17" s="39"/>
      <c r="Z17" s="39"/>
    </row>
    <row r="18" spans="1:26" ht="12.75" customHeight="1" x14ac:dyDescent="0.2">
      <c r="A18" s="1"/>
      <c r="B18" s="8"/>
      <c r="C18" s="8"/>
      <c r="D18" s="8"/>
      <c r="E18" s="8"/>
      <c r="F18" s="8"/>
      <c r="G18" s="8"/>
      <c r="H18" s="8"/>
      <c r="I18" s="8"/>
      <c r="J18" s="8"/>
      <c r="K18" s="8"/>
      <c r="L18" s="2"/>
      <c r="M18" s="39"/>
      <c r="N18" s="39"/>
      <c r="O18" s="39"/>
      <c r="P18" s="39"/>
      <c r="Q18" s="39"/>
      <c r="R18" s="39"/>
      <c r="S18" s="39"/>
      <c r="T18" s="39"/>
      <c r="U18" s="39"/>
      <c r="V18" s="39"/>
      <c r="W18" s="39"/>
      <c r="X18" s="39"/>
      <c r="Y18" s="39"/>
      <c r="Z18" s="39"/>
    </row>
    <row r="19" spans="1:26" ht="12.75" customHeight="1" x14ac:dyDescent="0.2">
      <c r="A19" s="1"/>
      <c r="B19" s="8"/>
      <c r="C19" s="8"/>
      <c r="D19" s="8"/>
      <c r="E19" s="8"/>
      <c r="F19" s="8"/>
      <c r="G19" s="8"/>
      <c r="H19" s="8"/>
      <c r="I19" s="8"/>
      <c r="J19" s="8"/>
      <c r="K19" s="8"/>
      <c r="L19" s="2"/>
      <c r="M19" s="39"/>
      <c r="N19" s="39"/>
      <c r="O19" s="39"/>
      <c r="P19" s="39"/>
      <c r="Q19" s="39"/>
      <c r="R19" s="39"/>
      <c r="S19" s="39"/>
      <c r="T19" s="39"/>
      <c r="U19" s="39"/>
      <c r="V19" s="39"/>
      <c r="W19" s="39"/>
      <c r="X19" s="39"/>
      <c r="Y19" s="39"/>
      <c r="Z19" s="39"/>
    </row>
    <row r="20" spans="1:26" ht="12.75" customHeight="1" x14ac:dyDescent="0.2">
      <c r="A20" s="2"/>
      <c r="B20" s="8"/>
      <c r="C20" s="8"/>
      <c r="D20" s="8"/>
      <c r="E20" s="8"/>
      <c r="F20" s="8"/>
      <c r="G20" s="8"/>
      <c r="H20" s="8"/>
      <c r="I20" s="8"/>
      <c r="J20" s="8"/>
      <c r="K20" s="8"/>
      <c r="L20" s="2"/>
      <c r="M20" s="39"/>
      <c r="N20" s="39"/>
      <c r="O20" s="39"/>
      <c r="P20" s="39"/>
      <c r="Q20" s="39"/>
      <c r="R20" s="39"/>
      <c r="S20" s="39"/>
      <c r="T20" s="39"/>
      <c r="U20" s="39"/>
      <c r="V20" s="39"/>
      <c r="W20" s="39"/>
      <c r="X20" s="39"/>
      <c r="Y20" s="39"/>
      <c r="Z20" s="39"/>
    </row>
    <row r="21" spans="1:26" ht="12.75" customHeight="1" x14ac:dyDescent="0.2">
      <c r="A21" s="1"/>
      <c r="B21" s="8"/>
      <c r="C21" s="8"/>
      <c r="D21" s="8"/>
      <c r="E21" s="8"/>
      <c r="F21" s="8"/>
      <c r="G21" s="8"/>
      <c r="H21" s="8"/>
      <c r="I21" s="8"/>
      <c r="J21" s="8"/>
      <c r="K21" s="8"/>
      <c r="L21" s="2"/>
      <c r="M21" s="39"/>
      <c r="N21" s="39"/>
      <c r="O21" s="39"/>
      <c r="P21" s="39"/>
      <c r="Q21" s="39"/>
      <c r="R21" s="39"/>
      <c r="S21" s="39"/>
      <c r="T21" s="39"/>
      <c r="U21" s="39"/>
      <c r="V21" s="39"/>
      <c r="W21" s="39"/>
      <c r="X21" s="39"/>
      <c r="Y21" s="39"/>
      <c r="Z21" s="39"/>
    </row>
    <row r="22" spans="1:26" ht="12.75" customHeight="1" x14ac:dyDescent="0.2">
      <c r="A22" s="1"/>
      <c r="B22" s="8"/>
      <c r="C22" s="8"/>
      <c r="D22" s="8"/>
      <c r="E22" s="8"/>
      <c r="F22" s="8"/>
      <c r="G22" s="8"/>
      <c r="H22" s="8"/>
      <c r="I22" s="8"/>
      <c r="J22" s="8"/>
      <c r="K22" s="8"/>
      <c r="L22" s="2"/>
      <c r="M22" s="39"/>
      <c r="N22" s="39"/>
      <c r="O22" s="39"/>
      <c r="P22" s="39"/>
      <c r="Q22" s="39"/>
      <c r="R22" s="39"/>
      <c r="S22" s="39"/>
      <c r="T22" s="39"/>
      <c r="U22" s="39"/>
      <c r="V22" s="39"/>
      <c r="W22" s="39"/>
      <c r="X22" s="39"/>
      <c r="Y22" s="39"/>
      <c r="Z22" s="39"/>
    </row>
    <row r="23" spans="1:26" ht="12.75" customHeight="1" x14ac:dyDescent="0.2">
      <c r="A23" s="1"/>
      <c r="B23" s="8"/>
      <c r="C23" s="8"/>
      <c r="D23" s="8"/>
      <c r="E23" s="8"/>
      <c r="F23" s="8"/>
      <c r="G23" s="8"/>
      <c r="H23" s="8"/>
      <c r="I23" s="8"/>
      <c r="J23" s="8"/>
      <c r="K23" s="8"/>
      <c r="L23" s="2"/>
      <c r="M23" s="39"/>
      <c r="N23" s="39"/>
      <c r="O23" s="39"/>
      <c r="P23" s="39"/>
      <c r="Q23" s="39"/>
      <c r="R23" s="39"/>
      <c r="S23" s="39"/>
      <c r="T23" s="39"/>
      <c r="U23" s="39"/>
      <c r="V23" s="39"/>
      <c r="W23" s="39"/>
      <c r="X23" s="39"/>
      <c r="Y23" s="39"/>
      <c r="Z23" s="39"/>
    </row>
    <row r="24" spans="1:26" ht="12.75" customHeight="1" x14ac:dyDescent="0.2">
      <c r="A24" s="1"/>
      <c r="B24" s="8"/>
      <c r="C24" s="8"/>
      <c r="D24" s="8"/>
      <c r="E24" s="8"/>
      <c r="F24" s="8"/>
      <c r="G24" s="8"/>
      <c r="H24" s="8"/>
      <c r="I24" s="8"/>
      <c r="J24" s="8"/>
      <c r="K24" s="8"/>
      <c r="L24" s="2"/>
      <c r="M24" s="39"/>
      <c r="N24" s="39"/>
      <c r="O24" s="39"/>
      <c r="P24" s="39"/>
      <c r="Q24" s="39"/>
      <c r="R24" s="39"/>
      <c r="S24" s="39"/>
      <c r="T24" s="39"/>
      <c r="U24" s="39"/>
      <c r="V24" s="39"/>
      <c r="W24" s="39"/>
      <c r="X24" s="39"/>
      <c r="Y24" s="39"/>
      <c r="Z24" s="39"/>
    </row>
    <row r="25" spans="1:26" ht="12.75" customHeight="1" x14ac:dyDescent="0.2">
      <c r="A25" s="1"/>
      <c r="B25" s="8"/>
      <c r="C25" s="8"/>
      <c r="D25" s="8"/>
      <c r="E25" s="8"/>
      <c r="F25" s="8"/>
      <c r="G25" s="8"/>
      <c r="H25" s="8"/>
      <c r="I25" s="8"/>
      <c r="J25" s="8"/>
      <c r="K25" s="8"/>
      <c r="L25" s="2"/>
      <c r="M25" s="39"/>
      <c r="N25" s="39"/>
      <c r="O25" s="39"/>
      <c r="P25" s="39"/>
      <c r="Q25" s="39"/>
      <c r="R25" s="39"/>
      <c r="S25" s="39"/>
      <c r="T25" s="39"/>
      <c r="U25" s="39"/>
      <c r="V25" s="39"/>
      <c r="W25" s="39"/>
      <c r="X25" s="39"/>
      <c r="Y25" s="39"/>
      <c r="Z25" s="39"/>
    </row>
    <row r="26" spans="1:26" ht="12.75" customHeight="1" x14ac:dyDescent="0.2">
      <c r="A26" s="1"/>
      <c r="B26" s="8"/>
      <c r="C26" s="8"/>
      <c r="D26" s="8"/>
      <c r="E26" s="8"/>
      <c r="F26" s="8"/>
      <c r="G26" s="8"/>
      <c r="H26" s="8"/>
      <c r="I26" s="8"/>
      <c r="J26" s="8"/>
      <c r="K26" s="8"/>
      <c r="L26" s="2"/>
      <c r="M26" s="39"/>
      <c r="N26" s="39"/>
      <c r="O26" s="39"/>
      <c r="P26" s="39"/>
      <c r="Q26" s="39"/>
      <c r="R26" s="39"/>
      <c r="S26" s="39"/>
      <c r="T26" s="39"/>
      <c r="U26" s="39"/>
      <c r="V26" s="39"/>
      <c r="W26" s="39"/>
      <c r="X26" s="39"/>
      <c r="Y26" s="39"/>
      <c r="Z26" s="39"/>
    </row>
    <row r="27" spans="1:26" ht="12.75" customHeight="1" x14ac:dyDescent="0.2">
      <c r="A27" s="2"/>
      <c r="B27" s="8"/>
      <c r="C27" s="8"/>
      <c r="D27" s="8"/>
      <c r="E27" s="8"/>
      <c r="F27" s="8"/>
      <c r="G27" s="8"/>
      <c r="H27" s="8"/>
      <c r="I27" s="8"/>
      <c r="J27" s="8"/>
      <c r="K27" s="8"/>
      <c r="L27" s="2"/>
      <c r="M27" s="39"/>
      <c r="N27" s="39"/>
      <c r="O27" s="39"/>
      <c r="P27" s="39"/>
      <c r="Q27" s="39"/>
      <c r="R27" s="39"/>
      <c r="S27" s="39"/>
      <c r="T27" s="39"/>
      <c r="U27" s="39"/>
      <c r="V27" s="39"/>
      <c r="W27" s="39"/>
      <c r="X27" s="39"/>
      <c r="Y27" s="39"/>
      <c r="Z27" s="39"/>
    </row>
    <row r="28" spans="1:26" ht="12.75" customHeight="1" x14ac:dyDescent="0.2">
      <c r="A28" s="2"/>
      <c r="B28" s="8"/>
      <c r="C28" s="8"/>
      <c r="D28" s="8"/>
      <c r="E28" s="8"/>
      <c r="F28" s="8"/>
      <c r="G28" s="8"/>
      <c r="H28" s="8"/>
      <c r="I28" s="8"/>
      <c r="J28" s="8"/>
      <c r="K28" s="8"/>
      <c r="L28" s="2"/>
      <c r="M28" s="39"/>
      <c r="N28" s="39"/>
      <c r="O28" s="39"/>
      <c r="P28" s="39"/>
      <c r="Q28" s="39"/>
      <c r="R28" s="39"/>
      <c r="S28" s="39"/>
      <c r="T28" s="39"/>
      <c r="U28" s="39"/>
      <c r="V28" s="39"/>
      <c r="W28" s="39"/>
      <c r="X28" s="39"/>
      <c r="Y28" s="39"/>
      <c r="Z28" s="39"/>
    </row>
    <row r="29" spans="1:26" ht="12.75" customHeight="1" x14ac:dyDescent="0.2">
      <c r="A29" s="2"/>
      <c r="B29" s="8"/>
      <c r="C29" s="8"/>
      <c r="D29" s="8"/>
      <c r="E29" s="8"/>
      <c r="F29" s="8"/>
      <c r="G29" s="8"/>
      <c r="H29" s="8"/>
      <c r="I29" s="8"/>
      <c r="J29" s="8"/>
      <c r="K29" s="8"/>
      <c r="L29" s="2"/>
      <c r="M29" s="39"/>
      <c r="N29" s="39"/>
      <c r="O29" s="39"/>
      <c r="P29" s="39"/>
      <c r="Q29" s="39"/>
      <c r="R29" s="39"/>
      <c r="S29" s="39"/>
      <c r="T29" s="39"/>
      <c r="U29" s="39"/>
      <c r="V29" s="39"/>
      <c r="W29" s="39"/>
      <c r="X29" s="39"/>
      <c r="Y29" s="39"/>
      <c r="Z29" s="39"/>
    </row>
    <row r="30" spans="1:26" ht="12.75" customHeight="1" x14ac:dyDescent="0.2">
      <c r="A30" s="2"/>
      <c r="B30" s="8"/>
      <c r="C30" s="8"/>
      <c r="D30" s="8"/>
      <c r="E30" s="8"/>
      <c r="F30" s="8"/>
      <c r="G30" s="8"/>
      <c r="H30" s="8"/>
      <c r="I30" s="8"/>
      <c r="J30" s="8"/>
      <c r="K30" s="8"/>
      <c r="L30" s="2"/>
      <c r="M30" s="39"/>
      <c r="N30" s="39"/>
      <c r="O30" s="39"/>
      <c r="P30" s="39"/>
      <c r="Q30" s="39"/>
      <c r="R30" s="39"/>
      <c r="S30" s="39"/>
      <c r="T30" s="39"/>
      <c r="U30" s="39"/>
      <c r="V30" s="39"/>
      <c r="W30" s="39"/>
      <c r="X30" s="39"/>
      <c r="Y30" s="39"/>
      <c r="Z30" s="39"/>
    </row>
    <row r="31" spans="1:26" ht="12.75" customHeight="1" x14ac:dyDescent="0.2">
      <c r="A31" s="2"/>
      <c r="B31" s="8"/>
      <c r="C31" s="8"/>
      <c r="D31" s="8"/>
      <c r="E31" s="8"/>
      <c r="F31" s="8"/>
      <c r="G31" s="8"/>
      <c r="H31" s="8"/>
      <c r="I31" s="8"/>
      <c r="J31" s="8"/>
      <c r="K31" s="8"/>
      <c r="L31" s="2"/>
      <c r="M31" s="39"/>
      <c r="N31" s="39"/>
      <c r="O31" s="39"/>
      <c r="P31" s="39"/>
      <c r="Q31" s="39"/>
      <c r="R31" s="39"/>
      <c r="S31" s="39"/>
      <c r="T31" s="39"/>
      <c r="U31" s="39"/>
      <c r="V31" s="39"/>
      <c r="W31" s="39"/>
      <c r="X31" s="39"/>
      <c r="Y31" s="39"/>
      <c r="Z31" s="39"/>
    </row>
    <row r="32" spans="1:26" ht="12.75" customHeight="1" x14ac:dyDescent="0.2">
      <c r="A32" s="2"/>
      <c r="B32" s="8"/>
      <c r="C32" s="8"/>
      <c r="D32" s="8"/>
      <c r="E32" s="8"/>
      <c r="F32" s="8"/>
      <c r="G32" s="8"/>
      <c r="H32" s="8"/>
      <c r="I32" s="8"/>
      <c r="J32" s="8"/>
      <c r="K32" s="8"/>
      <c r="L32" s="2"/>
      <c r="M32" s="39"/>
      <c r="N32" s="39"/>
      <c r="O32" s="39"/>
      <c r="P32" s="39"/>
      <c r="Q32" s="39"/>
      <c r="R32" s="39"/>
      <c r="S32" s="39"/>
      <c r="T32" s="39"/>
      <c r="U32" s="39"/>
      <c r="V32" s="39"/>
      <c r="W32" s="39"/>
      <c r="X32" s="39"/>
      <c r="Y32" s="39"/>
      <c r="Z32" s="39"/>
    </row>
    <row r="33" spans="1:26" ht="12.75" customHeight="1" x14ac:dyDescent="0.2">
      <c r="A33" s="2"/>
      <c r="B33" s="8"/>
      <c r="C33" s="8"/>
      <c r="D33" s="8"/>
      <c r="E33" s="8"/>
      <c r="F33" s="8"/>
      <c r="G33" s="8"/>
      <c r="H33" s="8"/>
      <c r="I33" s="8"/>
      <c r="J33" s="8"/>
      <c r="K33" s="8"/>
      <c r="L33" s="2"/>
      <c r="M33" s="39"/>
      <c r="N33" s="39"/>
      <c r="O33" s="39"/>
      <c r="P33" s="39"/>
      <c r="Q33" s="39"/>
      <c r="R33" s="39"/>
      <c r="S33" s="39"/>
      <c r="T33" s="39"/>
      <c r="U33" s="39"/>
      <c r="V33" s="39"/>
      <c r="W33" s="39"/>
      <c r="X33" s="39"/>
      <c r="Y33" s="39"/>
      <c r="Z33" s="39"/>
    </row>
    <row r="34" spans="1:26" ht="12.75" customHeight="1" x14ac:dyDescent="0.2">
      <c r="A34" s="2"/>
      <c r="B34" s="8"/>
      <c r="C34" s="8"/>
      <c r="D34" s="8"/>
      <c r="E34" s="8"/>
      <c r="F34" s="8"/>
      <c r="G34" s="8"/>
      <c r="H34" s="8"/>
      <c r="I34" s="8"/>
      <c r="J34" s="8"/>
      <c r="K34" s="8"/>
      <c r="L34" s="2"/>
      <c r="M34" s="39"/>
      <c r="N34" s="39"/>
      <c r="O34" s="39"/>
      <c r="P34" s="39"/>
      <c r="Q34" s="39"/>
      <c r="R34" s="39"/>
      <c r="S34" s="39"/>
      <c r="T34" s="39"/>
      <c r="U34" s="39"/>
      <c r="V34" s="39"/>
      <c r="W34" s="39"/>
      <c r="X34" s="39"/>
      <c r="Y34" s="39"/>
      <c r="Z34" s="39"/>
    </row>
    <row r="35" spans="1:26" ht="12.75" customHeight="1" x14ac:dyDescent="0.2">
      <c r="A35" s="2"/>
      <c r="B35" s="8"/>
      <c r="C35" s="8"/>
      <c r="D35" s="8"/>
      <c r="E35" s="8"/>
      <c r="F35" s="8"/>
      <c r="G35" s="8"/>
      <c r="H35" s="8"/>
      <c r="I35" s="8"/>
      <c r="J35" s="8"/>
      <c r="K35" s="8"/>
      <c r="L35" s="2"/>
      <c r="M35" s="39"/>
      <c r="N35" s="39"/>
      <c r="O35" s="39"/>
      <c r="P35" s="39"/>
      <c r="Q35" s="39"/>
      <c r="R35" s="39"/>
      <c r="S35" s="39"/>
      <c r="T35" s="39"/>
      <c r="U35" s="39"/>
      <c r="V35" s="39"/>
      <c r="W35" s="39"/>
      <c r="X35" s="39"/>
      <c r="Y35" s="39"/>
      <c r="Z35" s="39"/>
    </row>
    <row r="36" spans="1:26" ht="12.75" customHeight="1" x14ac:dyDescent="0.2">
      <c r="A36" s="2"/>
      <c r="B36" s="8"/>
      <c r="C36" s="8"/>
      <c r="D36" s="8"/>
      <c r="E36" s="8"/>
      <c r="F36" s="8"/>
      <c r="G36" s="8"/>
      <c r="H36" s="8"/>
      <c r="I36" s="8"/>
      <c r="J36" s="8"/>
      <c r="K36" s="8"/>
      <c r="L36" s="2"/>
      <c r="M36" s="39"/>
      <c r="N36" s="39"/>
      <c r="O36" s="39"/>
      <c r="P36" s="39"/>
      <c r="Q36" s="39"/>
      <c r="R36" s="39"/>
      <c r="S36" s="39"/>
      <c r="T36" s="39"/>
      <c r="U36" s="39"/>
      <c r="V36" s="39"/>
      <c r="W36" s="38"/>
      <c r="X36" s="39"/>
      <c r="Y36" s="39"/>
      <c r="Z36" s="39"/>
    </row>
    <row r="37" spans="1:26" ht="12.75" customHeight="1" x14ac:dyDescent="0.2">
      <c r="A37" s="2"/>
      <c r="B37" s="8"/>
      <c r="C37" s="8"/>
      <c r="D37" s="8"/>
      <c r="E37" s="8"/>
      <c r="F37" s="8"/>
      <c r="G37" s="8"/>
      <c r="H37" s="8"/>
      <c r="I37" s="8"/>
      <c r="J37" s="8"/>
      <c r="K37" s="8"/>
      <c r="L37" s="2"/>
      <c r="M37" s="39"/>
      <c r="N37" s="39"/>
      <c r="O37" s="39"/>
      <c r="P37" s="39"/>
      <c r="Q37" s="39"/>
      <c r="R37" s="39"/>
      <c r="S37" s="39"/>
      <c r="T37" s="39"/>
      <c r="U37" s="39"/>
      <c r="V37" s="39"/>
      <c r="W37" s="38"/>
      <c r="X37" s="39"/>
      <c r="Y37" s="39"/>
      <c r="Z37" s="39"/>
    </row>
    <row r="38" spans="1:26" ht="12.75" customHeight="1" x14ac:dyDescent="0.2">
      <c r="A38" s="2"/>
      <c r="B38" s="8"/>
      <c r="C38" s="8"/>
      <c r="D38" s="8"/>
      <c r="E38" s="8"/>
      <c r="F38" s="8"/>
      <c r="G38" s="8"/>
      <c r="H38" s="8"/>
      <c r="I38" s="8"/>
      <c r="J38" s="8"/>
      <c r="K38" s="8"/>
      <c r="L38" s="2"/>
      <c r="M38" s="39"/>
      <c r="N38" s="39"/>
      <c r="O38" s="39"/>
      <c r="P38" s="39"/>
      <c r="Q38" s="39"/>
      <c r="R38" s="39"/>
      <c r="S38" s="39"/>
      <c r="T38" s="39"/>
      <c r="U38" s="39"/>
      <c r="V38" s="39"/>
      <c r="W38" s="39"/>
      <c r="X38" s="39"/>
      <c r="Y38" s="39"/>
      <c r="Z38" s="39"/>
    </row>
    <row r="39" spans="1:26" ht="12.75" customHeight="1" x14ac:dyDescent="0.2">
      <c r="A39" s="2"/>
      <c r="B39" s="8"/>
      <c r="C39" s="8"/>
      <c r="D39" s="8"/>
      <c r="E39" s="8"/>
      <c r="F39" s="8"/>
      <c r="G39" s="8"/>
      <c r="H39" s="8"/>
      <c r="I39" s="8"/>
      <c r="J39" s="8"/>
      <c r="K39" s="8"/>
      <c r="L39" s="2"/>
      <c r="M39" s="39"/>
      <c r="N39" s="39"/>
      <c r="O39" s="39"/>
      <c r="P39" s="39"/>
      <c r="Q39" s="39"/>
      <c r="R39" s="39"/>
      <c r="S39" s="39"/>
      <c r="T39" s="39"/>
      <c r="U39" s="39"/>
      <c r="V39" s="39"/>
      <c r="W39" s="39"/>
      <c r="X39" s="39"/>
      <c r="Y39" s="39"/>
      <c r="Z39" s="39"/>
    </row>
    <row r="40" spans="1:26" ht="12.75" customHeight="1" x14ac:dyDescent="0.2">
      <c r="A40" s="2"/>
      <c r="B40" s="8"/>
      <c r="C40" s="8"/>
      <c r="D40" s="8"/>
      <c r="E40" s="8"/>
      <c r="F40" s="8"/>
      <c r="G40" s="8"/>
      <c r="H40" s="8"/>
      <c r="I40" s="8"/>
      <c r="J40" s="8"/>
      <c r="K40" s="8"/>
      <c r="L40" s="2"/>
      <c r="M40" s="39"/>
      <c r="N40" s="39"/>
      <c r="O40" s="39"/>
      <c r="P40" s="39"/>
      <c r="Q40" s="38"/>
      <c r="R40" s="38"/>
      <c r="S40" s="38"/>
      <c r="T40" s="39"/>
      <c r="U40" s="39"/>
      <c r="V40" s="39"/>
      <c r="W40" s="38"/>
      <c r="X40" s="39"/>
      <c r="Y40" s="39"/>
      <c r="Z40" s="39"/>
    </row>
    <row r="41" spans="1:26" ht="12.75" customHeight="1" x14ac:dyDescent="0.2">
      <c r="A41" s="2"/>
      <c r="B41" s="8"/>
      <c r="C41" s="8"/>
      <c r="D41" s="8"/>
      <c r="E41" s="8"/>
      <c r="F41" s="8"/>
      <c r="G41" s="8"/>
      <c r="H41" s="8"/>
      <c r="I41" s="8"/>
      <c r="J41" s="8"/>
      <c r="K41" s="8"/>
      <c r="L41" s="2"/>
      <c r="M41" s="39"/>
      <c r="N41" s="39"/>
      <c r="O41" s="39"/>
      <c r="P41" s="39"/>
      <c r="Q41" s="39"/>
      <c r="R41" s="39"/>
      <c r="S41" s="39"/>
      <c r="T41" s="39"/>
      <c r="U41" s="39"/>
      <c r="V41" s="39"/>
      <c r="W41" s="39"/>
      <c r="X41" s="39"/>
      <c r="Y41" s="39"/>
      <c r="Z41" s="39"/>
    </row>
    <row r="42" spans="1:26" ht="12.75" customHeight="1" x14ac:dyDescent="0.2">
      <c r="A42" s="2"/>
      <c r="B42" s="8"/>
      <c r="C42" s="8"/>
      <c r="D42" s="8"/>
      <c r="E42" s="8"/>
      <c r="F42" s="8"/>
      <c r="G42" s="8"/>
      <c r="H42" s="8"/>
      <c r="I42" s="8"/>
      <c r="J42" s="8"/>
      <c r="K42" s="8"/>
      <c r="L42" s="2"/>
      <c r="M42" s="39"/>
      <c r="N42" s="39"/>
      <c r="O42" s="39"/>
      <c r="P42" s="39"/>
      <c r="Q42" s="39"/>
      <c r="R42" s="39"/>
      <c r="S42" s="39"/>
      <c r="T42" s="39"/>
      <c r="U42" s="39"/>
      <c r="V42" s="39"/>
      <c r="W42" s="39"/>
      <c r="X42" s="39"/>
      <c r="Y42" s="39"/>
      <c r="Z42" s="39"/>
    </row>
    <row r="43" spans="1:26" ht="12.75" customHeight="1" x14ac:dyDescent="0.2">
      <c r="A43" s="2"/>
      <c r="B43" s="8"/>
      <c r="C43" s="8"/>
      <c r="D43" s="8"/>
      <c r="E43" s="8"/>
      <c r="F43" s="8"/>
      <c r="G43" s="8"/>
      <c r="H43" s="8"/>
      <c r="I43" s="8"/>
      <c r="J43" s="8"/>
      <c r="K43" s="8"/>
      <c r="L43" s="2"/>
      <c r="M43" s="39"/>
      <c r="N43" s="39"/>
      <c r="O43" s="39"/>
      <c r="P43" s="39"/>
      <c r="Q43" s="39"/>
      <c r="R43" s="39"/>
      <c r="S43" s="39"/>
      <c r="T43" s="39"/>
      <c r="U43" s="39"/>
      <c r="V43" s="39"/>
      <c r="W43" s="39"/>
      <c r="X43" s="39"/>
      <c r="Y43" s="39"/>
      <c r="Z43" s="39"/>
    </row>
    <row r="44" spans="1:26" ht="12.75" customHeight="1" x14ac:dyDescent="0.2">
      <c r="A44" s="2"/>
      <c r="B44" s="2"/>
      <c r="C44" s="2"/>
      <c r="D44" s="2"/>
      <c r="E44" s="2"/>
      <c r="F44" s="2"/>
      <c r="G44" s="2"/>
      <c r="H44" s="2"/>
      <c r="I44" s="2"/>
      <c r="J44" s="2"/>
      <c r="K44" s="2"/>
      <c r="L44" s="2"/>
      <c r="M44" s="39"/>
      <c r="N44" s="39"/>
      <c r="O44" s="39"/>
      <c r="P44" s="39"/>
      <c r="Q44" s="39"/>
      <c r="R44" s="39"/>
      <c r="S44" s="39"/>
      <c r="T44" s="39"/>
      <c r="U44" s="39"/>
      <c r="V44" s="39"/>
      <c r="W44" s="39"/>
      <c r="X44" s="39"/>
      <c r="Y44" s="39"/>
      <c r="Z44" s="39"/>
    </row>
    <row r="45" spans="1:26" ht="12.75" customHeight="1" x14ac:dyDescent="0.2">
      <c r="A45" s="2"/>
      <c r="B45" s="2"/>
      <c r="C45" s="2"/>
      <c r="D45" s="2"/>
      <c r="E45" s="2"/>
      <c r="F45" s="2"/>
      <c r="G45" s="2"/>
      <c r="H45" s="2"/>
      <c r="I45" s="2"/>
      <c r="J45" s="2"/>
      <c r="K45" s="2"/>
      <c r="L45" s="2"/>
      <c r="M45" s="39"/>
      <c r="N45" s="39"/>
      <c r="O45" s="39"/>
      <c r="P45" s="39"/>
      <c r="Q45" s="39"/>
      <c r="R45" s="39"/>
      <c r="S45" s="39"/>
      <c r="T45" s="39"/>
      <c r="U45" s="39"/>
      <c r="V45" s="39"/>
      <c r="W45" s="39"/>
      <c r="X45" s="39"/>
      <c r="Y45" s="39"/>
      <c r="Z45" s="39"/>
    </row>
    <row r="46" spans="1:26" ht="12.75" customHeight="1" x14ac:dyDescent="0.2">
      <c r="A46" s="2"/>
      <c r="B46" s="8"/>
      <c r="C46" s="8"/>
      <c r="D46" s="8"/>
      <c r="E46" s="8"/>
      <c r="F46" s="8"/>
      <c r="G46" s="8"/>
      <c r="H46" s="8"/>
      <c r="I46" s="8"/>
      <c r="J46" s="8"/>
      <c r="K46" s="8"/>
      <c r="L46" s="2"/>
      <c r="M46" s="39"/>
      <c r="N46" s="39"/>
      <c r="O46" s="39"/>
      <c r="P46" s="39"/>
      <c r="Q46" s="39"/>
      <c r="R46" s="39"/>
      <c r="S46" s="39"/>
      <c r="T46" s="39"/>
      <c r="U46" s="39"/>
      <c r="V46" s="39"/>
      <c r="W46" s="39"/>
      <c r="X46" s="39"/>
      <c r="Y46" s="39"/>
      <c r="Z46" s="39"/>
    </row>
    <row r="47" spans="1:26" ht="12.75" customHeight="1" x14ac:dyDescent="0.2">
      <c r="A47" s="1" t="s">
        <v>58</v>
      </c>
      <c r="B47" s="8"/>
      <c r="C47" s="8" t="s">
        <v>180</v>
      </c>
      <c r="D47" s="8"/>
      <c r="E47" s="8"/>
      <c r="F47" s="8"/>
      <c r="G47" s="8"/>
      <c r="H47" s="8"/>
      <c r="I47" s="8"/>
      <c r="J47" s="8"/>
      <c r="K47" s="8"/>
      <c r="L47" s="2"/>
      <c r="M47" s="39"/>
      <c r="N47" s="39"/>
      <c r="O47" s="39"/>
      <c r="P47" s="39"/>
      <c r="Q47" s="39"/>
      <c r="R47" s="39"/>
      <c r="S47" s="39"/>
      <c r="T47" s="39"/>
      <c r="U47" s="39"/>
      <c r="V47" s="39"/>
      <c r="W47" s="39"/>
      <c r="X47" s="39"/>
      <c r="Y47" s="39"/>
      <c r="Z47" s="39"/>
    </row>
    <row r="48" spans="1:26" ht="12.75" customHeight="1" x14ac:dyDescent="0.2">
      <c r="A48" s="2"/>
      <c r="B48" s="8"/>
      <c r="C48" s="8" t="s">
        <v>181</v>
      </c>
      <c r="D48" s="8"/>
      <c r="E48" s="8"/>
      <c r="F48" s="8"/>
      <c r="G48" s="8"/>
      <c r="H48" s="8"/>
      <c r="I48" s="8"/>
      <c r="J48" s="8"/>
      <c r="K48" s="8"/>
      <c r="L48" s="2"/>
      <c r="M48" s="39"/>
      <c r="N48" s="39"/>
      <c r="O48" s="39"/>
      <c r="P48" s="39"/>
      <c r="Q48" s="39"/>
      <c r="R48" s="39"/>
      <c r="S48" s="39"/>
      <c r="T48" s="39"/>
      <c r="U48" s="39"/>
      <c r="V48" s="39"/>
      <c r="W48" s="39"/>
      <c r="X48" s="39"/>
      <c r="Y48" s="39"/>
      <c r="Z48" s="39"/>
    </row>
    <row r="49" spans="1:26" ht="12.75" customHeight="1" x14ac:dyDescent="0.2">
      <c r="A49" s="2"/>
      <c r="B49" s="8"/>
      <c r="C49" s="8" t="s">
        <v>182</v>
      </c>
      <c r="D49" s="8"/>
      <c r="E49" s="8"/>
      <c r="F49" s="8"/>
      <c r="G49" s="8"/>
      <c r="H49" s="8"/>
      <c r="I49" s="8"/>
      <c r="J49" s="8"/>
      <c r="K49" s="8"/>
      <c r="L49" s="2"/>
      <c r="M49" s="39"/>
      <c r="N49" s="39"/>
      <c r="O49" s="39"/>
      <c r="P49" s="39"/>
      <c r="Q49" s="39"/>
      <c r="R49" s="39"/>
      <c r="S49" s="39"/>
      <c r="T49" s="39"/>
      <c r="U49" s="39"/>
      <c r="V49" s="39"/>
      <c r="W49" s="39"/>
      <c r="X49" s="39"/>
      <c r="Y49" s="39"/>
      <c r="Z49" s="39"/>
    </row>
    <row r="50" spans="1:26" ht="12.75" customHeight="1" x14ac:dyDescent="0.2">
      <c r="A50" s="2"/>
      <c r="B50" s="8"/>
      <c r="C50" s="8"/>
      <c r="D50" s="8"/>
      <c r="E50" s="8"/>
      <c r="F50" s="8"/>
      <c r="G50" s="8"/>
      <c r="H50" s="8"/>
      <c r="I50" s="8"/>
      <c r="J50" s="8"/>
      <c r="K50" s="8"/>
      <c r="L50" s="2"/>
      <c r="M50" s="39"/>
      <c r="N50" s="39"/>
      <c r="O50" s="39"/>
      <c r="P50" s="39"/>
      <c r="Q50" s="39"/>
      <c r="R50" s="39"/>
      <c r="S50" s="39"/>
      <c r="T50" s="39"/>
      <c r="U50" s="39"/>
      <c r="V50" s="39"/>
      <c r="W50" s="39"/>
      <c r="X50" s="39"/>
      <c r="Y50" s="39"/>
      <c r="Z50" s="39"/>
    </row>
    <row r="51" spans="1:26" ht="12.75" customHeight="1" x14ac:dyDescent="0.2">
      <c r="A51" s="1"/>
      <c r="B51" s="2"/>
      <c r="C51" s="2"/>
      <c r="D51" s="2"/>
      <c r="E51" s="2"/>
      <c r="F51" s="2"/>
      <c r="G51" s="2"/>
      <c r="H51" s="2"/>
      <c r="I51" s="2"/>
      <c r="J51" s="2"/>
      <c r="K51" s="2"/>
      <c r="L51" s="2"/>
      <c r="M51" s="39"/>
      <c r="N51" s="39"/>
      <c r="O51" s="39"/>
      <c r="P51" s="39"/>
      <c r="Q51" s="39"/>
      <c r="R51" s="39"/>
      <c r="S51" s="39"/>
      <c r="T51" s="39"/>
      <c r="U51" s="39"/>
      <c r="V51" s="39"/>
      <c r="W51" s="39"/>
      <c r="X51" s="39"/>
      <c r="Y51" s="39"/>
      <c r="Z51" s="39"/>
    </row>
    <row r="52" spans="1:26" ht="12.75" customHeight="1" x14ac:dyDescent="0.2">
      <c r="A52" s="1"/>
      <c r="B52" s="2"/>
      <c r="C52" s="2"/>
      <c r="D52" s="2"/>
      <c r="E52" s="2"/>
      <c r="F52" s="2"/>
      <c r="G52" s="2"/>
      <c r="H52" s="2"/>
      <c r="I52" s="2"/>
      <c r="J52" s="2"/>
      <c r="K52" s="2"/>
      <c r="L52" s="2"/>
      <c r="M52" s="39"/>
      <c r="N52" s="39"/>
      <c r="O52" s="39"/>
      <c r="P52" s="39"/>
      <c r="Q52" s="39"/>
      <c r="R52" s="39"/>
      <c r="S52" s="39"/>
      <c r="T52" s="39"/>
      <c r="U52" s="39"/>
      <c r="V52" s="39"/>
      <c r="W52" s="39"/>
      <c r="X52" s="39"/>
      <c r="Y52" s="39"/>
      <c r="Z52" s="39"/>
    </row>
    <row r="53" spans="1:26" ht="12.75" customHeight="1" x14ac:dyDescent="0.2">
      <c r="A53" s="2"/>
      <c r="B53" s="8"/>
      <c r="C53" s="8"/>
      <c r="D53" s="8"/>
      <c r="E53" s="8"/>
      <c r="F53" s="8"/>
      <c r="G53" s="8"/>
      <c r="H53" s="8"/>
      <c r="I53" s="8"/>
      <c r="J53" s="8"/>
      <c r="K53" s="8"/>
      <c r="L53" s="2"/>
      <c r="M53" s="39"/>
      <c r="N53" s="39"/>
      <c r="O53" s="39"/>
      <c r="P53" s="39"/>
      <c r="Q53" s="39"/>
      <c r="R53" s="39"/>
      <c r="S53" s="39"/>
      <c r="T53" s="39"/>
      <c r="U53" s="39"/>
      <c r="V53" s="39"/>
      <c r="W53" s="39"/>
      <c r="X53" s="39"/>
      <c r="Y53" s="39"/>
      <c r="Z53" s="39"/>
    </row>
    <row r="54" spans="1:26" ht="12.75" customHeight="1" x14ac:dyDescent="0.2">
      <c r="A54" s="1" t="s">
        <v>83</v>
      </c>
      <c r="B54" s="8"/>
      <c r="C54" s="7" t="s">
        <v>183</v>
      </c>
      <c r="D54" s="8"/>
      <c r="E54" s="8"/>
      <c r="F54" s="8"/>
      <c r="G54" s="8"/>
      <c r="H54" s="8"/>
      <c r="I54" s="8"/>
      <c r="J54" s="8"/>
      <c r="K54" s="8"/>
      <c r="L54" s="2"/>
      <c r="M54" s="39"/>
      <c r="N54" s="39"/>
      <c r="O54" s="39"/>
      <c r="P54" s="39"/>
      <c r="Q54" s="39"/>
      <c r="R54" s="39"/>
      <c r="S54" s="39"/>
      <c r="T54" s="39"/>
      <c r="U54" s="39"/>
      <c r="V54" s="39"/>
      <c r="W54" s="39"/>
      <c r="X54" s="39"/>
      <c r="Y54" s="39"/>
      <c r="Z54" s="39"/>
    </row>
    <row r="55" spans="1:26" ht="12.75" customHeight="1" x14ac:dyDescent="0.2">
      <c r="A55" s="1"/>
      <c r="B55" s="8"/>
      <c r="C55" s="8"/>
      <c r="D55" s="8"/>
      <c r="E55" s="8"/>
      <c r="F55" s="8"/>
      <c r="G55" s="8"/>
      <c r="H55" s="8"/>
      <c r="I55" s="8"/>
      <c r="J55" s="8"/>
      <c r="K55" s="8"/>
      <c r="L55" s="2"/>
      <c r="M55" s="39"/>
      <c r="N55" s="39"/>
      <c r="O55" s="39"/>
      <c r="P55" s="39"/>
      <c r="Q55" s="39"/>
      <c r="R55" s="39"/>
      <c r="S55" s="39"/>
      <c r="T55" s="39"/>
      <c r="U55" s="39"/>
      <c r="V55" s="39"/>
      <c r="W55" s="39"/>
      <c r="X55" s="39"/>
      <c r="Y55" s="39"/>
      <c r="Z55" s="39"/>
    </row>
    <row r="56" spans="1:26" ht="12.75" customHeight="1" x14ac:dyDescent="0.2">
      <c r="A56" s="1"/>
      <c r="B56" s="8"/>
      <c r="C56" s="33" t="s">
        <v>184</v>
      </c>
      <c r="D56" s="8"/>
      <c r="E56" s="8"/>
      <c r="F56" s="8"/>
      <c r="G56" s="8"/>
      <c r="H56" s="8"/>
      <c r="I56" s="8"/>
      <c r="J56" s="8"/>
      <c r="K56" s="8"/>
      <c r="L56" s="2"/>
      <c r="M56" s="39"/>
      <c r="N56" s="39"/>
      <c r="O56" s="39"/>
      <c r="P56" s="39"/>
      <c r="Q56" s="39"/>
      <c r="R56" s="39"/>
      <c r="S56" s="39"/>
      <c r="T56" s="39"/>
      <c r="U56" s="39"/>
      <c r="V56" s="39"/>
      <c r="W56" s="39"/>
      <c r="X56" s="39"/>
      <c r="Y56" s="39"/>
      <c r="Z56" s="39"/>
    </row>
    <row r="57" spans="1:26" ht="12.75" customHeight="1" x14ac:dyDescent="0.2">
      <c r="A57" s="1"/>
      <c r="B57" s="8"/>
      <c r="C57" s="8" t="s">
        <v>185</v>
      </c>
      <c r="D57" s="8"/>
      <c r="E57" s="8"/>
      <c r="F57" s="8"/>
      <c r="G57" s="8"/>
      <c r="H57" s="8"/>
      <c r="I57" s="8"/>
      <c r="J57" s="8"/>
      <c r="K57" s="8"/>
      <c r="L57" s="2"/>
      <c r="M57" s="39"/>
      <c r="N57" s="39"/>
      <c r="O57" s="39"/>
      <c r="P57" s="39"/>
      <c r="Q57" s="39"/>
      <c r="R57" s="39"/>
      <c r="S57" s="39"/>
      <c r="T57" s="39"/>
      <c r="U57" s="39"/>
      <c r="V57" s="39"/>
      <c r="W57" s="39"/>
      <c r="X57" s="39"/>
      <c r="Y57" s="39"/>
      <c r="Z57" s="39"/>
    </row>
    <row r="58" spans="1:26" ht="12.75" customHeight="1" x14ac:dyDescent="0.2">
      <c r="A58" s="1"/>
      <c r="B58" s="8"/>
      <c r="C58" s="8" t="s">
        <v>186</v>
      </c>
      <c r="D58" s="8"/>
      <c r="E58" s="8"/>
      <c r="F58" s="8"/>
      <c r="G58" s="8"/>
      <c r="H58" s="8"/>
      <c r="I58" s="8"/>
      <c r="J58" s="8"/>
      <c r="K58" s="8"/>
      <c r="L58" s="2"/>
      <c r="M58" s="39"/>
      <c r="N58" s="39"/>
      <c r="O58" s="39"/>
      <c r="P58" s="39"/>
      <c r="Q58" s="39"/>
      <c r="R58" s="39"/>
      <c r="S58" s="39"/>
      <c r="T58" s="39"/>
      <c r="U58" s="39"/>
      <c r="V58" s="39"/>
      <c r="W58" s="39"/>
      <c r="X58" s="39"/>
      <c r="Y58" s="39"/>
      <c r="Z58" s="39"/>
    </row>
    <row r="59" spans="1:26" ht="12.75" customHeight="1" x14ac:dyDescent="0.2">
      <c r="A59" s="1"/>
      <c r="B59" s="8"/>
      <c r="C59" s="8" t="s">
        <v>187</v>
      </c>
      <c r="D59" s="8"/>
      <c r="E59" s="8"/>
      <c r="F59" s="8"/>
      <c r="G59" s="8"/>
      <c r="H59" s="8"/>
      <c r="I59" s="8"/>
      <c r="J59" s="8"/>
      <c r="K59" s="8"/>
      <c r="L59" s="2"/>
      <c r="M59" s="39"/>
      <c r="N59" s="39"/>
      <c r="O59" s="39"/>
      <c r="P59" s="39"/>
      <c r="Q59" s="39"/>
      <c r="R59" s="39"/>
      <c r="S59" s="39"/>
      <c r="T59" s="39"/>
      <c r="U59" s="39"/>
      <c r="V59" s="39"/>
      <c r="W59" s="39"/>
      <c r="X59" s="39"/>
      <c r="Y59" s="39"/>
      <c r="Z59" s="39"/>
    </row>
    <row r="60" spans="1:26" ht="12.75" customHeight="1" x14ac:dyDescent="0.2">
      <c r="A60" s="1"/>
      <c r="B60" s="8"/>
      <c r="C60" s="8" t="s">
        <v>188</v>
      </c>
      <c r="D60" s="8"/>
      <c r="E60" s="8"/>
      <c r="F60" s="8"/>
      <c r="G60" s="8"/>
      <c r="H60" s="8"/>
      <c r="I60" s="8"/>
      <c r="J60" s="8"/>
      <c r="K60" s="8"/>
      <c r="L60" s="2"/>
      <c r="M60" s="39"/>
      <c r="N60" s="39"/>
      <c r="O60" s="39"/>
      <c r="P60" s="39"/>
      <c r="Q60" s="39"/>
      <c r="R60" s="39"/>
      <c r="S60" s="39"/>
      <c r="T60" s="39"/>
      <c r="U60" s="39"/>
      <c r="V60" s="39"/>
      <c r="W60" s="39"/>
      <c r="X60" s="39"/>
      <c r="Y60" s="39"/>
      <c r="Z60" s="39"/>
    </row>
    <row r="61" spans="1:26" ht="12.75" customHeight="1" x14ac:dyDescent="0.2">
      <c r="A61" s="1"/>
      <c r="B61" s="8"/>
      <c r="C61" s="8"/>
      <c r="D61" s="8"/>
      <c r="E61" s="8"/>
      <c r="F61" s="8"/>
      <c r="G61" s="8"/>
      <c r="H61" s="8"/>
      <c r="I61" s="8"/>
      <c r="J61" s="8"/>
      <c r="K61" s="8"/>
      <c r="L61" s="2"/>
      <c r="M61" s="39"/>
      <c r="N61" s="39"/>
      <c r="O61" s="39"/>
      <c r="P61" s="39"/>
      <c r="Q61" s="39"/>
      <c r="R61" s="39"/>
      <c r="S61" s="39"/>
      <c r="T61" s="39"/>
      <c r="U61" s="39"/>
      <c r="V61" s="39"/>
      <c r="W61" s="39"/>
      <c r="X61" s="39"/>
      <c r="Y61" s="39"/>
      <c r="Z61" s="39"/>
    </row>
    <row r="62" spans="1:26" ht="12.75" customHeight="1" x14ac:dyDescent="0.2">
      <c r="A62" s="1"/>
      <c r="B62" s="8"/>
      <c r="C62" s="8"/>
      <c r="D62" s="8"/>
      <c r="E62" s="7" t="s">
        <v>189</v>
      </c>
      <c r="F62" s="8"/>
      <c r="G62" s="8"/>
      <c r="H62" s="8"/>
      <c r="I62" s="8"/>
      <c r="J62" s="8"/>
      <c r="K62" s="8"/>
      <c r="L62" s="2"/>
      <c r="M62" s="39"/>
      <c r="N62" s="39"/>
      <c r="O62" s="39"/>
      <c r="P62" s="39"/>
      <c r="Q62" s="39"/>
      <c r="R62" s="39"/>
      <c r="S62" s="39"/>
      <c r="T62" s="39"/>
      <c r="U62" s="39"/>
      <c r="V62" s="39"/>
      <c r="W62" s="39"/>
      <c r="X62" s="39"/>
      <c r="Y62" s="39"/>
      <c r="Z62" s="39"/>
    </row>
    <row r="63" spans="1:26" ht="12.75" customHeight="1" x14ac:dyDescent="0.2">
      <c r="A63" s="1"/>
      <c r="B63" s="8"/>
      <c r="C63" s="8"/>
      <c r="D63" s="8"/>
      <c r="E63" s="8" t="s">
        <v>190</v>
      </c>
      <c r="F63" s="8"/>
      <c r="G63" s="8"/>
      <c r="H63" s="8"/>
      <c r="I63" s="8"/>
      <c r="J63" s="8"/>
      <c r="K63" s="8"/>
      <c r="L63" s="2"/>
      <c r="M63" s="39"/>
      <c r="N63" s="39"/>
      <c r="O63" s="39"/>
      <c r="P63" s="39"/>
      <c r="Q63" s="39"/>
      <c r="R63" s="39"/>
      <c r="S63" s="39"/>
      <c r="T63" s="39"/>
      <c r="U63" s="39"/>
      <c r="V63" s="39"/>
      <c r="W63" s="39"/>
      <c r="X63" s="39"/>
      <c r="Y63" s="39"/>
      <c r="Z63" s="39"/>
    </row>
    <row r="64" spans="1:26" ht="12.75" customHeight="1" x14ac:dyDescent="0.2">
      <c r="A64" s="1"/>
      <c r="B64" s="8"/>
      <c r="C64" s="8"/>
      <c r="D64" s="8"/>
      <c r="E64" s="8" t="s">
        <v>191</v>
      </c>
      <c r="F64" s="8"/>
      <c r="G64" s="8"/>
      <c r="H64" s="8"/>
      <c r="I64" s="8"/>
      <c r="J64" s="8"/>
      <c r="K64" s="8"/>
      <c r="L64" s="2"/>
      <c r="M64" s="39"/>
      <c r="N64" s="39"/>
      <c r="O64" s="39"/>
      <c r="P64" s="39"/>
      <c r="Q64" s="39"/>
      <c r="R64" s="39"/>
      <c r="S64" s="39"/>
      <c r="T64" s="39"/>
      <c r="U64" s="39"/>
      <c r="V64" s="39"/>
      <c r="W64" s="39"/>
      <c r="X64" s="39"/>
      <c r="Y64" s="39"/>
      <c r="Z64" s="39"/>
    </row>
    <row r="65" spans="1:26" ht="12.75" customHeight="1" x14ac:dyDescent="0.2">
      <c r="A65" s="1"/>
      <c r="B65" s="8"/>
      <c r="C65" s="8"/>
      <c r="D65" s="8"/>
      <c r="E65" s="8" t="s">
        <v>192</v>
      </c>
      <c r="F65" s="8"/>
      <c r="G65" s="8"/>
      <c r="H65" s="8"/>
      <c r="I65" s="8"/>
      <c r="J65" s="8"/>
      <c r="K65" s="8"/>
      <c r="L65" s="2"/>
      <c r="M65" s="39"/>
      <c r="N65" s="39"/>
      <c r="O65" s="39"/>
      <c r="P65" s="39"/>
      <c r="Q65" s="39"/>
      <c r="R65" s="39"/>
      <c r="S65" s="39"/>
      <c r="T65" s="39"/>
      <c r="U65" s="39"/>
      <c r="V65" s="39"/>
      <c r="W65" s="39"/>
      <c r="X65" s="39"/>
      <c r="Y65" s="39"/>
      <c r="Z65" s="39"/>
    </row>
    <row r="66" spans="1:26" ht="12.75" customHeight="1" x14ac:dyDescent="0.2">
      <c r="A66" s="1"/>
      <c r="B66" s="8"/>
      <c r="C66" s="8"/>
      <c r="D66" s="8"/>
      <c r="E66" s="8" t="s">
        <v>193</v>
      </c>
      <c r="F66" s="8"/>
      <c r="G66" s="8"/>
      <c r="H66" s="8"/>
      <c r="I66" s="8"/>
      <c r="J66" s="8"/>
      <c r="K66" s="8"/>
      <c r="L66" s="2"/>
      <c r="M66" s="39"/>
      <c r="N66" s="39"/>
      <c r="O66" s="39"/>
      <c r="P66" s="39"/>
      <c r="Q66" s="39"/>
      <c r="R66" s="39"/>
      <c r="S66" s="39"/>
      <c r="T66" s="39"/>
      <c r="U66" s="39"/>
      <c r="V66" s="39"/>
      <c r="W66" s="39"/>
      <c r="X66" s="39"/>
      <c r="Y66" s="39"/>
      <c r="Z66" s="39"/>
    </row>
    <row r="67" spans="1:26" ht="12.75" customHeight="1" x14ac:dyDescent="0.2">
      <c r="A67" s="1"/>
      <c r="B67" s="8"/>
      <c r="C67" s="8"/>
      <c r="D67" s="8"/>
      <c r="E67" s="8"/>
      <c r="F67" s="8"/>
      <c r="G67" s="8"/>
      <c r="H67" s="8"/>
      <c r="I67" s="8"/>
      <c r="J67" s="8"/>
      <c r="K67" s="8"/>
      <c r="L67" s="2"/>
      <c r="M67" s="39"/>
      <c r="N67" s="39"/>
      <c r="O67" s="39"/>
      <c r="P67" s="39"/>
      <c r="Q67" s="39"/>
      <c r="R67" s="39"/>
      <c r="S67" s="39"/>
      <c r="T67" s="39"/>
      <c r="U67" s="39"/>
      <c r="V67" s="39"/>
      <c r="W67" s="39"/>
      <c r="X67" s="39"/>
      <c r="Y67" s="39"/>
      <c r="Z67" s="39"/>
    </row>
    <row r="68" spans="1:26" ht="12.75" customHeight="1" x14ac:dyDescent="0.2">
      <c r="A68" s="1"/>
      <c r="B68" s="8"/>
      <c r="C68" s="8"/>
      <c r="D68" s="8"/>
      <c r="E68" s="7" t="s">
        <v>194</v>
      </c>
      <c r="F68" s="8"/>
      <c r="G68" s="8"/>
      <c r="H68" s="8"/>
      <c r="I68" s="8"/>
      <c r="J68" s="8"/>
      <c r="K68" s="8"/>
      <c r="L68" s="2"/>
      <c r="M68" s="39"/>
      <c r="N68" s="39"/>
      <c r="O68" s="39"/>
      <c r="P68" s="39"/>
      <c r="Q68" s="39"/>
      <c r="R68" s="39"/>
      <c r="S68" s="39"/>
      <c r="T68" s="39"/>
      <c r="U68" s="39"/>
      <c r="V68" s="39"/>
      <c r="W68" s="39"/>
      <c r="X68" s="39"/>
      <c r="Y68" s="39"/>
      <c r="Z68" s="39"/>
    </row>
    <row r="69" spans="1:26" ht="12.75" customHeight="1" x14ac:dyDescent="0.2">
      <c r="A69" s="1"/>
      <c r="B69" s="8"/>
      <c r="C69" s="8"/>
      <c r="D69" s="8"/>
      <c r="E69" s="8" t="s">
        <v>195</v>
      </c>
      <c r="F69" s="8"/>
      <c r="G69" s="8"/>
      <c r="H69" s="8"/>
      <c r="I69" s="8"/>
      <c r="J69" s="8"/>
      <c r="K69" s="8"/>
      <c r="L69" s="2"/>
      <c r="M69" s="39"/>
      <c r="N69" s="39"/>
      <c r="O69" s="39"/>
      <c r="P69" s="39"/>
      <c r="Q69" s="39"/>
      <c r="R69" s="39"/>
      <c r="S69" s="39"/>
      <c r="T69" s="39"/>
      <c r="U69" s="39"/>
      <c r="V69" s="39"/>
      <c r="W69" s="39"/>
      <c r="X69" s="39"/>
      <c r="Y69" s="39"/>
      <c r="Z69" s="39"/>
    </row>
    <row r="70" spans="1:26" ht="12.75" customHeight="1" x14ac:dyDescent="0.2">
      <c r="A70" s="1"/>
      <c r="B70" s="8"/>
      <c r="C70" s="8"/>
      <c r="D70" s="8"/>
      <c r="E70" s="8" t="s">
        <v>196</v>
      </c>
      <c r="F70" s="8"/>
      <c r="G70" s="8"/>
      <c r="H70" s="8"/>
      <c r="I70" s="8"/>
      <c r="J70" s="8"/>
      <c r="K70" s="8"/>
      <c r="L70" s="2"/>
      <c r="M70" s="39"/>
      <c r="N70" s="39"/>
      <c r="O70" s="39"/>
      <c r="P70" s="39"/>
      <c r="Q70" s="39"/>
      <c r="R70" s="39"/>
      <c r="S70" s="39"/>
      <c r="T70" s="39"/>
      <c r="U70" s="39"/>
      <c r="V70" s="39"/>
      <c r="W70" s="39"/>
      <c r="X70" s="39"/>
      <c r="Y70" s="39"/>
      <c r="Z70" s="39"/>
    </row>
    <row r="71" spans="1:26" ht="12.75" customHeight="1" x14ac:dyDescent="0.2">
      <c r="A71" s="1"/>
      <c r="B71" s="8"/>
      <c r="C71" s="8"/>
      <c r="D71" s="8"/>
      <c r="E71" s="8" t="s">
        <v>197</v>
      </c>
      <c r="F71" s="8"/>
      <c r="G71" s="8"/>
      <c r="H71" s="8"/>
      <c r="I71" s="8"/>
      <c r="J71" s="8"/>
      <c r="K71" s="8"/>
      <c r="L71" s="2"/>
      <c r="M71" s="39"/>
      <c r="N71" s="39"/>
      <c r="O71" s="39"/>
      <c r="P71" s="39"/>
      <c r="Q71" s="39"/>
      <c r="R71" s="39"/>
      <c r="S71" s="39"/>
      <c r="T71" s="39"/>
      <c r="U71" s="39"/>
      <c r="V71" s="39"/>
      <c r="W71" s="39"/>
      <c r="X71" s="39"/>
      <c r="Y71" s="39"/>
      <c r="Z71" s="39"/>
    </row>
    <row r="72" spans="1:26" ht="12.75" customHeight="1" x14ac:dyDescent="0.2">
      <c r="A72" s="1"/>
      <c r="B72" s="8"/>
      <c r="C72" s="8"/>
      <c r="D72" s="8"/>
      <c r="E72" s="8"/>
      <c r="F72" s="8"/>
      <c r="G72" s="8"/>
      <c r="H72" s="8"/>
      <c r="I72" s="8"/>
      <c r="J72" s="8"/>
      <c r="K72" s="8"/>
      <c r="L72" s="2"/>
      <c r="M72" s="39"/>
      <c r="N72" s="39"/>
      <c r="O72" s="39"/>
      <c r="P72" s="39"/>
      <c r="Q72" s="39"/>
      <c r="R72" s="39"/>
      <c r="S72" s="39"/>
      <c r="T72" s="39"/>
      <c r="U72" s="39"/>
      <c r="V72" s="39"/>
      <c r="W72" s="39"/>
      <c r="X72" s="39"/>
      <c r="Y72" s="39"/>
      <c r="Z72" s="39"/>
    </row>
    <row r="73" spans="1:26" ht="12.75" customHeight="1" x14ac:dyDescent="0.2">
      <c r="A73" s="1"/>
      <c r="B73" s="8"/>
      <c r="C73" s="8"/>
      <c r="D73" s="8"/>
      <c r="E73" s="7" t="s">
        <v>198</v>
      </c>
      <c r="F73" s="8"/>
      <c r="G73" s="8"/>
      <c r="H73" s="8"/>
      <c r="I73" s="8"/>
      <c r="J73" s="8"/>
      <c r="K73" s="8"/>
      <c r="L73" s="2"/>
      <c r="M73" s="39"/>
      <c r="N73" s="39"/>
      <c r="O73" s="39"/>
      <c r="P73" s="39"/>
      <c r="Q73" s="39"/>
      <c r="R73" s="39"/>
      <c r="S73" s="39"/>
      <c r="T73" s="39"/>
      <c r="U73" s="39"/>
      <c r="V73" s="39"/>
      <c r="W73" s="39"/>
      <c r="X73" s="39"/>
      <c r="Y73" s="39"/>
      <c r="Z73" s="39"/>
    </row>
    <row r="74" spans="1:26" ht="12.75" customHeight="1" x14ac:dyDescent="0.2">
      <c r="A74" s="1"/>
      <c r="B74" s="8"/>
      <c r="C74" s="8"/>
      <c r="D74" s="8"/>
      <c r="E74" s="8" t="s">
        <v>199</v>
      </c>
      <c r="F74" s="8"/>
      <c r="G74" s="8"/>
      <c r="H74" s="8"/>
      <c r="I74" s="8"/>
      <c r="J74" s="8"/>
      <c r="K74" s="8"/>
      <c r="L74" s="2"/>
      <c r="M74" s="39"/>
      <c r="N74" s="39"/>
      <c r="O74" s="39"/>
      <c r="P74" s="39"/>
      <c r="Q74" s="39"/>
      <c r="R74" s="39"/>
      <c r="S74" s="39"/>
      <c r="T74" s="39"/>
      <c r="U74" s="39"/>
      <c r="V74" s="39"/>
      <c r="W74" s="39"/>
      <c r="X74" s="39"/>
      <c r="Y74" s="39"/>
      <c r="Z74" s="39"/>
    </row>
    <row r="75" spans="1:26" ht="12.75" customHeight="1" x14ac:dyDescent="0.2">
      <c r="A75" s="1"/>
      <c r="B75" s="8"/>
      <c r="C75" s="8"/>
      <c r="D75" s="8"/>
      <c r="E75" s="33" t="s">
        <v>200</v>
      </c>
      <c r="F75" s="8"/>
      <c r="G75" s="8"/>
      <c r="H75" s="8"/>
      <c r="I75" s="8"/>
      <c r="J75" s="8"/>
      <c r="K75" s="8"/>
      <c r="L75" s="2"/>
      <c r="M75" s="39"/>
      <c r="N75" s="39"/>
      <c r="O75" s="39"/>
      <c r="P75" s="39"/>
      <c r="Q75" s="39"/>
      <c r="R75" s="39"/>
      <c r="S75" s="39"/>
      <c r="T75" s="39"/>
      <c r="U75" s="39"/>
      <c r="V75" s="39"/>
      <c r="W75" s="39"/>
      <c r="X75" s="39"/>
      <c r="Y75" s="39"/>
      <c r="Z75" s="39"/>
    </row>
    <row r="76" spans="1:26" ht="12.75" customHeight="1" x14ac:dyDescent="0.2">
      <c r="A76" s="2"/>
      <c r="B76" s="8"/>
      <c r="C76" s="8"/>
      <c r="D76" s="8"/>
      <c r="E76" s="8" t="s">
        <v>201</v>
      </c>
      <c r="F76" s="8"/>
      <c r="G76" s="8"/>
      <c r="H76" s="8"/>
      <c r="I76" s="8"/>
      <c r="J76" s="8"/>
      <c r="K76" s="8"/>
      <c r="L76" s="2"/>
      <c r="M76" s="39"/>
      <c r="N76" s="39"/>
      <c r="O76" s="39"/>
      <c r="P76" s="39"/>
      <c r="Q76" s="39"/>
      <c r="R76" s="39"/>
      <c r="S76" s="39"/>
      <c r="T76" s="39"/>
      <c r="U76" s="39"/>
      <c r="V76" s="39"/>
      <c r="W76" s="39"/>
      <c r="X76" s="39"/>
      <c r="Y76" s="39"/>
      <c r="Z76" s="39"/>
    </row>
    <row r="77" spans="1:26" ht="12.75" customHeight="1" x14ac:dyDescent="0.2">
      <c r="A77" s="1"/>
      <c r="B77" s="8"/>
      <c r="C77" s="8"/>
      <c r="D77" s="8"/>
      <c r="E77" s="8"/>
      <c r="F77" s="8"/>
      <c r="G77" s="8"/>
      <c r="H77" s="8"/>
      <c r="I77" s="8"/>
      <c r="J77" s="8"/>
      <c r="K77" s="8"/>
      <c r="L77" s="2"/>
      <c r="M77" s="39"/>
      <c r="N77" s="39"/>
      <c r="O77" s="39"/>
      <c r="P77" s="39"/>
      <c r="Q77" s="39"/>
      <c r="R77" s="39"/>
      <c r="S77" s="39"/>
      <c r="T77" s="39"/>
      <c r="U77" s="39"/>
      <c r="V77" s="39"/>
      <c r="W77" s="39"/>
      <c r="X77" s="39"/>
      <c r="Y77" s="39"/>
      <c r="Z77" s="39"/>
    </row>
    <row r="78" spans="1:26" ht="12.75" customHeight="1" x14ac:dyDescent="0.2">
      <c r="A78" s="1"/>
      <c r="B78" s="8"/>
      <c r="C78" s="8"/>
      <c r="D78" s="8"/>
      <c r="E78" s="8"/>
      <c r="F78" s="8"/>
      <c r="G78" s="8"/>
      <c r="H78" s="8"/>
      <c r="I78" s="8"/>
      <c r="J78" s="8"/>
      <c r="K78" s="8"/>
      <c r="L78" s="2"/>
      <c r="M78" s="39"/>
      <c r="N78" s="39"/>
      <c r="O78" s="39"/>
      <c r="P78" s="39"/>
      <c r="Q78" s="39"/>
      <c r="R78" s="39"/>
      <c r="S78" s="39"/>
      <c r="T78" s="39"/>
      <c r="U78" s="39"/>
      <c r="V78" s="39"/>
      <c r="W78" s="39"/>
      <c r="X78" s="39"/>
      <c r="Y78" s="39"/>
      <c r="Z78" s="39"/>
    </row>
    <row r="79" spans="1:26" ht="12.75" customHeight="1" x14ac:dyDescent="0.2">
      <c r="A79" s="1"/>
      <c r="B79" s="8"/>
      <c r="C79" s="8"/>
      <c r="D79" s="8"/>
      <c r="E79" s="8"/>
      <c r="F79" s="8"/>
      <c r="G79" s="8"/>
      <c r="H79" s="8"/>
      <c r="I79" s="8"/>
      <c r="J79" s="8"/>
      <c r="K79" s="8"/>
      <c r="L79" s="2"/>
      <c r="M79" s="39"/>
      <c r="N79" s="39"/>
      <c r="O79" s="39"/>
      <c r="P79" s="39"/>
      <c r="Q79" s="39"/>
      <c r="R79" s="39"/>
      <c r="S79" s="39"/>
      <c r="T79" s="39"/>
      <c r="U79" s="39"/>
      <c r="V79" s="39"/>
      <c r="W79" s="39"/>
      <c r="X79" s="39"/>
      <c r="Y79" s="39"/>
      <c r="Z79" s="39"/>
    </row>
    <row r="80" spans="1:26" ht="12.75" customHeight="1" x14ac:dyDescent="0.2">
      <c r="A80" s="1"/>
      <c r="B80" s="8"/>
      <c r="C80" s="8"/>
      <c r="D80" s="8"/>
      <c r="E80" s="8"/>
      <c r="F80" s="8"/>
      <c r="G80" s="8"/>
      <c r="H80" s="8"/>
      <c r="I80" s="8"/>
      <c r="J80" s="8"/>
      <c r="K80" s="8"/>
      <c r="L80" s="2"/>
      <c r="M80" s="39"/>
      <c r="N80" s="39"/>
      <c r="O80" s="39"/>
      <c r="P80" s="39"/>
      <c r="Q80" s="39"/>
      <c r="R80" s="39"/>
      <c r="S80" s="39"/>
      <c r="T80" s="39"/>
      <c r="U80" s="39"/>
      <c r="V80" s="39"/>
      <c r="W80" s="39"/>
      <c r="X80" s="39"/>
      <c r="Y80" s="39"/>
      <c r="Z80" s="39"/>
    </row>
    <row r="81" spans="1:26" ht="12.75" customHeight="1" x14ac:dyDescent="0.2">
      <c r="A81" s="1"/>
      <c r="B81" s="8"/>
      <c r="C81" s="8"/>
      <c r="D81" s="8"/>
      <c r="E81" s="8"/>
      <c r="F81" s="8"/>
      <c r="G81" s="8"/>
      <c r="H81" s="8"/>
      <c r="I81" s="8"/>
      <c r="J81" s="8"/>
      <c r="K81" s="8"/>
      <c r="L81" s="2"/>
      <c r="M81" s="39"/>
      <c r="N81" s="39"/>
      <c r="O81" s="39"/>
      <c r="P81" s="39"/>
      <c r="Q81" s="39"/>
      <c r="R81" s="39"/>
      <c r="S81" s="39"/>
      <c r="T81" s="39"/>
      <c r="U81" s="39"/>
      <c r="V81" s="39"/>
      <c r="W81" s="39"/>
      <c r="X81" s="39"/>
      <c r="Y81" s="39"/>
      <c r="Z81" s="39"/>
    </row>
    <row r="82" spans="1:26" ht="12.75" customHeight="1" x14ac:dyDescent="0.2">
      <c r="A82" s="1"/>
      <c r="B82" s="8"/>
      <c r="C82" s="8"/>
      <c r="D82" s="8"/>
      <c r="E82" s="8"/>
      <c r="F82" s="8"/>
      <c r="G82" s="8"/>
      <c r="H82" s="8"/>
      <c r="I82" s="8"/>
      <c r="J82" s="8"/>
      <c r="K82" s="8"/>
      <c r="L82" s="2"/>
      <c r="M82" s="39"/>
      <c r="N82" s="39"/>
      <c r="O82" s="39"/>
      <c r="P82" s="39"/>
      <c r="Q82" s="39"/>
      <c r="R82" s="39"/>
      <c r="S82" s="39"/>
      <c r="T82" s="39"/>
      <c r="U82" s="39"/>
      <c r="V82" s="39"/>
      <c r="W82" s="39"/>
      <c r="X82" s="39"/>
      <c r="Y82" s="39"/>
      <c r="Z82" s="39"/>
    </row>
    <row r="83" spans="1:26" ht="12.75" customHeight="1" x14ac:dyDescent="0.2">
      <c r="A83" s="1"/>
      <c r="B83" s="8"/>
      <c r="C83" s="8"/>
      <c r="D83" s="8"/>
      <c r="E83" s="8"/>
      <c r="F83" s="8"/>
      <c r="G83" s="8"/>
      <c r="H83" s="8"/>
      <c r="I83" s="8"/>
      <c r="J83" s="8"/>
      <c r="K83" s="8"/>
      <c r="L83" s="2"/>
      <c r="M83" s="39"/>
      <c r="N83" s="39"/>
      <c r="O83" s="39"/>
      <c r="P83" s="39"/>
      <c r="Q83" s="39"/>
      <c r="R83" s="39"/>
      <c r="S83" s="39"/>
      <c r="T83" s="39"/>
      <c r="U83" s="39"/>
      <c r="V83" s="39"/>
      <c r="W83" s="39"/>
      <c r="X83" s="39"/>
      <c r="Y83" s="39"/>
      <c r="Z83" s="39"/>
    </row>
    <row r="84" spans="1:26" ht="12.75" customHeight="1" x14ac:dyDescent="0.2">
      <c r="A84" s="1"/>
      <c r="B84" s="8"/>
      <c r="C84" s="8"/>
      <c r="D84" s="8"/>
      <c r="E84" s="8"/>
      <c r="F84" s="8"/>
      <c r="G84" s="8"/>
      <c r="H84" s="8"/>
      <c r="I84" s="8"/>
      <c r="J84" s="8"/>
      <c r="K84" s="8"/>
      <c r="L84" s="2"/>
      <c r="M84" s="39"/>
      <c r="N84" s="39"/>
      <c r="O84" s="39"/>
      <c r="P84" s="39"/>
      <c r="Q84" s="39"/>
      <c r="R84" s="39"/>
      <c r="S84" s="39"/>
      <c r="T84" s="39"/>
      <c r="U84" s="39"/>
      <c r="V84" s="39"/>
      <c r="W84" s="39"/>
      <c r="X84" s="39"/>
      <c r="Y84" s="39"/>
      <c r="Z84" s="39"/>
    </row>
    <row r="85" spans="1:26" ht="12.75" customHeight="1" x14ac:dyDescent="0.2">
      <c r="A85" s="1"/>
      <c r="B85" s="8"/>
      <c r="C85" s="8"/>
      <c r="D85" s="8"/>
      <c r="E85" s="8"/>
      <c r="F85" s="8"/>
      <c r="G85" s="8"/>
      <c r="H85" s="8"/>
      <c r="I85" s="8"/>
      <c r="J85" s="8"/>
      <c r="K85" s="8"/>
      <c r="L85" s="2"/>
      <c r="M85" s="39"/>
      <c r="N85" s="39"/>
      <c r="O85" s="39"/>
      <c r="P85" s="39"/>
      <c r="Q85" s="39"/>
      <c r="R85" s="39"/>
      <c r="S85" s="39"/>
      <c r="T85" s="39"/>
      <c r="U85" s="39"/>
      <c r="V85" s="39"/>
      <c r="W85" s="39"/>
      <c r="X85" s="39"/>
      <c r="Y85" s="39"/>
      <c r="Z85" s="39"/>
    </row>
    <row r="86" spans="1:26" ht="12.75" customHeight="1" x14ac:dyDescent="0.2">
      <c r="A86" s="1"/>
      <c r="B86" s="8"/>
      <c r="C86" s="8"/>
      <c r="D86" s="8"/>
      <c r="E86" s="8"/>
      <c r="F86" s="8"/>
      <c r="G86" s="8"/>
      <c r="H86" s="8"/>
      <c r="I86" s="8"/>
      <c r="J86" s="8"/>
      <c r="K86" s="8"/>
      <c r="L86" s="2"/>
      <c r="M86" s="39"/>
      <c r="N86" s="39"/>
      <c r="O86" s="39"/>
      <c r="P86" s="39"/>
      <c r="Q86" s="39"/>
      <c r="R86" s="39"/>
      <c r="S86" s="39"/>
      <c r="T86" s="39"/>
      <c r="U86" s="39"/>
      <c r="V86" s="39"/>
      <c r="W86" s="39"/>
      <c r="X86" s="39"/>
      <c r="Y86" s="39"/>
      <c r="Z86" s="39"/>
    </row>
    <row r="87" spans="1:26" ht="12.75" customHeight="1" x14ac:dyDescent="0.2">
      <c r="A87" s="2"/>
      <c r="B87" s="2"/>
      <c r="C87" s="2"/>
      <c r="D87" s="2"/>
      <c r="E87" s="2"/>
      <c r="F87" s="2"/>
      <c r="G87" s="2"/>
      <c r="H87" s="2"/>
      <c r="I87" s="2"/>
      <c r="J87" s="2"/>
      <c r="K87" s="2"/>
      <c r="L87" s="2"/>
      <c r="M87" s="39"/>
      <c r="N87" s="39"/>
      <c r="O87" s="39"/>
      <c r="P87" s="39"/>
      <c r="Q87" s="39"/>
      <c r="R87" s="39"/>
      <c r="S87" s="39"/>
      <c r="T87" s="39"/>
      <c r="U87" s="39"/>
      <c r="V87" s="39"/>
      <c r="W87" s="39"/>
      <c r="X87" s="39"/>
      <c r="Y87" s="39"/>
      <c r="Z87" s="39"/>
    </row>
    <row r="88" spans="1:26" ht="12.75" customHeight="1" x14ac:dyDescent="0.2">
      <c r="A88" s="2"/>
      <c r="B88" s="2"/>
      <c r="C88" s="2"/>
      <c r="D88" s="2"/>
      <c r="E88" s="2"/>
      <c r="F88" s="2"/>
      <c r="G88" s="2"/>
      <c r="H88" s="2"/>
      <c r="I88" s="2"/>
      <c r="J88" s="2"/>
      <c r="K88" s="2"/>
      <c r="L88" s="2"/>
      <c r="M88" s="39"/>
      <c r="N88" s="39"/>
      <c r="O88" s="39"/>
      <c r="P88" s="39"/>
      <c r="Q88" s="39"/>
      <c r="R88" s="39"/>
      <c r="S88" s="39"/>
      <c r="T88" s="39"/>
      <c r="U88" s="39"/>
      <c r="V88" s="39"/>
      <c r="W88" s="39"/>
      <c r="X88" s="39"/>
      <c r="Y88" s="39"/>
      <c r="Z88" s="39"/>
    </row>
    <row r="89" spans="1:26" ht="12.75" customHeight="1" x14ac:dyDescent="0.2">
      <c r="A89" s="2"/>
      <c r="B89" s="8"/>
      <c r="C89" s="8"/>
      <c r="D89" s="8"/>
      <c r="E89" s="8"/>
      <c r="F89" s="8"/>
      <c r="G89" s="8"/>
      <c r="H89" s="8"/>
      <c r="I89" s="8"/>
      <c r="J89" s="8"/>
      <c r="K89" s="8"/>
      <c r="L89" s="2"/>
      <c r="M89" s="39"/>
      <c r="N89" s="39"/>
      <c r="O89" s="39"/>
      <c r="P89" s="39"/>
      <c r="Q89" s="39"/>
      <c r="R89" s="39"/>
      <c r="S89" s="39"/>
      <c r="T89" s="39"/>
      <c r="U89" s="39"/>
      <c r="V89" s="39"/>
      <c r="W89" s="39"/>
      <c r="X89" s="39"/>
      <c r="Y89" s="39"/>
      <c r="Z89" s="39"/>
    </row>
    <row r="90" spans="1:26" ht="12.75" customHeight="1" x14ac:dyDescent="0.2">
      <c r="A90" s="1" t="s">
        <v>92</v>
      </c>
      <c r="B90" s="8"/>
      <c r="C90" s="7" t="s">
        <v>202</v>
      </c>
      <c r="D90" s="8"/>
      <c r="E90" s="8"/>
      <c r="F90" s="8"/>
      <c r="G90" s="8"/>
      <c r="H90" s="8"/>
      <c r="I90" s="8"/>
      <c r="J90" s="8"/>
      <c r="K90" s="8"/>
      <c r="L90" s="2"/>
      <c r="M90" s="39"/>
      <c r="N90" s="39"/>
      <c r="O90" s="39"/>
      <c r="P90" s="39"/>
      <c r="Q90" s="39"/>
      <c r="R90" s="39"/>
      <c r="S90" s="39"/>
      <c r="T90" s="39"/>
      <c r="U90" s="39"/>
      <c r="V90" s="39"/>
      <c r="W90" s="39"/>
      <c r="X90" s="39"/>
      <c r="Y90" s="39"/>
      <c r="Z90" s="39"/>
    </row>
    <row r="91" spans="1:26" ht="12.75" customHeight="1" x14ac:dyDescent="0.2">
      <c r="A91" s="2"/>
      <c r="B91" s="8"/>
      <c r="C91" s="8"/>
      <c r="D91" s="8"/>
      <c r="E91" s="8"/>
      <c r="F91" s="8"/>
      <c r="G91" s="8"/>
      <c r="H91" s="8"/>
      <c r="I91" s="8"/>
      <c r="J91" s="8"/>
      <c r="K91" s="8"/>
      <c r="L91" s="2"/>
      <c r="M91" s="39"/>
      <c r="N91" s="39"/>
      <c r="O91" s="39"/>
      <c r="P91" s="39"/>
      <c r="Q91" s="39"/>
      <c r="R91" s="39"/>
      <c r="S91" s="39"/>
      <c r="T91" s="39"/>
      <c r="U91" s="39"/>
      <c r="V91" s="39"/>
      <c r="W91" s="39"/>
      <c r="X91" s="39"/>
      <c r="Y91" s="39"/>
      <c r="Z91" s="39"/>
    </row>
    <row r="92" spans="1:26" ht="12.75" customHeight="1" x14ac:dyDescent="0.2">
      <c r="A92" s="2"/>
      <c r="B92" s="8"/>
      <c r="C92" s="8" t="s">
        <v>203</v>
      </c>
      <c r="D92" s="8"/>
      <c r="E92" s="8"/>
      <c r="F92" s="8"/>
      <c r="G92" s="8"/>
      <c r="H92" s="8"/>
      <c r="I92" s="8"/>
      <c r="J92" s="8"/>
      <c r="K92" s="8"/>
      <c r="L92" s="2"/>
      <c r="M92" s="39"/>
      <c r="N92" s="39"/>
      <c r="O92" s="39"/>
      <c r="P92" s="39"/>
      <c r="Q92" s="39"/>
      <c r="R92" s="39"/>
      <c r="S92" s="39"/>
      <c r="T92" s="39"/>
      <c r="U92" s="39"/>
      <c r="V92" s="39"/>
      <c r="W92" s="39"/>
      <c r="X92" s="39"/>
      <c r="Y92" s="39"/>
      <c r="Z92" s="39"/>
    </row>
    <row r="93" spans="1:26" ht="12.75" customHeight="1" x14ac:dyDescent="0.2">
      <c r="A93" s="2"/>
      <c r="B93" s="8"/>
      <c r="C93" s="8"/>
      <c r="D93" s="8"/>
      <c r="E93" s="8"/>
      <c r="F93" s="8"/>
      <c r="G93" s="8"/>
      <c r="H93" s="8"/>
      <c r="I93" s="8"/>
      <c r="J93" s="8"/>
      <c r="K93" s="8"/>
      <c r="L93" s="2"/>
      <c r="M93" s="39"/>
      <c r="N93" s="39"/>
      <c r="O93" s="39"/>
      <c r="P93" s="39"/>
      <c r="Q93" s="39"/>
      <c r="R93" s="39"/>
      <c r="S93" s="39"/>
      <c r="T93" s="39"/>
      <c r="U93" s="39"/>
      <c r="V93" s="39"/>
      <c r="W93" s="39"/>
      <c r="X93" s="39"/>
      <c r="Y93" s="39"/>
      <c r="Z93" s="39"/>
    </row>
    <row r="94" spans="1:26" ht="12.75" customHeight="1" x14ac:dyDescent="0.2">
      <c r="A94" s="2"/>
      <c r="B94" s="8"/>
      <c r="C94" s="8"/>
      <c r="D94" s="8"/>
      <c r="E94" s="8"/>
      <c r="F94" s="8"/>
      <c r="G94" s="8"/>
      <c r="H94" s="8"/>
      <c r="I94" s="8"/>
      <c r="J94" s="8"/>
      <c r="K94" s="8"/>
      <c r="L94" s="2"/>
      <c r="M94" s="39"/>
      <c r="N94" s="39"/>
      <c r="O94" s="39"/>
      <c r="P94" s="39"/>
      <c r="Q94" s="39"/>
      <c r="R94" s="39"/>
      <c r="S94" s="39"/>
      <c r="T94" s="39"/>
      <c r="U94" s="39"/>
      <c r="V94" s="39"/>
      <c r="W94" s="39"/>
      <c r="X94" s="39"/>
      <c r="Y94" s="39"/>
      <c r="Z94" s="39"/>
    </row>
    <row r="95" spans="1:26" ht="12.75" customHeight="1" x14ac:dyDescent="0.2">
      <c r="A95" s="2"/>
      <c r="B95" s="8"/>
      <c r="C95" s="8"/>
      <c r="D95" s="8"/>
      <c r="E95" s="8"/>
      <c r="F95" s="8"/>
      <c r="G95" s="8"/>
      <c r="H95" s="8"/>
      <c r="I95" s="8"/>
      <c r="J95" s="8"/>
      <c r="K95" s="8"/>
      <c r="L95" s="2"/>
      <c r="M95" s="39"/>
      <c r="N95" s="39"/>
      <c r="O95" s="39"/>
      <c r="P95" s="39"/>
      <c r="Q95" s="39"/>
      <c r="R95" s="39"/>
      <c r="S95" s="39"/>
      <c r="T95" s="39"/>
      <c r="U95" s="39"/>
      <c r="V95" s="39"/>
      <c r="W95" s="39"/>
      <c r="X95" s="39"/>
      <c r="Y95" s="39"/>
      <c r="Z95" s="39"/>
    </row>
    <row r="96" spans="1:26" ht="12.75" customHeight="1" x14ac:dyDescent="0.2">
      <c r="A96" s="2"/>
      <c r="B96" s="8"/>
      <c r="C96" s="8"/>
      <c r="D96" s="8"/>
      <c r="E96" s="8"/>
      <c r="F96" s="8"/>
      <c r="G96" s="8"/>
      <c r="H96" s="8"/>
      <c r="I96" s="8"/>
      <c r="J96" s="8"/>
      <c r="K96" s="8"/>
      <c r="L96" s="2"/>
      <c r="M96" s="39"/>
      <c r="N96" s="39"/>
      <c r="O96" s="39"/>
      <c r="P96" s="39"/>
      <c r="Q96" s="39"/>
      <c r="R96" s="39"/>
      <c r="S96" s="39"/>
      <c r="T96" s="39"/>
      <c r="U96" s="39"/>
      <c r="V96" s="39"/>
      <c r="W96" s="39"/>
      <c r="X96" s="39"/>
      <c r="Y96" s="39"/>
      <c r="Z96" s="39"/>
    </row>
    <row r="97" spans="1:26" ht="12.75" customHeight="1" x14ac:dyDescent="0.2">
      <c r="A97" s="2"/>
      <c r="B97" s="8"/>
      <c r="C97" s="8"/>
      <c r="D97" s="8"/>
      <c r="E97" s="8"/>
      <c r="F97" s="8"/>
      <c r="G97" s="8"/>
      <c r="H97" s="8"/>
      <c r="I97" s="8"/>
      <c r="J97" s="8"/>
      <c r="K97" s="8"/>
      <c r="L97" s="2"/>
      <c r="M97" s="39"/>
      <c r="N97" s="39"/>
      <c r="O97" s="39"/>
      <c r="P97" s="39"/>
      <c r="Q97" s="39"/>
      <c r="R97" s="39"/>
      <c r="S97" s="39"/>
      <c r="T97" s="39"/>
      <c r="U97" s="39"/>
      <c r="V97" s="39"/>
      <c r="W97" s="39"/>
      <c r="X97" s="39"/>
      <c r="Y97" s="39"/>
      <c r="Z97" s="39"/>
    </row>
    <row r="98" spans="1:26" ht="12.75" customHeight="1" x14ac:dyDescent="0.2">
      <c r="A98" s="2"/>
      <c r="B98" s="8"/>
      <c r="C98" s="8"/>
      <c r="D98" s="8"/>
      <c r="E98" s="8"/>
      <c r="F98" s="8"/>
      <c r="G98" s="8"/>
      <c r="H98" s="8"/>
      <c r="I98" s="8"/>
      <c r="J98" s="8"/>
      <c r="K98" s="8"/>
      <c r="L98" s="2"/>
      <c r="M98" s="39"/>
      <c r="N98" s="39"/>
      <c r="O98" s="39"/>
      <c r="P98" s="39"/>
      <c r="Q98" s="39"/>
      <c r="R98" s="39"/>
      <c r="S98" s="39"/>
      <c r="T98" s="39"/>
      <c r="U98" s="39"/>
      <c r="V98" s="39"/>
      <c r="W98" s="39"/>
      <c r="X98" s="39"/>
      <c r="Y98" s="39"/>
      <c r="Z98" s="39"/>
    </row>
    <row r="99" spans="1:26" ht="12.75" customHeight="1" x14ac:dyDescent="0.2">
      <c r="A99" s="2"/>
      <c r="B99" s="8"/>
      <c r="C99" s="8"/>
      <c r="D99" s="8"/>
      <c r="E99" s="8"/>
      <c r="F99" s="8"/>
      <c r="G99" s="8"/>
      <c r="H99" s="8"/>
      <c r="I99" s="8"/>
      <c r="J99" s="8"/>
      <c r="K99" s="8"/>
      <c r="L99" s="2"/>
      <c r="M99" s="39"/>
      <c r="N99" s="39"/>
      <c r="O99" s="39"/>
      <c r="P99" s="39"/>
      <c r="Q99" s="39"/>
      <c r="R99" s="39"/>
      <c r="S99" s="39"/>
      <c r="T99" s="39"/>
      <c r="U99" s="39"/>
      <c r="V99" s="39"/>
      <c r="W99" s="39"/>
      <c r="X99" s="39"/>
      <c r="Y99" s="39"/>
      <c r="Z99" s="39"/>
    </row>
    <row r="100" spans="1:26" ht="12.75" customHeight="1" x14ac:dyDescent="0.2">
      <c r="A100" s="2"/>
      <c r="B100" s="8"/>
      <c r="C100" s="8"/>
      <c r="D100" s="8"/>
      <c r="E100" s="8"/>
      <c r="F100" s="8"/>
      <c r="G100" s="8"/>
      <c r="H100" s="8"/>
      <c r="I100" s="8"/>
      <c r="J100" s="8"/>
      <c r="K100" s="8"/>
      <c r="L100" s="2"/>
      <c r="M100" s="39"/>
      <c r="N100" s="39"/>
      <c r="O100" s="39"/>
      <c r="P100" s="39"/>
      <c r="Q100" s="39"/>
      <c r="R100" s="39"/>
      <c r="S100" s="39"/>
      <c r="T100" s="39"/>
      <c r="U100" s="39"/>
      <c r="V100" s="39"/>
      <c r="W100" s="39"/>
      <c r="X100" s="39"/>
      <c r="Y100" s="39"/>
      <c r="Z100" s="39"/>
    </row>
    <row r="101" spans="1:26" ht="12.75" customHeight="1" x14ac:dyDescent="0.2">
      <c r="A101" s="2"/>
      <c r="B101" s="8"/>
      <c r="C101" s="8"/>
      <c r="D101" s="8"/>
      <c r="E101" s="8"/>
      <c r="F101" s="8"/>
      <c r="G101" s="8"/>
      <c r="H101" s="8"/>
      <c r="I101" s="8"/>
      <c r="J101" s="8"/>
      <c r="K101" s="8"/>
      <c r="L101" s="2"/>
      <c r="M101" s="39"/>
      <c r="N101" s="39"/>
      <c r="O101" s="39"/>
      <c r="P101" s="39"/>
      <c r="Q101" s="39"/>
      <c r="R101" s="39"/>
      <c r="S101" s="39"/>
      <c r="T101" s="39"/>
      <c r="U101" s="39"/>
      <c r="V101" s="39"/>
      <c r="W101" s="39"/>
      <c r="X101" s="39"/>
      <c r="Y101" s="39"/>
      <c r="Z101" s="39"/>
    </row>
    <row r="102" spans="1:26" ht="12.75" customHeight="1" x14ac:dyDescent="0.2">
      <c r="A102" s="2"/>
      <c r="B102" s="8"/>
      <c r="C102" s="8"/>
      <c r="D102" s="8"/>
      <c r="E102" s="8"/>
      <c r="F102" s="8"/>
      <c r="G102" s="8"/>
      <c r="H102" s="8"/>
      <c r="I102" s="8"/>
      <c r="J102" s="8"/>
      <c r="K102" s="8"/>
      <c r="L102" s="2"/>
      <c r="M102" s="39"/>
      <c r="N102" s="39"/>
      <c r="O102" s="39"/>
      <c r="P102" s="39"/>
      <c r="Q102" s="39"/>
      <c r="R102" s="39"/>
      <c r="S102" s="39"/>
      <c r="T102" s="39"/>
      <c r="U102" s="39"/>
      <c r="V102" s="39"/>
      <c r="W102" s="39"/>
      <c r="X102" s="39"/>
      <c r="Y102" s="39"/>
      <c r="Z102" s="39"/>
    </row>
    <row r="103" spans="1:26" ht="12.75" customHeight="1" x14ac:dyDescent="0.2">
      <c r="A103" s="2"/>
      <c r="B103" s="8"/>
      <c r="C103" s="8"/>
      <c r="D103" s="8"/>
      <c r="E103" s="8"/>
      <c r="F103" s="8"/>
      <c r="G103" s="8"/>
      <c r="H103" s="8"/>
      <c r="I103" s="8"/>
      <c r="J103" s="8"/>
      <c r="K103" s="8"/>
      <c r="L103" s="2"/>
      <c r="M103" s="39"/>
      <c r="N103" s="39"/>
      <c r="O103" s="39"/>
      <c r="P103" s="39"/>
      <c r="Q103" s="39"/>
      <c r="R103" s="39"/>
      <c r="S103" s="39"/>
      <c r="T103" s="39"/>
      <c r="U103" s="39"/>
      <c r="V103" s="39"/>
      <c r="W103" s="39"/>
      <c r="X103" s="39"/>
      <c r="Y103" s="39"/>
      <c r="Z103" s="39"/>
    </row>
    <row r="104" spans="1:26" ht="12.75" customHeight="1" x14ac:dyDescent="0.2">
      <c r="A104" s="2"/>
      <c r="B104" s="8"/>
      <c r="C104" s="8"/>
      <c r="D104" s="8"/>
      <c r="E104" s="8"/>
      <c r="F104" s="8"/>
      <c r="G104" s="8"/>
      <c r="H104" s="8"/>
      <c r="I104" s="8"/>
      <c r="J104" s="8"/>
      <c r="K104" s="8"/>
      <c r="L104" s="2"/>
      <c r="M104" s="39"/>
      <c r="N104" s="39"/>
      <c r="O104" s="39"/>
      <c r="P104" s="39"/>
      <c r="Q104" s="39"/>
      <c r="R104" s="39"/>
      <c r="S104" s="39"/>
      <c r="T104" s="39"/>
      <c r="U104" s="39"/>
      <c r="V104" s="39"/>
      <c r="W104" s="39"/>
      <c r="X104" s="39"/>
      <c r="Y104" s="39"/>
      <c r="Z104" s="39"/>
    </row>
    <row r="105" spans="1:26" ht="12.75" customHeight="1" x14ac:dyDescent="0.2">
      <c r="A105" s="2"/>
      <c r="B105" s="8"/>
      <c r="C105" s="8"/>
      <c r="D105" s="8"/>
      <c r="E105" s="8"/>
      <c r="F105" s="8"/>
      <c r="G105" s="8"/>
      <c r="H105" s="8"/>
      <c r="I105" s="8"/>
      <c r="J105" s="8"/>
      <c r="K105" s="8"/>
      <c r="L105" s="2"/>
      <c r="M105" s="39"/>
      <c r="N105" s="39"/>
      <c r="O105" s="39"/>
      <c r="P105" s="39"/>
      <c r="Q105" s="39"/>
      <c r="R105" s="39"/>
      <c r="S105" s="39"/>
      <c r="T105" s="39"/>
      <c r="U105" s="39"/>
      <c r="V105" s="39"/>
      <c r="W105" s="39"/>
      <c r="X105" s="39"/>
      <c r="Y105" s="39"/>
      <c r="Z105" s="39"/>
    </row>
    <row r="106" spans="1:26" ht="12.75" customHeight="1" x14ac:dyDescent="0.2">
      <c r="A106" s="2"/>
      <c r="B106" s="8"/>
      <c r="C106" s="8"/>
      <c r="D106" s="8"/>
      <c r="E106" s="8"/>
      <c r="F106" s="8"/>
      <c r="G106" s="8"/>
      <c r="H106" s="8"/>
      <c r="I106" s="8"/>
      <c r="J106" s="8"/>
      <c r="K106" s="8"/>
      <c r="L106" s="2"/>
      <c r="M106" s="39"/>
      <c r="N106" s="39"/>
      <c r="O106" s="39"/>
      <c r="P106" s="39"/>
      <c r="Q106" s="39"/>
      <c r="R106" s="39"/>
      <c r="S106" s="39"/>
      <c r="T106" s="39"/>
      <c r="U106" s="39"/>
      <c r="V106" s="39"/>
      <c r="W106" s="39"/>
      <c r="X106" s="39"/>
      <c r="Y106" s="39"/>
      <c r="Z106" s="39"/>
    </row>
    <row r="107" spans="1:26" ht="12.75" customHeight="1" x14ac:dyDescent="0.2">
      <c r="A107" s="2"/>
      <c r="B107" s="8"/>
      <c r="C107" s="8"/>
      <c r="D107" s="8"/>
      <c r="E107" s="8"/>
      <c r="F107" s="8"/>
      <c r="G107" s="8"/>
      <c r="H107" s="8"/>
      <c r="I107" s="8"/>
      <c r="J107" s="8"/>
      <c r="K107" s="8"/>
      <c r="L107" s="2"/>
      <c r="M107" s="39"/>
      <c r="N107" s="39"/>
      <c r="O107" s="39"/>
      <c r="P107" s="39"/>
      <c r="Q107" s="39"/>
      <c r="R107" s="39"/>
      <c r="S107" s="39"/>
      <c r="T107" s="39"/>
      <c r="U107" s="39"/>
      <c r="V107" s="39"/>
      <c r="W107" s="39"/>
      <c r="X107" s="39"/>
      <c r="Y107" s="39"/>
      <c r="Z107" s="39"/>
    </row>
    <row r="108" spans="1:26" ht="12.75" customHeight="1" x14ac:dyDescent="0.2">
      <c r="A108" s="2"/>
      <c r="B108" s="8"/>
      <c r="C108" s="8"/>
      <c r="D108" s="8"/>
      <c r="E108" s="8"/>
      <c r="F108" s="8"/>
      <c r="G108" s="8"/>
      <c r="H108" s="8"/>
      <c r="I108" s="8"/>
      <c r="J108" s="8"/>
      <c r="K108" s="8"/>
      <c r="L108" s="2"/>
      <c r="M108" s="39"/>
      <c r="N108" s="39"/>
      <c r="O108" s="39"/>
      <c r="P108" s="39"/>
      <c r="Q108" s="39"/>
      <c r="R108" s="39"/>
      <c r="S108" s="39"/>
      <c r="T108" s="39"/>
      <c r="U108" s="39"/>
      <c r="V108" s="39"/>
      <c r="W108" s="39"/>
      <c r="X108" s="39"/>
      <c r="Y108" s="39"/>
      <c r="Z108" s="39"/>
    </row>
    <row r="109" spans="1:26" ht="12.75" customHeight="1" x14ac:dyDescent="0.2">
      <c r="A109" s="2"/>
      <c r="B109" s="8"/>
      <c r="C109" s="8"/>
      <c r="D109" s="8"/>
      <c r="E109" s="8"/>
      <c r="F109" s="8"/>
      <c r="G109" s="8"/>
      <c r="H109" s="8"/>
      <c r="I109" s="8"/>
      <c r="J109" s="8"/>
      <c r="K109" s="8"/>
      <c r="L109" s="2"/>
      <c r="M109" s="39"/>
      <c r="N109" s="39"/>
      <c r="O109" s="39"/>
      <c r="P109" s="39"/>
      <c r="Q109" s="39"/>
      <c r="R109" s="39"/>
      <c r="S109" s="39"/>
      <c r="T109" s="39"/>
      <c r="U109" s="39"/>
      <c r="V109" s="39"/>
      <c r="W109" s="39"/>
      <c r="X109" s="39"/>
      <c r="Y109" s="39"/>
      <c r="Z109" s="39"/>
    </row>
    <row r="110" spans="1:26" ht="12.75" customHeight="1" x14ac:dyDescent="0.2">
      <c r="A110" s="2"/>
      <c r="B110" s="8"/>
      <c r="C110" s="8"/>
      <c r="D110" s="8"/>
      <c r="E110" s="8"/>
      <c r="F110" s="8"/>
      <c r="G110" s="8"/>
      <c r="H110" s="8"/>
      <c r="I110" s="8"/>
      <c r="J110" s="8"/>
      <c r="K110" s="8"/>
      <c r="L110" s="2"/>
      <c r="M110" s="39"/>
      <c r="N110" s="39"/>
      <c r="O110" s="39"/>
      <c r="P110" s="39"/>
      <c r="Q110" s="39"/>
      <c r="R110" s="39"/>
      <c r="S110" s="39"/>
      <c r="T110" s="39"/>
      <c r="U110" s="39"/>
      <c r="V110" s="39"/>
      <c r="W110" s="39"/>
      <c r="X110" s="39"/>
      <c r="Y110" s="39"/>
      <c r="Z110" s="39"/>
    </row>
    <row r="111" spans="1:26" ht="12.75" customHeight="1" x14ac:dyDescent="0.2">
      <c r="A111" s="2"/>
      <c r="B111" s="8"/>
      <c r="C111" s="8"/>
      <c r="D111" s="8"/>
      <c r="E111" s="8"/>
      <c r="F111" s="8"/>
      <c r="G111" s="8"/>
      <c r="H111" s="8"/>
      <c r="I111" s="8"/>
      <c r="J111" s="8"/>
      <c r="K111" s="8"/>
      <c r="L111" s="2"/>
      <c r="M111" s="39"/>
      <c r="N111" s="39"/>
      <c r="O111" s="39"/>
      <c r="P111" s="39"/>
      <c r="Q111" s="39"/>
      <c r="R111" s="39"/>
      <c r="S111" s="39"/>
      <c r="T111" s="39"/>
      <c r="U111" s="39"/>
      <c r="V111" s="39"/>
      <c r="W111" s="39"/>
      <c r="X111" s="39"/>
      <c r="Y111" s="39"/>
      <c r="Z111" s="39"/>
    </row>
    <row r="112" spans="1:26" ht="12.75" customHeight="1" x14ac:dyDescent="0.2">
      <c r="A112" s="2"/>
      <c r="B112" s="8"/>
      <c r="C112" s="8"/>
      <c r="D112" s="8"/>
      <c r="E112" s="8"/>
      <c r="F112" s="8"/>
      <c r="G112" s="8"/>
      <c r="H112" s="8"/>
      <c r="I112" s="8"/>
      <c r="J112" s="8"/>
      <c r="K112" s="8"/>
      <c r="L112" s="2"/>
      <c r="M112" s="39"/>
      <c r="N112" s="39"/>
      <c r="O112" s="39"/>
      <c r="P112" s="39"/>
      <c r="Q112" s="39"/>
      <c r="R112" s="39"/>
      <c r="S112" s="39"/>
      <c r="T112" s="39"/>
      <c r="U112" s="39"/>
      <c r="V112" s="39"/>
      <c r="W112" s="39"/>
      <c r="X112" s="39"/>
      <c r="Y112" s="39"/>
      <c r="Z112" s="39"/>
    </row>
    <row r="113" spans="1:26" ht="12.75" customHeight="1" x14ac:dyDescent="0.2">
      <c r="A113" s="2"/>
      <c r="B113" s="8"/>
      <c r="C113" s="8"/>
      <c r="D113" s="8"/>
      <c r="E113" s="8"/>
      <c r="F113" s="8"/>
      <c r="G113" s="8"/>
      <c r="H113" s="8"/>
      <c r="I113" s="8"/>
      <c r="J113" s="8"/>
      <c r="K113" s="8"/>
      <c r="L113" s="2"/>
      <c r="M113" s="39"/>
      <c r="N113" s="39"/>
      <c r="O113" s="39"/>
      <c r="P113" s="39"/>
      <c r="Q113" s="39"/>
      <c r="R113" s="39"/>
      <c r="S113" s="39"/>
      <c r="T113" s="39"/>
      <c r="U113" s="39"/>
      <c r="V113" s="39"/>
      <c r="W113" s="39"/>
      <c r="X113" s="39"/>
      <c r="Y113" s="39"/>
      <c r="Z113" s="39"/>
    </row>
    <row r="114" spans="1:26" ht="12.75" customHeight="1" x14ac:dyDescent="0.2">
      <c r="A114" s="2"/>
      <c r="B114" s="8"/>
      <c r="C114" s="8"/>
      <c r="D114" s="8"/>
      <c r="E114" s="8"/>
      <c r="F114" s="8"/>
      <c r="G114" s="8"/>
      <c r="H114" s="8"/>
      <c r="I114" s="8"/>
      <c r="J114" s="8"/>
      <c r="K114" s="8"/>
      <c r="L114" s="2"/>
      <c r="M114" s="39"/>
      <c r="N114" s="39"/>
      <c r="O114" s="39"/>
      <c r="P114" s="39"/>
      <c r="Q114" s="39"/>
      <c r="R114" s="39"/>
      <c r="S114" s="39"/>
      <c r="T114" s="39"/>
      <c r="U114" s="39"/>
      <c r="V114" s="39"/>
      <c r="W114" s="39"/>
      <c r="X114" s="39"/>
      <c r="Y114" s="39"/>
      <c r="Z114" s="39"/>
    </row>
    <row r="115" spans="1:26" ht="12.75" customHeight="1" x14ac:dyDescent="0.2">
      <c r="A115" s="2"/>
      <c r="B115" s="8"/>
      <c r="C115" s="8" t="s">
        <v>204</v>
      </c>
      <c r="D115" s="8"/>
      <c r="E115" s="8"/>
      <c r="F115" s="8"/>
      <c r="G115" s="8"/>
      <c r="H115" s="8"/>
      <c r="I115" s="8"/>
      <c r="J115" s="8"/>
      <c r="K115" s="8"/>
      <c r="L115" s="2"/>
      <c r="M115" s="39"/>
      <c r="N115" s="39"/>
      <c r="O115" s="39"/>
      <c r="P115" s="39"/>
      <c r="Q115" s="39"/>
      <c r="R115" s="39"/>
      <c r="S115" s="39"/>
      <c r="T115" s="39"/>
      <c r="U115" s="39"/>
      <c r="V115" s="39"/>
      <c r="W115" s="39"/>
      <c r="X115" s="39"/>
      <c r="Y115" s="39"/>
      <c r="Z115" s="39"/>
    </row>
    <row r="116" spans="1:26" ht="12.75" customHeight="1" x14ac:dyDescent="0.2">
      <c r="A116" s="2"/>
      <c r="B116" s="8"/>
      <c r="C116" s="8"/>
      <c r="D116" s="8"/>
      <c r="E116" s="8"/>
      <c r="F116" s="8"/>
      <c r="G116" s="8"/>
      <c r="H116" s="8"/>
      <c r="I116" s="8"/>
      <c r="J116" s="8"/>
      <c r="K116" s="8"/>
      <c r="L116" s="2"/>
      <c r="M116" s="39"/>
      <c r="N116" s="39"/>
      <c r="O116" s="39"/>
      <c r="P116" s="39"/>
      <c r="Q116" s="39"/>
      <c r="R116" s="39"/>
      <c r="S116" s="39"/>
      <c r="T116" s="39"/>
      <c r="U116" s="39"/>
      <c r="V116" s="39"/>
      <c r="W116" s="39"/>
      <c r="X116" s="39"/>
      <c r="Y116" s="39"/>
      <c r="Z116" s="39"/>
    </row>
    <row r="117" spans="1:26" ht="12.75" customHeight="1" x14ac:dyDescent="0.2">
      <c r="A117" s="2"/>
      <c r="B117" s="8"/>
      <c r="C117" s="8"/>
      <c r="D117" s="8"/>
      <c r="E117" s="8"/>
      <c r="F117" s="8"/>
      <c r="G117" s="8"/>
      <c r="H117" s="8"/>
      <c r="I117" s="8"/>
      <c r="J117" s="8"/>
      <c r="K117" s="8"/>
      <c r="L117" s="2"/>
      <c r="M117" s="39"/>
      <c r="N117" s="39"/>
      <c r="O117" s="39"/>
      <c r="P117" s="39"/>
      <c r="Q117" s="39"/>
      <c r="R117" s="39"/>
      <c r="S117" s="39"/>
      <c r="T117" s="39"/>
      <c r="U117" s="39"/>
      <c r="V117" s="39"/>
      <c r="W117" s="39"/>
      <c r="X117" s="39"/>
      <c r="Y117" s="39"/>
      <c r="Z117" s="39"/>
    </row>
    <row r="118" spans="1:26" ht="12.75" customHeight="1" x14ac:dyDescent="0.2">
      <c r="A118" s="2"/>
      <c r="B118" s="2"/>
      <c r="C118" s="2"/>
      <c r="D118" s="2"/>
      <c r="E118" s="2"/>
      <c r="F118" s="2"/>
      <c r="G118" s="2"/>
      <c r="H118" s="2"/>
      <c r="I118" s="2"/>
      <c r="J118" s="2"/>
      <c r="K118" s="2"/>
      <c r="L118" s="2"/>
      <c r="M118" s="39"/>
      <c r="N118" s="39"/>
      <c r="O118" s="39"/>
      <c r="P118" s="39"/>
      <c r="Q118" s="39"/>
      <c r="R118" s="39"/>
      <c r="S118" s="39"/>
      <c r="T118" s="39"/>
      <c r="U118" s="39"/>
      <c r="V118" s="39"/>
      <c r="W118" s="39"/>
      <c r="X118" s="39"/>
      <c r="Y118" s="39"/>
      <c r="Z118" s="39"/>
    </row>
    <row r="119" spans="1:26" ht="12.75" customHeight="1" x14ac:dyDescent="0.2">
      <c r="A119" s="2"/>
      <c r="B119" s="2"/>
      <c r="C119" s="2"/>
      <c r="D119" s="2"/>
      <c r="E119" s="2"/>
      <c r="F119" s="2"/>
      <c r="G119" s="2"/>
      <c r="H119" s="2"/>
      <c r="I119" s="2"/>
      <c r="J119" s="2"/>
      <c r="K119" s="2"/>
      <c r="L119" s="2"/>
      <c r="M119" s="39"/>
      <c r="N119" s="39"/>
      <c r="O119" s="39"/>
      <c r="P119" s="39"/>
      <c r="Q119" s="39"/>
      <c r="R119" s="39"/>
      <c r="S119" s="39"/>
      <c r="T119" s="39"/>
      <c r="U119" s="39"/>
      <c r="V119" s="39"/>
      <c r="W119" s="39"/>
      <c r="X119" s="39"/>
      <c r="Y119" s="39"/>
      <c r="Z119" s="39"/>
    </row>
    <row r="120" spans="1:26" ht="12.75" customHeight="1" x14ac:dyDescent="0.2">
      <c r="A120" s="2"/>
      <c r="B120" s="8"/>
      <c r="C120" s="8"/>
      <c r="D120" s="8"/>
      <c r="E120" s="8"/>
      <c r="F120" s="8"/>
      <c r="G120" s="8"/>
      <c r="H120" s="8"/>
      <c r="I120" s="8"/>
      <c r="J120" s="8"/>
      <c r="K120" s="8"/>
      <c r="L120" s="2"/>
      <c r="M120" s="39"/>
      <c r="N120" s="39"/>
      <c r="O120" s="39"/>
      <c r="P120" s="39"/>
      <c r="Q120" s="39"/>
      <c r="R120" s="39"/>
      <c r="S120" s="39"/>
      <c r="T120" s="39"/>
      <c r="U120" s="39"/>
      <c r="V120" s="39"/>
      <c r="W120" s="39"/>
      <c r="X120" s="39"/>
      <c r="Y120" s="39"/>
      <c r="Z120" s="39"/>
    </row>
    <row r="121" spans="1:26" ht="12.75" customHeight="1" x14ac:dyDescent="0.2">
      <c r="A121" s="1" t="s">
        <v>111</v>
      </c>
      <c r="B121" s="8"/>
      <c r="C121" s="7" t="s">
        <v>205</v>
      </c>
      <c r="D121" s="8"/>
      <c r="E121" s="8"/>
      <c r="F121" s="8"/>
      <c r="G121" s="8"/>
      <c r="H121" s="8"/>
      <c r="I121" s="8"/>
      <c r="J121" s="8"/>
      <c r="K121" s="8"/>
      <c r="L121" s="2"/>
      <c r="M121" s="39"/>
      <c r="N121" s="39"/>
      <c r="O121" s="39"/>
      <c r="P121" s="39"/>
      <c r="Q121" s="39"/>
      <c r="R121" s="39"/>
      <c r="S121" s="39"/>
      <c r="T121" s="39"/>
      <c r="U121" s="39"/>
      <c r="V121" s="39"/>
      <c r="W121" s="39"/>
      <c r="X121" s="39"/>
      <c r="Y121" s="39"/>
      <c r="Z121" s="39"/>
    </row>
    <row r="122" spans="1:26" ht="12.75" customHeight="1" x14ac:dyDescent="0.2">
      <c r="A122" s="2"/>
      <c r="B122" s="8"/>
      <c r="C122" s="8"/>
      <c r="D122" s="8"/>
      <c r="E122" s="8"/>
      <c r="F122" s="8"/>
      <c r="G122" s="8"/>
      <c r="H122" s="8"/>
      <c r="I122" s="8"/>
      <c r="J122" s="8"/>
      <c r="K122" s="8"/>
      <c r="L122" s="2"/>
      <c r="M122" s="39"/>
      <c r="N122" s="39"/>
      <c r="O122" s="39"/>
      <c r="P122" s="39"/>
      <c r="Q122" s="39"/>
      <c r="R122" s="39"/>
      <c r="S122" s="39"/>
      <c r="T122" s="39"/>
      <c r="U122" s="39"/>
      <c r="V122" s="39"/>
      <c r="W122" s="39"/>
      <c r="X122" s="39"/>
      <c r="Y122" s="39"/>
      <c r="Z122" s="39"/>
    </row>
    <row r="123" spans="1:26" ht="12.75" customHeight="1" x14ac:dyDescent="0.2">
      <c r="A123" s="2"/>
      <c r="B123" s="8"/>
      <c r="C123" s="8" t="s">
        <v>206</v>
      </c>
      <c r="D123" s="8"/>
      <c r="E123" s="8"/>
      <c r="F123" s="8"/>
      <c r="G123" s="8"/>
      <c r="H123" s="8"/>
      <c r="I123" s="8"/>
      <c r="J123" s="8"/>
      <c r="K123" s="8"/>
      <c r="L123" s="2"/>
      <c r="M123" s="39"/>
      <c r="N123" s="39"/>
      <c r="O123" s="39"/>
      <c r="P123" s="39"/>
      <c r="Q123" s="39"/>
      <c r="R123" s="39"/>
      <c r="S123" s="39"/>
      <c r="T123" s="39"/>
      <c r="U123" s="39"/>
      <c r="V123" s="39"/>
      <c r="W123" s="39"/>
      <c r="X123" s="39"/>
      <c r="Y123" s="39"/>
      <c r="Z123" s="39"/>
    </row>
    <row r="124" spans="1:26" ht="12.75" customHeight="1" x14ac:dyDescent="0.2">
      <c r="A124" s="2"/>
      <c r="B124" s="8"/>
      <c r="C124" s="8" t="s">
        <v>207</v>
      </c>
      <c r="D124" s="8"/>
      <c r="E124" s="8"/>
      <c r="F124" s="8"/>
      <c r="G124" s="8"/>
      <c r="H124" s="8"/>
      <c r="I124" s="8"/>
      <c r="J124" s="8"/>
      <c r="K124" s="8"/>
      <c r="L124" s="2"/>
      <c r="M124" s="39"/>
      <c r="N124" s="39"/>
      <c r="O124" s="39"/>
      <c r="P124" s="39"/>
      <c r="Q124" s="39"/>
      <c r="R124" s="39"/>
      <c r="S124" s="39"/>
      <c r="T124" s="39"/>
      <c r="U124" s="39"/>
      <c r="V124" s="39"/>
      <c r="W124" s="39"/>
      <c r="X124" s="39"/>
      <c r="Y124" s="39"/>
      <c r="Z124" s="39"/>
    </row>
    <row r="125" spans="1:26" ht="12.75" customHeight="1" x14ac:dyDescent="0.2">
      <c r="A125" s="2"/>
      <c r="B125" s="8"/>
      <c r="C125" s="8" t="s">
        <v>208</v>
      </c>
      <c r="D125" s="8"/>
      <c r="E125" s="8"/>
      <c r="F125" s="8"/>
      <c r="G125" s="8"/>
      <c r="H125" s="8"/>
      <c r="I125" s="8"/>
      <c r="J125" s="8"/>
      <c r="K125" s="8"/>
      <c r="L125" s="2"/>
      <c r="M125" s="39"/>
      <c r="N125" s="39"/>
      <c r="O125" s="39"/>
      <c r="P125" s="39"/>
      <c r="Q125" s="39"/>
      <c r="R125" s="39"/>
      <c r="S125" s="39"/>
      <c r="T125" s="39"/>
      <c r="U125" s="39"/>
      <c r="V125" s="39"/>
      <c r="W125" s="39"/>
      <c r="X125" s="39"/>
      <c r="Y125" s="39"/>
      <c r="Z125" s="39"/>
    </row>
    <row r="126" spans="1:26" ht="12.75" customHeight="1" x14ac:dyDescent="0.2">
      <c r="A126" s="2"/>
      <c r="B126" s="8"/>
      <c r="C126" s="8"/>
      <c r="D126" s="8"/>
      <c r="E126" s="8"/>
      <c r="F126" s="8"/>
      <c r="G126" s="8"/>
      <c r="H126" s="8"/>
      <c r="I126" s="8"/>
      <c r="J126" s="8"/>
      <c r="K126" s="8"/>
      <c r="L126" s="2"/>
      <c r="M126" s="39"/>
      <c r="N126" s="39"/>
      <c r="O126" s="39"/>
      <c r="P126" s="39"/>
      <c r="Q126" s="39"/>
      <c r="R126" s="39"/>
      <c r="S126" s="39"/>
      <c r="T126" s="39"/>
      <c r="U126" s="39"/>
      <c r="V126" s="39"/>
      <c r="W126" s="39"/>
      <c r="X126" s="39"/>
      <c r="Y126" s="39"/>
      <c r="Z126" s="39"/>
    </row>
    <row r="127" spans="1:26" ht="12.75" customHeight="1" x14ac:dyDescent="0.2">
      <c r="A127" s="2"/>
      <c r="B127" s="8"/>
      <c r="C127" s="7" t="s">
        <v>209</v>
      </c>
      <c r="D127" s="7" t="s">
        <v>210</v>
      </c>
      <c r="E127" s="7"/>
      <c r="F127" s="7"/>
      <c r="G127" s="7"/>
      <c r="H127" s="7" t="s">
        <v>211</v>
      </c>
      <c r="I127" s="7"/>
      <c r="J127" s="7"/>
      <c r="K127" s="8"/>
      <c r="L127" s="2"/>
      <c r="M127" s="39"/>
      <c r="N127" s="39"/>
      <c r="O127" s="39"/>
      <c r="P127" s="39"/>
      <c r="Q127" s="39"/>
      <c r="R127" s="39"/>
      <c r="S127" s="39"/>
      <c r="T127" s="39"/>
      <c r="U127" s="39"/>
      <c r="V127" s="39"/>
      <c r="W127" s="39"/>
      <c r="X127" s="39"/>
      <c r="Y127" s="39"/>
      <c r="Z127" s="39"/>
    </row>
    <row r="128" spans="1:26" ht="12.75" customHeight="1" x14ac:dyDescent="0.2">
      <c r="A128" s="2"/>
      <c r="B128" s="8"/>
      <c r="C128" s="40" t="s">
        <v>212</v>
      </c>
      <c r="D128" s="40" t="s">
        <v>213</v>
      </c>
      <c r="E128" s="40"/>
      <c r="F128" s="40"/>
      <c r="G128" s="40"/>
      <c r="H128" s="41" t="s">
        <v>214</v>
      </c>
      <c r="I128" s="8"/>
      <c r="J128" s="31"/>
      <c r="K128" s="8"/>
      <c r="L128" s="2"/>
      <c r="M128" s="39"/>
      <c r="N128" s="39"/>
      <c r="O128" s="39"/>
      <c r="P128" s="39"/>
      <c r="Q128" s="39"/>
      <c r="R128" s="39"/>
      <c r="S128" s="39"/>
      <c r="T128" s="39"/>
      <c r="U128" s="39"/>
      <c r="V128" s="39"/>
      <c r="W128" s="39"/>
      <c r="X128" s="39"/>
      <c r="Y128" s="39"/>
      <c r="Z128" s="39"/>
    </row>
    <row r="129" spans="1:26" ht="12.75" customHeight="1" x14ac:dyDescent="0.2">
      <c r="A129" s="2"/>
      <c r="B129" s="8"/>
      <c r="C129" s="40" t="s">
        <v>212</v>
      </c>
      <c r="D129" s="40" t="s">
        <v>215</v>
      </c>
      <c r="E129" s="40"/>
      <c r="F129" s="40"/>
      <c r="G129" s="40"/>
      <c r="H129" s="41" t="s">
        <v>216</v>
      </c>
      <c r="I129" s="8"/>
      <c r="J129" s="31"/>
      <c r="K129" s="8"/>
      <c r="L129" s="2"/>
      <c r="M129" s="39"/>
      <c r="N129" s="39"/>
      <c r="O129" s="39"/>
      <c r="P129" s="39"/>
      <c r="Q129" s="39"/>
      <c r="R129" s="39"/>
      <c r="S129" s="39"/>
      <c r="T129" s="39"/>
      <c r="U129" s="39"/>
      <c r="V129" s="39"/>
      <c r="W129" s="39"/>
      <c r="X129" s="39"/>
      <c r="Y129" s="39"/>
      <c r="Z129" s="39"/>
    </row>
    <row r="130" spans="1:26" ht="12.75" customHeight="1" x14ac:dyDescent="0.2">
      <c r="A130" s="2"/>
      <c r="B130" s="8"/>
      <c r="C130" s="40" t="s">
        <v>212</v>
      </c>
      <c r="D130" s="40" t="s">
        <v>217</v>
      </c>
      <c r="E130" s="40"/>
      <c r="F130" s="40"/>
      <c r="G130" s="40"/>
      <c r="H130" s="41" t="s">
        <v>218</v>
      </c>
      <c r="I130" s="8"/>
      <c r="J130" s="31"/>
      <c r="K130" s="8"/>
      <c r="L130" s="2"/>
      <c r="M130" s="39"/>
      <c r="N130" s="39"/>
      <c r="O130" s="39"/>
      <c r="P130" s="39"/>
      <c r="Q130" s="39"/>
      <c r="R130" s="39"/>
      <c r="S130" s="39"/>
      <c r="T130" s="39"/>
      <c r="U130" s="39"/>
      <c r="V130" s="39"/>
      <c r="W130" s="39"/>
      <c r="X130" s="39"/>
      <c r="Y130" s="39"/>
      <c r="Z130" s="39"/>
    </row>
    <row r="131" spans="1:26" ht="12.75" customHeight="1" x14ac:dyDescent="0.2">
      <c r="A131" s="2"/>
      <c r="B131" s="8"/>
      <c r="C131" s="40" t="s">
        <v>212</v>
      </c>
      <c r="D131" s="40" t="s">
        <v>219</v>
      </c>
      <c r="E131" s="40"/>
      <c r="F131" s="40"/>
      <c r="G131" s="40"/>
      <c r="H131" s="41" t="s">
        <v>220</v>
      </c>
      <c r="I131" s="8"/>
      <c r="J131" s="31"/>
      <c r="K131" s="8"/>
      <c r="L131" s="2"/>
      <c r="M131" s="39"/>
      <c r="N131" s="39"/>
      <c r="O131" s="39"/>
      <c r="P131" s="39"/>
      <c r="Q131" s="39"/>
      <c r="R131" s="39"/>
      <c r="S131" s="39"/>
      <c r="T131" s="39"/>
      <c r="U131" s="39"/>
      <c r="V131" s="39"/>
      <c r="W131" s="39"/>
      <c r="X131" s="39"/>
      <c r="Y131" s="39"/>
      <c r="Z131" s="39"/>
    </row>
    <row r="132" spans="1:26" ht="12.75" customHeight="1" x14ac:dyDescent="0.2">
      <c r="A132" s="2"/>
      <c r="B132" s="8"/>
      <c r="C132" s="40" t="s">
        <v>212</v>
      </c>
      <c r="D132" s="40" t="s">
        <v>221</v>
      </c>
      <c r="E132" s="40"/>
      <c r="F132" s="40"/>
      <c r="G132" s="40"/>
      <c r="H132" s="41" t="s">
        <v>222</v>
      </c>
      <c r="I132" s="8"/>
      <c r="J132" s="31"/>
      <c r="K132" s="8"/>
      <c r="L132" s="2"/>
      <c r="M132" s="39"/>
      <c r="N132" s="39"/>
      <c r="O132" s="39"/>
      <c r="P132" s="39"/>
      <c r="Q132" s="39"/>
      <c r="R132" s="39"/>
      <c r="S132" s="39"/>
      <c r="T132" s="39"/>
      <c r="U132" s="39"/>
      <c r="V132" s="39"/>
      <c r="W132" s="39"/>
      <c r="X132" s="39"/>
      <c r="Y132" s="39"/>
      <c r="Z132" s="39"/>
    </row>
    <row r="133" spans="1:26" ht="12.75" customHeight="1" x14ac:dyDescent="0.2">
      <c r="A133" s="2"/>
      <c r="B133" s="8"/>
      <c r="C133" s="40" t="s">
        <v>212</v>
      </c>
      <c r="D133" s="40" t="s">
        <v>223</v>
      </c>
      <c r="E133" s="40"/>
      <c r="F133" s="40"/>
      <c r="G133" s="40"/>
      <c r="H133" s="41" t="s">
        <v>224</v>
      </c>
      <c r="I133" s="8"/>
      <c r="J133" s="31"/>
      <c r="K133" s="8"/>
      <c r="L133" s="2"/>
      <c r="M133" s="39"/>
      <c r="N133" s="39"/>
      <c r="O133" s="39"/>
      <c r="P133" s="39"/>
      <c r="Q133" s="39"/>
      <c r="R133" s="39"/>
      <c r="S133" s="39"/>
      <c r="T133" s="39"/>
      <c r="U133" s="39"/>
      <c r="V133" s="39"/>
      <c r="W133" s="39"/>
      <c r="X133" s="39"/>
      <c r="Y133" s="39"/>
      <c r="Z133" s="39"/>
    </row>
    <row r="134" spans="1:26" ht="12.75" customHeight="1" x14ac:dyDescent="0.2">
      <c r="A134" s="2"/>
      <c r="B134" s="8"/>
      <c r="C134" s="40" t="s">
        <v>212</v>
      </c>
      <c r="D134" s="28" t="s">
        <v>225</v>
      </c>
      <c r="E134" s="28"/>
      <c r="F134" s="28"/>
      <c r="G134" s="40"/>
      <c r="H134" s="41" t="s">
        <v>226</v>
      </c>
      <c r="I134" s="8"/>
      <c r="J134" s="31"/>
      <c r="K134" s="8"/>
      <c r="L134" s="2"/>
      <c r="M134" s="39"/>
      <c r="N134" s="39"/>
      <c r="O134" s="39"/>
      <c r="P134" s="39"/>
      <c r="Q134" s="39"/>
      <c r="R134" s="39"/>
      <c r="S134" s="39"/>
      <c r="T134" s="39"/>
      <c r="U134" s="39"/>
      <c r="V134" s="39"/>
      <c r="W134" s="39"/>
      <c r="X134" s="39"/>
      <c r="Y134" s="39"/>
      <c r="Z134" s="39"/>
    </row>
    <row r="135" spans="1:26" ht="12.75" customHeight="1" x14ac:dyDescent="0.2">
      <c r="A135" s="2"/>
      <c r="B135" s="8"/>
      <c r="C135" s="42"/>
      <c r="D135" s="42"/>
      <c r="E135" s="43"/>
      <c r="F135" s="44"/>
      <c r="G135" s="44"/>
      <c r="H135" s="40"/>
      <c r="I135" s="8"/>
      <c r="J135" s="8"/>
      <c r="K135" s="8"/>
      <c r="L135" s="2"/>
      <c r="M135" s="39"/>
      <c r="N135" s="39"/>
      <c r="O135" s="39"/>
      <c r="P135" s="39"/>
      <c r="Q135" s="39"/>
      <c r="R135" s="39"/>
      <c r="S135" s="39"/>
      <c r="T135" s="39"/>
      <c r="U135" s="39"/>
      <c r="V135" s="39"/>
      <c r="W135" s="39"/>
      <c r="X135" s="39"/>
      <c r="Y135" s="39"/>
      <c r="Z135" s="39"/>
    </row>
    <row r="136" spans="1:26" ht="12.75" customHeight="1" x14ac:dyDescent="0.2">
      <c r="A136" s="2"/>
      <c r="B136" s="8"/>
      <c r="C136" s="40" t="s">
        <v>213</v>
      </c>
      <c r="D136" s="18" t="s">
        <v>215</v>
      </c>
      <c r="E136" s="18"/>
      <c r="F136" s="18"/>
      <c r="G136" s="40"/>
      <c r="H136" s="41" t="s">
        <v>227</v>
      </c>
      <c r="I136" s="8"/>
      <c r="J136" s="31"/>
      <c r="K136" s="8"/>
      <c r="L136" s="2"/>
      <c r="M136" s="39"/>
      <c r="N136" s="39"/>
      <c r="O136" s="39"/>
      <c r="P136" s="39"/>
      <c r="Q136" s="39"/>
      <c r="R136" s="39"/>
      <c r="S136" s="39"/>
      <c r="T136" s="39"/>
      <c r="U136" s="39"/>
      <c r="V136" s="39"/>
      <c r="W136" s="39"/>
      <c r="X136" s="39"/>
      <c r="Y136" s="39"/>
      <c r="Z136" s="39"/>
    </row>
    <row r="137" spans="1:26" ht="12.75" customHeight="1" x14ac:dyDescent="0.2">
      <c r="A137" s="2"/>
      <c r="B137" s="8"/>
      <c r="C137" s="40" t="s">
        <v>213</v>
      </c>
      <c r="D137" s="40" t="s">
        <v>217</v>
      </c>
      <c r="E137" s="40"/>
      <c r="F137" s="40"/>
      <c r="G137" s="40"/>
      <c r="H137" s="41" t="s">
        <v>228</v>
      </c>
      <c r="I137" s="8"/>
      <c r="J137" s="31"/>
      <c r="K137" s="8"/>
      <c r="L137" s="2"/>
      <c r="M137" s="39"/>
      <c r="N137" s="39"/>
      <c r="O137" s="39"/>
      <c r="P137" s="39"/>
      <c r="Q137" s="39"/>
      <c r="R137" s="39"/>
      <c r="S137" s="39"/>
      <c r="T137" s="39"/>
      <c r="U137" s="39"/>
      <c r="V137" s="39"/>
      <c r="W137" s="39"/>
      <c r="X137" s="39"/>
      <c r="Y137" s="39"/>
      <c r="Z137" s="39"/>
    </row>
    <row r="138" spans="1:26" ht="12.75" customHeight="1" x14ac:dyDescent="0.2">
      <c r="A138" s="2"/>
      <c r="B138" s="8"/>
      <c r="C138" s="40" t="s">
        <v>213</v>
      </c>
      <c r="D138" s="40" t="s">
        <v>219</v>
      </c>
      <c r="E138" s="40"/>
      <c r="F138" s="40"/>
      <c r="G138" s="40"/>
      <c r="H138" s="41" t="s">
        <v>229</v>
      </c>
      <c r="I138" s="8"/>
      <c r="J138" s="31"/>
      <c r="K138" s="8"/>
      <c r="L138" s="2"/>
      <c r="M138" s="39"/>
      <c r="N138" s="39"/>
      <c r="O138" s="39"/>
      <c r="P138" s="39"/>
      <c r="Q138" s="39"/>
      <c r="R138" s="39"/>
      <c r="S138" s="39"/>
      <c r="T138" s="39"/>
      <c r="U138" s="39"/>
      <c r="V138" s="39"/>
      <c r="W138" s="39"/>
      <c r="X138" s="39"/>
      <c r="Y138" s="39"/>
      <c r="Z138" s="39"/>
    </row>
    <row r="139" spans="1:26" ht="12.75" customHeight="1" x14ac:dyDescent="0.2">
      <c r="A139" s="2"/>
      <c r="B139" s="8"/>
      <c r="C139" s="40" t="s">
        <v>213</v>
      </c>
      <c r="D139" s="40" t="s">
        <v>221</v>
      </c>
      <c r="E139" s="40"/>
      <c r="F139" s="40"/>
      <c r="G139" s="40"/>
      <c r="H139" s="41" t="s">
        <v>230</v>
      </c>
      <c r="I139" s="8"/>
      <c r="J139" s="31"/>
      <c r="K139" s="8"/>
      <c r="L139" s="2"/>
      <c r="M139" s="39"/>
      <c r="N139" s="39"/>
      <c r="O139" s="39"/>
      <c r="P139" s="39"/>
      <c r="Q139" s="39"/>
      <c r="R139" s="39"/>
      <c r="S139" s="39"/>
      <c r="T139" s="39"/>
      <c r="U139" s="39"/>
      <c r="V139" s="39"/>
      <c r="W139" s="39"/>
      <c r="X139" s="39"/>
      <c r="Y139" s="39"/>
      <c r="Z139" s="39"/>
    </row>
    <row r="140" spans="1:26" ht="12.75" customHeight="1" x14ac:dyDescent="0.2">
      <c r="A140" s="2"/>
      <c r="B140" s="8"/>
      <c r="C140" s="40" t="s">
        <v>213</v>
      </c>
      <c r="D140" s="40" t="s">
        <v>223</v>
      </c>
      <c r="E140" s="40"/>
      <c r="F140" s="40"/>
      <c r="G140" s="40"/>
      <c r="H140" s="41" t="s">
        <v>231</v>
      </c>
      <c r="I140" s="8"/>
      <c r="J140" s="31"/>
      <c r="K140" s="8"/>
      <c r="L140" s="2"/>
      <c r="M140" s="39"/>
      <c r="N140" s="39"/>
      <c r="O140" s="39"/>
      <c r="P140" s="39"/>
      <c r="Q140" s="39"/>
      <c r="R140" s="39"/>
      <c r="S140" s="39"/>
      <c r="T140" s="39"/>
      <c r="U140" s="39"/>
      <c r="V140" s="39"/>
      <c r="W140" s="39"/>
      <c r="X140" s="39"/>
      <c r="Y140" s="39"/>
      <c r="Z140" s="39"/>
    </row>
    <row r="141" spans="1:26" ht="12.75" customHeight="1" x14ac:dyDescent="0.2">
      <c r="A141" s="2"/>
      <c r="B141" s="8"/>
      <c r="C141" s="40" t="s">
        <v>213</v>
      </c>
      <c r="D141" s="40" t="s">
        <v>225</v>
      </c>
      <c r="E141" s="40"/>
      <c r="F141" s="40"/>
      <c r="G141" s="40"/>
      <c r="H141" s="41" t="s">
        <v>232</v>
      </c>
      <c r="I141" s="8"/>
      <c r="J141" s="31"/>
      <c r="K141" s="8"/>
      <c r="L141" s="2"/>
      <c r="M141" s="39"/>
      <c r="N141" s="39"/>
      <c r="O141" s="39"/>
      <c r="P141" s="39"/>
      <c r="Q141" s="39"/>
      <c r="R141" s="39"/>
      <c r="S141" s="39"/>
      <c r="T141" s="39"/>
      <c r="U141" s="39"/>
      <c r="V141" s="39"/>
      <c r="W141" s="39"/>
      <c r="X141" s="39"/>
      <c r="Y141" s="39"/>
      <c r="Z141" s="39"/>
    </row>
    <row r="142" spans="1:26" ht="12.75" customHeight="1" x14ac:dyDescent="0.2">
      <c r="A142" s="2"/>
      <c r="B142" s="8"/>
      <c r="C142" s="40"/>
      <c r="D142" s="40"/>
      <c r="E142" s="40"/>
      <c r="F142" s="40"/>
      <c r="G142" s="40"/>
      <c r="H142" s="40"/>
      <c r="I142" s="8"/>
      <c r="J142" s="8"/>
      <c r="K142" s="8"/>
      <c r="L142" s="2"/>
      <c r="M142" s="39"/>
      <c r="N142" s="39"/>
      <c r="O142" s="39"/>
      <c r="P142" s="39"/>
      <c r="Q142" s="39"/>
      <c r="R142" s="39"/>
      <c r="S142" s="39"/>
      <c r="T142" s="39"/>
      <c r="U142" s="39"/>
      <c r="V142" s="39"/>
      <c r="W142" s="39"/>
      <c r="X142" s="39"/>
      <c r="Y142" s="39"/>
      <c r="Z142" s="39"/>
    </row>
    <row r="143" spans="1:26" ht="12.75" customHeight="1" x14ac:dyDescent="0.2">
      <c r="A143" s="2"/>
      <c r="B143" s="8"/>
      <c r="C143" s="40" t="s">
        <v>215</v>
      </c>
      <c r="D143" s="40" t="s">
        <v>217</v>
      </c>
      <c r="E143" s="40"/>
      <c r="F143" s="40"/>
      <c r="G143" s="40"/>
      <c r="H143" s="41" t="s">
        <v>233</v>
      </c>
      <c r="I143" s="8"/>
      <c r="J143" s="31"/>
      <c r="K143" s="8"/>
      <c r="L143" s="2"/>
      <c r="M143" s="39"/>
      <c r="N143" s="39"/>
      <c r="O143" s="39"/>
      <c r="P143" s="39"/>
      <c r="Q143" s="39"/>
      <c r="R143" s="39"/>
      <c r="S143" s="39"/>
      <c r="T143" s="39"/>
      <c r="U143" s="39"/>
      <c r="V143" s="39"/>
      <c r="W143" s="39"/>
      <c r="X143" s="39"/>
      <c r="Y143" s="39"/>
      <c r="Z143" s="39"/>
    </row>
    <row r="144" spans="1:26" ht="12.75" customHeight="1" x14ac:dyDescent="0.2">
      <c r="A144" s="2"/>
      <c r="B144" s="8"/>
      <c r="C144" s="40" t="s">
        <v>215</v>
      </c>
      <c r="D144" s="40" t="s">
        <v>219</v>
      </c>
      <c r="E144" s="40"/>
      <c r="F144" s="40"/>
      <c r="G144" s="40"/>
      <c r="H144" s="41" t="s">
        <v>234</v>
      </c>
      <c r="I144" s="8"/>
      <c r="J144" s="31"/>
      <c r="K144" s="8"/>
      <c r="L144" s="2"/>
      <c r="M144" s="39"/>
      <c r="N144" s="39"/>
      <c r="O144" s="39"/>
      <c r="P144" s="39"/>
      <c r="Q144" s="39"/>
      <c r="R144" s="39"/>
      <c r="S144" s="39"/>
      <c r="T144" s="39"/>
      <c r="U144" s="39"/>
      <c r="V144" s="39"/>
      <c r="W144" s="39"/>
      <c r="X144" s="39"/>
      <c r="Y144" s="39"/>
      <c r="Z144" s="39"/>
    </row>
    <row r="145" spans="1:26" ht="12.75" customHeight="1" x14ac:dyDescent="0.2">
      <c r="A145" s="2"/>
      <c r="B145" s="8"/>
      <c r="C145" s="40" t="s">
        <v>215</v>
      </c>
      <c r="D145" s="40" t="s">
        <v>221</v>
      </c>
      <c r="E145" s="40"/>
      <c r="F145" s="40"/>
      <c r="G145" s="40"/>
      <c r="H145" s="41" t="s">
        <v>235</v>
      </c>
      <c r="I145" s="8"/>
      <c r="J145" s="31"/>
      <c r="K145" s="8"/>
      <c r="L145" s="2"/>
      <c r="M145" s="39"/>
      <c r="N145" s="39"/>
      <c r="O145" s="39"/>
      <c r="P145" s="39"/>
      <c r="Q145" s="39"/>
      <c r="R145" s="39"/>
      <c r="S145" s="39"/>
      <c r="T145" s="39"/>
      <c r="U145" s="39"/>
      <c r="V145" s="39"/>
      <c r="W145" s="39"/>
      <c r="X145" s="39"/>
      <c r="Y145" s="39"/>
      <c r="Z145" s="39"/>
    </row>
    <row r="146" spans="1:26" ht="12.75" customHeight="1" x14ac:dyDescent="0.2">
      <c r="A146" s="2"/>
      <c r="B146" s="8"/>
      <c r="C146" s="40" t="s">
        <v>215</v>
      </c>
      <c r="D146" s="40" t="s">
        <v>223</v>
      </c>
      <c r="E146" s="40"/>
      <c r="F146" s="40"/>
      <c r="G146" s="40"/>
      <c r="H146" s="41" t="s">
        <v>236</v>
      </c>
      <c r="I146" s="8"/>
      <c r="J146" s="31"/>
      <c r="K146" s="8"/>
      <c r="L146" s="2"/>
      <c r="M146" s="39"/>
      <c r="N146" s="39"/>
      <c r="O146" s="39"/>
      <c r="P146" s="39"/>
      <c r="Q146" s="39"/>
      <c r="R146" s="39"/>
      <c r="S146" s="39"/>
      <c r="T146" s="39"/>
      <c r="U146" s="39"/>
      <c r="V146" s="39"/>
      <c r="W146" s="39"/>
      <c r="X146" s="39"/>
      <c r="Y146" s="39"/>
      <c r="Z146" s="39"/>
    </row>
    <row r="147" spans="1:26" ht="12.75" customHeight="1" x14ac:dyDescent="0.2">
      <c r="A147" s="2"/>
      <c r="B147" s="8"/>
      <c r="C147" s="40" t="s">
        <v>215</v>
      </c>
      <c r="D147" s="40" t="s">
        <v>225</v>
      </c>
      <c r="E147" s="40"/>
      <c r="F147" s="40"/>
      <c r="G147" s="40"/>
      <c r="H147" s="41" t="s">
        <v>237</v>
      </c>
      <c r="I147" s="8"/>
      <c r="J147" s="31"/>
      <c r="K147" s="8"/>
      <c r="L147" s="2"/>
      <c r="M147" s="39"/>
      <c r="N147" s="39"/>
      <c r="O147" s="39"/>
      <c r="P147" s="39"/>
      <c r="Q147" s="39"/>
      <c r="R147" s="39"/>
      <c r="S147" s="39"/>
      <c r="T147" s="39"/>
      <c r="U147" s="39"/>
      <c r="V147" s="39"/>
      <c r="W147" s="39"/>
      <c r="X147" s="39"/>
      <c r="Y147" s="39"/>
      <c r="Z147" s="39"/>
    </row>
    <row r="148" spans="1:26" ht="12.75" customHeight="1" x14ac:dyDescent="0.2">
      <c r="A148" s="2"/>
      <c r="B148" s="8"/>
      <c r="C148" s="40"/>
      <c r="D148" s="40"/>
      <c r="E148" s="40"/>
      <c r="F148" s="40"/>
      <c r="G148" s="40"/>
      <c r="H148" s="40"/>
      <c r="I148" s="8"/>
      <c r="J148" s="8"/>
      <c r="K148" s="8"/>
      <c r="L148" s="2"/>
      <c r="M148" s="39"/>
      <c r="N148" s="39"/>
      <c r="O148" s="39"/>
      <c r="P148" s="39"/>
      <c r="Q148" s="39"/>
      <c r="R148" s="39"/>
      <c r="S148" s="39"/>
      <c r="T148" s="39"/>
      <c r="U148" s="39"/>
      <c r="V148" s="39"/>
      <c r="W148" s="39"/>
      <c r="X148" s="39"/>
      <c r="Y148" s="39"/>
      <c r="Z148" s="39"/>
    </row>
    <row r="149" spans="1:26" ht="12.75" customHeight="1" x14ac:dyDescent="0.2">
      <c r="A149" s="2"/>
      <c r="B149" s="8"/>
      <c r="C149" s="40" t="s">
        <v>217</v>
      </c>
      <c r="D149" s="40" t="s">
        <v>219</v>
      </c>
      <c r="E149" s="40"/>
      <c r="F149" s="40"/>
      <c r="G149" s="40"/>
      <c r="H149" s="41" t="s">
        <v>238</v>
      </c>
      <c r="I149" s="8"/>
      <c r="J149" s="31"/>
      <c r="K149" s="8"/>
      <c r="L149" s="2"/>
      <c r="M149" s="39"/>
      <c r="N149" s="39"/>
      <c r="O149" s="39"/>
      <c r="P149" s="39"/>
      <c r="Q149" s="39"/>
      <c r="R149" s="39"/>
      <c r="S149" s="39"/>
      <c r="T149" s="39"/>
      <c r="U149" s="39"/>
      <c r="V149" s="39"/>
      <c r="W149" s="39"/>
      <c r="X149" s="39"/>
      <c r="Y149" s="39"/>
      <c r="Z149" s="39"/>
    </row>
    <row r="150" spans="1:26" ht="12.75" customHeight="1" x14ac:dyDescent="0.2">
      <c r="A150" s="2"/>
      <c r="B150" s="8"/>
      <c r="C150" s="40" t="s">
        <v>217</v>
      </c>
      <c r="D150" s="40" t="s">
        <v>221</v>
      </c>
      <c r="E150" s="40"/>
      <c r="F150" s="40"/>
      <c r="G150" s="40"/>
      <c r="H150" s="41" t="s">
        <v>239</v>
      </c>
      <c r="I150" s="8"/>
      <c r="J150" s="31"/>
      <c r="K150" s="8"/>
      <c r="L150" s="2"/>
      <c r="M150" s="39"/>
      <c r="N150" s="39"/>
      <c r="O150" s="39"/>
      <c r="P150" s="39"/>
      <c r="Q150" s="39"/>
      <c r="R150" s="39"/>
      <c r="S150" s="39"/>
      <c r="T150" s="39"/>
      <c r="U150" s="39"/>
      <c r="V150" s="39"/>
      <c r="W150" s="39"/>
      <c r="X150" s="39"/>
      <c r="Y150" s="39"/>
      <c r="Z150" s="39"/>
    </row>
    <row r="151" spans="1:26" ht="12.75" customHeight="1" x14ac:dyDescent="0.2">
      <c r="A151" s="2"/>
      <c r="B151" s="8"/>
      <c r="C151" s="40" t="s">
        <v>217</v>
      </c>
      <c r="D151" s="40" t="s">
        <v>223</v>
      </c>
      <c r="E151" s="40"/>
      <c r="F151" s="40"/>
      <c r="G151" s="40"/>
      <c r="H151" s="41" t="s">
        <v>240</v>
      </c>
      <c r="I151" s="8"/>
      <c r="J151" s="31"/>
      <c r="K151" s="8"/>
      <c r="L151" s="2"/>
      <c r="M151" s="39"/>
      <c r="N151" s="39"/>
      <c r="O151" s="39"/>
      <c r="P151" s="39"/>
      <c r="Q151" s="39"/>
      <c r="R151" s="39"/>
      <c r="S151" s="39"/>
      <c r="T151" s="39"/>
      <c r="U151" s="39"/>
      <c r="V151" s="39"/>
      <c r="W151" s="39"/>
      <c r="X151" s="39"/>
      <c r="Y151" s="39"/>
      <c r="Z151" s="39"/>
    </row>
    <row r="152" spans="1:26" ht="12.75" customHeight="1" x14ac:dyDescent="0.2">
      <c r="A152" s="2"/>
      <c r="B152" s="8"/>
      <c r="C152" s="40" t="s">
        <v>217</v>
      </c>
      <c r="D152" s="40" t="s">
        <v>225</v>
      </c>
      <c r="E152" s="40"/>
      <c r="F152" s="40"/>
      <c r="G152" s="40"/>
      <c r="H152" s="41" t="s">
        <v>241</v>
      </c>
      <c r="I152" s="8"/>
      <c r="J152" s="31"/>
      <c r="K152" s="8"/>
      <c r="L152" s="2"/>
      <c r="M152" s="39"/>
      <c r="N152" s="39"/>
      <c r="O152" s="39"/>
      <c r="P152" s="39"/>
      <c r="Q152" s="39"/>
      <c r="R152" s="39"/>
      <c r="S152" s="39"/>
      <c r="T152" s="39"/>
      <c r="U152" s="39"/>
      <c r="V152" s="39"/>
      <c r="W152" s="39"/>
      <c r="X152" s="39"/>
      <c r="Y152" s="39"/>
      <c r="Z152" s="39"/>
    </row>
    <row r="153" spans="1:26" ht="12.75" customHeight="1" x14ac:dyDescent="0.2">
      <c r="A153" s="2"/>
      <c r="B153" s="8"/>
      <c r="C153" s="40"/>
      <c r="D153" s="40"/>
      <c r="E153" s="40"/>
      <c r="F153" s="40"/>
      <c r="G153" s="40"/>
      <c r="H153" s="40"/>
      <c r="I153" s="8"/>
      <c r="J153" s="8"/>
      <c r="K153" s="8"/>
      <c r="L153" s="2"/>
      <c r="M153" s="39"/>
      <c r="N153" s="39"/>
      <c r="O153" s="39"/>
      <c r="P153" s="39"/>
      <c r="Q153" s="39"/>
      <c r="R153" s="39"/>
      <c r="S153" s="39"/>
      <c r="T153" s="39"/>
      <c r="U153" s="39"/>
      <c r="V153" s="39"/>
      <c r="W153" s="39"/>
      <c r="X153" s="39"/>
      <c r="Y153" s="39"/>
      <c r="Z153" s="39"/>
    </row>
    <row r="154" spans="1:26" ht="12.75" customHeight="1" x14ac:dyDescent="0.2">
      <c r="A154" s="2"/>
      <c r="B154" s="8"/>
      <c r="C154" s="40" t="s">
        <v>219</v>
      </c>
      <c r="D154" s="40" t="s">
        <v>221</v>
      </c>
      <c r="E154" s="40"/>
      <c r="F154" s="40"/>
      <c r="G154" s="40"/>
      <c r="H154" s="41" t="s">
        <v>242</v>
      </c>
      <c r="I154" s="8"/>
      <c r="J154" s="31"/>
      <c r="K154" s="8"/>
      <c r="L154" s="2"/>
      <c r="M154" s="39"/>
      <c r="N154" s="39"/>
      <c r="O154" s="39"/>
      <c r="P154" s="39"/>
      <c r="Q154" s="39"/>
      <c r="R154" s="39"/>
      <c r="S154" s="39"/>
      <c r="T154" s="39"/>
      <c r="U154" s="39"/>
      <c r="V154" s="39"/>
      <c r="W154" s="39"/>
      <c r="X154" s="39"/>
      <c r="Y154" s="39"/>
      <c r="Z154" s="39"/>
    </row>
    <row r="155" spans="1:26" ht="12.75" customHeight="1" x14ac:dyDescent="0.2">
      <c r="A155" s="2"/>
      <c r="B155" s="8"/>
      <c r="C155" s="40" t="s">
        <v>219</v>
      </c>
      <c r="D155" s="40" t="s">
        <v>223</v>
      </c>
      <c r="E155" s="40"/>
      <c r="F155" s="40"/>
      <c r="G155" s="40"/>
      <c r="H155" s="41" t="s">
        <v>243</v>
      </c>
      <c r="I155" s="8"/>
      <c r="J155" s="31"/>
      <c r="K155" s="8"/>
      <c r="L155" s="2"/>
      <c r="M155" s="39"/>
      <c r="N155" s="39"/>
      <c r="O155" s="39"/>
      <c r="P155" s="39"/>
      <c r="Q155" s="39"/>
      <c r="R155" s="39"/>
      <c r="S155" s="39"/>
      <c r="T155" s="39"/>
      <c r="U155" s="39"/>
      <c r="V155" s="39"/>
      <c r="W155" s="39"/>
      <c r="X155" s="39"/>
      <c r="Y155" s="39"/>
      <c r="Z155" s="39"/>
    </row>
    <row r="156" spans="1:26" ht="12.75" customHeight="1" x14ac:dyDescent="0.2">
      <c r="A156" s="2"/>
      <c r="B156" s="8"/>
      <c r="C156" s="40" t="s">
        <v>219</v>
      </c>
      <c r="D156" s="40" t="s">
        <v>225</v>
      </c>
      <c r="E156" s="40"/>
      <c r="F156" s="40"/>
      <c r="G156" s="40"/>
      <c r="H156" s="41" t="s">
        <v>244</v>
      </c>
      <c r="I156" s="8"/>
      <c r="J156" s="31"/>
      <c r="K156" s="8"/>
      <c r="L156" s="2"/>
      <c r="M156" s="39"/>
      <c r="N156" s="39"/>
      <c r="O156" s="39"/>
      <c r="P156" s="39"/>
      <c r="Q156" s="39"/>
      <c r="R156" s="39"/>
      <c r="S156" s="39"/>
      <c r="T156" s="39"/>
      <c r="U156" s="39"/>
      <c r="V156" s="39"/>
      <c r="W156" s="39"/>
      <c r="X156" s="39"/>
      <c r="Y156" s="39"/>
      <c r="Z156" s="39"/>
    </row>
    <row r="157" spans="1:26" ht="12.75" customHeight="1" x14ac:dyDescent="0.2">
      <c r="A157" s="2"/>
      <c r="B157" s="8"/>
      <c r="C157" s="40"/>
      <c r="D157" s="40"/>
      <c r="E157" s="40"/>
      <c r="F157" s="40"/>
      <c r="G157" s="40"/>
      <c r="H157" s="40"/>
      <c r="I157" s="8"/>
      <c r="J157" s="8"/>
      <c r="K157" s="8"/>
      <c r="L157" s="2"/>
      <c r="M157" s="39"/>
      <c r="N157" s="39"/>
      <c r="O157" s="39"/>
      <c r="P157" s="39"/>
      <c r="Q157" s="39"/>
      <c r="R157" s="39"/>
      <c r="S157" s="39"/>
      <c r="T157" s="39"/>
      <c r="U157" s="39"/>
      <c r="V157" s="39"/>
      <c r="W157" s="39"/>
      <c r="X157" s="39"/>
      <c r="Y157" s="39"/>
      <c r="Z157" s="39"/>
    </row>
    <row r="158" spans="1:26" ht="12.75" customHeight="1" x14ac:dyDescent="0.2">
      <c r="A158" s="2"/>
      <c r="B158" s="8"/>
      <c r="C158" s="40" t="s">
        <v>221</v>
      </c>
      <c r="D158" s="40" t="s">
        <v>223</v>
      </c>
      <c r="E158" s="40"/>
      <c r="F158" s="40"/>
      <c r="G158" s="40"/>
      <c r="H158" s="41" t="s">
        <v>245</v>
      </c>
      <c r="I158" s="8"/>
      <c r="J158" s="31"/>
      <c r="K158" s="8"/>
      <c r="L158" s="2"/>
      <c r="M158" s="39"/>
      <c r="N158" s="39"/>
      <c r="O158" s="39"/>
      <c r="P158" s="39"/>
      <c r="Q158" s="39"/>
      <c r="R158" s="39"/>
      <c r="S158" s="39"/>
      <c r="T158" s="39"/>
      <c r="U158" s="39"/>
      <c r="V158" s="39"/>
      <c r="W158" s="39"/>
      <c r="X158" s="39"/>
      <c r="Y158" s="39"/>
      <c r="Z158" s="39"/>
    </row>
    <row r="159" spans="1:26" ht="12.75" customHeight="1" x14ac:dyDescent="0.2">
      <c r="A159" s="2"/>
      <c r="B159" s="8"/>
      <c r="C159" s="40" t="s">
        <v>221</v>
      </c>
      <c r="D159" s="40" t="s">
        <v>225</v>
      </c>
      <c r="E159" s="40"/>
      <c r="F159" s="40"/>
      <c r="G159" s="40"/>
      <c r="H159" s="41" t="s">
        <v>246</v>
      </c>
      <c r="I159" s="8"/>
      <c r="J159" s="31"/>
      <c r="K159" s="8"/>
      <c r="L159" s="2"/>
      <c r="M159" s="39"/>
      <c r="N159" s="39"/>
      <c r="O159" s="39"/>
      <c r="P159" s="39"/>
      <c r="Q159" s="39"/>
      <c r="R159" s="39"/>
      <c r="S159" s="39"/>
      <c r="T159" s="39"/>
      <c r="U159" s="39"/>
      <c r="V159" s="39"/>
      <c r="W159" s="39"/>
      <c r="X159" s="39"/>
      <c r="Y159" s="39"/>
      <c r="Z159" s="39"/>
    </row>
    <row r="160" spans="1:26" ht="12.75" customHeight="1" x14ac:dyDescent="0.2">
      <c r="A160" s="2"/>
      <c r="B160" s="8"/>
      <c r="C160" s="40"/>
      <c r="D160" s="40"/>
      <c r="E160" s="40"/>
      <c r="F160" s="40"/>
      <c r="G160" s="40"/>
      <c r="H160" s="40"/>
      <c r="I160" s="8"/>
      <c r="J160" s="8"/>
      <c r="K160" s="8"/>
      <c r="L160" s="2"/>
      <c r="M160" s="39"/>
      <c r="N160" s="39"/>
      <c r="O160" s="39"/>
      <c r="P160" s="39"/>
      <c r="Q160" s="39"/>
      <c r="R160" s="39"/>
      <c r="S160" s="39"/>
      <c r="T160" s="39"/>
      <c r="U160" s="39"/>
      <c r="V160" s="39"/>
      <c r="W160" s="39"/>
      <c r="X160" s="39"/>
      <c r="Y160" s="39"/>
      <c r="Z160" s="39"/>
    </row>
    <row r="161" spans="1:26" ht="12.75" customHeight="1" x14ac:dyDescent="0.2">
      <c r="A161" s="2"/>
      <c r="B161" s="8"/>
      <c r="C161" s="40" t="s">
        <v>223</v>
      </c>
      <c r="D161" s="40" t="s">
        <v>225</v>
      </c>
      <c r="E161" s="40"/>
      <c r="F161" s="40"/>
      <c r="G161" s="40"/>
      <c r="H161" s="41" t="s">
        <v>247</v>
      </c>
      <c r="I161" s="8"/>
      <c r="J161" s="31"/>
      <c r="K161" s="8"/>
      <c r="L161" s="2"/>
      <c r="M161" s="39"/>
      <c r="N161" s="39"/>
      <c r="O161" s="39"/>
      <c r="P161" s="39"/>
      <c r="Q161" s="39"/>
      <c r="R161" s="39"/>
      <c r="S161" s="39"/>
      <c r="T161" s="39"/>
      <c r="U161" s="39"/>
      <c r="V161" s="39"/>
      <c r="W161" s="39"/>
      <c r="X161" s="39"/>
      <c r="Y161" s="39"/>
      <c r="Z161" s="39"/>
    </row>
    <row r="162" spans="1:26" ht="12.75" customHeight="1" x14ac:dyDescent="0.2">
      <c r="A162" s="2"/>
      <c r="B162" s="8"/>
      <c r="C162" s="8"/>
      <c r="D162" s="8"/>
      <c r="E162" s="8"/>
      <c r="F162" s="8"/>
      <c r="G162" s="8"/>
      <c r="H162" s="8"/>
      <c r="I162" s="8"/>
      <c r="J162" s="8"/>
      <c r="K162" s="8"/>
      <c r="L162" s="2"/>
      <c r="M162" s="39"/>
      <c r="N162" s="39"/>
      <c r="O162" s="39"/>
      <c r="P162" s="39"/>
      <c r="Q162" s="39"/>
      <c r="R162" s="39"/>
      <c r="S162" s="39"/>
      <c r="T162" s="39"/>
      <c r="U162" s="39"/>
      <c r="V162" s="39"/>
      <c r="W162" s="39"/>
      <c r="X162" s="39"/>
      <c r="Y162" s="39"/>
      <c r="Z162" s="39"/>
    </row>
    <row r="163" spans="1:26" ht="12.75" customHeight="1" x14ac:dyDescent="0.2">
      <c r="A163" s="2"/>
      <c r="B163" s="8"/>
      <c r="C163" s="8" t="s">
        <v>248</v>
      </c>
      <c r="D163" s="8"/>
      <c r="E163" s="8"/>
      <c r="F163" s="8"/>
      <c r="G163" s="8"/>
      <c r="H163" s="8"/>
      <c r="I163" s="8"/>
      <c r="J163" s="8"/>
      <c r="K163" s="8"/>
      <c r="L163" s="2"/>
      <c r="M163" s="39"/>
      <c r="N163" s="39"/>
      <c r="O163" s="39"/>
      <c r="P163" s="39"/>
      <c r="Q163" s="39"/>
      <c r="R163" s="39"/>
      <c r="S163" s="39"/>
      <c r="T163" s="39"/>
      <c r="U163" s="39"/>
      <c r="V163" s="39"/>
      <c r="W163" s="39"/>
      <c r="X163" s="39"/>
      <c r="Y163" s="39"/>
      <c r="Z163" s="39"/>
    </row>
    <row r="164" spans="1:26" ht="12.75" customHeight="1" x14ac:dyDescent="0.2">
      <c r="A164" s="2"/>
      <c r="B164" s="8"/>
      <c r="C164" s="8"/>
      <c r="D164" s="8"/>
      <c r="E164" s="8"/>
      <c r="F164" s="8"/>
      <c r="G164" s="8"/>
      <c r="H164" s="8"/>
      <c r="I164" s="8"/>
      <c r="J164" s="8"/>
      <c r="K164" s="8"/>
      <c r="L164" s="2"/>
      <c r="M164" s="39"/>
      <c r="N164" s="39"/>
      <c r="O164" s="39"/>
      <c r="P164" s="39"/>
      <c r="Q164" s="39"/>
      <c r="R164" s="39"/>
      <c r="S164" s="39"/>
      <c r="T164" s="39"/>
      <c r="U164" s="39"/>
      <c r="V164" s="39"/>
      <c r="W164" s="39"/>
      <c r="X164" s="39"/>
      <c r="Y164" s="39"/>
      <c r="Z164" s="39"/>
    </row>
    <row r="165" spans="1:26" ht="12.75" customHeight="1" x14ac:dyDescent="0.2">
      <c r="A165" s="2"/>
      <c r="B165" s="2"/>
      <c r="C165" s="2"/>
      <c r="D165" s="2"/>
      <c r="E165" s="2"/>
      <c r="F165" s="2"/>
      <c r="G165" s="2"/>
      <c r="H165" s="2"/>
      <c r="I165" s="2"/>
      <c r="J165" s="2"/>
      <c r="K165" s="2"/>
      <c r="L165" s="2"/>
      <c r="M165" s="39"/>
      <c r="N165" s="39"/>
      <c r="O165" s="39"/>
      <c r="P165" s="39"/>
      <c r="Q165" s="39"/>
      <c r="R165" s="39"/>
      <c r="S165" s="39"/>
      <c r="T165" s="39"/>
      <c r="U165" s="39"/>
      <c r="V165" s="39"/>
      <c r="W165" s="39"/>
      <c r="X165" s="39"/>
      <c r="Y165" s="39"/>
      <c r="Z165" s="39"/>
    </row>
    <row r="166" spans="1:26" ht="12.75" customHeight="1" x14ac:dyDescent="0.2">
      <c r="A166" s="2"/>
      <c r="B166" s="2"/>
      <c r="C166" s="2"/>
      <c r="D166" s="2"/>
      <c r="E166" s="2"/>
      <c r="F166" s="2"/>
      <c r="G166" s="2"/>
      <c r="H166" s="2"/>
      <c r="I166" s="2"/>
      <c r="J166" s="2"/>
      <c r="K166" s="2"/>
      <c r="L166" s="2"/>
      <c r="M166" s="39"/>
      <c r="N166" s="39"/>
      <c r="O166" s="39"/>
      <c r="P166" s="39"/>
      <c r="Q166" s="39"/>
      <c r="R166" s="39"/>
      <c r="S166" s="39"/>
      <c r="T166" s="39"/>
      <c r="U166" s="39"/>
      <c r="V166" s="39"/>
      <c r="W166" s="39"/>
      <c r="X166" s="39"/>
      <c r="Y166" s="39"/>
      <c r="Z166" s="39"/>
    </row>
    <row r="167" spans="1:26" ht="12.75" customHeight="1" x14ac:dyDescent="0.2">
      <c r="A167" s="2"/>
      <c r="B167" s="8"/>
      <c r="C167" s="8"/>
      <c r="D167" s="8"/>
      <c r="E167" s="8"/>
      <c r="F167" s="8"/>
      <c r="G167" s="8"/>
      <c r="H167" s="8"/>
      <c r="I167" s="8"/>
      <c r="J167" s="8"/>
      <c r="K167" s="8"/>
      <c r="L167" s="2"/>
      <c r="M167" s="39"/>
      <c r="N167" s="39"/>
      <c r="O167" s="39"/>
      <c r="P167" s="39"/>
      <c r="Q167" s="39"/>
      <c r="R167" s="39"/>
      <c r="S167" s="39"/>
      <c r="T167" s="39"/>
      <c r="U167" s="39"/>
      <c r="V167" s="39"/>
      <c r="W167" s="39"/>
      <c r="X167" s="39"/>
      <c r="Y167" s="39"/>
      <c r="Z167" s="39"/>
    </row>
    <row r="168" spans="1:26" ht="12.75" customHeight="1" x14ac:dyDescent="0.2">
      <c r="A168" s="1" t="s">
        <v>132</v>
      </c>
      <c r="B168" s="8"/>
      <c r="C168" s="7" t="s">
        <v>249</v>
      </c>
      <c r="D168" s="8"/>
      <c r="E168" s="8"/>
      <c r="F168" s="8"/>
      <c r="G168" s="8"/>
      <c r="H168" s="8"/>
      <c r="I168" s="8"/>
      <c r="J168" s="8"/>
      <c r="K168" s="8"/>
      <c r="L168" s="2"/>
      <c r="M168" s="39"/>
      <c r="N168" s="39"/>
      <c r="O168" s="39"/>
      <c r="P168" s="39"/>
      <c r="Q168" s="39"/>
      <c r="R168" s="39"/>
      <c r="S168" s="39"/>
      <c r="T168" s="39"/>
      <c r="U168" s="39"/>
      <c r="V168" s="39"/>
      <c r="W168" s="39"/>
      <c r="X168" s="39"/>
      <c r="Y168" s="39"/>
      <c r="Z168" s="39"/>
    </row>
    <row r="169" spans="1:26" ht="12.75" customHeight="1" x14ac:dyDescent="0.2">
      <c r="A169" s="2"/>
      <c r="B169" s="8"/>
      <c r="C169" s="8"/>
      <c r="D169" s="8"/>
      <c r="E169" s="8"/>
      <c r="F169" s="8"/>
      <c r="G169" s="8"/>
      <c r="H169" s="8"/>
      <c r="I169" s="8"/>
      <c r="J169" s="8"/>
      <c r="K169" s="8"/>
      <c r="L169" s="2"/>
      <c r="M169" s="39"/>
      <c r="N169" s="39"/>
      <c r="O169" s="39"/>
      <c r="P169" s="39"/>
      <c r="Q169" s="39"/>
      <c r="R169" s="39"/>
      <c r="S169" s="39"/>
      <c r="T169" s="39"/>
      <c r="U169" s="39"/>
      <c r="V169" s="39"/>
      <c r="W169" s="39"/>
      <c r="X169" s="39"/>
      <c r="Y169" s="39"/>
      <c r="Z169" s="39"/>
    </row>
    <row r="170" spans="1:26" ht="12.75" customHeight="1" x14ac:dyDescent="0.2">
      <c r="A170" s="2"/>
      <c r="B170" s="8"/>
      <c r="C170" s="33" t="s">
        <v>250</v>
      </c>
      <c r="D170" s="8"/>
      <c r="E170" s="8"/>
      <c r="F170" s="8"/>
      <c r="G170" s="8"/>
      <c r="H170" s="8"/>
      <c r="I170" s="8"/>
      <c r="J170" s="8"/>
      <c r="K170" s="8"/>
      <c r="L170" s="2"/>
      <c r="M170" s="39"/>
      <c r="N170" s="39"/>
      <c r="O170" s="39"/>
      <c r="P170" s="39"/>
      <c r="Q170" s="39"/>
      <c r="R170" s="39"/>
      <c r="S170" s="39"/>
      <c r="T170" s="39"/>
      <c r="U170" s="39"/>
      <c r="V170" s="39"/>
      <c r="W170" s="39"/>
      <c r="X170" s="39"/>
      <c r="Y170" s="39"/>
      <c r="Z170" s="39"/>
    </row>
    <row r="171" spans="1:26" ht="12.75" customHeight="1" x14ac:dyDescent="0.2">
      <c r="A171" s="2"/>
      <c r="B171" s="8"/>
      <c r="C171" s="8" t="s">
        <v>251</v>
      </c>
      <c r="D171" s="8"/>
      <c r="E171" s="8"/>
      <c r="F171" s="8"/>
      <c r="G171" s="8"/>
      <c r="H171" s="8"/>
      <c r="I171" s="8"/>
      <c r="J171" s="8"/>
      <c r="K171" s="8"/>
      <c r="L171" s="2"/>
      <c r="M171" s="39"/>
      <c r="N171" s="39"/>
      <c r="O171" s="39"/>
      <c r="P171" s="39"/>
      <c r="Q171" s="39"/>
      <c r="R171" s="39"/>
      <c r="S171" s="39"/>
      <c r="T171" s="39"/>
      <c r="U171" s="39"/>
      <c r="V171" s="39"/>
      <c r="W171" s="39"/>
      <c r="X171" s="39"/>
      <c r="Y171" s="39"/>
      <c r="Z171" s="39"/>
    </row>
    <row r="172" spans="1:26" ht="12.75" customHeight="1" x14ac:dyDescent="0.2">
      <c r="A172" s="2"/>
      <c r="B172" s="8"/>
      <c r="C172" s="8"/>
      <c r="D172" s="8"/>
      <c r="E172" s="8"/>
      <c r="F172" s="8"/>
      <c r="G172" s="8"/>
      <c r="H172" s="8"/>
      <c r="I172" s="8"/>
      <c r="J172" s="8"/>
      <c r="K172" s="8"/>
      <c r="L172" s="2"/>
      <c r="M172" s="39"/>
      <c r="N172" s="39"/>
      <c r="O172" s="39"/>
      <c r="P172" s="39"/>
      <c r="Q172" s="39"/>
      <c r="R172" s="39"/>
      <c r="S172" s="39"/>
      <c r="T172" s="39"/>
      <c r="U172" s="39"/>
      <c r="V172" s="39"/>
      <c r="W172" s="39"/>
      <c r="X172" s="39"/>
      <c r="Y172" s="39"/>
      <c r="Z172" s="39"/>
    </row>
    <row r="173" spans="1:26" ht="12.75" customHeight="1" x14ac:dyDescent="0.2">
      <c r="A173" s="2"/>
      <c r="B173" s="8"/>
      <c r="C173" s="8"/>
      <c r="D173" s="8"/>
      <c r="E173" s="8"/>
      <c r="F173" s="8"/>
      <c r="G173" s="8"/>
      <c r="H173" s="8"/>
      <c r="I173" s="8"/>
      <c r="J173" s="8"/>
      <c r="K173" s="8"/>
      <c r="L173" s="2"/>
      <c r="M173" s="39"/>
      <c r="N173" s="39"/>
      <c r="O173" s="39"/>
      <c r="P173" s="39"/>
      <c r="Q173" s="39"/>
      <c r="R173" s="39"/>
      <c r="S173" s="39"/>
      <c r="T173" s="39"/>
      <c r="U173" s="39"/>
      <c r="V173" s="39"/>
      <c r="W173" s="39"/>
      <c r="X173" s="39"/>
      <c r="Y173" s="39"/>
      <c r="Z173" s="39"/>
    </row>
    <row r="174" spans="1:26" ht="12.75" customHeight="1" x14ac:dyDescent="0.2">
      <c r="A174" s="2"/>
      <c r="B174" s="8"/>
      <c r="C174" s="8"/>
      <c r="D174" s="8"/>
      <c r="E174" s="8"/>
      <c r="F174" s="8"/>
      <c r="G174" s="8"/>
      <c r="H174" s="8"/>
      <c r="I174" s="8"/>
      <c r="J174" s="8"/>
      <c r="K174" s="8"/>
      <c r="L174" s="2"/>
      <c r="M174" s="39"/>
      <c r="N174" s="39"/>
      <c r="O174" s="39"/>
      <c r="P174" s="39"/>
      <c r="Q174" s="39"/>
      <c r="R174" s="39"/>
      <c r="S174" s="39"/>
      <c r="T174" s="39"/>
      <c r="U174" s="39"/>
      <c r="V174" s="39"/>
      <c r="W174" s="39"/>
      <c r="X174" s="39"/>
      <c r="Y174" s="39"/>
      <c r="Z174" s="39"/>
    </row>
    <row r="175" spans="1:26" ht="12.75" customHeight="1" x14ac:dyDescent="0.2">
      <c r="A175" s="2"/>
      <c r="B175" s="8"/>
      <c r="C175" s="8"/>
      <c r="D175" s="8"/>
      <c r="E175" s="8"/>
      <c r="F175" s="8"/>
      <c r="G175" s="8"/>
      <c r="H175" s="8"/>
      <c r="I175" s="8"/>
      <c r="J175" s="8"/>
      <c r="K175" s="8"/>
      <c r="L175" s="2"/>
      <c r="M175" s="39"/>
      <c r="N175" s="39"/>
      <c r="O175" s="39"/>
      <c r="P175" s="39"/>
      <c r="Q175" s="39"/>
      <c r="R175" s="39"/>
      <c r="S175" s="39"/>
      <c r="T175" s="39"/>
      <c r="U175" s="39"/>
      <c r="V175" s="39"/>
      <c r="W175" s="39"/>
      <c r="X175" s="39"/>
      <c r="Y175" s="39"/>
      <c r="Z175" s="39"/>
    </row>
    <row r="176" spans="1:26" ht="12.75" customHeight="1" x14ac:dyDescent="0.2">
      <c r="A176" s="2"/>
      <c r="B176" s="8"/>
      <c r="C176" s="8"/>
      <c r="D176" s="8"/>
      <c r="E176" s="8"/>
      <c r="F176" s="8"/>
      <c r="G176" s="8"/>
      <c r="H176" s="8"/>
      <c r="I176" s="8"/>
      <c r="J176" s="8"/>
      <c r="K176" s="8"/>
      <c r="L176" s="2"/>
      <c r="M176" s="39"/>
      <c r="N176" s="39"/>
      <c r="O176" s="39"/>
      <c r="P176" s="39"/>
      <c r="Q176" s="39"/>
      <c r="R176" s="39"/>
      <c r="S176" s="39"/>
      <c r="T176" s="39"/>
      <c r="U176" s="39"/>
      <c r="V176" s="39"/>
      <c r="W176" s="39"/>
      <c r="X176" s="39"/>
      <c r="Y176" s="39"/>
      <c r="Z176" s="39"/>
    </row>
    <row r="177" spans="1:26" ht="12.75" customHeight="1" x14ac:dyDescent="0.2">
      <c r="A177" s="2"/>
      <c r="B177" s="8"/>
      <c r="C177" s="8"/>
      <c r="D177" s="8"/>
      <c r="E177" s="8"/>
      <c r="F177" s="8"/>
      <c r="G177" s="8"/>
      <c r="H177" s="8"/>
      <c r="I177" s="8"/>
      <c r="J177" s="8"/>
      <c r="K177" s="8"/>
      <c r="L177" s="2"/>
      <c r="M177" s="39"/>
      <c r="N177" s="39"/>
      <c r="O177" s="39"/>
      <c r="P177" s="39"/>
      <c r="Q177" s="39"/>
      <c r="R177" s="39"/>
      <c r="S177" s="39"/>
      <c r="T177" s="39"/>
      <c r="U177" s="39"/>
      <c r="V177" s="39"/>
      <c r="W177" s="39"/>
      <c r="X177" s="39"/>
      <c r="Y177" s="39"/>
      <c r="Z177" s="39"/>
    </row>
    <row r="178" spans="1:26" ht="12.75" customHeight="1" x14ac:dyDescent="0.2">
      <c r="A178" s="2"/>
      <c r="B178" s="8"/>
      <c r="C178" s="8"/>
      <c r="D178" s="8"/>
      <c r="E178" s="8"/>
      <c r="F178" s="8"/>
      <c r="G178" s="8"/>
      <c r="H178" s="8"/>
      <c r="I178" s="8"/>
      <c r="J178" s="8"/>
      <c r="K178" s="8"/>
      <c r="L178" s="2"/>
      <c r="M178" s="39"/>
      <c r="N178" s="39"/>
      <c r="O178" s="39"/>
      <c r="P178" s="39"/>
      <c r="Q178" s="39"/>
      <c r="R178" s="39"/>
      <c r="S178" s="39"/>
      <c r="T178" s="39"/>
      <c r="U178" s="39"/>
      <c r="V178" s="39"/>
      <c r="W178" s="39"/>
      <c r="X178" s="39"/>
      <c r="Y178" s="39"/>
      <c r="Z178" s="39"/>
    </row>
    <row r="179" spans="1:26" ht="12.75" customHeight="1" x14ac:dyDescent="0.2">
      <c r="A179" s="2"/>
      <c r="B179" s="8"/>
      <c r="C179" s="8"/>
      <c r="D179" s="8"/>
      <c r="E179" s="8"/>
      <c r="F179" s="8"/>
      <c r="G179" s="8"/>
      <c r="H179" s="8"/>
      <c r="I179" s="8"/>
      <c r="J179" s="8"/>
      <c r="K179" s="8"/>
      <c r="L179" s="2"/>
      <c r="M179" s="39"/>
      <c r="N179" s="39"/>
      <c r="O179" s="39"/>
      <c r="P179" s="39"/>
      <c r="Q179" s="39"/>
      <c r="R179" s="39"/>
      <c r="S179" s="39"/>
      <c r="T179" s="39"/>
      <c r="U179" s="39"/>
      <c r="V179" s="39"/>
      <c r="W179" s="39"/>
      <c r="X179" s="39"/>
      <c r="Y179" s="39"/>
      <c r="Z179" s="39"/>
    </row>
    <row r="180" spans="1:26" ht="12.75" customHeight="1" x14ac:dyDescent="0.2">
      <c r="A180" s="2"/>
      <c r="B180" s="8"/>
      <c r="C180" s="8"/>
      <c r="D180" s="8"/>
      <c r="E180" s="8"/>
      <c r="F180" s="8"/>
      <c r="G180" s="8"/>
      <c r="H180" s="8"/>
      <c r="I180" s="8"/>
      <c r="J180" s="8"/>
      <c r="K180" s="8"/>
      <c r="L180" s="2"/>
      <c r="M180" s="39"/>
      <c r="N180" s="39"/>
      <c r="O180" s="39"/>
      <c r="P180" s="39"/>
      <c r="Q180" s="39"/>
      <c r="R180" s="39"/>
      <c r="S180" s="39"/>
      <c r="T180" s="39"/>
      <c r="U180" s="39"/>
      <c r="V180" s="39"/>
      <c r="W180" s="39"/>
      <c r="X180" s="39"/>
      <c r="Y180" s="39"/>
      <c r="Z180" s="39"/>
    </row>
    <row r="181" spans="1:26" ht="12.75" customHeight="1" x14ac:dyDescent="0.2">
      <c r="A181" s="2"/>
      <c r="B181" s="8"/>
      <c r="C181" s="8"/>
      <c r="D181" s="8"/>
      <c r="E181" s="8"/>
      <c r="F181" s="8"/>
      <c r="G181" s="8"/>
      <c r="H181" s="8"/>
      <c r="I181" s="8"/>
      <c r="J181" s="8"/>
      <c r="K181" s="8"/>
      <c r="L181" s="2"/>
      <c r="M181" s="39"/>
      <c r="N181" s="39"/>
      <c r="O181" s="39"/>
      <c r="P181" s="39"/>
      <c r="Q181" s="39"/>
      <c r="R181" s="39"/>
      <c r="S181" s="39"/>
      <c r="T181" s="39"/>
      <c r="U181" s="39"/>
      <c r="V181" s="39"/>
      <c r="W181" s="39"/>
      <c r="X181" s="39"/>
      <c r="Y181" s="39"/>
      <c r="Z181" s="39"/>
    </row>
    <row r="182" spans="1:26" ht="12.75" customHeight="1" x14ac:dyDescent="0.2">
      <c r="A182" s="1"/>
      <c r="B182" s="8"/>
      <c r="C182" s="8"/>
      <c r="D182" s="8"/>
      <c r="E182" s="8"/>
      <c r="F182" s="8"/>
      <c r="G182" s="8"/>
      <c r="H182" s="8"/>
      <c r="I182" s="8"/>
      <c r="J182" s="8"/>
      <c r="K182" s="8"/>
      <c r="L182" s="2"/>
      <c r="M182" s="39"/>
      <c r="N182" s="39"/>
      <c r="O182" s="39"/>
      <c r="P182" s="39"/>
      <c r="Q182" s="39"/>
      <c r="R182" s="39"/>
      <c r="S182" s="39"/>
      <c r="T182" s="39"/>
      <c r="U182" s="39"/>
      <c r="V182" s="39"/>
      <c r="W182" s="39"/>
      <c r="X182" s="39"/>
      <c r="Y182" s="39"/>
      <c r="Z182" s="39"/>
    </row>
    <row r="183" spans="1:26" ht="12.75" customHeight="1" x14ac:dyDescent="0.2">
      <c r="A183" s="1"/>
      <c r="B183" s="8"/>
      <c r="C183" s="7"/>
      <c r="D183" s="8"/>
      <c r="E183" s="8"/>
      <c r="F183" s="8"/>
      <c r="G183" s="8"/>
      <c r="H183" s="8"/>
      <c r="I183" s="8"/>
      <c r="J183" s="8"/>
      <c r="K183" s="8"/>
      <c r="L183" s="2"/>
      <c r="M183" s="39"/>
      <c r="N183" s="39"/>
      <c r="O183" s="39"/>
      <c r="P183" s="39"/>
      <c r="Q183" s="39"/>
      <c r="R183" s="39"/>
      <c r="S183" s="39"/>
      <c r="T183" s="39"/>
      <c r="U183" s="39"/>
      <c r="V183" s="39"/>
      <c r="W183" s="39"/>
      <c r="X183" s="39"/>
      <c r="Y183" s="39"/>
      <c r="Z183" s="39"/>
    </row>
    <row r="184" spans="1:26" ht="12.75" customHeight="1" x14ac:dyDescent="0.2">
      <c r="A184" s="1"/>
      <c r="B184" s="8"/>
      <c r="C184" s="8"/>
      <c r="D184" s="8"/>
      <c r="E184" s="8"/>
      <c r="F184" s="8"/>
      <c r="G184" s="8"/>
      <c r="H184" s="8"/>
      <c r="I184" s="8"/>
      <c r="J184" s="8"/>
      <c r="K184" s="8"/>
      <c r="L184" s="2"/>
      <c r="M184" s="39"/>
      <c r="N184" s="39"/>
      <c r="O184" s="39"/>
      <c r="P184" s="39"/>
      <c r="Q184" s="39"/>
      <c r="R184" s="39"/>
      <c r="S184" s="39"/>
      <c r="T184" s="39"/>
      <c r="U184" s="39"/>
      <c r="V184" s="39"/>
      <c r="W184" s="39"/>
      <c r="X184" s="39"/>
      <c r="Y184" s="39"/>
      <c r="Z184" s="39"/>
    </row>
    <row r="185" spans="1:26" ht="12.75" customHeight="1" x14ac:dyDescent="0.2">
      <c r="A185" s="1"/>
      <c r="B185" s="8"/>
      <c r="C185" s="8"/>
      <c r="D185" s="8"/>
      <c r="E185" s="8"/>
      <c r="F185" s="8"/>
      <c r="G185" s="8"/>
      <c r="H185" s="8"/>
      <c r="I185" s="8"/>
      <c r="J185" s="8"/>
      <c r="K185" s="8"/>
      <c r="L185" s="2"/>
      <c r="M185" s="39"/>
      <c r="N185" s="39"/>
      <c r="O185" s="39"/>
      <c r="P185" s="39"/>
      <c r="Q185" s="39"/>
      <c r="R185" s="39"/>
      <c r="S185" s="39"/>
      <c r="T185" s="39"/>
      <c r="U185" s="39"/>
      <c r="V185" s="39"/>
      <c r="W185" s="39"/>
      <c r="X185" s="39"/>
      <c r="Y185" s="39"/>
      <c r="Z185" s="39"/>
    </row>
    <row r="186" spans="1:26" ht="12.75" customHeight="1" x14ac:dyDescent="0.2">
      <c r="A186" s="1"/>
      <c r="B186" s="8"/>
      <c r="C186" s="8"/>
      <c r="D186" s="8"/>
      <c r="E186" s="8"/>
      <c r="F186" s="8"/>
      <c r="G186" s="8"/>
      <c r="H186" s="8"/>
      <c r="I186" s="8"/>
      <c r="J186" s="8"/>
      <c r="K186" s="8"/>
      <c r="L186" s="2"/>
      <c r="M186" s="39"/>
      <c r="N186" s="39"/>
      <c r="O186" s="39"/>
      <c r="P186" s="39"/>
      <c r="Q186" s="39"/>
      <c r="R186" s="39"/>
      <c r="S186" s="39"/>
      <c r="T186" s="39"/>
      <c r="U186" s="39"/>
      <c r="V186" s="39"/>
      <c r="W186" s="39"/>
      <c r="X186" s="39"/>
      <c r="Y186" s="39"/>
      <c r="Z186" s="39"/>
    </row>
    <row r="187" spans="1:26" ht="12.75" customHeight="1" x14ac:dyDescent="0.2">
      <c r="A187" s="1"/>
      <c r="B187" s="8"/>
      <c r="C187" s="8"/>
      <c r="D187" s="8"/>
      <c r="E187" s="8"/>
      <c r="F187" s="8"/>
      <c r="G187" s="8"/>
      <c r="H187" s="8"/>
      <c r="I187" s="8"/>
      <c r="J187" s="8"/>
      <c r="K187" s="8"/>
      <c r="L187" s="2"/>
      <c r="M187" s="39"/>
      <c r="N187" s="39"/>
      <c r="O187" s="39"/>
      <c r="P187" s="39"/>
      <c r="Q187" s="39"/>
      <c r="R187" s="39"/>
      <c r="S187" s="39"/>
      <c r="T187" s="39"/>
      <c r="U187" s="39"/>
      <c r="V187" s="39"/>
      <c r="W187" s="39"/>
      <c r="X187" s="39"/>
      <c r="Y187" s="39"/>
      <c r="Z187" s="39"/>
    </row>
    <row r="188" spans="1:26" ht="12.75" customHeight="1" x14ac:dyDescent="0.2">
      <c r="A188" s="1"/>
      <c r="B188" s="8"/>
      <c r="C188" s="7"/>
      <c r="D188" s="8"/>
      <c r="E188" s="8"/>
      <c r="F188" s="8"/>
      <c r="G188" s="8"/>
      <c r="H188" s="8"/>
      <c r="I188" s="8"/>
      <c r="J188" s="8"/>
      <c r="K188" s="8"/>
      <c r="L188" s="2"/>
      <c r="M188" s="39"/>
      <c r="N188" s="39"/>
      <c r="O188" s="39"/>
      <c r="P188" s="39"/>
      <c r="Q188" s="39"/>
      <c r="R188" s="39"/>
      <c r="S188" s="39"/>
      <c r="T188" s="39"/>
      <c r="U188" s="39"/>
      <c r="V188" s="39"/>
      <c r="W188" s="39"/>
      <c r="X188" s="39"/>
      <c r="Y188" s="39"/>
      <c r="Z188" s="39"/>
    </row>
    <row r="189" spans="1:26" ht="12.75" customHeight="1" x14ac:dyDescent="0.2">
      <c r="A189" s="1"/>
      <c r="B189" s="8"/>
      <c r="C189" s="7"/>
      <c r="D189" s="8"/>
      <c r="E189" s="8"/>
      <c r="F189" s="8"/>
      <c r="G189" s="8"/>
      <c r="H189" s="8"/>
      <c r="I189" s="8"/>
      <c r="J189" s="8"/>
      <c r="K189" s="8"/>
      <c r="L189" s="2"/>
      <c r="M189" s="39"/>
      <c r="N189" s="39"/>
      <c r="O189" s="39"/>
      <c r="P189" s="39"/>
      <c r="Q189" s="39"/>
      <c r="R189" s="39"/>
      <c r="S189" s="39"/>
      <c r="T189" s="39"/>
      <c r="U189" s="39"/>
      <c r="V189" s="39"/>
      <c r="W189" s="39"/>
      <c r="X189" s="39"/>
      <c r="Y189" s="39"/>
      <c r="Z189" s="39"/>
    </row>
    <row r="190" spans="1:26" ht="12.75" customHeight="1" x14ac:dyDescent="0.2">
      <c r="A190" s="1"/>
      <c r="B190" s="8"/>
      <c r="C190" s="8"/>
      <c r="D190" s="8"/>
      <c r="E190" s="8"/>
      <c r="F190" s="8"/>
      <c r="G190" s="8"/>
      <c r="H190" s="8"/>
      <c r="I190" s="8"/>
      <c r="J190" s="8"/>
      <c r="K190" s="8"/>
      <c r="L190" s="2"/>
      <c r="M190" s="39"/>
      <c r="N190" s="39"/>
      <c r="O190" s="39"/>
      <c r="P190" s="39"/>
      <c r="Q190" s="39"/>
      <c r="R190" s="39"/>
      <c r="S190" s="39"/>
      <c r="T190" s="39"/>
      <c r="U190" s="39"/>
      <c r="V190" s="39"/>
      <c r="W190" s="39"/>
      <c r="X190" s="39"/>
      <c r="Y190" s="39"/>
      <c r="Z190" s="39"/>
    </row>
    <row r="191" spans="1:26" ht="12.75" customHeight="1" x14ac:dyDescent="0.2">
      <c r="A191" s="1"/>
      <c r="B191" s="8"/>
      <c r="C191" s="8"/>
      <c r="D191" s="8"/>
      <c r="E191" s="8"/>
      <c r="F191" s="8"/>
      <c r="G191" s="8"/>
      <c r="H191" s="8"/>
      <c r="I191" s="8"/>
      <c r="J191" s="8"/>
      <c r="K191" s="8"/>
      <c r="L191" s="2"/>
      <c r="M191" s="39"/>
      <c r="N191" s="39"/>
      <c r="O191" s="39"/>
      <c r="P191" s="39"/>
      <c r="Q191" s="39"/>
      <c r="R191" s="39"/>
      <c r="S191" s="39"/>
      <c r="T191" s="39"/>
      <c r="U191" s="39"/>
      <c r="V191" s="39"/>
      <c r="W191" s="39"/>
      <c r="X191" s="39"/>
      <c r="Y191" s="39"/>
      <c r="Z191" s="39"/>
    </row>
    <row r="192" spans="1:26" ht="12.75" customHeight="1" x14ac:dyDescent="0.2">
      <c r="A192" s="1"/>
      <c r="B192" s="2"/>
      <c r="C192" s="1"/>
      <c r="D192" s="2"/>
      <c r="E192" s="2"/>
      <c r="F192" s="2"/>
      <c r="G192" s="2"/>
      <c r="H192" s="2"/>
      <c r="I192" s="2"/>
      <c r="J192" s="2"/>
      <c r="K192" s="2"/>
      <c r="L192" s="2"/>
      <c r="M192" s="39"/>
      <c r="N192" s="39"/>
      <c r="O192" s="39"/>
      <c r="P192" s="39"/>
      <c r="Q192" s="39"/>
      <c r="R192" s="39"/>
      <c r="S192" s="39"/>
      <c r="T192" s="39"/>
      <c r="U192" s="39"/>
      <c r="V192" s="39"/>
      <c r="W192" s="39"/>
      <c r="X192" s="39"/>
      <c r="Y192" s="39"/>
      <c r="Z192" s="39"/>
    </row>
    <row r="193" spans="1:26" ht="12.75" customHeight="1" x14ac:dyDescent="0.2">
      <c r="A193" s="1"/>
      <c r="B193" s="2"/>
      <c r="C193" s="2"/>
      <c r="D193" s="2"/>
      <c r="E193" s="2"/>
      <c r="F193" s="2"/>
      <c r="G193" s="2"/>
      <c r="H193" s="2"/>
      <c r="I193" s="2"/>
      <c r="J193" s="2"/>
      <c r="K193" s="2"/>
      <c r="L193" s="2"/>
      <c r="M193" s="39"/>
      <c r="N193" s="39"/>
      <c r="O193" s="39"/>
      <c r="P193" s="39"/>
      <c r="Q193" s="39"/>
      <c r="R193" s="39"/>
      <c r="S193" s="39"/>
      <c r="T193" s="39"/>
      <c r="U193" s="39"/>
      <c r="V193" s="39"/>
      <c r="W193" s="39"/>
      <c r="X193" s="39"/>
      <c r="Y193" s="39"/>
      <c r="Z193" s="39"/>
    </row>
    <row r="194" spans="1:26" ht="12.75" customHeight="1" x14ac:dyDescent="0.2">
      <c r="A194" s="1"/>
      <c r="B194" s="8"/>
      <c r="C194" s="8"/>
      <c r="D194" s="8"/>
      <c r="E194" s="8"/>
      <c r="F194" s="8"/>
      <c r="G194" s="8"/>
      <c r="H194" s="8"/>
      <c r="I194" s="8"/>
      <c r="J194" s="8"/>
      <c r="K194" s="8"/>
      <c r="L194" s="2"/>
      <c r="M194" s="39"/>
      <c r="N194" s="39"/>
      <c r="O194" s="39"/>
      <c r="P194" s="39"/>
      <c r="Q194" s="39"/>
      <c r="R194" s="39"/>
      <c r="S194" s="39"/>
      <c r="T194" s="39"/>
      <c r="U194" s="39"/>
      <c r="V194" s="39"/>
      <c r="W194" s="39"/>
      <c r="X194" s="39"/>
      <c r="Y194" s="39"/>
      <c r="Z194" s="39"/>
    </row>
    <row r="195" spans="1:26" ht="12.75" customHeight="1" x14ac:dyDescent="0.2">
      <c r="A195" s="1" t="s">
        <v>139</v>
      </c>
      <c r="B195" s="8"/>
      <c r="C195" s="7" t="s">
        <v>147</v>
      </c>
      <c r="D195" s="8"/>
      <c r="E195" s="8"/>
      <c r="F195" s="8"/>
      <c r="G195" s="8"/>
      <c r="H195" s="8"/>
      <c r="I195" s="8"/>
      <c r="J195" s="8"/>
      <c r="K195" s="8"/>
      <c r="L195" s="2"/>
      <c r="M195" s="39"/>
      <c r="N195" s="39"/>
      <c r="O195" s="39"/>
      <c r="P195" s="39"/>
      <c r="Q195" s="39"/>
      <c r="R195" s="39"/>
      <c r="S195" s="39"/>
      <c r="T195" s="39"/>
      <c r="U195" s="39"/>
      <c r="V195" s="39"/>
      <c r="W195" s="39"/>
      <c r="X195" s="39"/>
      <c r="Y195" s="39"/>
      <c r="Z195" s="39"/>
    </row>
    <row r="196" spans="1:26" ht="12.75" customHeight="1" x14ac:dyDescent="0.2">
      <c r="A196" s="1"/>
      <c r="B196" s="8"/>
      <c r="C196" s="7"/>
      <c r="D196" s="8"/>
      <c r="E196" s="8"/>
      <c r="F196" s="8"/>
      <c r="G196" s="8"/>
      <c r="H196" s="8"/>
      <c r="I196" s="8"/>
      <c r="J196" s="8"/>
      <c r="K196" s="8"/>
      <c r="L196" s="2"/>
      <c r="M196" s="39"/>
      <c r="N196" s="39"/>
      <c r="O196" s="39"/>
      <c r="P196" s="39"/>
      <c r="Q196" s="39"/>
      <c r="R196" s="39"/>
      <c r="S196" s="39"/>
      <c r="T196" s="39"/>
      <c r="U196" s="39"/>
      <c r="V196" s="39"/>
      <c r="W196" s="39"/>
      <c r="X196" s="39"/>
      <c r="Y196" s="39"/>
      <c r="Z196" s="39"/>
    </row>
    <row r="197" spans="1:26" ht="12.75" customHeight="1" x14ac:dyDescent="0.2">
      <c r="A197" s="1"/>
      <c r="B197" s="8"/>
      <c r="C197" s="8" t="s">
        <v>252</v>
      </c>
      <c r="D197" s="8"/>
      <c r="E197" s="8"/>
      <c r="F197" s="8"/>
      <c r="G197" s="8"/>
      <c r="H197" s="8"/>
      <c r="I197" s="8"/>
      <c r="J197" s="8"/>
      <c r="K197" s="8"/>
      <c r="L197" s="2"/>
      <c r="M197" s="39"/>
      <c r="N197" s="39"/>
      <c r="O197" s="39"/>
      <c r="P197" s="39"/>
      <c r="Q197" s="39"/>
      <c r="R197" s="39"/>
      <c r="S197" s="39"/>
      <c r="T197" s="39"/>
      <c r="U197" s="39"/>
      <c r="V197" s="39"/>
      <c r="W197" s="39"/>
      <c r="X197" s="39"/>
      <c r="Y197" s="39"/>
      <c r="Z197" s="39"/>
    </row>
    <row r="198" spans="1:26" ht="12.75" customHeight="1" x14ac:dyDescent="0.2">
      <c r="A198" s="1"/>
      <c r="B198" s="8"/>
      <c r="C198" s="8"/>
      <c r="D198" s="8"/>
      <c r="E198" s="8"/>
      <c r="F198" s="8"/>
      <c r="G198" s="8"/>
      <c r="H198" s="8"/>
      <c r="I198" s="8"/>
      <c r="J198" s="8"/>
      <c r="K198" s="8"/>
      <c r="L198" s="2"/>
      <c r="M198" s="39"/>
      <c r="N198" s="39"/>
      <c r="O198" s="39"/>
      <c r="P198" s="39"/>
      <c r="Q198" s="39"/>
      <c r="R198" s="39"/>
      <c r="S198" s="39"/>
      <c r="T198" s="39"/>
      <c r="U198" s="39"/>
      <c r="V198" s="39"/>
      <c r="W198" s="39"/>
      <c r="X198" s="39"/>
      <c r="Y198" s="39"/>
      <c r="Z198" s="39"/>
    </row>
    <row r="199" spans="1:26" ht="12.75" customHeight="1" x14ac:dyDescent="0.2">
      <c r="A199" s="1"/>
      <c r="B199" s="8"/>
      <c r="C199" s="8" t="s">
        <v>253</v>
      </c>
      <c r="D199" s="8"/>
      <c r="E199" s="8"/>
      <c r="F199" s="8"/>
      <c r="G199" s="8"/>
      <c r="H199" s="8"/>
      <c r="I199" s="8"/>
      <c r="J199" s="8"/>
      <c r="K199" s="8"/>
      <c r="L199" s="2"/>
      <c r="M199" s="39"/>
      <c r="N199" s="39"/>
      <c r="O199" s="39"/>
      <c r="P199" s="39"/>
      <c r="Q199" s="39"/>
      <c r="R199" s="39"/>
      <c r="S199" s="39"/>
      <c r="T199" s="39"/>
      <c r="U199" s="39"/>
      <c r="V199" s="39"/>
      <c r="W199" s="39"/>
      <c r="X199" s="39"/>
      <c r="Y199" s="39"/>
      <c r="Z199" s="39"/>
    </row>
    <row r="200" spans="1:26" ht="12.75" customHeight="1" x14ac:dyDescent="0.2">
      <c r="A200" s="1"/>
      <c r="B200" s="8"/>
      <c r="C200" s="8" t="s">
        <v>254</v>
      </c>
      <c r="D200" s="8"/>
      <c r="E200" s="8"/>
      <c r="F200" s="8"/>
      <c r="G200" s="8"/>
      <c r="H200" s="8"/>
      <c r="I200" s="8"/>
      <c r="J200" s="8"/>
      <c r="K200" s="8"/>
      <c r="L200" s="2"/>
      <c r="M200" s="39"/>
      <c r="N200" s="39"/>
      <c r="O200" s="39"/>
      <c r="P200" s="39"/>
      <c r="Q200" s="39"/>
      <c r="R200" s="39"/>
      <c r="S200" s="39"/>
      <c r="T200" s="39"/>
      <c r="U200" s="39"/>
      <c r="V200" s="39"/>
      <c r="W200" s="39"/>
      <c r="X200" s="39"/>
      <c r="Y200" s="39"/>
      <c r="Z200" s="39"/>
    </row>
    <row r="201" spans="1:26" ht="12.75" customHeight="1" x14ac:dyDescent="0.2">
      <c r="A201" s="1"/>
      <c r="B201" s="8"/>
      <c r="C201" s="8" t="s">
        <v>255</v>
      </c>
      <c r="D201" s="8"/>
      <c r="E201" s="8"/>
      <c r="F201" s="8"/>
      <c r="G201" s="8"/>
      <c r="H201" s="8"/>
      <c r="I201" s="8"/>
      <c r="J201" s="8"/>
      <c r="K201" s="8"/>
      <c r="L201" s="2"/>
      <c r="M201" s="39"/>
      <c r="N201" s="39"/>
      <c r="O201" s="39"/>
      <c r="P201" s="39"/>
      <c r="Q201" s="39"/>
      <c r="R201" s="39"/>
      <c r="S201" s="39"/>
      <c r="T201" s="39"/>
      <c r="U201" s="39"/>
      <c r="V201" s="39"/>
      <c r="W201" s="39"/>
      <c r="X201" s="39"/>
      <c r="Y201" s="39"/>
      <c r="Z201" s="39"/>
    </row>
    <row r="202" spans="1:26" ht="12.75" customHeight="1" x14ac:dyDescent="0.2">
      <c r="A202" s="1"/>
      <c r="B202" s="8"/>
      <c r="C202" s="8" t="s">
        <v>256</v>
      </c>
      <c r="D202" s="8"/>
      <c r="E202" s="8"/>
      <c r="F202" s="8"/>
      <c r="G202" s="8"/>
      <c r="H202" s="8"/>
      <c r="I202" s="8"/>
      <c r="J202" s="8"/>
      <c r="K202" s="8"/>
      <c r="L202" s="2"/>
      <c r="M202" s="39"/>
      <c r="N202" s="39"/>
      <c r="O202" s="39"/>
      <c r="P202" s="39"/>
      <c r="Q202" s="39"/>
      <c r="R202" s="39"/>
      <c r="S202" s="39"/>
      <c r="T202" s="39"/>
      <c r="U202" s="39"/>
      <c r="V202" s="39"/>
      <c r="W202" s="39"/>
      <c r="X202" s="39"/>
      <c r="Y202" s="39"/>
      <c r="Z202" s="39"/>
    </row>
    <row r="203" spans="1:26" ht="12.75" customHeight="1" x14ac:dyDescent="0.2">
      <c r="A203" s="2"/>
      <c r="B203" s="8"/>
      <c r="C203" s="8" t="s">
        <v>257</v>
      </c>
      <c r="D203" s="8"/>
      <c r="E203" s="8"/>
      <c r="F203" s="8"/>
      <c r="G203" s="8"/>
      <c r="H203" s="8"/>
      <c r="I203" s="8"/>
      <c r="J203" s="8"/>
      <c r="K203" s="8"/>
      <c r="L203" s="2"/>
      <c r="M203" s="39"/>
      <c r="N203" s="39"/>
      <c r="O203" s="39"/>
      <c r="P203" s="39"/>
      <c r="Q203" s="39"/>
      <c r="R203" s="39"/>
      <c r="S203" s="39"/>
      <c r="T203" s="39"/>
      <c r="U203" s="39"/>
      <c r="V203" s="39"/>
      <c r="W203" s="39"/>
      <c r="X203" s="39"/>
      <c r="Y203" s="39"/>
      <c r="Z203" s="39"/>
    </row>
    <row r="204" spans="1:26" ht="12.75" customHeight="1" x14ac:dyDescent="0.2">
      <c r="A204" s="2"/>
      <c r="B204" s="8"/>
      <c r="C204" s="8" t="s">
        <v>256</v>
      </c>
      <c r="D204" s="8"/>
      <c r="E204" s="8"/>
      <c r="F204" s="8"/>
      <c r="G204" s="8"/>
      <c r="H204" s="8"/>
      <c r="I204" s="8"/>
      <c r="J204" s="8"/>
      <c r="K204" s="8"/>
      <c r="L204" s="2"/>
      <c r="M204" s="39"/>
      <c r="N204" s="39"/>
      <c r="O204" s="39"/>
      <c r="P204" s="39"/>
      <c r="Q204" s="39"/>
      <c r="R204" s="39"/>
      <c r="S204" s="39"/>
      <c r="T204" s="39"/>
      <c r="U204" s="39"/>
      <c r="V204" s="39"/>
      <c r="W204" s="39"/>
      <c r="X204" s="39"/>
      <c r="Y204" s="39"/>
      <c r="Z204" s="39"/>
    </row>
    <row r="205" spans="1:26" ht="12.75" customHeight="1" x14ac:dyDescent="0.2">
      <c r="A205" s="1"/>
      <c r="B205" s="8"/>
      <c r="C205" s="8" t="s">
        <v>258</v>
      </c>
      <c r="D205" s="8"/>
      <c r="E205" s="8"/>
      <c r="F205" s="8"/>
      <c r="G205" s="8"/>
      <c r="H205" s="8"/>
      <c r="I205" s="8"/>
      <c r="J205" s="8"/>
      <c r="K205" s="8"/>
      <c r="L205" s="2"/>
      <c r="M205" s="39"/>
      <c r="N205" s="39"/>
      <c r="O205" s="39"/>
      <c r="P205" s="39"/>
      <c r="Q205" s="39"/>
      <c r="R205" s="39"/>
      <c r="S205" s="39"/>
      <c r="T205" s="39"/>
      <c r="U205" s="39"/>
      <c r="V205" s="39"/>
      <c r="W205" s="39"/>
      <c r="X205" s="39"/>
      <c r="Y205" s="39"/>
      <c r="Z205" s="39"/>
    </row>
    <row r="206" spans="1:26" ht="12.75" customHeight="1" x14ac:dyDescent="0.2">
      <c r="A206" s="1"/>
      <c r="B206" s="8"/>
      <c r="C206" s="8" t="s">
        <v>259</v>
      </c>
      <c r="D206" s="8"/>
      <c r="E206" s="8"/>
      <c r="F206" s="8"/>
      <c r="G206" s="8"/>
      <c r="H206" s="8"/>
      <c r="I206" s="8"/>
      <c r="J206" s="8"/>
      <c r="K206" s="8"/>
      <c r="L206" s="2"/>
      <c r="M206" s="39"/>
      <c r="N206" s="39"/>
      <c r="O206" s="39"/>
      <c r="P206" s="39"/>
      <c r="Q206" s="39"/>
      <c r="R206" s="39"/>
      <c r="S206" s="39"/>
      <c r="T206" s="39"/>
      <c r="U206" s="39"/>
      <c r="V206" s="39"/>
      <c r="W206" s="39"/>
      <c r="X206" s="39"/>
      <c r="Y206" s="39"/>
      <c r="Z206" s="39"/>
    </row>
    <row r="207" spans="1:26" ht="12.75" customHeight="1" x14ac:dyDescent="0.2">
      <c r="A207" s="1"/>
      <c r="B207" s="8"/>
      <c r="C207" s="8" t="s">
        <v>260</v>
      </c>
      <c r="D207" s="8"/>
      <c r="E207" s="8"/>
      <c r="F207" s="8"/>
      <c r="G207" s="8"/>
      <c r="H207" s="8"/>
      <c r="I207" s="8"/>
      <c r="J207" s="8"/>
      <c r="K207" s="8"/>
      <c r="L207" s="2"/>
      <c r="M207" s="39"/>
      <c r="N207" s="39"/>
      <c r="O207" s="39"/>
      <c r="P207" s="39"/>
      <c r="Q207" s="39"/>
      <c r="R207" s="39"/>
      <c r="S207" s="39"/>
      <c r="T207" s="39"/>
      <c r="U207" s="39"/>
      <c r="V207" s="39"/>
      <c r="W207" s="39"/>
      <c r="X207" s="39"/>
      <c r="Y207" s="39"/>
      <c r="Z207" s="39"/>
    </row>
    <row r="208" spans="1:26" ht="12.75" customHeight="1" x14ac:dyDescent="0.2">
      <c r="A208" s="2"/>
      <c r="B208" s="8"/>
      <c r="C208" s="8"/>
      <c r="D208" s="8"/>
      <c r="E208" s="8"/>
      <c r="F208" s="8"/>
      <c r="G208" s="8"/>
      <c r="H208" s="8"/>
      <c r="I208" s="8"/>
      <c r="J208" s="8"/>
      <c r="K208" s="8"/>
      <c r="L208" s="2"/>
      <c r="M208" s="39"/>
      <c r="N208" s="39"/>
      <c r="O208" s="39"/>
      <c r="P208" s="39"/>
      <c r="Q208" s="39"/>
      <c r="R208" s="39"/>
      <c r="S208" s="39"/>
      <c r="T208" s="39"/>
      <c r="U208" s="39"/>
      <c r="V208" s="39"/>
      <c r="W208" s="39"/>
      <c r="X208" s="39"/>
      <c r="Y208" s="39"/>
      <c r="Z208" s="39"/>
    </row>
    <row r="209" spans="1:26" ht="12.75" customHeight="1" x14ac:dyDescent="0.2">
      <c r="A209" s="2"/>
      <c r="B209" s="8"/>
      <c r="C209" s="8"/>
      <c r="D209" s="8"/>
      <c r="E209" s="8"/>
      <c r="F209" s="8"/>
      <c r="G209" s="8"/>
      <c r="H209" s="8"/>
      <c r="I209" s="8"/>
      <c r="J209" s="8"/>
      <c r="K209" s="8"/>
      <c r="L209" s="2"/>
      <c r="M209" s="39"/>
      <c r="N209" s="39"/>
      <c r="O209" s="39"/>
      <c r="P209" s="39"/>
      <c r="Q209" s="39"/>
      <c r="R209" s="39"/>
      <c r="S209" s="39"/>
      <c r="T209" s="39"/>
      <c r="U209" s="39"/>
      <c r="V209" s="39"/>
      <c r="W209" s="39"/>
      <c r="X209" s="39"/>
      <c r="Y209" s="39"/>
      <c r="Z209" s="39"/>
    </row>
    <row r="210" spans="1:26" ht="12.75" customHeight="1" x14ac:dyDescent="0.2">
      <c r="A210" s="1"/>
      <c r="B210" s="1"/>
      <c r="C210" s="1"/>
      <c r="D210" s="1"/>
      <c r="E210" s="1"/>
      <c r="F210" s="1"/>
      <c r="G210" s="1"/>
      <c r="H210" s="1"/>
      <c r="I210" s="1"/>
      <c r="J210" s="1"/>
      <c r="K210" s="1"/>
      <c r="L210" s="2"/>
      <c r="M210" s="39"/>
      <c r="N210" s="39"/>
      <c r="O210" s="39"/>
      <c r="P210" s="39"/>
      <c r="Q210" s="39"/>
      <c r="R210" s="39"/>
      <c r="S210" s="39"/>
      <c r="T210" s="39"/>
      <c r="U210" s="39"/>
      <c r="V210" s="39"/>
      <c r="W210" s="39"/>
      <c r="X210" s="39"/>
      <c r="Y210" s="39"/>
      <c r="Z210" s="39"/>
    </row>
    <row r="211" spans="1:26" ht="12.75" customHeight="1" x14ac:dyDescent="0.2">
      <c r="A211" s="1"/>
      <c r="B211" s="1"/>
      <c r="C211" s="1"/>
      <c r="D211" s="1"/>
      <c r="E211" s="1"/>
      <c r="F211" s="1"/>
      <c r="G211" s="1"/>
      <c r="H211" s="1"/>
      <c r="I211" s="1"/>
      <c r="J211" s="1"/>
      <c r="K211" s="1"/>
      <c r="L211" s="2"/>
      <c r="M211" s="39"/>
      <c r="N211" s="39"/>
      <c r="O211" s="39"/>
      <c r="P211" s="39"/>
      <c r="Q211" s="39"/>
      <c r="R211" s="39"/>
      <c r="S211" s="39"/>
      <c r="T211" s="39"/>
      <c r="U211" s="39"/>
      <c r="V211" s="39"/>
      <c r="W211" s="39"/>
      <c r="X211" s="39"/>
      <c r="Y211" s="39"/>
      <c r="Z211" s="39"/>
    </row>
    <row r="212" spans="1:26" ht="12.75" customHeight="1" x14ac:dyDescent="0.2">
      <c r="A212" s="39"/>
      <c r="B212" s="39"/>
      <c r="C212" s="39"/>
      <c r="D212" s="39"/>
      <c r="E212" s="39"/>
      <c r="F212" s="39"/>
      <c r="G212" s="39"/>
      <c r="H212" s="39"/>
      <c r="I212" s="39"/>
      <c r="J212" s="39"/>
      <c r="K212" s="39"/>
      <c r="L212" s="39"/>
      <c r="M212" s="39"/>
      <c r="N212" s="39"/>
      <c r="O212" s="39"/>
      <c r="P212" s="39"/>
      <c r="Q212" s="39"/>
      <c r="R212" s="39"/>
      <c r="S212" s="39"/>
      <c r="T212" s="39"/>
      <c r="U212" s="39"/>
      <c r="V212" s="39"/>
      <c r="W212" s="39"/>
      <c r="X212" s="39"/>
      <c r="Y212" s="39"/>
      <c r="Z212" s="39"/>
    </row>
    <row r="213" spans="1:26" ht="12.75" customHeight="1" x14ac:dyDescent="0.2">
      <c r="A213" s="39"/>
      <c r="B213" s="39"/>
      <c r="C213" s="39"/>
      <c r="D213" s="39"/>
      <c r="E213" s="39"/>
      <c r="F213" s="39"/>
      <c r="G213" s="39"/>
      <c r="H213" s="39"/>
      <c r="I213" s="39"/>
      <c r="J213" s="39"/>
      <c r="K213" s="39"/>
      <c r="L213" s="39"/>
      <c r="M213" s="39"/>
      <c r="N213" s="39"/>
      <c r="O213" s="39"/>
      <c r="P213" s="39"/>
      <c r="Q213" s="39"/>
      <c r="R213" s="39"/>
      <c r="S213" s="39"/>
      <c r="T213" s="39"/>
      <c r="U213" s="39"/>
      <c r="V213" s="39"/>
      <c r="W213" s="39"/>
      <c r="X213" s="39"/>
      <c r="Y213" s="39"/>
      <c r="Z213" s="39"/>
    </row>
    <row r="214" spans="1:26" ht="12.75" customHeight="1" x14ac:dyDescent="0.2">
      <c r="A214" s="39"/>
      <c r="B214" s="39"/>
      <c r="C214" s="39"/>
      <c r="D214" s="39"/>
      <c r="E214" s="39"/>
      <c r="F214" s="39"/>
      <c r="G214" s="39"/>
      <c r="H214" s="39"/>
      <c r="I214" s="39"/>
      <c r="J214" s="39"/>
      <c r="K214" s="39"/>
      <c r="L214" s="39"/>
      <c r="M214" s="39"/>
      <c r="N214" s="39"/>
      <c r="O214" s="39"/>
      <c r="P214" s="39"/>
      <c r="Q214" s="39"/>
      <c r="R214" s="39"/>
      <c r="S214" s="39"/>
      <c r="T214" s="39"/>
      <c r="U214" s="39"/>
      <c r="V214" s="39"/>
      <c r="W214" s="39"/>
      <c r="X214" s="39"/>
      <c r="Y214" s="39"/>
      <c r="Z214" s="39"/>
    </row>
    <row r="215" spans="1:26" ht="12.75" customHeight="1" x14ac:dyDescent="0.2">
      <c r="A215" s="39"/>
      <c r="B215" s="39"/>
      <c r="C215" s="39"/>
      <c r="D215" s="39"/>
      <c r="E215" s="39"/>
      <c r="F215" s="39"/>
      <c r="G215" s="39"/>
      <c r="H215" s="39"/>
      <c r="I215" s="39"/>
      <c r="J215" s="39"/>
      <c r="K215" s="39"/>
      <c r="L215" s="39"/>
      <c r="M215" s="39"/>
      <c r="N215" s="39"/>
      <c r="O215" s="39"/>
      <c r="P215" s="39"/>
      <c r="Q215" s="39"/>
      <c r="R215" s="39"/>
      <c r="S215" s="39"/>
      <c r="T215" s="39"/>
      <c r="U215" s="39"/>
      <c r="V215" s="39"/>
      <c r="W215" s="39"/>
      <c r="X215" s="39"/>
      <c r="Y215" s="39"/>
      <c r="Z215" s="39"/>
    </row>
    <row r="216" spans="1:26" ht="12.75" customHeight="1" x14ac:dyDescent="0.2">
      <c r="A216" s="39"/>
      <c r="B216" s="39"/>
      <c r="C216" s="39"/>
      <c r="D216" s="39"/>
      <c r="E216" s="39"/>
      <c r="F216" s="39"/>
      <c r="G216" s="39"/>
      <c r="H216" s="39"/>
      <c r="I216" s="39"/>
      <c r="J216" s="39"/>
      <c r="K216" s="39"/>
      <c r="L216" s="39"/>
      <c r="M216" s="39"/>
      <c r="N216" s="39"/>
      <c r="O216" s="39"/>
      <c r="P216" s="39"/>
      <c r="Q216" s="39"/>
      <c r="R216" s="39"/>
      <c r="S216" s="39"/>
      <c r="T216" s="39"/>
      <c r="U216" s="39"/>
      <c r="V216" s="39"/>
      <c r="W216" s="39"/>
      <c r="X216" s="39"/>
      <c r="Y216" s="39"/>
      <c r="Z216" s="39"/>
    </row>
    <row r="217" spans="1:26" ht="12.75" customHeight="1" x14ac:dyDescent="0.2">
      <c r="A217" s="39"/>
      <c r="B217" s="39"/>
      <c r="C217" s="39"/>
      <c r="D217" s="39"/>
      <c r="E217" s="39"/>
      <c r="F217" s="39"/>
      <c r="G217" s="39"/>
      <c r="H217" s="39"/>
      <c r="I217" s="39"/>
      <c r="J217" s="39"/>
      <c r="K217" s="39"/>
      <c r="L217" s="39"/>
      <c r="M217" s="39"/>
      <c r="N217" s="39"/>
      <c r="O217" s="39"/>
      <c r="P217" s="39"/>
      <c r="Q217" s="39"/>
      <c r="R217" s="39"/>
      <c r="S217" s="39"/>
      <c r="T217" s="39"/>
      <c r="U217" s="39"/>
      <c r="V217" s="39"/>
      <c r="W217" s="39"/>
      <c r="X217" s="39"/>
      <c r="Y217" s="39"/>
      <c r="Z217" s="39"/>
    </row>
    <row r="218" spans="1:26" ht="12.75" customHeight="1" x14ac:dyDescent="0.2">
      <c r="A218" s="39"/>
      <c r="B218" s="39"/>
      <c r="C218" s="39"/>
      <c r="D218" s="39"/>
      <c r="E218" s="39"/>
      <c r="F218" s="39"/>
      <c r="G218" s="39"/>
      <c r="H218" s="39"/>
      <c r="I218" s="39"/>
      <c r="J218" s="39"/>
      <c r="K218" s="39"/>
      <c r="L218" s="39"/>
      <c r="M218" s="39"/>
      <c r="N218" s="39"/>
      <c r="O218" s="39"/>
      <c r="P218" s="39"/>
      <c r="Q218" s="39"/>
      <c r="R218" s="39"/>
      <c r="S218" s="39"/>
      <c r="T218" s="39"/>
      <c r="U218" s="39"/>
      <c r="V218" s="39"/>
      <c r="W218" s="39"/>
      <c r="X218" s="39"/>
      <c r="Y218" s="39"/>
      <c r="Z218" s="39"/>
    </row>
    <row r="219" spans="1:26" ht="12.75" customHeight="1" x14ac:dyDescent="0.2">
      <c r="A219" s="39"/>
      <c r="B219" s="39"/>
      <c r="C219" s="39"/>
      <c r="D219" s="39"/>
      <c r="E219" s="39"/>
      <c r="F219" s="39"/>
      <c r="G219" s="39"/>
      <c r="H219" s="39"/>
      <c r="I219" s="39"/>
      <c r="J219" s="39"/>
      <c r="K219" s="39"/>
      <c r="L219" s="39"/>
      <c r="M219" s="39"/>
      <c r="N219" s="39"/>
      <c r="O219" s="39"/>
      <c r="P219" s="39"/>
      <c r="Q219" s="39"/>
      <c r="R219" s="39"/>
      <c r="S219" s="39"/>
      <c r="T219" s="39"/>
      <c r="U219" s="39"/>
      <c r="V219" s="39"/>
      <c r="W219" s="39"/>
      <c r="X219" s="39"/>
      <c r="Y219" s="39"/>
      <c r="Z219" s="39"/>
    </row>
    <row r="220" spans="1:26" ht="12.75" customHeight="1" x14ac:dyDescent="0.2">
      <c r="A220" s="39"/>
      <c r="B220" s="39"/>
      <c r="C220" s="39"/>
      <c r="D220" s="39"/>
      <c r="E220" s="39"/>
      <c r="F220" s="39"/>
      <c r="G220" s="39"/>
      <c r="H220" s="39"/>
      <c r="I220" s="39"/>
      <c r="J220" s="39"/>
      <c r="K220" s="39"/>
      <c r="L220" s="39"/>
      <c r="M220" s="39"/>
      <c r="N220" s="39"/>
      <c r="O220" s="39"/>
      <c r="P220" s="39"/>
      <c r="Q220" s="39"/>
      <c r="R220" s="39"/>
      <c r="S220" s="39"/>
      <c r="T220" s="39"/>
      <c r="U220" s="39"/>
      <c r="V220" s="39"/>
      <c r="W220" s="39"/>
      <c r="X220" s="39"/>
      <c r="Y220" s="39"/>
      <c r="Z220" s="39"/>
    </row>
    <row r="221" spans="1:26" ht="12.75" customHeight="1" x14ac:dyDescent="0.2">
      <c r="A221" s="39"/>
      <c r="B221" s="39"/>
      <c r="C221" s="39"/>
      <c r="D221" s="39"/>
      <c r="E221" s="39"/>
      <c r="F221" s="39"/>
      <c r="G221" s="39"/>
      <c r="H221" s="39"/>
      <c r="I221" s="39"/>
      <c r="J221" s="39"/>
      <c r="K221" s="39"/>
      <c r="L221" s="39"/>
      <c r="M221" s="39"/>
      <c r="N221" s="39"/>
      <c r="O221" s="39"/>
      <c r="P221" s="39"/>
      <c r="Q221" s="39"/>
      <c r="R221" s="39"/>
      <c r="S221" s="39"/>
      <c r="T221" s="39"/>
      <c r="U221" s="39"/>
      <c r="V221" s="39"/>
      <c r="W221" s="39"/>
      <c r="X221" s="39"/>
      <c r="Y221" s="39"/>
      <c r="Z221" s="39"/>
    </row>
    <row r="222" spans="1:26" ht="12.75" customHeight="1" x14ac:dyDescent="0.2">
      <c r="A222" s="39"/>
      <c r="B222" s="39"/>
      <c r="C222" s="39"/>
      <c r="D222" s="39"/>
      <c r="E222" s="39"/>
      <c r="F222" s="39"/>
      <c r="G222" s="39"/>
      <c r="H222" s="39"/>
      <c r="I222" s="39"/>
      <c r="J222" s="39"/>
      <c r="K222" s="39"/>
      <c r="L222" s="39"/>
      <c r="M222" s="39"/>
      <c r="N222" s="39"/>
      <c r="O222" s="39"/>
      <c r="P222" s="39"/>
      <c r="Q222" s="39"/>
      <c r="R222" s="39"/>
      <c r="S222" s="39"/>
      <c r="T222" s="39"/>
      <c r="U222" s="39"/>
      <c r="V222" s="39"/>
      <c r="W222" s="39"/>
      <c r="X222" s="39"/>
      <c r="Y222" s="39"/>
      <c r="Z222" s="39"/>
    </row>
    <row r="223" spans="1:26" ht="12.75" customHeight="1" x14ac:dyDescent="0.2">
      <c r="A223" s="39"/>
      <c r="B223" s="39"/>
      <c r="C223" s="39"/>
      <c r="D223" s="39"/>
      <c r="E223" s="39"/>
      <c r="F223" s="39"/>
      <c r="G223" s="39"/>
      <c r="H223" s="39"/>
      <c r="I223" s="39"/>
      <c r="J223" s="39"/>
      <c r="K223" s="39"/>
      <c r="L223" s="39"/>
      <c r="M223" s="39"/>
      <c r="N223" s="39"/>
      <c r="O223" s="39"/>
      <c r="P223" s="39"/>
      <c r="Q223" s="39"/>
      <c r="R223" s="39"/>
      <c r="S223" s="39"/>
      <c r="T223" s="39"/>
      <c r="U223" s="39"/>
      <c r="V223" s="39"/>
      <c r="W223" s="39"/>
      <c r="X223" s="39"/>
      <c r="Y223" s="39"/>
      <c r="Z223" s="39"/>
    </row>
    <row r="224" spans="1:26" ht="12.75" customHeight="1" x14ac:dyDescent="0.2">
      <c r="A224" s="39"/>
      <c r="B224" s="39"/>
      <c r="C224" s="39"/>
      <c r="D224" s="39"/>
      <c r="E224" s="39"/>
      <c r="F224" s="39"/>
      <c r="G224" s="39"/>
      <c r="H224" s="39"/>
      <c r="I224" s="39"/>
      <c r="J224" s="39"/>
      <c r="K224" s="39"/>
      <c r="L224" s="39"/>
      <c r="M224" s="39"/>
      <c r="N224" s="39"/>
      <c r="O224" s="39"/>
      <c r="P224" s="39"/>
      <c r="Q224" s="39"/>
      <c r="R224" s="39"/>
      <c r="S224" s="39"/>
      <c r="T224" s="39"/>
      <c r="U224" s="39"/>
      <c r="V224" s="39"/>
      <c r="W224" s="39"/>
      <c r="X224" s="39"/>
      <c r="Y224" s="39"/>
      <c r="Z224" s="39"/>
    </row>
    <row r="225" spans="1:26" ht="12.75" customHeight="1" x14ac:dyDescent="0.2">
      <c r="A225" s="39"/>
      <c r="B225" s="39"/>
      <c r="C225" s="39"/>
      <c r="D225" s="39"/>
      <c r="E225" s="39"/>
      <c r="F225" s="39"/>
      <c r="G225" s="39"/>
      <c r="H225" s="39"/>
      <c r="I225" s="39"/>
      <c r="J225" s="39"/>
      <c r="K225" s="39"/>
      <c r="L225" s="39"/>
      <c r="M225" s="39"/>
      <c r="N225" s="39"/>
      <c r="O225" s="39"/>
      <c r="P225" s="39"/>
      <c r="Q225" s="39"/>
      <c r="R225" s="39"/>
      <c r="S225" s="39"/>
      <c r="T225" s="39"/>
      <c r="U225" s="39"/>
      <c r="V225" s="39"/>
      <c r="W225" s="39"/>
      <c r="X225" s="39"/>
      <c r="Y225" s="39"/>
      <c r="Z225" s="39"/>
    </row>
    <row r="226" spans="1:26" ht="12.75" customHeight="1" x14ac:dyDescent="0.2">
      <c r="A226" s="39"/>
      <c r="B226" s="39"/>
      <c r="C226" s="39"/>
      <c r="D226" s="39"/>
      <c r="E226" s="39"/>
      <c r="F226" s="39"/>
      <c r="G226" s="39"/>
      <c r="H226" s="39"/>
      <c r="I226" s="39"/>
      <c r="J226" s="39"/>
      <c r="K226" s="39"/>
      <c r="L226" s="39"/>
      <c r="M226" s="39"/>
      <c r="N226" s="39"/>
      <c r="O226" s="39"/>
      <c r="P226" s="39"/>
      <c r="Q226" s="39"/>
      <c r="R226" s="39"/>
      <c r="S226" s="39"/>
      <c r="T226" s="39"/>
      <c r="U226" s="39"/>
      <c r="V226" s="39"/>
      <c r="W226" s="39"/>
      <c r="X226" s="39"/>
      <c r="Y226" s="39"/>
      <c r="Z226" s="39"/>
    </row>
    <row r="227" spans="1:26" ht="12.75" customHeight="1" x14ac:dyDescent="0.2">
      <c r="A227" s="39"/>
      <c r="B227" s="39"/>
      <c r="C227" s="39"/>
      <c r="D227" s="39"/>
      <c r="E227" s="39"/>
      <c r="F227" s="39"/>
      <c r="G227" s="39"/>
      <c r="H227" s="39"/>
      <c r="I227" s="39"/>
      <c r="J227" s="39"/>
      <c r="K227" s="39"/>
      <c r="L227" s="39"/>
      <c r="M227" s="39"/>
      <c r="N227" s="39"/>
      <c r="O227" s="39"/>
      <c r="P227" s="39"/>
      <c r="Q227" s="39"/>
      <c r="R227" s="39"/>
      <c r="S227" s="39"/>
      <c r="T227" s="39"/>
      <c r="U227" s="39"/>
      <c r="V227" s="39"/>
      <c r="W227" s="39"/>
      <c r="X227" s="39"/>
      <c r="Y227" s="39"/>
      <c r="Z227" s="39"/>
    </row>
    <row r="228" spans="1:26" ht="12.75" customHeight="1" x14ac:dyDescent="0.2">
      <c r="A228" s="39"/>
      <c r="B228" s="39"/>
      <c r="C228" s="39"/>
      <c r="D228" s="39"/>
      <c r="E228" s="39"/>
      <c r="F228" s="39"/>
      <c r="G228" s="39"/>
      <c r="H228" s="39"/>
      <c r="I228" s="39"/>
      <c r="J228" s="39"/>
      <c r="K228" s="39"/>
      <c r="L228" s="39"/>
      <c r="M228" s="39"/>
      <c r="N228" s="39"/>
      <c r="O228" s="39"/>
      <c r="P228" s="39"/>
      <c r="Q228" s="39"/>
      <c r="R228" s="39"/>
      <c r="S228" s="39"/>
      <c r="T228" s="39"/>
      <c r="U228" s="39"/>
      <c r="V228" s="39"/>
      <c r="W228" s="39"/>
      <c r="X228" s="39"/>
      <c r="Y228" s="39"/>
      <c r="Z228" s="39"/>
    </row>
    <row r="229" spans="1:26" ht="12.75" customHeight="1" x14ac:dyDescent="0.2">
      <c r="A229" s="39"/>
      <c r="B229" s="39"/>
      <c r="C229" s="39"/>
      <c r="D229" s="39"/>
      <c r="E229" s="39"/>
      <c r="F229" s="39"/>
      <c r="G229" s="39"/>
      <c r="H229" s="39"/>
      <c r="I229" s="39"/>
      <c r="J229" s="39"/>
      <c r="K229" s="39"/>
      <c r="L229" s="39"/>
      <c r="M229" s="39"/>
      <c r="N229" s="39"/>
      <c r="O229" s="39"/>
      <c r="P229" s="39"/>
      <c r="Q229" s="39"/>
      <c r="R229" s="39"/>
      <c r="S229" s="39"/>
      <c r="T229" s="39"/>
      <c r="U229" s="39"/>
      <c r="V229" s="39"/>
      <c r="W229" s="39"/>
      <c r="X229" s="39"/>
      <c r="Y229" s="39"/>
      <c r="Z229" s="39"/>
    </row>
    <row r="230" spans="1:26" ht="12.75" customHeight="1" x14ac:dyDescent="0.2">
      <c r="A230" s="39"/>
      <c r="B230" s="39"/>
      <c r="C230" s="39"/>
      <c r="D230" s="39"/>
      <c r="E230" s="39"/>
      <c r="F230" s="39"/>
      <c r="G230" s="39"/>
      <c r="H230" s="39"/>
      <c r="I230" s="39"/>
      <c r="J230" s="39"/>
      <c r="K230" s="39"/>
      <c r="L230" s="39"/>
      <c r="M230" s="39"/>
      <c r="N230" s="39"/>
      <c r="O230" s="39"/>
      <c r="P230" s="39"/>
      <c r="Q230" s="39"/>
      <c r="R230" s="39"/>
      <c r="S230" s="39"/>
      <c r="T230" s="39"/>
      <c r="U230" s="39"/>
      <c r="V230" s="39"/>
      <c r="W230" s="39"/>
      <c r="X230" s="39"/>
      <c r="Y230" s="39"/>
      <c r="Z230" s="39"/>
    </row>
    <row r="231" spans="1:26" ht="12.75" customHeight="1" x14ac:dyDescent="0.2">
      <c r="A231" s="39"/>
      <c r="B231" s="39"/>
      <c r="C231" s="39"/>
      <c r="D231" s="39"/>
      <c r="E231" s="39"/>
      <c r="F231" s="39"/>
      <c r="G231" s="39"/>
      <c r="H231" s="39"/>
      <c r="I231" s="39"/>
      <c r="J231" s="39"/>
      <c r="K231" s="39"/>
      <c r="L231" s="39"/>
      <c r="M231" s="39"/>
      <c r="N231" s="39"/>
      <c r="O231" s="39"/>
      <c r="P231" s="39"/>
      <c r="Q231" s="39"/>
      <c r="R231" s="39"/>
      <c r="S231" s="39"/>
      <c r="T231" s="39"/>
      <c r="U231" s="39"/>
      <c r="V231" s="39"/>
      <c r="W231" s="39"/>
      <c r="X231" s="39"/>
      <c r="Y231" s="39"/>
      <c r="Z231" s="39"/>
    </row>
    <row r="232" spans="1:26" ht="12.75" customHeight="1" x14ac:dyDescent="0.2">
      <c r="A232" s="39"/>
      <c r="B232" s="39"/>
      <c r="C232" s="39"/>
      <c r="D232" s="39"/>
      <c r="E232" s="39"/>
      <c r="F232" s="39"/>
      <c r="G232" s="39"/>
      <c r="H232" s="39"/>
      <c r="I232" s="39"/>
      <c r="J232" s="39"/>
      <c r="K232" s="39"/>
      <c r="L232" s="39"/>
      <c r="M232" s="39"/>
      <c r="N232" s="39"/>
      <c r="O232" s="39"/>
      <c r="P232" s="39"/>
      <c r="Q232" s="39"/>
      <c r="R232" s="39"/>
      <c r="S232" s="39"/>
      <c r="T232" s="39"/>
      <c r="U232" s="39"/>
      <c r="V232" s="39"/>
      <c r="W232" s="39"/>
      <c r="X232" s="39"/>
      <c r="Y232" s="39"/>
      <c r="Z232" s="39"/>
    </row>
    <row r="233" spans="1:26" ht="12.75" customHeight="1" x14ac:dyDescent="0.2">
      <c r="A233" s="39"/>
      <c r="B233" s="39"/>
      <c r="C233" s="39"/>
      <c r="D233" s="39"/>
      <c r="E233" s="39"/>
      <c r="F233" s="39"/>
      <c r="G233" s="39"/>
      <c r="H233" s="39"/>
      <c r="I233" s="39"/>
      <c r="J233" s="39"/>
      <c r="K233" s="39"/>
      <c r="L233" s="39"/>
      <c r="M233" s="39"/>
      <c r="N233" s="39"/>
      <c r="O233" s="39"/>
      <c r="P233" s="39"/>
      <c r="Q233" s="39"/>
      <c r="R233" s="39"/>
      <c r="S233" s="39"/>
      <c r="T233" s="39"/>
      <c r="U233" s="39"/>
      <c r="V233" s="39"/>
      <c r="W233" s="39"/>
      <c r="X233" s="39"/>
      <c r="Y233" s="39"/>
      <c r="Z233" s="39"/>
    </row>
    <row r="234" spans="1:26" ht="12.75" customHeight="1" x14ac:dyDescent="0.2">
      <c r="A234" s="39"/>
      <c r="B234" s="39"/>
      <c r="C234" s="39"/>
      <c r="D234" s="39"/>
      <c r="E234" s="39"/>
      <c r="F234" s="39"/>
      <c r="G234" s="39"/>
      <c r="H234" s="39"/>
      <c r="I234" s="39"/>
      <c r="J234" s="39"/>
      <c r="K234" s="39"/>
      <c r="L234" s="39"/>
      <c r="M234" s="39"/>
      <c r="N234" s="39"/>
      <c r="O234" s="39"/>
      <c r="P234" s="39"/>
      <c r="Q234" s="39"/>
      <c r="R234" s="39"/>
      <c r="S234" s="39"/>
      <c r="T234" s="39"/>
      <c r="U234" s="39"/>
      <c r="V234" s="39"/>
      <c r="W234" s="39"/>
      <c r="X234" s="39"/>
      <c r="Y234" s="39"/>
      <c r="Z234" s="39"/>
    </row>
    <row r="235" spans="1:26" ht="12.75" customHeight="1" x14ac:dyDescent="0.2">
      <c r="A235" s="39"/>
      <c r="B235" s="39"/>
      <c r="C235" s="39"/>
      <c r="D235" s="39"/>
      <c r="E235" s="39"/>
      <c r="F235" s="39"/>
      <c r="G235" s="39"/>
      <c r="H235" s="39"/>
      <c r="I235" s="39"/>
      <c r="J235" s="39"/>
      <c r="K235" s="39"/>
      <c r="L235" s="39"/>
      <c r="M235" s="39"/>
      <c r="N235" s="39"/>
      <c r="O235" s="39"/>
      <c r="P235" s="39"/>
      <c r="Q235" s="39"/>
      <c r="R235" s="39"/>
      <c r="S235" s="39"/>
      <c r="T235" s="39"/>
      <c r="U235" s="39"/>
      <c r="V235" s="39"/>
      <c r="W235" s="39"/>
      <c r="X235" s="39"/>
      <c r="Y235" s="39"/>
      <c r="Z235" s="39"/>
    </row>
    <row r="236" spans="1:26" ht="12.75" customHeight="1" x14ac:dyDescent="0.2">
      <c r="A236" s="39"/>
      <c r="B236" s="39"/>
      <c r="C236" s="39"/>
      <c r="D236" s="39"/>
      <c r="E236" s="39"/>
      <c r="F236" s="39"/>
      <c r="G236" s="39"/>
      <c r="H236" s="39"/>
      <c r="I236" s="39"/>
      <c r="J236" s="39"/>
      <c r="K236" s="39"/>
      <c r="L236" s="39"/>
      <c r="M236" s="39"/>
      <c r="N236" s="39"/>
      <c r="O236" s="39"/>
      <c r="P236" s="39"/>
      <c r="Q236" s="39"/>
      <c r="R236" s="39"/>
      <c r="S236" s="39"/>
      <c r="T236" s="39"/>
      <c r="U236" s="39"/>
      <c r="V236" s="39"/>
      <c r="W236" s="39"/>
      <c r="X236" s="39"/>
      <c r="Y236" s="39"/>
      <c r="Z236" s="39"/>
    </row>
    <row r="237" spans="1:26" ht="12.75" customHeight="1" x14ac:dyDescent="0.2">
      <c r="A237" s="39"/>
      <c r="B237" s="39"/>
      <c r="C237" s="39"/>
      <c r="D237" s="39"/>
      <c r="E237" s="39"/>
      <c r="F237" s="39"/>
      <c r="G237" s="39"/>
      <c r="H237" s="39"/>
      <c r="I237" s="39"/>
      <c r="J237" s="39"/>
      <c r="K237" s="39"/>
      <c r="L237" s="39"/>
      <c r="M237" s="39"/>
      <c r="N237" s="39"/>
      <c r="O237" s="39"/>
      <c r="P237" s="39"/>
      <c r="Q237" s="39"/>
      <c r="R237" s="39"/>
      <c r="S237" s="39"/>
      <c r="T237" s="39"/>
      <c r="U237" s="39"/>
      <c r="V237" s="39"/>
      <c r="W237" s="39"/>
      <c r="X237" s="39"/>
      <c r="Y237" s="39"/>
      <c r="Z237" s="39"/>
    </row>
    <row r="238" spans="1:26" ht="12.75" customHeight="1" x14ac:dyDescent="0.2">
      <c r="A238" s="39"/>
      <c r="B238" s="39"/>
      <c r="C238" s="39"/>
      <c r="D238" s="39"/>
      <c r="E238" s="39"/>
      <c r="F238" s="39"/>
      <c r="G238" s="39"/>
      <c r="H238" s="39"/>
      <c r="I238" s="39"/>
      <c r="J238" s="39"/>
      <c r="K238" s="39"/>
      <c r="L238" s="39"/>
      <c r="M238" s="38"/>
      <c r="N238" s="39"/>
      <c r="O238" s="39"/>
      <c r="P238" s="39"/>
      <c r="Q238" s="39"/>
      <c r="R238" s="39"/>
      <c r="S238" s="39"/>
      <c r="T238" s="39"/>
      <c r="U238" s="39"/>
      <c r="V238" s="39"/>
      <c r="W238" s="39"/>
      <c r="X238" s="39"/>
      <c r="Y238" s="39"/>
      <c r="Z238" s="39"/>
    </row>
    <row r="239" spans="1:26" ht="12.75" customHeight="1" x14ac:dyDescent="0.2">
      <c r="A239" s="39"/>
      <c r="B239" s="39"/>
      <c r="C239" s="39"/>
      <c r="D239" s="39"/>
      <c r="E239" s="39"/>
      <c r="F239" s="39"/>
      <c r="G239" s="39"/>
      <c r="H239" s="39"/>
      <c r="I239" s="39"/>
      <c r="J239" s="39"/>
      <c r="K239" s="39"/>
      <c r="L239" s="39"/>
      <c r="M239" s="38"/>
      <c r="N239" s="39"/>
      <c r="O239" s="39"/>
      <c r="P239" s="39"/>
      <c r="Q239" s="39"/>
      <c r="R239" s="39"/>
      <c r="S239" s="39"/>
      <c r="T239" s="39"/>
      <c r="U239" s="39"/>
      <c r="V239" s="39"/>
      <c r="W239" s="39"/>
      <c r="X239" s="39"/>
      <c r="Y239" s="39"/>
      <c r="Z239" s="39"/>
    </row>
    <row r="240" spans="1:26" ht="12.75" customHeight="1" x14ac:dyDescent="0.2">
      <c r="A240" s="39"/>
      <c r="B240" s="39"/>
      <c r="C240" s="39"/>
      <c r="D240" s="39"/>
      <c r="E240" s="39"/>
      <c r="F240" s="39"/>
      <c r="G240" s="39"/>
      <c r="H240" s="39"/>
      <c r="I240" s="39"/>
      <c r="J240" s="39"/>
      <c r="K240" s="39"/>
      <c r="L240" s="39"/>
      <c r="M240" s="39"/>
      <c r="N240" s="39"/>
      <c r="O240" s="39"/>
      <c r="P240" s="39"/>
      <c r="Q240" s="39"/>
      <c r="R240" s="39"/>
      <c r="S240" s="39"/>
      <c r="T240" s="39"/>
      <c r="U240" s="39"/>
      <c r="V240" s="39"/>
      <c r="W240" s="39"/>
      <c r="X240" s="39"/>
      <c r="Y240" s="39"/>
      <c r="Z240" s="39"/>
    </row>
    <row r="241" spans="1:26" ht="12.75" customHeight="1" x14ac:dyDescent="0.2">
      <c r="A241" s="38"/>
      <c r="B241" s="39"/>
      <c r="C241" s="39"/>
      <c r="D241" s="39"/>
      <c r="E241" s="39"/>
      <c r="F241" s="39"/>
      <c r="G241" s="39"/>
      <c r="H241" s="39"/>
      <c r="I241" s="39"/>
      <c r="J241" s="39"/>
      <c r="K241" s="39"/>
      <c r="L241" s="39"/>
      <c r="M241" s="39"/>
      <c r="N241" s="39"/>
      <c r="O241" s="39"/>
      <c r="P241" s="39"/>
      <c r="Q241" s="39"/>
      <c r="R241" s="39"/>
      <c r="S241" s="39"/>
      <c r="T241" s="39"/>
      <c r="U241" s="39"/>
      <c r="V241" s="39"/>
      <c r="W241" s="39"/>
      <c r="X241" s="39"/>
      <c r="Y241" s="39"/>
      <c r="Z241" s="39"/>
    </row>
    <row r="242" spans="1:26" ht="12.75" customHeight="1" x14ac:dyDescent="0.2">
      <c r="A242" s="38"/>
      <c r="B242" s="39"/>
      <c r="C242" s="39"/>
      <c r="D242" s="39"/>
      <c r="E242" s="39"/>
      <c r="F242" s="39"/>
      <c r="G242" s="39"/>
      <c r="H242" s="39"/>
      <c r="I242" s="39"/>
      <c r="J242" s="39"/>
      <c r="K242" s="39"/>
      <c r="L242" s="39"/>
      <c r="M242" s="39"/>
      <c r="N242" s="39"/>
      <c r="O242" s="39"/>
      <c r="P242" s="39"/>
      <c r="Q242" s="39"/>
      <c r="R242" s="39"/>
      <c r="S242" s="39"/>
      <c r="T242" s="39"/>
      <c r="U242" s="39"/>
      <c r="V242" s="39"/>
      <c r="W242" s="39"/>
      <c r="X242" s="39"/>
      <c r="Y242" s="39"/>
      <c r="Z242" s="39"/>
    </row>
    <row r="243" spans="1:26" ht="12.75" customHeight="1" x14ac:dyDescent="0.2">
      <c r="A243" s="38"/>
      <c r="B243" s="39"/>
      <c r="C243" s="39"/>
      <c r="D243" s="39"/>
      <c r="E243" s="39"/>
      <c r="F243" s="39"/>
      <c r="G243" s="39"/>
      <c r="H243" s="39"/>
      <c r="I243" s="39"/>
      <c r="J243" s="39"/>
      <c r="K243" s="39"/>
      <c r="L243" s="39"/>
      <c r="M243" s="39"/>
      <c r="N243" s="39"/>
      <c r="O243" s="39"/>
      <c r="P243" s="39"/>
      <c r="Q243" s="39"/>
      <c r="R243" s="39"/>
      <c r="S243" s="39"/>
      <c r="T243" s="39"/>
      <c r="U243" s="39"/>
      <c r="V243" s="39"/>
      <c r="W243" s="39"/>
      <c r="X243" s="39"/>
      <c r="Y243" s="39"/>
      <c r="Z243" s="39"/>
    </row>
    <row r="244" spans="1:26" ht="12.75" customHeight="1" x14ac:dyDescent="0.2">
      <c r="A244" s="38"/>
      <c r="B244" s="39"/>
      <c r="C244" s="39"/>
      <c r="D244" s="39"/>
      <c r="E244" s="39"/>
      <c r="F244" s="39"/>
      <c r="G244" s="39"/>
      <c r="H244" s="39"/>
      <c r="I244" s="39"/>
      <c r="J244" s="39"/>
      <c r="K244" s="39"/>
      <c r="L244" s="39"/>
      <c r="M244" s="39"/>
      <c r="N244" s="39"/>
      <c r="O244" s="39"/>
      <c r="P244" s="39"/>
      <c r="Q244" s="39"/>
      <c r="R244" s="39"/>
      <c r="S244" s="39"/>
      <c r="T244" s="39"/>
      <c r="U244" s="39"/>
      <c r="V244" s="39"/>
      <c r="W244" s="39"/>
      <c r="X244" s="39"/>
      <c r="Y244" s="39"/>
      <c r="Z244" s="39"/>
    </row>
    <row r="245" spans="1:26" ht="12.75" customHeight="1" x14ac:dyDescent="0.2">
      <c r="A245" s="38"/>
      <c r="B245" s="39"/>
      <c r="C245" s="39"/>
      <c r="D245" s="39"/>
      <c r="E245" s="39"/>
      <c r="F245" s="39"/>
      <c r="G245" s="39"/>
      <c r="H245" s="39"/>
      <c r="I245" s="39"/>
      <c r="J245" s="39"/>
      <c r="K245" s="39"/>
      <c r="L245" s="39"/>
      <c r="M245" s="39"/>
      <c r="N245" s="39"/>
      <c r="O245" s="39"/>
      <c r="P245" s="39"/>
      <c r="Q245" s="39"/>
      <c r="R245" s="39"/>
      <c r="S245" s="39"/>
      <c r="T245" s="39"/>
      <c r="U245" s="39"/>
      <c r="V245" s="39"/>
      <c r="W245" s="39"/>
      <c r="X245" s="39"/>
      <c r="Y245" s="39"/>
      <c r="Z245" s="39"/>
    </row>
    <row r="246" spans="1:26" ht="12.75" customHeight="1" x14ac:dyDescent="0.2">
      <c r="A246" s="38"/>
      <c r="B246" s="39"/>
      <c r="C246" s="39"/>
      <c r="D246" s="39"/>
      <c r="E246" s="39"/>
      <c r="F246" s="39"/>
      <c r="G246" s="39"/>
      <c r="H246" s="39"/>
      <c r="I246" s="39"/>
      <c r="J246" s="39"/>
      <c r="K246" s="39"/>
      <c r="L246" s="39"/>
      <c r="M246" s="39"/>
      <c r="N246" s="39"/>
      <c r="O246" s="39"/>
      <c r="P246" s="39"/>
      <c r="Q246" s="39"/>
      <c r="R246" s="39"/>
      <c r="S246" s="39"/>
      <c r="T246" s="39"/>
      <c r="U246" s="39"/>
      <c r="V246" s="39"/>
      <c r="W246" s="39"/>
      <c r="X246" s="39"/>
      <c r="Y246" s="39"/>
      <c r="Z246" s="39"/>
    </row>
    <row r="247" spans="1:26" ht="12.75" customHeight="1" x14ac:dyDescent="0.2">
      <c r="A247" s="38"/>
      <c r="B247" s="39"/>
      <c r="C247" s="39"/>
      <c r="D247" s="39"/>
      <c r="E247" s="39"/>
      <c r="F247" s="39"/>
      <c r="G247" s="39"/>
      <c r="H247" s="39"/>
      <c r="I247" s="39"/>
      <c r="J247" s="39"/>
      <c r="K247" s="39"/>
      <c r="L247" s="39"/>
      <c r="M247" s="39"/>
      <c r="N247" s="39"/>
      <c r="O247" s="39"/>
      <c r="P247" s="39"/>
      <c r="Q247" s="39"/>
      <c r="R247" s="39"/>
      <c r="S247" s="39"/>
      <c r="T247" s="39"/>
      <c r="U247" s="39"/>
      <c r="V247" s="39"/>
      <c r="W247" s="39"/>
      <c r="X247" s="39"/>
      <c r="Y247" s="39"/>
      <c r="Z247" s="39"/>
    </row>
    <row r="248" spans="1:26" ht="12.75" customHeight="1" x14ac:dyDescent="0.2">
      <c r="A248" s="38"/>
      <c r="B248" s="39"/>
      <c r="C248" s="39"/>
      <c r="D248" s="39"/>
      <c r="E248" s="39"/>
      <c r="F248" s="39"/>
      <c r="G248" s="39"/>
      <c r="H248" s="39"/>
      <c r="I248" s="39"/>
      <c r="J248" s="39"/>
      <c r="K248" s="39"/>
      <c r="L248" s="39"/>
      <c r="M248" s="39"/>
      <c r="N248" s="39"/>
      <c r="O248" s="39"/>
      <c r="P248" s="39"/>
      <c r="Q248" s="39"/>
      <c r="R248" s="39"/>
      <c r="S248" s="39"/>
      <c r="T248" s="39"/>
      <c r="U248" s="39"/>
      <c r="V248" s="39"/>
      <c r="W248" s="39"/>
      <c r="X248" s="39"/>
      <c r="Y248" s="39"/>
      <c r="Z248" s="39"/>
    </row>
    <row r="249" spans="1:26" ht="12.75" customHeight="1" x14ac:dyDescent="0.2">
      <c r="A249" s="38"/>
      <c r="B249" s="39"/>
      <c r="C249" s="39"/>
      <c r="D249" s="39"/>
      <c r="E249" s="39"/>
      <c r="F249" s="39"/>
      <c r="G249" s="39"/>
      <c r="H249" s="39"/>
      <c r="I249" s="39"/>
      <c r="J249" s="39"/>
      <c r="K249" s="39"/>
      <c r="L249" s="39"/>
      <c r="M249" s="39"/>
      <c r="N249" s="39"/>
      <c r="O249" s="39"/>
      <c r="P249" s="39"/>
      <c r="Q249" s="39"/>
      <c r="R249" s="39"/>
      <c r="S249" s="39"/>
      <c r="T249" s="39"/>
      <c r="U249" s="39"/>
      <c r="V249" s="39"/>
      <c r="W249" s="39"/>
      <c r="X249" s="39"/>
      <c r="Y249" s="39"/>
      <c r="Z249" s="39"/>
    </row>
    <row r="250" spans="1:26" ht="12.75" customHeight="1" x14ac:dyDescent="0.2">
      <c r="A250" s="38"/>
      <c r="B250" s="39"/>
      <c r="C250" s="39"/>
      <c r="D250" s="39"/>
      <c r="E250" s="39"/>
      <c r="F250" s="39"/>
      <c r="G250" s="39"/>
      <c r="H250" s="39"/>
      <c r="I250" s="39"/>
      <c r="J250" s="39"/>
      <c r="K250" s="39"/>
      <c r="L250" s="39"/>
      <c r="M250" s="39"/>
      <c r="N250" s="39"/>
      <c r="O250" s="39"/>
      <c r="P250" s="39"/>
      <c r="Q250" s="39"/>
      <c r="R250" s="39"/>
      <c r="S250" s="39"/>
      <c r="T250" s="39"/>
      <c r="U250" s="39"/>
      <c r="V250" s="39"/>
      <c r="W250" s="39"/>
      <c r="X250" s="39"/>
      <c r="Y250" s="39"/>
      <c r="Z250" s="39"/>
    </row>
    <row r="251" spans="1:26" ht="12.75" customHeight="1" x14ac:dyDescent="0.2">
      <c r="A251" s="38"/>
      <c r="B251" s="39"/>
      <c r="C251" s="39"/>
      <c r="D251" s="39"/>
      <c r="E251" s="39"/>
      <c r="F251" s="39"/>
      <c r="G251" s="39"/>
      <c r="H251" s="39"/>
      <c r="I251" s="39"/>
      <c r="J251" s="39"/>
      <c r="K251" s="39"/>
      <c r="L251" s="39"/>
      <c r="M251" s="39"/>
      <c r="N251" s="39"/>
      <c r="O251" s="39"/>
      <c r="P251" s="39"/>
      <c r="Q251" s="39"/>
      <c r="R251" s="39"/>
      <c r="S251" s="39"/>
      <c r="T251" s="39"/>
      <c r="U251" s="39"/>
      <c r="V251" s="39"/>
      <c r="W251" s="39"/>
      <c r="X251" s="39"/>
      <c r="Y251" s="39"/>
      <c r="Z251" s="39"/>
    </row>
    <row r="252" spans="1:26" ht="12.75" customHeight="1" x14ac:dyDescent="0.2">
      <c r="A252" s="38"/>
      <c r="B252" s="39"/>
      <c r="C252" s="39"/>
      <c r="D252" s="39"/>
      <c r="E252" s="39"/>
      <c r="F252" s="39"/>
      <c r="G252" s="39"/>
      <c r="H252" s="39"/>
      <c r="I252" s="39"/>
      <c r="J252" s="39"/>
      <c r="K252" s="39"/>
      <c r="L252" s="39"/>
      <c r="M252" s="39"/>
      <c r="N252" s="39"/>
      <c r="O252" s="39"/>
      <c r="P252" s="39"/>
      <c r="Q252" s="39"/>
      <c r="R252" s="39"/>
      <c r="S252" s="39"/>
      <c r="T252" s="39"/>
      <c r="U252" s="39"/>
      <c r="V252" s="39"/>
      <c r="W252" s="39"/>
      <c r="X252" s="39"/>
      <c r="Y252" s="39"/>
      <c r="Z252" s="39"/>
    </row>
    <row r="253" spans="1:26" ht="12.75" customHeight="1" x14ac:dyDescent="0.2">
      <c r="A253" s="38"/>
      <c r="B253" s="39"/>
      <c r="C253" s="39"/>
      <c r="D253" s="39"/>
      <c r="E253" s="39"/>
      <c r="F253" s="39"/>
      <c r="G253" s="39"/>
      <c r="H253" s="39"/>
      <c r="I253" s="39"/>
      <c r="J253" s="39"/>
      <c r="K253" s="39"/>
      <c r="L253" s="39"/>
      <c r="M253" s="39"/>
      <c r="N253" s="39"/>
      <c r="O253" s="39"/>
      <c r="P253" s="39"/>
      <c r="Q253" s="39"/>
      <c r="R253" s="39"/>
      <c r="S253" s="39"/>
      <c r="T253" s="39"/>
      <c r="U253" s="39"/>
      <c r="V253" s="39"/>
      <c r="W253" s="39"/>
      <c r="X253" s="39"/>
      <c r="Y253" s="39"/>
      <c r="Z253" s="39"/>
    </row>
    <row r="254" spans="1:26" ht="12.75" customHeight="1" x14ac:dyDescent="0.2">
      <c r="A254" s="38"/>
      <c r="B254" s="39"/>
      <c r="C254" s="39"/>
      <c r="D254" s="39"/>
      <c r="E254" s="39"/>
      <c r="F254" s="39"/>
      <c r="G254" s="39"/>
      <c r="H254" s="39"/>
      <c r="I254" s="39"/>
      <c r="J254" s="39"/>
      <c r="K254" s="39"/>
      <c r="L254" s="39"/>
      <c r="M254" s="39"/>
      <c r="N254" s="39"/>
      <c r="O254" s="39"/>
      <c r="P254" s="39"/>
      <c r="Q254" s="39"/>
      <c r="R254" s="39"/>
      <c r="S254" s="39"/>
      <c r="T254" s="39"/>
      <c r="U254" s="39"/>
      <c r="V254" s="39"/>
      <c r="W254" s="39"/>
      <c r="X254" s="39"/>
      <c r="Y254" s="39"/>
      <c r="Z254" s="39"/>
    </row>
    <row r="255" spans="1:26" ht="12.75" customHeight="1" x14ac:dyDescent="0.2">
      <c r="A255" s="38"/>
      <c r="B255" s="39"/>
      <c r="C255" s="39"/>
      <c r="D255" s="39"/>
      <c r="E255" s="39"/>
      <c r="F255" s="39"/>
      <c r="G255" s="39"/>
      <c r="H255" s="39"/>
      <c r="I255" s="39"/>
      <c r="J255" s="39"/>
      <c r="K255" s="39"/>
      <c r="L255" s="39"/>
      <c r="M255" s="39"/>
      <c r="N255" s="39"/>
      <c r="O255" s="39"/>
      <c r="P255" s="39"/>
      <c r="Q255" s="39"/>
      <c r="R255" s="39"/>
      <c r="S255" s="39"/>
      <c r="T255" s="39"/>
      <c r="U255" s="39"/>
      <c r="V255" s="39"/>
      <c r="W255" s="39"/>
      <c r="X255" s="39"/>
      <c r="Y255" s="39"/>
      <c r="Z255" s="39"/>
    </row>
    <row r="256" spans="1:26" ht="12.75" customHeight="1" x14ac:dyDescent="0.2">
      <c r="A256" s="38"/>
      <c r="B256" s="39"/>
      <c r="C256" s="39"/>
      <c r="D256" s="39"/>
      <c r="E256" s="39"/>
      <c r="F256" s="39"/>
      <c r="G256" s="39"/>
      <c r="H256" s="39"/>
      <c r="I256" s="39"/>
      <c r="J256" s="39"/>
      <c r="K256" s="39"/>
      <c r="L256" s="39"/>
      <c r="M256" s="39"/>
      <c r="N256" s="39"/>
      <c r="O256" s="39"/>
      <c r="P256" s="39"/>
      <c r="Q256" s="39"/>
      <c r="R256" s="39"/>
      <c r="S256" s="39"/>
      <c r="T256" s="39"/>
      <c r="U256" s="39"/>
      <c r="V256" s="39"/>
      <c r="W256" s="39"/>
      <c r="X256" s="39"/>
      <c r="Y256" s="39"/>
      <c r="Z256" s="39"/>
    </row>
    <row r="257" spans="1:26" ht="12.75" customHeight="1" x14ac:dyDescent="0.2">
      <c r="A257" s="38"/>
      <c r="B257" s="39"/>
      <c r="C257" s="39"/>
      <c r="D257" s="39"/>
      <c r="E257" s="39"/>
      <c r="F257" s="39"/>
      <c r="G257" s="39"/>
      <c r="H257" s="39"/>
      <c r="I257" s="39"/>
      <c r="J257" s="39"/>
      <c r="K257" s="39"/>
      <c r="L257" s="39"/>
      <c r="M257" s="39"/>
      <c r="N257" s="39"/>
      <c r="O257" s="39"/>
      <c r="P257" s="39"/>
      <c r="Q257" s="39"/>
      <c r="R257" s="39"/>
      <c r="S257" s="39"/>
      <c r="T257" s="39"/>
      <c r="U257" s="39"/>
      <c r="V257" s="39"/>
      <c r="W257" s="39"/>
      <c r="X257" s="39"/>
      <c r="Y257" s="39"/>
      <c r="Z257" s="39"/>
    </row>
    <row r="258" spans="1:26" ht="12.75" customHeight="1" x14ac:dyDescent="0.2">
      <c r="A258" s="38"/>
      <c r="B258" s="39"/>
      <c r="C258" s="39"/>
      <c r="D258" s="39"/>
      <c r="E258" s="39"/>
      <c r="F258" s="39"/>
      <c r="G258" s="39"/>
      <c r="H258" s="39"/>
      <c r="I258" s="39"/>
      <c r="J258" s="39"/>
      <c r="K258" s="39"/>
      <c r="L258" s="39"/>
      <c r="M258" s="39"/>
      <c r="N258" s="39"/>
      <c r="O258" s="39"/>
      <c r="P258" s="39"/>
      <c r="Q258" s="39"/>
      <c r="R258" s="39"/>
      <c r="S258" s="39"/>
      <c r="T258" s="39"/>
      <c r="U258" s="39"/>
      <c r="V258" s="39"/>
      <c r="W258" s="39"/>
      <c r="X258" s="39"/>
      <c r="Y258" s="39"/>
      <c r="Z258" s="39"/>
    </row>
    <row r="259" spans="1:26" ht="12.75" customHeight="1" x14ac:dyDescent="0.2">
      <c r="A259" s="38"/>
      <c r="B259" s="39"/>
      <c r="C259" s="39"/>
      <c r="D259" s="39"/>
      <c r="E259" s="39"/>
      <c r="F259" s="39"/>
      <c r="G259" s="39"/>
      <c r="H259" s="39"/>
      <c r="I259" s="39"/>
      <c r="J259" s="39"/>
      <c r="K259" s="39"/>
      <c r="L259" s="39"/>
      <c r="M259" s="39"/>
      <c r="N259" s="39"/>
      <c r="O259" s="39"/>
      <c r="P259" s="39"/>
      <c r="Q259" s="39"/>
      <c r="R259" s="39"/>
      <c r="S259" s="39"/>
      <c r="T259" s="39"/>
      <c r="U259" s="39"/>
      <c r="V259" s="39"/>
      <c r="W259" s="39"/>
      <c r="X259" s="39"/>
      <c r="Y259" s="39"/>
      <c r="Z259" s="39"/>
    </row>
    <row r="260" spans="1:26" ht="12.75" customHeight="1" x14ac:dyDescent="0.2">
      <c r="A260" s="38"/>
      <c r="B260" s="39"/>
      <c r="C260" s="39"/>
      <c r="D260" s="39"/>
      <c r="E260" s="39"/>
      <c r="F260" s="39"/>
      <c r="G260" s="39"/>
      <c r="H260" s="39"/>
      <c r="I260" s="39"/>
      <c r="J260" s="39"/>
      <c r="K260" s="39"/>
      <c r="L260" s="39"/>
      <c r="M260" s="39"/>
      <c r="N260" s="39"/>
      <c r="O260" s="39"/>
      <c r="P260" s="39"/>
      <c r="Q260" s="39"/>
      <c r="R260" s="39"/>
      <c r="S260" s="39"/>
      <c r="T260" s="39"/>
      <c r="U260" s="39"/>
      <c r="V260" s="39"/>
      <c r="W260" s="39"/>
      <c r="X260" s="39"/>
      <c r="Y260" s="39"/>
      <c r="Z260" s="39"/>
    </row>
    <row r="261" spans="1:26" ht="12.75" customHeight="1" x14ac:dyDescent="0.2">
      <c r="A261" s="38"/>
      <c r="B261" s="39"/>
      <c r="C261" s="39"/>
      <c r="D261" s="39"/>
      <c r="E261" s="39"/>
      <c r="F261" s="39"/>
      <c r="G261" s="39"/>
      <c r="H261" s="39"/>
      <c r="I261" s="39"/>
      <c r="J261" s="39"/>
      <c r="K261" s="39"/>
      <c r="L261" s="39"/>
      <c r="M261" s="39"/>
      <c r="N261" s="39"/>
      <c r="O261" s="39"/>
      <c r="P261" s="39"/>
      <c r="Q261" s="39"/>
      <c r="R261" s="39"/>
      <c r="S261" s="39"/>
      <c r="T261" s="39"/>
      <c r="U261" s="39"/>
      <c r="V261" s="39"/>
      <c r="W261" s="39"/>
      <c r="X261" s="39"/>
      <c r="Y261" s="39"/>
      <c r="Z261" s="39"/>
    </row>
    <row r="262" spans="1:26" ht="12.75" customHeight="1" x14ac:dyDescent="0.2">
      <c r="A262" s="38"/>
      <c r="B262" s="39"/>
      <c r="C262" s="39"/>
      <c r="D262" s="39"/>
      <c r="E262" s="39"/>
      <c r="F262" s="39"/>
      <c r="G262" s="39"/>
      <c r="H262" s="39"/>
      <c r="I262" s="39"/>
      <c r="J262" s="39"/>
      <c r="K262" s="39"/>
      <c r="L262" s="39"/>
      <c r="M262" s="39"/>
      <c r="N262" s="39"/>
      <c r="O262" s="39"/>
      <c r="P262" s="39"/>
      <c r="Q262" s="39"/>
      <c r="R262" s="39"/>
      <c r="S262" s="39"/>
      <c r="T262" s="39"/>
      <c r="U262" s="39"/>
      <c r="V262" s="39"/>
      <c r="W262" s="39"/>
      <c r="X262" s="39"/>
      <c r="Y262" s="39"/>
      <c r="Z262" s="39"/>
    </row>
    <row r="263" spans="1:26" ht="12.75" customHeight="1" x14ac:dyDescent="0.2">
      <c r="A263" s="38"/>
      <c r="B263" s="39"/>
      <c r="C263" s="39"/>
      <c r="D263" s="39"/>
      <c r="E263" s="39"/>
      <c r="F263" s="39"/>
      <c r="G263" s="39"/>
      <c r="H263" s="39"/>
      <c r="I263" s="39"/>
      <c r="J263" s="39"/>
      <c r="K263" s="39"/>
      <c r="L263" s="39"/>
      <c r="M263" s="39"/>
      <c r="N263" s="39"/>
      <c r="O263" s="39"/>
      <c r="P263" s="39"/>
      <c r="Q263" s="39"/>
      <c r="R263" s="39"/>
      <c r="S263" s="39"/>
      <c r="T263" s="39"/>
      <c r="U263" s="39"/>
      <c r="V263" s="39"/>
      <c r="W263" s="39"/>
      <c r="X263" s="39"/>
      <c r="Y263" s="39"/>
      <c r="Z263" s="39"/>
    </row>
    <row r="264" spans="1:26" ht="12.75" customHeight="1" x14ac:dyDescent="0.2">
      <c r="A264" s="38"/>
      <c r="B264" s="39"/>
      <c r="C264" s="39"/>
      <c r="D264" s="39"/>
      <c r="E264" s="39"/>
      <c r="F264" s="39"/>
      <c r="G264" s="39"/>
      <c r="H264" s="39"/>
      <c r="I264" s="39"/>
      <c r="J264" s="39"/>
      <c r="K264" s="39"/>
      <c r="L264" s="39"/>
      <c r="M264" s="39"/>
      <c r="N264" s="39"/>
      <c r="O264" s="39"/>
      <c r="P264" s="39"/>
      <c r="Q264" s="39"/>
      <c r="R264" s="39"/>
      <c r="S264" s="39"/>
      <c r="T264" s="39"/>
      <c r="U264" s="39"/>
      <c r="V264" s="39"/>
      <c r="W264" s="39"/>
      <c r="X264" s="39"/>
      <c r="Y264" s="39"/>
      <c r="Z264" s="39"/>
    </row>
    <row r="265" spans="1:26" ht="12.75" customHeight="1" x14ac:dyDescent="0.2">
      <c r="A265" s="38"/>
      <c r="B265" s="39"/>
      <c r="C265" s="39"/>
      <c r="D265" s="39"/>
      <c r="E265" s="39"/>
      <c r="F265" s="39"/>
      <c r="G265" s="39"/>
      <c r="H265" s="39"/>
      <c r="I265" s="39"/>
      <c r="J265" s="39"/>
      <c r="K265" s="39"/>
      <c r="L265" s="39"/>
      <c r="M265" s="39"/>
      <c r="N265" s="39"/>
      <c r="O265" s="39"/>
      <c r="P265" s="39"/>
      <c r="Q265" s="39"/>
      <c r="R265" s="39"/>
      <c r="S265" s="39"/>
      <c r="T265" s="39"/>
      <c r="U265" s="39"/>
      <c r="V265" s="39"/>
      <c r="W265" s="39"/>
      <c r="X265" s="39"/>
      <c r="Y265" s="39"/>
      <c r="Z265" s="39"/>
    </row>
    <row r="266" spans="1:26" ht="12.75" customHeight="1" x14ac:dyDescent="0.2">
      <c r="A266" s="38"/>
      <c r="B266" s="39"/>
      <c r="C266" s="39"/>
      <c r="D266" s="39"/>
      <c r="E266" s="39"/>
      <c r="F266" s="39"/>
      <c r="G266" s="39"/>
      <c r="H266" s="39"/>
      <c r="I266" s="39"/>
      <c r="J266" s="39"/>
      <c r="K266" s="39"/>
      <c r="L266" s="39"/>
      <c r="M266" s="39"/>
      <c r="N266" s="39"/>
      <c r="O266" s="39"/>
      <c r="P266" s="39"/>
      <c r="Q266" s="39"/>
      <c r="R266" s="39"/>
      <c r="S266" s="39"/>
      <c r="T266" s="39"/>
      <c r="U266" s="39"/>
      <c r="V266" s="39"/>
      <c r="W266" s="39"/>
      <c r="X266" s="39"/>
      <c r="Y266" s="39"/>
      <c r="Z266" s="39"/>
    </row>
    <row r="267" spans="1:26" ht="12.75" customHeight="1" x14ac:dyDescent="0.2">
      <c r="A267" s="38"/>
      <c r="B267" s="39"/>
      <c r="C267" s="39"/>
      <c r="D267" s="39"/>
      <c r="E267" s="39"/>
      <c r="F267" s="39"/>
      <c r="G267" s="39"/>
      <c r="H267" s="39"/>
      <c r="I267" s="39"/>
      <c r="J267" s="39"/>
      <c r="K267" s="39"/>
      <c r="L267" s="39"/>
      <c r="M267" s="39"/>
      <c r="N267" s="39"/>
      <c r="O267" s="39"/>
      <c r="P267" s="39"/>
      <c r="Q267" s="39"/>
      <c r="R267" s="39"/>
      <c r="S267" s="39"/>
      <c r="T267" s="39"/>
      <c r="U267" s="39"/>
      <c r="V267" s="39"/>
      <c r="W267" s="39"/>
      <c r="X267" s="39"/>
      <c r="Y267" s="39"/>
      <c r="Z267" s="39"/>
    </row>
    <row r="268" spans="1:26" ht="12.75" customHeight="1" x14ac:dyDescent="0.2">
      <c r="A268" s="38"/>
      <c r="B268" s="39"/>
      <c r="C268" s="39"/>
      <c r="D268" s="39"/>
      <c r="E268" s="39"/>
      <c r="F268" s="39"/>
      <c r="G268" s="39"/>
      <c r="H268" s="39"/>
      <c r="I268" s="39"/>
      <c r="J268" s="39"/>
      <c r="K268" s="39"/>
      <c r="L268" s="39"/>
      <c r="M268" s="39"/>
      <c r="N268" s="39"/>
      <c r="O268" s="39"/>
      <c r="P268" s="39"/>
      <c r="Q268" s="39"/>
      <c r="R268" s="39"/>
      <c r="S268" s="39"/>
      <c r="T268" s="39"/>
      <c r="U268" s="39"/>
      <c r="V268" s="39"/>
      <c r="W268" s="39"/>
      <c r="X268" s="39"/>
      <c r="Y268" s="39"/>
      <c r="Z268" s="39"/>
    </row>
    <row r="269" spans="1:26" ht="12.75" customHeight="1" x14ac:dyDescent="0.2">
      <c r="A269" s="38"/>
      <c r="B269" s="39"/>
      <c r="C269" s="39"/>
      <c r="D269" s="39"/>
      <c r="E269" s="39"/>
      <c r="F269" s="39"/>
      <c r="G269" s="39"/>
      <c r="H269" s="39"/>
      <c r="I269" s="39"/>
      <c r="J269" s="39"/>
      <c r="K269" s="39"/>
      <c r="L269" s="39"/>
      <c r="M269" s="39"/>
      <c r="N269" s="39"/>
      <c r="O269" s="39"/>
      <c r="P269" s="39"/>
      <c r="Q269" s="39"/>
      <c r="R269" s="39"/>
      <c r="S269" s="39"/>
      <c r="T269" s="39"/>
      <c r="U269" s="39"/>
      <c r="V269" s="39"/>
      <c r="W269" s="39"/>
      <c r="X269" s="39"/>
      <c r="Y269" s="39"/>
      <c r="Z269" s="39"/>
    </row>
    <row r="270" spans="1:26" ht="12.75" customHeight="1" x14ac:dyDescent="0.2">
      <c r="A270" s="38"/>
      <c r="B270" s="39"/>
      <c r="C270" s="39"/>
      <c r="D270" s="39"/>
      <c r="E270" s="39"/>
      <c r="F270" s="39"/>
      <c r="G270" s="39"/>
      <c r="H270" s="39"/>
      <c r="I270" s="39"/>
      <c r="J270" s="39"/>
      <c r="K270" s="39"/>
      <c r="L270" s="39"/>
      <c r="M270" s="39"/>
      <c r="N270" s="39"/>
      <c r="O270" s="39"/>
      <c r="P270" s="39"/>
      <c r="Q270" s="39"/>
      <c r="R270" s="39"/>
      <c r="S270" s="39"/>
      <c r="T270" s="39"/>
      <c r="U270" s="39"/>
      <c r="V270" s="39"/>
      <c r="W270" s="39"/>
      <c r="X270" s="39"/>
      <c r="Y270" s="39"/>
      <c r="Z270" s="39"/>
    </row>
    <row r="271" spans="1:26" ht="12.75" customHeight="1" x14ac:dyDescent="0.2">
      <c r="A271" s="38"/>
      <c r="B271" s="39"/>
      <c r="C271" s="39"/>
      <c r="D271" s="39"/>
      <c r="E271" s="39"/>
      <c r="F271" s="39"/>
      <c r="G271" s="39"/>
      <c r="H271" s="39"/>
      <c r="I271" s="39"/>
      <c r="J271" s="39"/>
      <c r="K271" s="39"/>
      <c r="L271" s="39"/>
      <c r="M271" s="39"/>
      <c r="N271" s="39"/>
      <c r="O271" s="39"/>
      <c r="P271" s="39"/>
      <c r="Q271" s="39"/>
      <c r="R271" s="39"/>
      <c r="S271" s="39"/>
      <c r="T271" s="39"/>
      <c r="U271" s="39"/>
      <c r="V271" s="39"/>
      <c r="W271" s="39"/>
      <c r="X271" s="39"/>
      <c r="Y271" s="39"/>
      <c r="Z271" s="39"/>
    </row>
    <row r="272" spans="1:26" ht="12.75" customHeight="1" x14ac:dyDescent="0.2">
      <c r="A272" s="38"/>
      <c r="B272" s="39"/>
      <c r="C272" s="39"/>
      <c r="D272" s="39"/>
      <c r="E272" s="39"/>
      <c r="F272" s="39"/>
      <c r="G272" s="39"/>
      <c r="H272" s="39"/>
      <c r="I272" s="39"/>
      <c r="J272" s="39"/>
      <c r="K272" s="39"/>
      <c r="L272" s="39"/>
      <c r="M272" s="39"/>
      <c r="N272" s="39"/>
      <c r="O272" s="39"/>
      <c r="P272" s="39"/>
      <c r="Q272" s="39"/>
      <c r="R272" s="39"/>
      <c r="S272" s="39"/>
      <c r="T272" s="39"/>
      <c r="U272" s="39"/>
      <c r="V272" s="39"/>
      <c r="W272" s="39"/>
      <c r="X272" s="39"/>
      <c r="Y272" s="39"/>
      <c r="Z272" s="39"/>
    </row>
    <row r="273" spans="1:26" ht="12.75" customHeight="1" x14ac:dyDescent="0.2">
      <c r="A273" s="38"/>
      <c r="B273" s="39"/>
      <c r="C273" s="39"/>
      <c r="D273" s="39"/>
      <c r="E273" s="39"/>
      <c r="F273" s="39"/>
      <c r="G273" s="39"/>
      <c r="H273" s="39"/>
      <c r="I273" s="39"/>
      <c r="J273" s="39"/>
      <c r="K273" s="39"/>
      <c r="L273" s="39"/>
      <c r="M273" s="39"/>
      <c r="N273" s="39"/>
      <c r="O273" s="39"/>
      <c r="P273" s="39"/>
      <c r="Q273" s="39"/>
      <c r="R273" s="39"/>
      <c r="S273" s="39"/>
      <c r="T273" s="39"/>
      <c r="U273" s="39"/>
      <c r="V273" s="39"/>
      <c r="W273" s="39"/>
      <c r="X273" s="39"/>
      <c r="Y273" s="39"/>
      <c r="Z273" s="39"/>
    </row>
    <row r="274" spans="1:26" ht="12.75" customHeight="1" x14ac:dyDescent="0.2">
      <c r="A274" s="38"/>
      <c r="B274" s="39"/>
      <c r="C274" s="39"/>
      <c r="D274" s="39"/>
      <c r="E274" s="39"/>
      <c r="F274" s="39"/>
      <c r="G274" s="39"/>
      <c r="H274" s="39"/>
      <c r="I274" s="39"/>
      <c r="J274" s="39"/>
      <c r="K274" s="39"/>
      <c r="L274" s="39"/>
      <c r="M274" s="39"/>
      <c r="N274" s="39"/>
      <c r="O274" s="39"/>
      <c r="P274" s="39"/>
      <c r="Q274" s="39"/>
      <c r="R274" s="39"/>
      <c r="S274" s="39"/>
      <c r="T274" s="39"/>
      <c r="U274" s="39"/>
      <c r="V274" s="39"/>
      <c r="W274" s="39"/>
      <c r="X274" s="39"/>
      <c r="Y274" s="39"/>
      <c r="Z274" s="39"/>
    </row>
    <row r="275" spans="1:26" ht="12.75" customHeight="1" x14ac:dyDescent="0.2">
      <c r="A275" s="38"/>
      <c r="B275" s="39"/>
      <c r="C275" s="39"/>
      <c r="D275" s="39"/>
      <c r="E275" s="39"/>
      <c r="F275" s="39"/>
      <c r="G275" s="39"/>
      <c r="H275" s="39"/>
      <c r="I275" s="39"/>
      <c r="J275" s="39"/>
      <c r="K275" s="39"/>
      <c r="L275" s="39"/>
      <c r="M275" s="39"/>
      <c r="N275" s="39"/>
      <c r="O275" s="39"/>
      <c r="P275" s="39"/>
      <c r="Q275" s="39"/>
      <c r="R275" s="39"/>
      <c r="S275" s="39"/>
      <c r="T275" s="39"/>
      <c r="U275" s="39"/>
      <c r="V275" s="39"/>
      <c r="W275" s="39"/>
      <c r="X275" s="39"/>
      <c r="Y275" s="39"/>
      <c r="Z275" s="39"/>
    </row>
    <row r="276" spans="1:26" ht="12.75" customHeight="1" x14ac:dyDescent="0.2">
      <c r="A276" s="38"/>
      <c r="B276" s="39"/>
      <c r="C276" s="39"/>
      <c r="D276" s="39"/>
      <c r="E276" s="39"/>
      <c r="F276" s="39"/>
      <c r="G276" s="39"/>
      <c r="H276" s="39"/>
      <c r="I276" s="39"/>
      <c r="J276" s="39"/>
      <c r="K276" s="39"/>
      <c r="L276" s="39"/>
      <c r="M276" s="39"/>
      <c r="N276" s="39"/>
      <c r="O276" s="39"/>
      <c r="P276" s="39"/>
      <c r="Q276" s="39"/>
      <c r="R276" s="39"/>
      <c r="S276" s="39"/>
      <c r="T276" s="39"/>
      <c r="U276" s="39"/>
      <c r="V276" s="39"/>
      <c r="W276" s="39"/>
      <c r="X276" s="39"/>
      <c r="Y276" s="39"/>
      <c r="Z276" s="39"/>
    </row>
    <row r="277" spans="1:26" ht="12.75" customHeight="1" x14ac:dyDescent="0.2">
      <c r="A277" s="38"/>
      <c r="B277" s="39"/>
      <c r="C277" s="39"/>
      <c r="D277" s="39"/>
      <c r="E277" s="39"/>
      <c r="F277" s="39"/>
      <c r="G277" s="39"/>
      <c r="H277" s="39"/>
      <c r="I277" s="39"/>
      <c r="J277" s="39"/>
      <c r="K277" s="39"/>
      <c r="L277" s="39"/>
      <c r="M277" s="39"/>
      <c r="N277" s="39"/>
      <c r="O277" s="39"/>
      <c r="P277" s="39"/>
      <c r="Q277" s="39"/>
      <c r="R277" s="39"/>
      <c r="S277" s="39"/>
      <c r="T277" s="39"/>
      <c r="U277" s="39"/>
      <c r="V277" s="39"/>
      <c r="W277" s="39"/>
      <c r="X277" s="39"/>
      <c r="Y277" s="39"/>
      <c r="Z277" s="39"/>
    </row>
    <row r="278" spans="1:26" ht="12.75" customHeight="1" x14ac:dyDescent="0.2">
      <c r="A278" s="38"/>
      <c r="B278" s="39"/>
      <c r="C278" s="39"/>
      <c r="D278" s="39"/>
      <c r="E278" s="39"/>
      <c r="F278" s="39"/>
      <c r="G278" s="39"/>
      <c r="H278" s="39"/>
      <c r="I278" s="39"/>
      <c r="J278" s="39"/>
      <c r="K278" s="39"/>
      <c r="L278" s="39"/>
      <c r="M278" s="39"/>
      <c r="N278" s="39"/>
      <c r="O278" s="39"/>
      <c r="P278" s="39"/>
      <c r="Q278" s="39"/>
      <c r="R278" s="39"/>
      <c r="S278" s="39"/>
      <c r="T278" s="39"/>
      <c r="U278" s="39"/>
      <c r="V278" s="39"/>
      <c r="W278" s="39"/>
      <c r="X278" s="39"/>
      <c r="Y278" s="39"/>
      <c r="Z278" s="39"/>
    </row>
    <row r="279" spans="1:26" ht="12.75" customHeight="1" x14ac:dyDescent="0.2">
      <c r="A279" s="38"/>
      <c r="B279" s="39"/>
      <c r="C279" s="39"/>
      <c r="D279" s="39"/>
      <c r="E279" s="39"/>
      <c r="F279" s="39"/>
      <c r="G279" s="39"/>
      <c r="H279" s="39"/>
      <c r="I279" s="39"/>
      <c r="J279" s="39"/>
      <c r="K279" s="39"/>
      <c r="L279" s="39"/>
      <c r="M279" s="39"/>
      <c r="N279" s="39"/>
      <c r="O279" s="39"/>
      <c r="P279" s="39"/>
      <c r="Q279" s="39"/>
      <c r="R279" s="39"/>
      <c r="S279" s="39"/>
      <c r="T279" s="39"/>
      <c r="U279" s="39"/>
      <c r="V279" s="39"/>
      <c r="W279" s="39"/>
      <c r="X279" s="39"/>
      <c r="Y279" s="39"/>
      <c r="Z279" s="39"/>
    </row>
    <row r="280" spans="1:26" ht="12.75" customHeight="1" x14ac:dyDescent="0.2">
      <c r="A280" s="38"/>
      <c r="B280" s="39"/>
      <c r="C280" s="39"/>
      <c r="D280" s="39"/>
      <c r="E280" s="39"/>
      <c r="F280" s="39"/>
      <c r="G280" s="39"/>
      <c r="H280" s="39"/>
      <c r="I280" s="39"/>
      <c r="J280" s="39"/>
      <c r="K280" s="39"/>
      <c r="L280" s="39"/>
      <c r="M280" s="39"/>
      <c r="N280" s="39"/>
      <c r="O280" s="39"/>
      <c r="P280" s="39"/>
      <c r="Q280" s="39"/>
      <c r="R280" s="39"/>
      <c r="S280" s="39"/>
      <c r="T280" s="39"/>
      <c r="U280" s="39"/>
      <c r="V280" s="39"/>
      <c r="W280" s="39"/>
      <c r="X280" s="39"/>
      <c r="Y280" s="39"/>
      <c r="Z280" s="39"/>
    </row>
    <row r="281" spans="1:26" ht="12.75" customHeight="1" x14ac:dyDescent="0.2">
      <c r="A281" s="38"/>
      <c r="B281" s="39"/>
      <c r="C281" s="39"/>
      <c r="D281" s="39"/>
      <c r="E281" s="39"/>
      <c r="F281" s="39"/>
      <c r="G281" s="39"/>
      <c r="H281" s="39"/>
      <c r="I281" s="39"/>
      <c r="J281" s="39"/>
      <c r="K281" s="39"/>
      <c r="L281" s="39"/>
      <c r="M281" s="39"/>
      <c r="N281" s="39"/>
      <c r="O281" s="39"/>
      <c r="P281" s="39"/>
      <c r="Q281" s="39"/>
      <c r="R281" s="39"/>
      <c r="S281" s="39"/>
      <c r="T281" s="39"/>
      <c r="U281" s="39"/>
      <c r="V281" s="39"/>
      <c r="W281" s="39"/>
      <c r="X281" s="39"/>
      <c r="Y281" s="39"/>
      <c r="Z281" s="39"/>
    </row>
    <row r="282" spans="1:26" ht="12.75" customHeight="1" x14ac:dyDescent="0.2">
      <c r="A282" s="38"/>
      <c r="B282" s="39"/>
      <c r="C282" s="39"/>
      <c r="D282" s="39"/>
      <c r="E282" s="39"/>
      <c r="F282" s="39"/>
      <c r="G282" s="39"/>
      <c r="H282" s="39"/>
      <c r="I282" s="39"/>
      <c r="J282" s="39"/>
      <c r="K282" s="39"/>
      <c r="L282" s="39"/>
      <c r="M282" s="39"/>
      <c r="N282" s="39"/>
      <c r="O282" s="39"/>
      <c r="P282" s="39"/>
      <c r="Q282" s="39"/>
      <c r="R282" s="39"/>
      <c r="S282" s="39"/>
      <c r="T282" s="39"/>
      <c r="U282" s="39"/>
      <c r="V282" s="39"/>
      <c r="W282" s="39"/>
      <c r="X282" s="39"/>
      <c r="Y282" s="39"/>
      <c r="Z282" s="39"/>
    </row>
    <row r="283" spans="1:26" ht="12.75" customHeight="1" x14ac:dyDescent="0.2">
      <c r="A283" s="38"/>
      <c r="B283" s="39"/>
      <c r="C283" s="39"/>
      <c r="D283" s="39"/>
      <c r="E283" s="39"/>
      <c r="F283" s="39"/>
      <c r="G283" s="39"/>
      <c r="H283" s="39"/>
      <c r="I283" s="39"/>
      <c r="J283" s="39"/>
      <c r="K283" s="39"/>
      <c r="L283" s="39"/>
      <c r="M283" s="39"/>
      <c r="N283" s="39"/>
      <c r="O283" s="39"/>
      <c r="P283" s="39"/>
      <c r="Q283" s="39"/>
      <c r="R283" s="39"/>
      <c r="S283" s="39"/>
      <c r="T283" s="39"/>
      <c r="U283" s="39"/>
      <c r="V283" s="39"/>
      <c r="W283" s="39"/>
      <c r="X283" s="39"/>
      <c r="Y283" s="39"/>
      <c r="Z283" s="39"/>
    </row>
    <row r="284" spans="1:26" ht="12.75" customHeight="1" x14ac:dyDescent="0.2">
      <c r="A284" s="38"/>
      <c r="B284" s="39"/>
      <c r="C284" s="39"/>
      <c r="D284" s="39"/>
      <c r="E284" s="39"/>
      <c r="F284" s="39"/>
      <c r="G284" s="39"/>
      <c r="H284" s="39"/>
      <c r="I284" s="39"/>
      <c r="J284" s="39"/>
      <c r="K284" s="39"/>
      <c r="L284" s="39"/>
      <c r="M284" s="39"/>
      <c r="N284" s="39"/>
      <c r="O284" s="39"/>
      <c r="P284" s="39"/>
      <c r="Q284" s="39"/>
      <c r="R284" s="39"/>
      <c r="S284" s="39"/>
      <c r="T284" s="39"/>
      <c r="U284" s="39"/>
      <c r="V284" s="39"/>
      <c r="W284" s="39"/>
      <c r="X284" s="39"/>
      <c r="Y284" s="39"/>
      <c r="Z284" s="39"/>
    </row>
    <row r="285" spans="1:26" ht="12.75" customHeight="1" x14ac:dyDescent="0.2">
      <c r="A285" s="38"/>
      <c r="B285" s="39"/>
      <c r="C285" s="39"/>
      <c r="D285" s="39"/>
      <c r="E285" s="39"/>
      <c r="F285" s="39"/>
      <c r="G285" s="39"/>
      <c r="H285" s="39"/>
      <c r="I285" s="39"/>
      <c r="J285" s="39"/>
      <c r="K285" s="39"/>
      <c r="L285" s="39"/>
      <c r="M285" s="39"/>
      <c r="N285" s="39"/>
      <c r="O285" s="39"/>
      <c r="P285" s="39"/>
      <c r="Q285" s="39"/>
      <c r="R285" s="39"/>
      <c r="S285" s="39"/>
      <c r="T285" s="39"/>
      <c r="U285" s="39"/>
      <c r="V285" s="39"/>
      <c r="W285" s="39"/>
      <c r="X285" s="39"/>
      <c r="Y285" s="39"/>
      <c r="Z285" s="39"/>
    </row>
    <row r="286" spans="1:26" ht="12.75" customHeight="1" x14ac:dyDescent="0.2">
      <c r="A286" s="38"/>
      <c r="B286" s="39"/>
      <c r="C286" s="39"/>
      <c r="D286" s="39"/>
      <c r="E286" s="39"/>
      <c r="F286" s="39"/>
      <c r="G286" s="39"/>
      <c r="H286" s="39"/>
      <c r="I286" s="39"/>
      <c r="J286" s="39"/>
      <c r="K286" s="39"/>
      <c r="L286" s="39"/>
      <c r="M286" s="39"/>
      <c r="N286" s="39"/>
      <c r="O286" s="39"/>
      <c r="P286" s="39"/>
      <c r="Q286" s="39"/>
      <c r="R286" s="39"/>
      <c r="S286" s="39"/>
      <c r="T286" s="39"/>
      <c r="U286" s="39"/>
      <c r="V286" s="39"/>
      <c r="W286" s="39"/>
      <c r="X286" s="39"/>
      <c r="Y286" s="39"/>
      <c r="Z286" s="39"/>
    </row>
    <row r="287" spans="1:26" ht="12.75" customHeight="1" x14ac:dyDescent="0.2">
      <c r="A287" s="38"/>
      <c r="B287" s="39"/>
      <c r="C287" s="39"/>
      <c r="D287" s="39"/>
      <c r="E287" s="39"/>
      <c r="F287" s="39"/>
      <c r="G287" s="39"/>
      <c r="H287" s="39"/>
      <c r="I287" s="39"/>
      <c r="J287" s="39"/>
      <c r="K287" s="39"/>
      <c r="L287" s="39"/>
      <c r="M287" s="39"/>
      <c r="N287" s="39"/>
      <c r="O287" s="39"/>
      <c r="P287" s="39"/>
      <c r="Q287" s="39"/>
      <c r="R287" s="39"/>
      <c r="S287" s="39"/>
      <c r="T287" s="39"/>
      <c r="U287" s="39"/>
      <c r="V287" s="39"/>
      <c r="W287" s="39"/>
      <c r="X287" s="39"/>
      <c r="Y287" s="39"/>
      <c r="Z287" s="39"/>
    </row>
    <row r="288" spans="1:26" ht="12.75" customHeight="1" x14ac:dyDescent="0.2">
      <c r="A288" s="38"/>
      <c r="B288" s="39"/>
      <c r="C288" s="39"/>
      <c r="D288" s="39"/>
      <c r="E288" s="39"/>
      <c r="F288" s="39"/>
      <c r="G288" s="39"/>
      <c r="H288" s="39"/>
      <c r="I288" s="39"/>
      <c r="J288" s="39"/>
      <c r="K288" s="39"/>
      <c r="L288" s="39"/>
      <c r="M288" s="39"/>
      <c r="N288" s="39"/>
      <c r="O288" s="39"/>
      <c r="P288" s="39"/>
      <c r="Q288" s="39"/>
      <c r="R288" s="39"/>
      <c r="S288" s="39"/>
      <c r="T288" s="39"/>
      <c r="U288" s="39"/>
      <c r="V288" s="39"/>
      <c r="W288" s="39"/>
      <c r="X288" s="39"/>
      <c r="Y288" s="39"/>
      <c r="Z288" s="39"/>
    </row>
    <row r="289" spans="1:26" ht="12.75" customHeight="1" x14ac:dyDescent="0.2">
      <c r="A289" s="38"/>
      <c r="B289" s="39"/>
      <c r="C289" s="39"/>
      <c r="D289" s="39"/>
      <c r="E289" s="39"/>
      <c r="F289" s="39"/>
      <c r="G289" s="39"/>
      <c r="H289" s="39"/>
      <c r="I289" s="39"/>
      <c r="J289" s="39"/>
      <c r="K289" s="39"/>
      <c r="L289" s="39"/>
      <c r="M289" s="39"/>
      <c r="N289" s="39"/>
      <c r="O289" s="39"/>
      <c r="P289" s="39"/>
      <c r="Q289" s="39"/>
      <c r="R289" s="39"/>
      <c r="S289" s="39"/>
      <c r="T289" s="39"/>
      <c r="U289" s="39"/>
      <c r="V289" s="39"/>
      <c r="W289" s="39"/>
      <c r="X289" s="39"/>
      <c r="Y289" s="39"/>
      <c r="Z289" s="39"/>
    </row>
    <row r="290" spans="1:26" ht="12.75" customHeight="1" x14ac:dyDescent="0.2">
      <c r="A290" s="38"/>
      <c r="B290" s="39"/>
      <c r="C290" s="39"/>
      <c r="D290" s="39"/>
      <c r="E290" s="39"/>
      <c r="F290" s="39"/>
      <c r="G290" s="39"/>
      <c r="H290" s="39"/>
      <c r="I290" s="39"/>
      <c r="J290" s="39"/>
      <c r="K290" s="39"/>
      <c r="L290" s="39"/>
      <c r="M290" s="39"/>
      <c r="N290" s="39"/>
      <c r="O290" s="39"/>
      <c r="P290" s="39"/>
      <c r="Q290" s="39"/>
      <c r="R290" s="39"/>
      <c r="S290" s="39"/>
      <c r="T290" s="39"/>
      <c r="U290" s="39"/>
      <c r="V290" s="39"/>
      <c r="W290" s="39"/>
      <c r="X290" s="39"/>
      <c r="Y290" s="39"/>
      <c r="Z290" s="39"/>
    </row>
    <row r="291" spans="1:26" ht="12.75" customHeight="1" x14ac:dyDescent="0.2">
      <c r="A291" s="38"/>
      <c r="B291" s="39"/>
      <c r="C291" s="39"/>
      <c r="D291" s="39"/>
      <c r="E291" s="39"/>
      <c r="F291" s="39"/>
      <c r="G291" s="39"/>
      <c r="H291" s="39"/>
      <c r="I291" s="39"/>
      <c r="J291" s="39"/>
      <c r="K291" s="39"/>
      <c r="L291" s="39"/>
      <c r="M291" s="39"/>
      <c r="N291" s="39"/>
      <c r="O291" s="39"/>
      <c r="P291" s="39"/>
      <c r="Q291" s="39"/>
      <c r="R291" s="39"/>
      <c r="S291" s="39"/>
      <c r="T291" s="39"/>
      <c r="U291" s="39"/>
      <c r="V291" s="39"/>
      <c r="W291" s="39"/>
      <c r="X291" s="39"/>
      <c r="Y291" s="39"/>
      <c r="Z291" s="39"/>
    </row>
    <row r="292" spans="1:26" ht="12.75" customHeight="1" x14ac:dyDescent="0.2">
      <c r="A292" s="38"/>
      <c r="B292" s="39"/>
      <c r="C292" s="39"/>
      <c r="D292" s="39"/>
      <c r="E292" s="39"/>
      <c r="F292" s="39"/>
      <c r="G292" s="39"/>
      <c r="H292" s="39"/>
      <c r="I292" s="39"/>
      <c r="J292" s="39"/>
      <c r="K292" s="39"/>
      <c r="L292" s="39"/>
      <c r="M292" s="39"/>
      <c r="N292" s="39"/>
      <c r="O292" s="39"/>
      <c r="P292" s="39"/>
      <c r="Q292" s="39"/>
      <c r="R292" s="39"/>
      <c r="S292" s="39"/>
      <c r="T292" s="39"/>
      <c r="U292" s="39"/>
      <c r="V292" s="39"/>
      <c r="W292" s="39"/>
      <c r="X292" s="39"/>
      <c r="Y292" s="39"/>
      <c r="Z292" s="39"/>
    </row>
    <row r="293" spans="1:26" ht="12.75" customHeight="1" x14ac:dyDescent="0.2">
      <c r="A293" s="38"/>
      <c r="B293" s="39"/>
      <c r="C293" s="39"/>
      <c r="D293" s="39"/>
      <c r="E293" s="39"/>
      <c r="F293" s="39"/>
      <c r="G293" s="39"/>
      <c r="H293" s="39"/>
      <c r="I293" s="39"/>
      <c r="J293" s="39"/>
      <c r="K293" s="39"/>
      <c r="L293" s="39"/>
      <c r="M293" s="39"/>
      <c r="N293" s="39"/>
      <c r="O293" s="39"/>
      <c r="P293" s="39"/>
      <c r="Q293" s="39"/>
      <c r="R293" s="39"/>
      <c r="S293" s="39"/>
      <c r="T293" s="39"/>
      <c r="U293" s="39"/>
      <c r="V293" s="39"/>
      <c r="W293" s="39"/>
      <c r="X293" s="39"/>
      <c r="Y293" s="39"/>
      <c r="Z293" s="39"/>
    </row>
    <row r="294" spans="1:26" ht="12.75" customHeight="1" x14ac:dyDescent="0.2">
      <c r="A294" s="38"/>
      <c r="B294" s="39"/>
      <c r="C294" s="39"/>
      <c r="D294" s="39"/>
      <c r="E294" s="39"/>
      <c r="F294" s="39"/>
      <c r="G294" s="39"/>
      <c r="H294" s="39"/>
      <c r="I294" s="39"/>
      <c r="J294" s="39"/>
      <c r="K294" s="39"/>
      <c r="L294" s="39"/>
      <c r="M294" s="39"/>
      <c r="N294" s="39"/>
      <c r="O294" s="39"/>
      <c r="P294" s="39"/>
      <c r="Q294" s="39"/>
      <c r="R294" s="39"/>
      <c r="S294" s="39"/>
      <c r="T294" s="39"/>
      <c r="U294" s="39"/>
      <c r="V294" s="39"/>
      <c r="W294" s="39"/>
      <c r="X294" s="39"/>
      <c r="Y294" s="39"/>
      <c r="Z294" s="39"/>
    </row>
    <row r="295" spans="1:26" ht="12.75" customHeight="1" x14ac:dyDescent="0.2">
      <c r="A295" s="38"/>
      <c r="B295" s="39"/>
      <c r="C295" s="39"/>
      <c r="D295" s="39"/>
      <c r="E295" s="39"/>
      <c r="F295" s="39"/>
      <c r="G295" s="39"/>
      <c r="H295" s="39"/>
      <c r="I295" s="39"/>
      <c r="J295" s="39"/>
      <c r="K295" s="39"/>
      <c r="L295" s="39"/>
      <c r="M295" s="39"/>
      <c r="N295" s="39"/>
      <c r="O295" s="39"/>
      <c r="P295" s="39"/>
      <c r="Q295" s="39"/>
      <c r="R295" s="39"/>
      <c r="S295" s="39"/>
      <c r="T295" s="39"/>
      <c r="U295" s="39"/>
      <c r="V295" s="39"/>
      <c r="W295" s="39"/>
      <c r="X295" s="39"/>
      <c r="Y295" s="39"/>
      <c r="Z295" s="39"/>
    </row>
    <row r="296" spans="1:26" ht="12.75" customHeight="1" x14ac:dyDescent="0.2">
      <c r="A296" s="38"/>
      <c r="B296" s="39"/>
      <c r="C296" s="39"/>
      <c r="D296" s="39"/>
      <c r="E296" s="39"/>
      <c r="F296" s="39"/>
      <c r="G296" s="39"/>
      <c r="H296" s="39"/>
      <c r="I296" s="39"/>
      <c r="J296" s="39"/>
      <c r="K296" s="39"/>
      <c r="L296" s="39"/>
      <c r="M296" s="39"/>
      <c r="N296" s="39"/>
      <c r="O296" s="39"/>
      <c r="P296" s="39"/>
      <c r="Q296" s="39"/>
      <c r="R296" s="39"/>
      <c r="S296" s="39"/>
      <c r="T296" s="39"/>
      <c r="U296" s="39"/>
      <c r="V296" s="39"/>
      <c r="W296" s="39"/>
      <c r="X296" s="39"/>
      <c r="Y296" s="39"/>
      <c r="Z296" s="39"/>
    </row>
    <row r="297" spans="1:26" ht="12.75" customHeight="1" x14ac:dyDescent="0.2">
      <c r="A297" s="38"/>
      <c r="B297" s="39"/>
      <c r="C297" s="39"/>
      <c r="D297" s="39"/>
      <c r="E297" s="39"/>
      <c r="F297" s="39"/>
      <c r="G297" s="39"/>
      <c r="H297" s="39"/>
      <c r="I297" s="39"/>
      <c r="J297" s="39"/>
      <c r="K297" s="39"/>
      <c r="L297" s="39"/>
      <c r="M297" s="39"/>
      <c r="N297" s="39"/>
      <c r="O297" s="39"/>
      <c r="P297" s="39"/>
      <c r="Q297" s="39"/>
      <c r="R297" s="39"/>
      <c r="S297" s="39"/>
      <c r="T297" s="39"/>
      <c r="U297" s="39"/>
      <c r="V297" s="39"/>
      <c r="W297" s="39"/>
      <c r="X297" s="39"/>
      <c r="Y297" s="39"/>
      <c r="Z297" s="39"/>
    </row>
    <row r="298" spans="1:26" ht="12.75" customHeight="1" x14ac:dyDescent="0.2">
      <c r="A298" s="38"/>
      <c r="B298" s="39"/>
      <c r="C298" s="39"/>
      <c r="D298" s="39"/>
      <c r="E298" s="39"/>
      <c r="F298" s="39"/>
      <c r="G298" s="39"/>
      <c r="H298" s="39"/>
      <c r="I298" s="39"/>
      <c r="J298" s="39"/>
      <c r="K298" s="39"/>
      <c r="L298" s="39"/>
      <c r="M298" s="39"/>
      <c r="N298" s="39"/>
      <c r="O298" s="39"/>
      <c r="P298" s="39"/>
      <c r="Q298" s="39"/>
      <c r="R298" s="39"/>
      <c r="S298" s="39"/>
      <c r="T298" s="39"/>
      <c r="U298" s="39"/>
      <c r="V298" s="39"/>
      <c r="W298" s="39"/>
      <c r="X298" s="39"/>
      <c r="Y298" s="39"/>
      <c r="Z298" s="39"/>
    </row>
    <row r="299" spans="1:26" ht="12.75" customHeight="1" x14ac:dyDescent="0.2">
      <c r="A299" s="38"/>
      <c r="B299" s="39"/>
      <c r="C299" s="39"/>
      <c r="D299" s="39"/>
      <c r="E299" s="39"/>
      <c r="F299" s="39"/>
      <c r="G299" s="39"/>
      <c r="H299" s="39"/>
      <c r="I299" s="39"/>
      <c r="J299" s="39"/>
      <c r="K299" s="39"/>
      <c r="L299" s="39"/>
      <c r="M299" s="39"/>
      <c r="N299" s="39"/>
      <c r="O299" s="39"/>
      <c r="P299" s="39"/>
      <c r="Q299" s="39"/>
      <c r="R299" s="39"/>
      <c r="S299" s="39"/>
      <c r="T299" s="39"/>
      <c r="U299" s="39"/>
      <c r="V299" s="39"/>
      <c r="W299" s="39"/>
      <c r="X299" s="39"/>
      <c r="Y299" s="39"/>
      <c r="Z299" s="39"/>
    </row>
    <row r="300" spans="1:26" ht="12.75" customHeight="1" x14ac:dyDescent="0.2">
      <c r="A300" s="38"/>
      <c r="B300" s="39"/>
      <c r="C300" s="39"/>
      <c r="D300" s="39"/>
      <c r="E300" s="39"/>
      <c r="F300" s="39"/>
      <c r="G300" s="39"/>
      <c r="H300" s="39"/>
      <c r="I300" s="39"/>
      <c r="J300" s="39"/>
      <c r="K300" s="39"/>
      <c r="L300" s="39"/>
      <c r="M300" s="39"/>
      <c r="N300" s="39"/>
      <c r="O300" s="39"/>
      <c r="P300" s="39"/>
      <c r="Q300" s="39"/>
      <c r="R300" s="39"/>
      <c r="S300" s="39"/>
      <c r="T300" s="39"/>
      <c r="U300" s="39"/>
      <c r="V300" s="39"/>
      <c r="W300" s="39"/>
      <c r="X300" s="39"/>
      <c r="Y300" s="39"/>
      <c r="Z300" s="39"/>
    </row>
    <row r="301" spans="1:26" ht="12.75" customHeight="1" x14ac:dyDescent="0.2">
      <c r="A301" s="38"/>
      <c r="B301" s="39"/>
      <c r="C301" s="39"/>
      <c r="D301" s="39"/>
      <c r="E301" s="39"/>
      <c r="F301" s="39"/>
      <c r="G301" s="39"/>
      <c r="H301" s="39"/>
      <c r="I301" s="39"/>
      <c r="J301" s="39"/>
      <c r="K301" s="39"/>
      <c r="L301" s="39"/>
      <c r="M301" s="39"/>
      <c r="N301" s="39"/>
      <c r="O301" s="39"/>
      <c r="P301" s="39"/>
      <c r="Q301" s="39"/>
      <c r="R301" s="39"/>
      <c r="S301" s="39"/>
      <c r="T301" s="39"/>
      <c r="U301" s="39"/>
      <c r="V301" s="39"/>
      <c r="W301" s="39"/>
      <c r="X301" s="39"/>
      <c r="Y301" s="39"/>
      <c r="Z301" s="39"/>
    </row>
    <row r="302" spans="1:26" ht="12.75" customHeight="1" x14ac:dyDescent="0.2">
      <c r="A302" s="38"/>
      <c r="B302" s="39"/>
      <c r="C302" s="39"/>
      <c r="D302" s="39"/>
      <c r="E302" s="39"/>
      <c r="F302" s="39"/>
      <c r="G302" s="39"/>
      <c r="H302" s="39"/>
      <c r="I302" s="39"/>
      <c r="J302" s="39"/>
      <c r="K302" s="39"/>
      <c r="L302" s="39"/>
      <c r="M302" s="39"/>
      <c r="N302" s="39"/>
      <c r="O302" s="39"/>
      <c r="P302" s="39"/>
      <c r="Q302" s="39"/>
      <c r="R302" s="39"/>
      <c r="S302" s="39"/>
      <c r="T302" s="39"/>
      <c r="U302" s="39"/>
      <c r="V302" s="39"/>
      <c r="W302" s="39"/>
      <c r="X302" s="39"/>
      <c r="Y302" s="39"/>
      <c r="Z302" s="39"/>
    </row>
    <row r="303" spans="1:26" ht="12.75" customHeight="1" x14ac:dyDescent="0.2">
      <c r="A303" s="38"/>
      <c r="B303" s="39"/>
      <c r="C303" s="39"/>
      <c r="D303" s="39"/>
      <c r="E303" s="39"/>
      <c r="F303" s="39"/>
      <c r="G303" s="39"/>
      <c r="H303" s="39"/>
      <c r="I303" s="39"/>
      <c r="J303" s="39"/>
      <c r="K303" s="39"/>
      <c r="L303" s="39"/>
      <c r="M303" s="39"/>
      <c r="N303" s="39"/>
      <c r="O303" s="39"/>
      <c r="P303" s="39"/>
      <c r="Q303" s="39"/>
      <c r="R303" s="39"/>
      <c r="S303" s="39"/>
      <c r="T303" s="39"/>
      <c r="U303" s="39"/>
      <c r="V303" s="39"/>
      <c r="W303" s="39"/>
      <c r="X303" s="39"/>
      <c r="Y303" s="39"/>
      <c r="Z303" s="39"/>
    </row>
    <row r="304" spans="1:26" ht="12.75" customHeight="1" x14ac:dyDescent="0.2">
      <c r="A304" s="38"/>
      <c r="B304" s="39"/>
      <c r="C304" s="39"/>
      <c r="D304" s="39"/>
      <c r="E304" s="39"/>
      <c r="F304" s="39"/>
      <c r="G304" s="39"/>
      <c r="H304" s="39"/>
      <c r="I304" s="39"/>
      <c r="J304" s="39"/>
      <c r="K304" s="39"/>
      <c r="L304" s="39"/>
      <c r="M304" s="39"/>
      <c r="N304" s="39"/>
      <c r="O304" s="39"/>
      <c r="P304" s="39"/>
      <c r="Q304" s="39"/>
      <c r="R304" s="39"/>
      <c r="S304" s="39"/>
      <c r="T304" s="39"/>
      <c r="U304" s="39"/>
      <c r="V304" s="39"/>
      <c r="W304" s="39"/>
      <c r="X304" s="39"/>
      <c r="Y304" s="39"/>
      <c r="Z304" s="39"/>
    </row>
    <row r="305" spans="1:26" ht="12.75" customHeight="1" x14ac:dyDescent="0.2">
      <c r="A305" s="38"/>
      <c r="B305" s="39"/>
      <c r="C305" s="39"/>
      <c r="D305" s="39"/>
      <c r="E305" s="39"/>
      <c r="F305" s="39"/>
      <c r="G305" s="39"/>
      <c r="H305" s="39"/>
      <c r="I305" s="39"/>
      <c r="J305" s="39"/>
      <c r="K305" s="39"/>
      <c r="L305" s="39"/>
      <c r="M305" s="39"/>
      <c r="N305" s="39"/>
      <c r="O305" s="39"/>
      <c r="P305" s="39"/>
      <c r="Q305" s="39"/>
      <c r="R305" s="39"/>
      <c r="S305" s="39"/>
      <c r="T305" s="39"/>
      <c r="U305" s="39"/>
      <c r="V305" s="39"/>
      <c r="W305" s="39"/>
      <c r="X305" s="39"/>
      <c r="Y305" s="39"/>
      <c r="Z305" s="39"/>
    </row>
    <row r="306" spans="1:26" ht="12.75" customHeight="1" x14ac:dyDescent="0.2">
      <c r="A306" s="38"/>
      <c r="B306" s="39"/>
      <c r="C306" s="39"/>
      <c r="D306" s="39"/>
      <c r="E306" s="39"/>
      <c r="F306" s="39"/>
      <c r="G306" s="39"/>
      <c r="H306" s="39"/>
      <c r="I306" s="39"/>
      <c r="J306" s="39"/>
      <c r="K306" s="39"/>
      <c r="L306" s="39"/>
      <c r="M306" s="39"/>
      <c r="N306" s="39"/>
      <c r="O306" s="39"/>
      <c r="P306" s="39"/>
      <c r="Q306" s="39"/>
      <c r="R306" s="39"/>
      <c r="S306" s="39"/>
      <c r="T306" s="39"/>
      <c r="U306" s="39"/>
      <c r="V306" s="39"/>
      <c r="W306" s="39"/>
      <c r="X306" s="39"/>
      <c r="Y306" s="39"/>
      <c r="Z306" s="39"/>
    </row>
    <row r="307" spans="1:26" ht="12.75" customHeight="1" x14ac:dyDescent="0.2">
      <c r="A307" s="38"/>
      <c r="B307" s="39"/>
      <c r="C307" s="39"/>
      <c r="D307" s="39"/>
      <c r="E307" s="39"/>
      <c r="F307" s="39"/>
      <c r="G307" s="39"/>
      <c r="H307" s="39"/>
      <c r="I307" s="39"/>
      <c r="J307" s="39"/>
      <c r="K307" s="39"/>
      <c r="L307" s="39"/>
      <c r="M307" s="39"/>
      <c r="N307" s="39"/>
      <c r="O307" s="39"/>
      <c r="P307" s="39"/>
      <c r="Q307" s="39"/>
      <c r="R307" s="39"/>
      <c r="S307" s="39"/>
      <c r="T307" s="39"/>
      <c r="U307" s="39"/>
      <c r="V307" s="39"/>
      <c r="W307" s="39"/>
      <c r="X307" s="39"/>
      <c r="Y307" s="39"/>
      <c r="Z307" s="39"/>
    </row>
    <row r="308" spans="1:26" ht="12.75" customHeight="1" x14ac:dyDescent="0.2">
      <c r="A308" s="38"/>
      <c r="B308" s="39"/>
      <c r="C308" s="39"/>
      <c r="D308" s="39"/>
      <c r="E308" s="39"/>
      <c r="F308" s="39"/>
      <c r="G308" s="39"/>
      <c r="H308" s="39"/>
      <c r="I308" s="39"/>
      <c r="J308" s="39"/>
      <c r="K308" s="39"/>
      <c r="L308" s="39"/>
      <c r="M308" s="39"/>
      <c r="N308" s="39"/>
      <c r="O308" s="39"/>
      <c r="P308" s="39"/>
      <c r="Q308" s="39"/>
      <c r="R308" s="39"/>
      <c r="S308" s="39"/>
      <c r="T308" s="39"/>
      <c r="U308" s="39"/>
      <c r="V308" s="39"/>
      <c r="W308" s="39"/>
      <c r="X308" s="39"/>
      <c r="Y308" s="39"/>
      <c r="Z308" s="39"/>
    </row>
    <row r="309" spans="1:26" ht="12.75" customHeight="1" x14ac:dyDescent="0.2">
      <c r="A309" s="38"/>
      <c r="B309" s="39"/>
      <c r="C309" s="39"/>
      <c r="D309" s="39"/>
      <c r="E309" s="39"/>
      <c r="F309" s="39"/>
      <c r="G309" s="39"/>
      <c r="H309" s="39"/>
      <c r="I309" s="39"/>
      <c r="J309" s="39"/>
      <c r="K309" s="39"/>
      <c r="L309" s="39"/>
      <c r="M309" s="39"/>
      <c r="N309" s="39"/>
      <c r="O309" s="39"/>
      <c r="P309" s="39"/>
      <c r="Q309" s="39"/>
      <c r="R309" s="39"/>
      <c r="S309" s="39"/>
      <c r="T309" s="39"/>
      <c r="U309" s="39"/>
      <c r="V309" s="39"/>
      <c r="W309" s="39"/>
      <c r="X309" s="39"/>
      <c r="Y309" s="39"/>
      <c r="Z309" s="39"/>
    </row>
    <row r="310" spans="1:26" ht="12.75" customHeight="1" x14ac:dyDescent="0.2">
      <c r="A310" s="38"/>
      <c r="B310" s="39"/>
      <c r="C310" s="39"/>
      <c r="D310" s="39"/>
      <c r="E310" s="39"/>
      <c r="F310" s="39"/>
      <c r="G310" s="39"/>
      <c r="H310" s="39"/>
      <c r="I310" s="39"/>
      <c r="J310" s="39"/>
      <c r="K310" s="39"/>
      <c r="L310" s="39"/>
      <c r="M310" s="39"/>
      <c r="N310" s="39"/>
      <c r="O310" s="39"/>
      <c r="P310" s="39"/>
      <c r="Q310" s="39"/>
      <c r="R310" s="39"/>
      <c r="S310" s="39"/>
      <c r="T310" s="39"/>
      <c r="U310" s="39"/>
      <c r="V310" s="39"/>
      <c r="W310" s="39"/>
      <c r="X310" s="39"/>
      <c r="Y310" s="39"/>
      <c r="Z310" s="39"/>
    </row>
    <row r="311" spans="1:26" ht="12.75" customHeight="1" x14ac:dyDescent="0.2">
      <c r="A311" s="38"/>
      <c r="B311" s="39"/>
      <c r="C311" s="39"/>
      <c r="D311" s="39"/>
      <c r="E311" s="39"/>
      <c r="F311" s="39"/>
      <c r="G311" s="39"/>
      <c r="H311" s="39"/>
      <c r="I311" s="39"/>
      <c r="J311" s="39"/>
      <c r="K311" s="39"/>
      <c r="L311" s="39"/>
      <c r="M311" s="39"/>
      <c r="N311" s="39"/>
      <c r="O311" s="39"/>
      <c r="P311" s="39"/>
      <c r="Q311" s="39"/>
      <c r="R311" s="39"/>
      <c r="S311" s="39"/>
      <c r="T311" s="39"/>
      <c r="U311" s="39"/>
      <c r="V311" s="39"/>
      <c r="W311" s="39"/>
      <c r="X311" s="39"/>
      <c r="Y311" s="39"/>
      <c r="Z311" s="39"/>
    </row>
    <row r="312" spans="1:26" ht="12.75" customHeight="1" x14ac:dyDescent="0.2">
      <c r="A312" s="38"/>
      <c r="B312" s="39"/>
      <c r="C312" s="39"/>
      <c r="D312" s="39"/>
      <c r="E312" s="39"/>
      <c r="F312" s="39"/>
      <c r="G312" s="39"/>
      <c r="H312" s="39"/>
      <c r="I312" s="39"/>
      <c r="J312" s="39"/>
      <c r="K312" s="39"/>
      <c r="L312" s="39"/>
      <c r="M312" s="39"/>
      <c r="N312" s="39"/>
      <c r="O312" s="39"/>
      <c r="P312" s="39"/>
      <c r="Q312" s="39"/>
      <c r="R312" s="39"/>
      <c r="S312" s="39"/>
      <c r="T312" s="39"/>
      <c r="U312" s="39"/>
      <c r="V312" s="39"/>
      <c r="W312" s="39"/>
      <c r="X312" s="39"/>
      <c r="Y312" s="39"/>
      <c r="Z312" s="39"/>
    </row>
    <row r="313" spans="1:26" ht="12.75" customHeight="1" x14ac:dyDescent="0.2">
      <c r="A313" s="38"/>
      <c r="B313" s="39"/>
      <c r="C313" s="39"/>
      <c r="D313" s="39"/>
      <c r="E313" s="39"/>
      <c r="F313" s="39"/>
      <c r="G313" s="39"/>
      <c r="H313" s="39"/>
      <c r="I313" s="39"/>
      <c r="J313" s="39"/>
      <c r="K313" s="39"/>
      <c r="L313" s="39"/>
      <c r="M313" s="39"/>
      <c r="N313" s="39"/>
      <c r="O313" s="39"/>
      <c r="P313" s="39"/>
      <c r="Q313" s="39"/>
      <c r="R313" s="39"/>
      <c r="S313" s="39"/>
      <c r="T313" s="39"/>
      <c r="U313" s="39"/>
      <c r="V313" s="39"/>
      <c r="W313" s="39"/>
      <c r="X313" s="39"/>
      <c r="Y313" s="39"/>
      <c r="Z313" s="39"/>
    </row>
    <row r="314" spans="1:26" ht="12.75" customHeight="1" x14ac:dyDescent="0.2">
      <c r="A314" s="38"/>
      <c r="B314" s="39"/>
      <c r="C314" s="39"/>
      <c r="D314" s="39"/>
      <c r="E314" s="39"/>
      <c r="F314" s="39"/>
      <c r="G314" s="39"/>
      <c r="H314" s="39"/>
      <c r="I314" s="39"/>
      <c r="J314" s="39"/>
      <c r="K314" s="39"/>
      <c r="L314" s="39"/>
      <c r="M314" s="39"/>
      <c r="N314" s="39"/>
      <c r="O314" s="39"/>
      <c r="P314" s="39"/>
      <c r="Q314" s="39"/>
      <c r="R314" s="39"/>
      <c r="S314" s="39"/>
      <c r="T314" s="39"/>
      <c r="U314" s="39"/>
      <c r="V314" s="39"/>
      <c r="W314" s="39"/>
      <c r="X314" s="39"/>
      <c r="Y314" s="39"/>
      <c r="Z314" s="39"/>
    </row>
    <row r="315" spans="1:26" ht="12.75" customHeight="1" x14ac:dyDescent="0.2">
      <c r="A315" s="38"/>
      <c r="B315" s="39"/>
      <c r="C315" s="39"/>
      <c r="D315" s="39"/>
      <c r="E315" s="39"/>
      <c r="F315" s="39"/>
      <c r="G315" s="39"/>
      <c r="H315" s="39"/>
      <c r="I315" s="39"/>
      <c r="J315" s="39"/>
      <c r="K315" s="39"/>
      <c r="L315" s="39"/>
      <c r="M315" s="39"/>
      <c r="N315" s="39"/>
      <c r="O315" s="39"/>
      <c r="P315" s="39"/>
      <c r="Q315" s="39"/>
      <c r="R315" s="39"/>
      <c r="S315" s="39"/>
      <c r="T315" s="39"/>
      <c r="U315" s="39"/>
      <c r="V315" s="39"/>
      <c r="W315" s="39"/>
      <c r="X315" s="39"/>
      <c r="Y315" s="39"/>
      <c r="Z315" s="39"/>
    </row>
    <row r="316" spans="1:26" ht="12.75" customHeight="1" x14ac:dyDescent="0.2">
      <c r="A316" s="38"/>
      <c r="B316" s="39"/>
      <c r="C316" s="39"/>
      <c r="D316" s="39"/>
      <c r="E316" s="39"/>
      <c r="F316" s="39"/>
      <c r="G316" s="39"/>
      <c r="H316" s="39"/>
      <c r="I316" s="39"/>
      <c r="J316" s="39"/>
      <c r="K316" s="39"/>
      <c r="L316" s="39"/>
      <c r="M316" s="39"/>
      <c r="N316" s="39"/>
      <c r="O316" s="39"/>
      <c r="P316" s="39"/>
      <c r="Q316" s="39"/>
      <c r="R316" s="39"/>
      <c r="S316" s="39"/>
      <c r="T316" s="39"/>
      <c r="U316" s="39"/>
      <c r="V316" s="39"/>
      <c r="W316" s="39"/>
      <c r="X316" s="39"/>
      <c r="Y316" s="39"/>
      <c r="Z316" s="39"/>
    </row>
    <row r="317" spans="1:26" ht="12.75" customHeight="1" x14ac:dyDescent="0.2">
      <c r="A317" s="38"/>
      <c r="B317" s="39"/>
      <c r="C317" s="39"/>
      <c r="D317" s="39"/>
      <c r="E317" s="39"/>
      <c r="F317" s="39"/>
      <c r="G317" s="39"/>
      <c r="H317" s="39"/>
      <c r="I317" s="39"/>
      <c r="J317" s="39"/>
      <c r="K317" s="39"/>
      <c r="L317" s="39"/>
      <c r="M317" s="39"/>
      <c r="N317" s="39"/>
      <c r="O317" s="39"/>
      <c r="P317" s="39"/>
      <c r="Q317" s="39"/>
      <c r="R317" s="39"/>
      <c r="S317" s="39"/>
      <c r="T317" s="39"/>
      <c r="U317" s="39"/>
      <c r="V317" s="39"/>
      <c r="W317" s="39"/>
      <c r="X317" s="39"/>
      <c r="Y317" s="39"/>
      <c r="Z317" s="39"/>
    </row>
    <row r="318" spans="1:26" ht="12.75" customHeight="1" x14ac:dyDescent="0.2">
      <c r="A318" s="38"/>
      <c r="B318" s="39"/>
      <c r="C318" s="39"/>
      <c r="D318" s="39"/>
      <c r="E318" s="39"/>
      <c r="F318" s="39"/>
      <c r="G318" s="39"/>
      <c r="H318" s="39"/>
      <c r="I318" s="39"/>
      <c r="J318" s="39"/>
      <c r="K318" s="39"/>
      <c r="L318" s="39"/>
      <c r="M318" s="39"/>
      <c r="N318" s="39"/>
      <c r="O318" s="39"/>
      <c r="P318" s="39"/>
      <c r="Q318" s="39"/>
      <c r="R318" s="39"/>
      <c r="S318" s="39"/>
      <c r="T318" s="39"/>
      <c r="U318" s="39"/>
      <c r="V318" s="39"/>
      <c r="W318" s="39"/>
      <c r="X318" s="39"/>
      <c r="Y318" s="39"/>
      <c r="Z318" s="39"/>
    </row>
    <row r="319" spans="1:26" ht="12.75" customHeight="1" x14ac:dyDescent="0.2">
      <c r="A319" s="38"/>
      <c r="B319" s="39"/>
      <c r="C319" s="39"/>
      <c r="D319" s="39"/>
      <c r="E319" s="39"/>
      <c r="F319" s="39"/>
      <c r="G319" s="39"/>
      <c r="H319" s="39"/>
      <c r="I319" s="39"/>
      <c r="J319" s="39"/>
      <c r="K319" s="39"/>
      <c r="L319" s="39"/>
      <c r="M319" s="39"/>
      <c r="N319" s="39"/>
      <c r="O319" s="39"/>
      <c r="P319" s="39"/>
      <c r="Q319" s="39"/>
      <c r="R319" s="39"/>
      <c r="S319" s="39"/>
      <c r="T319" s="39"/>
      <c r="U319" s="39"/>
      <c r="V319" s="39"/>
      <c r="W319" s="39"/>
      <c r="X319" s="39"/>
      <c r="Y319" s="39"/>
      <c r="Z319" s="39"/>
    </row>
    <row r="320" spans="1:26" ht="12.75" customHeight="1" x14ac:dyDescent="0.2">
      <c r="A320" s="38"/>
      <c r="B320" s="39"/>
      <c r="C320" s="39"/>
      <c r="D320" s="39"/>
      <c r="E320" s="39"/>
      <c r="F320" s="39"/>
      <c r="G320" s="39"/>
      <c r="H320" s="39"/>
      <c r="I320" s="39"/>
      <c r="J320" s="39"/>
      <c r="K320" s="39"/>
      <c r="L320" s="39"/>
      <c r="M320" s="39"/>
      <c r="N320" s="39"/>
      <c r="O320" s="39"/>
      <c r="P320" s="39"/>
      <c r="Q320" s="39"/>
      <c r="R320" s="39"/>
      <c r="S320" s="39"/>
      <c r="T320" s="39"/>
      <c r="U320" s="39"/>
      <c r="V320" s="39"/>
      <c r="W320" s="39"/>
      <c r="X320" s="39"/>
      <c r="Y320" s="39"/>
      <c r="Z320" s="39"/>
    </row>
    <row r="321" spans="1:26" ht="12.75" customHeight="1" x14ac:dyDescent="0.2">
      <c r="A321" s="38"/>
      <c r="B321" s="39"/>
      <c r="C321" s="39"/>
      <c r="D321" s="39"/>
      <c r="E321" s="39"/>
      <c r="F321" s="39"/>
      <c r="G321" s="39"/>
      <c r="H321" s="39"/>
      <c r="I321" s="39"/>
      <c r="J321" s="39"/>
      <c r="K321" s="39"/>
      <c r="L321" s="39"/>
      <c r="M321" s="39"/>
      <c r="N321" s="39"/>
      <c r="O321" s="39"/>
      <c r="P321" s="39"/>
      <c r="Q321" s="39"/>
      <c r="R321" s="39"/>
      <c r="S321" s="39"/>
      <c r="T321" s="39"/>
      <c r="U321" s="39"/>
      <c r="V321" s="39"/>
      <c r="W321" s="39"/>
      <c r="X321" s="39"/>
      <c r="Y321" s="39"/>
      <c r="Z321" s="39"/>
    </row>
    <row r="322" spans="1:26" ht="12.75" customHeight="1" x14ac:dyDescent="0.2">
      <c r="A322" s="38"/>
      <c r="B322" s="39"/>
      <c r="C322" s="39"/>
      <c r="D322" s="39"/>
      <c r="E322" s="39"/>
      <c r="F322" s="39"/>
      <c r="G322" s="39"/>
      <c r="H322" s="39"/>
      <c r="I322" s="39"/>
      <c r="J322" s="39"/>
      <c r="K322" s="39"/>
      <c r="L322" s="39"/>
      <c r="M322" s="39"/>
      <c r="N322" s="39"/>
      <c r="O322" s="39"/>
      <c r="P322" s="39"/>
      <c r="Q322" s="39"/>
      <c r="R322" s="39"/>
      <c r="S322" s="39"/>
      <c r="T322" s="39"/>
      <c r="U322" s="39"/>
      <c r="V322" s="39"/>
      <c r="W322" s="39"/>
      <c r="X322" s="39"/>
      <c r="Y322" s="39"/>
      <c r="Z322" s="39"/>
    </row>
    <row r="323" spans="1:26" ht="12.75" customHeight="1" x14ac:dyDescent="0.2">
      <c r="A323" s="38"/>
      <c r="B323" s="39"/>
      <c r="C323" s="39"/>
      <c r="D323" s="39"/>
      <c r="E323" s="39"/>
      <c r="F323" s="39"/>
      <c r="G323" s="39"/>
      <c r="H323" s="39"/>
      <c r="I323" s="39"/>
      <c r="J323" s="39"/>
      <c r="K323" s="39"/>
      <c r="L323" s="39"/>
      <c r="M323" s="39"/>
      <c r="N323" s="39"/>
      <c r="O323" s="39"/>
      <c r="P323" s="39"/>
      <c r="Q323" s="39"/>
      <c r="R323" s="39"/>
      <c r="S323" s="39"/>
      <c r="T323" s="39"/>
      <c r="U323" s="39"/>
      <c r="V323" s="39"/>
      <c r="W323" s="39"/>
      <c r="X323" s="39"/>
      <c r="Y323" s="39"/>
      <c r="Z323" s="39"/>
    </row>
    <row r="324" spans="1:26" ht="12.75" customHeight="1" x14ac:dyDescent="0.2">
      <c r="A324" s="38"/>
      <c r="B324" s="39"/>
      <c r="C324" s="39"/>
      <c r="D324" s="39"/>
      <c r="E324" s="39"/>
      <c r="F324" s="39"/>
      <c r="G324" s="39"/>
      <c r="H324" s="39"/>
      <c r="I324" s="39"/>
      <c r="J324" s="39"/>
      <c r="K324" s="39"/>
      <c r="L324" s="39"/>
      <c r="M324" s="39"/>
      <c r="N324" s="39"/>
      <c r="O324" s="39"/>
      <c r="P324" s="39"/>
      <c r="Q324" s="39"/>
      <c r="R324" s="39"/>
      <c r="S324" s="39"/>
      <c r="T324" s="39"/>
      <c r="U324" s="39"/>
      <c r="V324" s="39"/>
      <c r="W324" s="39"/>
      <c r="X324" s="39"/>
      <c r="Y324" s="39"/>
      <c r="Z324" s="39"/>
    </row>
    <row r="325" spans="1:26" ht="12.75" customHeight="1" x14ac:dyDescent="0.2">
      <c r="A325" s="38"/>
      <c r="B325" s="39"/>
      <c r="C325" s="39"/>
      <c r="D325" s="39"/>
      <c r="E325" s="39"/>
      <c r="F325" s="39"/>
      <c r="G325" s="39"/>
      <c r="H325" s="39"/>
      <c r="I325" s="39"/>
      <c r="J325" s="39"/>
      <c r="K325" s="39"/>
      <c r="L325" s="39"/>
      <c r="M325" s="39"/>
      <c r="N325" s="39"/>
      <c r="O325" s="39"/>
      <c r="P325" s="39"/>
      <c r="Q325" s="39"/>
      <c r="R325" s="39"/>
      <c r="S325" s="39"/>
      <c r="T325" s="39"/>
      <c r="U325" s="39"/>
      <c r="V325" s="39"/>
      <c r="W325" s="39"/>
      <c r="X325" s="39"/>
      <c r="Y325" s="39"/>
      <c r="Z325" s="39"/>
    </row>
    <row r="326" spans="1:26" ht="12.75" customHeight="1" x14ac:dyDescent="0.2">
      <c r="A326" s="38"/>
      <c r="B326" s="39"/>
      <c r="C326" s="39"/>
      <c r="D326" s="39"/>
      <c r="E326" s="39"/>
      <c r="F326" s="39"/>
      <c r="G326" s="39"/>
      <c r="H326" s="39"/>
      <c r="I326" s="39"/>
      <c r="J326" s="39"/>
      <c r="K326" s="39"/>
      <c r="L326" s="39"/>
      <c r="M326" s="39"/>
      <c r="N326" s="39"/>
      <c r="O326" s="39"/>
      <c r="P326" s="39"/>
      <c r="Q326" s="39"/>
      <c r="R326" s="39"/>
      <c r="S326" s="39"/>
      <c r="T326" s="39"/>
      <c r="U326" s="39"/>
      <c r="V326" s="39"/>
      <c r="W326" s="39"/>
      <c r="X326" s="39"/>
      <c r="Y326" s="39"/>
      <c r="Z326" s="39"/>
    </row>
    <row r="327" spans="1:26" ht="12.75" customHeight="1" x14ac:dyDescent="0.2">
      <c r="A327" s="38"/>
      <c r="B327" s="39"/>
      <c r="C327" s="39"/>
      <c r="D327" s="39"/>
      <c r="E327" s="39"/>
      <c r="F327" s="39"/>
      <c r="G327" s="39"/>
      <c r="H327" s="39"/>
      <c r="I327" s="39"/>
      <c r="J327" s="39"/>
      <c r="K327" s="39"/>
      <c r="L327" s="39"/>
      <c r="M327" s="39"/>
      <c r="N327" s="39"/>
      <c r="O327" s="39"/>
      <c r="P327" s="39"/>
      <c r="Q327" s="39"/>
      <c r="R327" s="39"/>
      <c r="S327" s="39"/>
      <c r="T327" s="39"/>
      <c r="U327" s="39"/>
      <c r="V327" s="39"/>
      <c r="W327" s="39"/>
      <c r="X327" s="39"/>
      <c r="Y327" s="39"/>
      <c r="Z327" s="39"/>
    </row>
    <row r="328" spans="1:26" ht="12.75" customHeight="1" x14ac:dyDescent="0.2">
      <c r="A328" s="39"/>
      <c r="B328" s="39"/>
      <c r="C328" s="39"/>
      <c r="D328" s="39"/>
      <c r="E328" s="39"/>
      <c r="F328" s="39"/>
      <c r="G328" s="39"/>
      <c r="H328" s="39"/>
      <c r="I328" s="39"/>
      <c r="J328" s="39"/>
      <c r="K328" s="39"/>
      <c r="L328" s="39"/>
      <c r="M328" s="39"/>
      <c r="N328" s="39"/>
      <c r="O328" s="39"/>
      <c r="P328" s="39"/>
      <c r="Q328" s="39"/>
      <c r="R328" s="39"/>
      <c r="S328" s="39"/>
      <c r="T328" s="39"/>
      <c r="U328" s="39"/>
      <c r="V328" s="39"/>
      <c r="W328" s="39"/>
      <c r="X328" s="39"/>
      <c r="Y328" s="39"/>
      <c r="Z328" s="39"/>
    </row>
    <row r="329" spans="1:26" ht="12.75" customHeight="1" x14ac:dyDescent="0.2">
      <c r="A329" s="39"/>
      <c r="B329" s="39"/>
      <c r="C329" s="39"/>
      <c r="D329" s="39"/>
      <c r="E329" s="39"/>
      <c r="F329" s="39"/>
      <c r="G329" s="39"/>
      <c r="H329" s="39"/>
      <c r="I329" s="39"/>
      <c r="J329" s="39"/>
      <c r="K329" s="39"/>
      <c r="L329" s="39"/>
      <c r="M329" s="39"/>
      <c r="N329" s="39"/>
      <c r="O329" s="39"/>
      <c r="P329" s="39"/>
      <c r="Q329" s="39"/>
      <c r="R329" s="39"/>
      <c r="S329" s="39"/>
      <c r="T329" s="39"/>
      <c r="U329" s="39"/>
      <c r="V329" s="39"/>
      <c r="W329" s="39"/>
      <c r="X329" s="39"/>
      <c r="Y329" s="39"/>
      <c r="Z329" s="39"/>
    </row>
    <row r="330" spans="1:26" ht="12.75" customHeight="1" x14ac:dyDescent="0.2">
      <c r="A330" s="39"/>
      <c r="B330" s="39"/>
      <c r="C330" s="39"/>
      <c r="D330" s="39"/>
      <c r="E330" s="39"/>
      <c r="F330" s="39"/>
      <c r="G330" s="39"/>
      <c r="H330" s="39"/>
      <c r="I330" s="39"/>
      <c r="J330" s="39"/>
      <c r="K330" s="39"/>
      <c r="L330" s="39"/>
      <c r="M330" s="39"/>
      <c r="N330" s="39"/>
      <c r="O330" s="39"/>
      <c r="P330" s="39"/>
      <c r="Q330" s="39"/>
      <c r="R330" s="39"/>
      <c r="S330" s="39"/>
      <c r="T330" s="39"/>
      <c r="U330" s="39"/>
      <c r="V330" s="39"/>
      <c r="W330" s="39"/>
      <c r="X330" s="39"/>
      <c r="Y330" s="39"/>
      <c r="Z330" s="39"/>
    </row>
    <row r="331" spans="1:26" ht="12.75" customHeight="1" x14ac:dyDescent="0.2">
      <c r="A331" s="39"/>
      <c r="B331" s="39"/>
      <c r="C331" s="39"/>
      <c r="D331" s="39"/>
      <c r="E331" s="39"/>
      <c r="F331" s="39"/>
      <c r="G331" s="39"/>
      <c r="H331" s="39"/>
      <c r="I331" s="39"/>
      <c r="J331" s="39"/>
      <c r="K331" s="39"/>
      <c r="L331" s="39"/>
      <c r="M331" s="39"/>
      <c r="N331" s="39"/>
      <c r="O331" s="39"/>
      <c r="P331" s="39"/>
      <c r="Q331" s="39"/>
      <c r="R331" s="39"/>
      <c r="S331" s="39"/>
      <c r="T331" s="39"/>
      <c r="U331" s="39"/>
      <c r="V331" s="39"/>
      <c r="W331" s="39"/>
      <c r="X331" s="39"/>
      <c r="Y331" s="39"/>
      <c r="Z331" s="39"/>
    </row>
    <row r="332" spans="1:26" ht="12.75" customHeight="1" x14ac:dyDescent="0.2">
      <c r="A332" s="39"/>
      <c r="B332" s="39"/>
      <c r="C332" s="39"/>
      <c r="D332" s="39"/>
      <c r="E332" s="39"/>
      <c r="F332" s="39"/>
      <c r="G332" s="39"/>
      <c r="H332" s="39"/>
      <c r="I332" s="39"/>
      <c r="J332" s="39"/>
      <c r="K332" s="39"/>
      <c r="L332" s="39"/>
      <c r="M332" s="39"/>
      <c r="N332" s="39"/>
      <c r="O332" s="39"/>
      <c r="P332" s="39"/>
      <c r="Q332" s="39"/>
      <c r="R332" s="39"/>
      <c r="S332" s="39"/>
      <c r="T332" s="39"/>
      <c r="U332" s="39"/>
      <c r="V332" s="39"/>
      <c r="W332" s="39"/>
      <c r="X332" s="39"/>
      <c r="Y332" s="39"/>
      <c r="Z332" s="39"/>
    </row>
    <row r="333" spans="1:26" ht="12.75" customHeight="1" x14ac:dyDescent="0.2">
      <c r="A333" s="39"/>
      <c r="B333" s="39"/>
      <c r="C333" s="39"/>
      <c r="D333" s="39"/>
      <c r="E333" s="39"/>
      <c r="F333" s="39"/>
      <c r="G333" s="39"/>
      <c r="H333" s="39"/>
      <c r="I333" s="39"/>
      <c r="J333" s="39"/>
      <c r="K333" s="39"/>
      <c r="L333" s="39"/>
      <c r="M333" s="39"/>
      <c r="N333" s="39"/>
      <c r="O333" s="39"/>
      <c r="P333" s="39"/>
      <c r="Q333" s="39"/>
      <c r="R333" s="39"/>
      <c r="S333" s="39"/>
      <c r="T333" s="39"/>
      <c r="U333" s="39"/>
      <c r="V333" s="39"/>
      <c r="W333" s="39"/>
      <c r="X333" s="39"/>
      <c r="Y333" s="39"/>
      <c r="Z333" s="39"/>
    </row>
    <row r="334" spans="1:26" ht="12.75" customHeight="1" x14ac:dyDescent="0.2">
      <c r="A334" s="39"/>
      <c r="B334" s="39"/>
      <c r="C334" s="39"/>
      <c r="D334" s="39"/>
      <c r="E334" s="39"/>
      <c r="F334" s="39"/>
      <c r="G334" s="39"/>
      <c r="H334" s="39"/>
      <c r="I334" s="39"/>
      <c r="J334" s="39"/>
      <c r="K334" s="39"/>
      <c r="L334" s="39"/>
      <c r="M334" s="39"/>
      <c r="N334" s="39"/>
      <c r="O334" s="39"/>
      <c r="P334" s="39"/>
      <c r="Q334" s="39"/>
      <c r="R334" s="39"/>
      <c r="S334" s="39"/>
      <c r="T334" s="39"/>
      <c r="U334" s="39"/>
      <c r="V334" s="39"/>
      <c r="W334" s="39"/>
      <c r="X334" s="39"/>
      <c r="Y334" s="39"/>
      <c r="Z334" s="39"/>
    </row>
    <row r="335" spans="1:26" ht="12.75" customHeight="1" x14ac:dyDescent="0.2">
      <c r="A335" s="39"/>
      <c r="B335" s="39"/>
      <c r="C335" s="39"/>
      <c r="D335" s="39"/>
      <c r="E335" s="39"/>
      <c r="F335" s="39"/>
      <c r="G335" s="39"/>
      <c r="H335" s="39"/>
      <c r="I335" s="39"/>
      <c r="J335" s="39"/>
      <c r="K335" s="39"/>
      <c r="L335" s="39"/>
      <c r="M335" s="39"/>
      <c r="N335" s="39"/>
      <c r="O335" s="39"/>
      <c r="P335" s="39"/>
      <c r="Q335" s="39"/>
      <c r="R335" s="39"/>
      <c r="S335" s="39"/>
      <c r="T335" s="39"/>
      <c r="U335" s="39"/>
      <c r="V335" s="39"/>
      <c r="W335" s="39"/>
      <c r="X335" s="39"/>
      <c r="Y335" s="39"/>
      <c r="Z335" s="39"/>
    </row>
    <row r="336" spans="1:26" ht="12.75" customHeight="1" x14ac:dyDescent="0.2">
      <c r="A336" s="39"/>
      <c r="B336" s="39"/>
      <c r="C336" s="39"/>
      <c r="D336" s="39"/>
      <c r="E336" s="39"/>
      <c r="F336" s="39"/>
      <c r="G336" s="39"/>
      <c r="H336" s="39"/>
      <c r="I336" s="39"/>
      <c r="J336" s="39"/>
      <c r="K336" s="39"/>
      <c r="L336" s="39"/>
      <c r="M336" s="39"/>
      <c r="N336" s="39"/>
      <c r="O336" s="39"/>
      <c r="P336" s="39"/>
      <c r="Q336" s="39"/>
      <c r="R336" s="39"/>
      <c r="S336" s="39"/>
      <c r="T336" s="39"/>
      <c r="U336" s="39"/>
      <c r="V336" s="39"/>
      <c r="W336" s="39"/>
      <c r="X336" s="39"/>
      <c r="Y336" s="39"/>
      <c r="Z336" s="39"/>
    </row>
    <row r="337" spans="1:26" ht="12.75" customHeight="1" x14ac:dyDescent="0.2">
      <c r="A337" s="39"/>
      <c r="B337" s="39"/>
      <c r="C337" s="39"/>
      <c r="D337" s="39"/>
      <c r="E337" s="39"/>
      <c r="F337" s="39"/>
      <c r="G337" s="39"/>
      <c r="H337" s="39"/>
      <c r="I337" s="39"/>
      <c r="J337" s="39"/>
      <c r="K337" s="39"/>
      <c r="L337" s="39"/>
      <c r="M337" s="39"/>
      <c r="N337" s="39"/>
      <c r="O337" s="39"/>
      <c r="P337" s="39"/>
      <c r="Q337" s="39"/>
      <c r="R337" s="39"/>
      <c r="S337" s="39"/>
      <c r="T337" s="39"/>
      <c r="U337" s="39"/>
      <c r="V337" s="39"/>
      <c r="W337" s="39"/>
      <c r="X337" s="39"/>
      <c r="Y337" s="39"/>
      <c r="Z337" s="39"/>
    </row>
    <row r="338" spans="1:26" ht="12.75" customHeight="1" x14ac:dyDescent="0.2">
      <c r="A338" s="39"/>
      <c r="B338" s="39"/>
      <c r="C338" s="39"/>
      <c r="D338" s="39"/>
      <c r="E338" s="39"/>
      <c r="F338" s="39"/>
      <c r="G338" s="39"/>
      <c r="H338" s="39"/>
      <c r="I338" s="39"/>
      <c r="J338" s="39"/>
      <c r="K338" s="39"/>
      <c r="L338" s="39"/>
      <c r="M338" s="39"/>
      <c r="N338" s="39"/>
      <c r="O338" s="39"/>
      <c r="P338" s="39"/>
      <c r="Q338" s="39"/>
      <c r="R338" s="39"/>
      <c r="S338" s="39"/>
      <c r="T338" s="39"/>
      <c r="U338" s="39"/>
      <c r="V338" s="39"/>
      <c r="W338" s="39"/>
      <c r="X338" s="39"/>
      <c r="Y338" s="39"/>
      <c r="Z338" s="39"/>
    </row>
    <row r="339" spans="1:26" ht="12.75" customHeight="1" x14ac:dyDescent="0.2">
      <c r="A339" s="39"/>
      <c r="B339" s="39"/>
      <c r="C339" s="39"/>
      <c r="D339" s="39"/>
      <c r="E339" s="39"/>
      <c r="F339" s="39"/>
      <c r="G339" s="39"/>
      <c r="H339" s="39"/>
      <c r="I339" s="39"/>
      <c r="J339" s="39"/>
      <c r="K339" s="39"/>
      <c r="L339" s="39"/>
      <c r="M339" s="39"/>
      <c r="N339" s="39"/>
      <c r="O339" s="39"/>
      <c r="P339" s="39"/>
      <c r="Q339" s="39"/>
      <c r="R339" s="39"/>
      <c r="S339" s="39"/>
      <c r="T339" s="39"/>
      <c r="U339" s="39"/>
      <c r="V339" s="39"/>
      <c r="W339" s="39"/>
      <c r="X339" s="39"/>
      <c r="Y339" s="39"/>
      <c r="Z339" s="39"/>
    </row>
    <row r="340" spans="1:26" ht="12.75" customHeight="1" x14ac:dyDescent="0.2">
      <c r="A340" s="39"/>
      <c r="B340" s="39"/>
      <c r="C340" s="39"/>
      <c r="D340" s="39"/>
      <c r="E340" s="39"/>
      <c r="F340" s="39"/>
      <c r="G340" s="39"/>
      <c r="H340" s="39"/>
      <c r="I340" s="39"/>
      <c r="J340" s="39"/>
      <c r="K340" s="39"/>
      <c r="L340" s="39"/>
      <c r="M340" s="39"/>
      <c r="N340" s="39"/>
      <c r="O340" s="39"/>
      <c r="P340" s="39"/>
      <c r="Q340" s="39"/>
      <c r="R340" s="39"/>
      <c r="S340" s="39"/>
      <c r="T340" s="39"/>
      <c r="U340" s="39"/>
      <c r="V340" s="39"/>
      <c r="W340" s="39"/>
      <c r="X340" s="39"/>
      <c r="Y340" s="39"/>
      <c r="Z340" s="39"/>
    </row>
    <row r="341" spans="1:26" ht="12.75" customHeight="1" x14ac:dyDescent="0.2">
      <c r="A341" s="39"/>
      <c r="B341" s="39"/>
      <c r="C341" s="39"/>
      <c r="D341" s="39"/>
      <c r="E341" s="39"/>
      <c r="F341" s="39"/>
      <c r="G341" s="39"/>
      <c r="H341" s="39"/>
      <c r="I341" s="39"/>
      <c r="J341" s="39"/>
      <c r="K341" s="39"/>
      <c r="L341" s="39"/>
      <c r="M341" s="39"/>
      <c r="N341" s="39"/>
      <c r="O341" s="39"/>
      <c r="P341" s="39"/>
      <c r="Q341" s="39"/>
      <c r="R341" s="39"/>
      <c r="S341" s="39"/>
      <c r="T341" s="39"/>
      <c r="U341" s="39"/>
      <c r="V341" s="39"/>
      <c r="W341" s="39"/>
      <c r="X341" s="39"/>
      <c r="Y341" s="39"/>
      <c r="Z341" s="39"/>
    </row>
    <row r="342" spans="1:26" ht="12.75" customHeight="1" x14ac:dyDescent="0.2">
      <c r="A342" s="39"/>
      <c r="B342" s="39"/>
      <c r="C342" s="39"/>
      <c r="D342" s="39"/>
      <c r="E342" s="39"/>
      <c r="F342" s="39"/>
      <c r="G342" s="39"/>
      <c r="H342" s="39"/>
      <c r="I342" s="39"/>
      <c r="J342" s="39"/>
      <c r="K342" s="39"/>
      <c r="L342" s="39"/>
      <c r="M342" s="39"/>
      <c r="N342" s="39"/>
      <c r="O342" s="39"/>
      <c r="P342" s="39"/>
      <c r="Q342" s="39"/>
      <c r="R342" s="39"/>
      <c r="S342" s="39"/>
      <c r="T342" s="39"/>
      <c r="U342" s="39"/>
      <c r="V342" s="39"/>
      <c r="W342" s="39"/>
      <c r="X342" s="39"/>
      <c r="Y342" s="39"/>
      <c r="Z342" s="39"/>
    </row>
    <row r="343" spans="1:26" ht="12.75" customHeight="1" x14ac:dyDescent="0.2">
      <c r="A343" s="39"/>
      <c r="B343" s="39"/>
      <c r="C343" s="39"/>
      <c r="D343" s="39"/>
      <c r="E343" s="39"/>
      <c r="F343" s="39"/>
      <c r="G343" s="39"/>
      <c r="H343" s="39"/>
      <c r="I343" s="39"/>
      <c r="J343" s="39"/>
      <c r="K343" s="39"/>
      <c r="L343" s="39"/>
      <c r="M343" s="39"/>
      <c r="N343" s="39"/>
      <c r="O343" s="39"/>
      <c r="P343" s="39"/>
      <c r="Q343" s="39"/>
      <c r="R343" s="39"/>
      <c r="S343" s="39"/>
      <c r="T343" s="39"/>
      <c r="U343" s="39"/>
      <c r="V343" s="39"/>
      <c r="W343" s="39"/>
      <c r="X343" s="39"/>
      <c r="Y343" s="39"/>
      <c r="Z343" s="39"/>
    </row>
    <row r="344" spans="1:26" ht="12.75" customHeight="1" x14ac:dyDescent="0.2">
      <c r="A344" s="39"/>
      <c r="B344" s="39"/>
      <c r="C344" s="38" t="s">
        <v>209</v>
      </c>
      <c r="D344" s="38" t="s">
        <v>210</v>
      </c>
      <c r="E344" s="38"/>
      <c r="F344" s="38"/>
      <c r="G344" s="38"/>
      <c r="H344" s="38" t="s">
        <v>211</v>
      </c>
      <c r="I344" s="39"/>
      <c r="J344" s="39"/>
      <c r="K344" s="39"/>
      <c r="L344" s="39"/>
      <c r="M344" s="39"/>
      <c r="N344" s="39"/>
      <c r="O344" s="39"/>
      <c r="P344" s="39"/>
      <c r="Q344" s="39"/>
      <c r="R344" s="39"/>
      <c r="S344" s="39"/>
      <c r="T344" s="39"/>
      <c r="U344" s="39"/>
      <c r="V344" s="39"/>
      <c r="W344" s="39"/>
      <c r="X344" s="39"/>
      <c r="Y344" s="39"/>
      <c r="Z344" s="39"/>
    </row>
    <row r="345" spans="1:26" ht="12.75" customHeight="1" x14ac:dyDescent="0.2">
      <c r="A345" s="39"/>
      <c r="B345" s="39"/>
      <c r="C345" s="40" t="s">
        <v>212</v>
      </c>
      <c r="D345" s="40" t="s">
        <v>213</v>
      </c>
      <c r="E345" s="40"/>
      <c r="F345" s="40"/>
      <c r="G345" s="40"/>
      <c r="H345" s="41" t="s">
        <v>214</v>
      </c>
      <c r="I345" s="39"/>
      <c r="J345" s="39"/>
      <c r="K345" s="39"/>
      <c r="L345" s="39"/>
      <c r="M345" s="39"/>
      <c r="N345" s="39"/>
      <c r="O345" s="39"/>
      <c r="P345" s="39"/>
      <c r="Q345" s="39"/>
      <c r="R345" s="39"/>
      <c r="S345" s="39"/>
      <c r="T345" s="39"/>
      <c r="U345" s="39"/>
      <c r="V345" s="39"/>
      <c r="W345" s="39"/>
      <c r="X345" s="39"/>
      <c r="Y345" s="39"/>
      <c r="Z345" s="39"/>
    </row>
    <row r="346" spans="1:26" ht="12.75" customHeight="1" x14ac:dyDescent="0.2">
      <c r="A346" s="39"/>
      <c r="B346" s="39"/>
      <c r="C346" s="40" t="s">
        <v>212</v>
      </c>
      <c r="D346" s="40" t="s">
        <v>215</v>
      </c>
      <c r="E346" s="40"/>
      <c r="F346" s="40"/>
      <c r="G346" s="40"/>
      <c r="H346" s="41" t="s">
        <v>216</v>
      </c>
      <c r="I346" s="39"/>
      <c r="J346" s="39"/>
      <c r="K346" s="39"/>
      <c r="L346" s="39"/>
      <c r="M346" s="39"/>
      <c r="N346" s="39"/>
      <c r="O346" s="39"/>
      <c r="P346" s="39"/>
      <c r="Q346" s="39"/>
      <c r="R346" s="39"/>
      <c r="S346" s="39"/>
      <c r="T346" s="39"/>
      <c r="U346" s="39"/>
      <c r="V346" s="39"/>
      <c r="W346" s="39"/>
      <c r="X346" s="39"/>
      <c r="Y346" s="39"/>
      <c r="Z346" s="39"/>
    </row>
    <row r="347" spans="1:26" ht="12.75" customHeight="1" x14ac:dyDescent="0.2">
      <c r="A347" s="39"/>
      <c r="B347" s="39"/>
      <c r="C347" s="40" t="s">
        <v>212</v>
      </c>
      <c r="D347" s="40" t="s">
        <v>217</v>
      </c>
      <c r="E347" s="40"/>
      <c r="F347" s="40"/>
      <c r="G347" s="40"/>
      <c r="H347" s="41" t="s">
        <v>218</v>
      </c>
      <c r="I347" s="39"/>
      <c r="J347" s="39"/>
      <c r="K347" s="39"/>
      <c r="L347" s="39"/>
      <c r="M347" s="39"/>
      <c r="N347" s="39"/>
      <c r="O347" s="39"/>
      <c r="P347" s="39"/>
      <c r="Q347" s="39"/>
      <c r="R347" s="39"/>
      <c r="S347" s="39"/>
      <c r="T347" s="39"/>
      <c r="U347" s="39"/>
      <c r="V347" s="39"/>
      <c r="W347" s="39"/>
      <c r="X347" s="39"/>
      <c r="Y347" s="39"/>
      <c r="Z347" s="39"/>
    </row>
    <row r="348" spans="1:26" ht="12.75" customHeight="1" x14ac:dyDescent="0.2">
      <c r="A348" s="39"/>
      <c r="B348" s="39"/>
      <c r="C348" s="40" t="s">
        <v>212</v>
      </c>
      <c r="D348" s="40" t="s">
        <v>219</v>
      </c>
      <c r="E348" s="40"/>
      <c r="F348" s="40"/>
      <c r="G348" s="40"/>
      <c r="H348" s="41" t="s">
        <v>220</v>
      </c>
      <c r="I348" s="39"/>
      <c r="J348" s="39"/>
      <c r="K348" s="39"/>
      <c r="L348" s="39"/>
      <c r="M348" s="39"/>
      <c r="N348" s="39"/>
      <c r="O348" s="39"/>
      <c r="P348" s="39"/>
      <c r="Q348" s="39"/>
      <c r="R348" s="39"/>
      <c r="S348" s="39"/>
      <c r="T348" s="39"/>
      <c r="U348" s="39"/>
      <c r="V348" s="39"/>
      <c r="W348" s="39"/>
      <c r="X348" s="39"/>
      <c r="Y348" s="39"/>
      <c r="Z348" s="39"/>
    </row>
    <row r="349" spans="1:26" ht="12.75" customHeight="1" x14ac:dyDescent="0.2">
      <c r="A349" s="39"/>
      <c r="B349" s="39"/>
      <c r="C349" s="40" t="s">
        <v>212</v>
      </c>
      <c r="D349" s="40" t="s">
        <v>221</v>
      </c>
      <c r="E349" s="40"/>
      <c r="F349" s="40"/>
      <c r="G349" s="40"/>
      <c r="H349" s="41" t="s">
        <v>222</v>
      </c>
      <c r="I349" s="39"/>
      <c r="J349" s="39"/>
      <c r="K349" s="39"/>
      <c r="L349" s="39"/>
      <c r="M349" s="39"/>
      <c r="N349" s="39"/>
      <c r="O349" s="39"/>
      <c r="P349" s="39"/>
      <c r="Q349" s="39"/>
      <c r="R349" s="39"/>
      <c r="S349" s="39"/>
      <c r="T349" s="39"/>
      <c r="U349" s="39"/>
      <c r="V349" s="39"/>
      <c r="W349" s="39"/>
      <c r="X349" s="39"/>
      <c r="Y349" s="39"/>
      <c r="Z349" s="39"/>
    </row>
    <row r="350" spans="1:26" ht="12.75" customHeight="1" x14ac:dyDescent="0.2">
      <c r="A350" s="39"/>
      <c r="B350" s="39"/>
      <c r="C350" s="40" t="s">
        <v>212</v>
      </c>
      <c r="D350" s="40" t="s">
        <v>223</v>
      </c>
      <c r="E350" s="40"/>
      <c r="F350" s="40"/>
      <c r="G350" s="40"/>
      <c r="H350" s="41" t="s">
        <v>224</v>
      </c>
      <c r="I350" s="39"/>
      <c r="J350" s="39"/>
      <c r="K350" s="39"/>
      <c r="L350" s="39"/>
      <c r="M350" s="39"/>
      <c r="N350" s="39"/>
      <c r="O350" s="39"/>
      <c r="P350" s="39"/>
      <c r="Q350" s="39"/>
      <c r="R350" s="39"/>
      <c r="S350" s="39"/>
      <c r="T350" s="39"/>
      <c r="U350" s="39"/>
      <c r="V350" s="39"/>
      <c r="W350" s="39"/>
      <c r="X350" s="39"/>
      <c r="Y350" s="39"/>
      <c r="Z350" s="39"/>
    </row>
    <row r="351" spans="1:26" ht="12.75" customHeight="1" x14ac:dyDescent="0.2">
      <c r="A351" s="39"/>
      <c r="B351" s="39"/>
      <c r="C351" s="40" t="s">
        <v>212</v>
      </c>
      <c r="D351" s="28" t="s">
        <v>225</v>
      </c>
      <c r="E351" s="28"/>
      <c r="F351" s="28"/>
      <c r="G351" s="40"/>
      <c r="H351" s="41" t="s">
        <v>226</v>
      </c>
      <c r="I351" s="39"/>
      <c r="J351" s="39"/>
      <c r="K351" s="39"/>
      <c r="L351" s="39"/>
      <c r="M351" s="39"/>
      <c r="N351" s="39"/>
      <c r="O351" s="39"/>
      <c r="P351" s="39"/>
      <c r="Q351" s="39"/>
      <c r="R351" s="39"/>
      <c r="S351" s="39"/>
      <c r="T351" s="39"/>
      <c r="U351" s="39"/>
      <c r="V351" s="39"/>
      <c r="W351" s="39"/>
      <c r="X351" s="39"/>
      <c r="Y351" s="39"/>
      <c r="Z351" s="39"/>
    </row>
    <row r="352" spans="1:26" ht="12.75" customHeight="1" x14ac:dyDescent="0.2">
      <c r="A352" s="39"/>
      <c r="B352" s="39"/>
      <c r="C352" s="45"/>
      <c r="D352" s="45"/>
      <c r="E352" s="46"/>
      <c r="F352" s="47"/>
      <c r="G352" s="47"/>
      <c r="H352" s="36"/>
      <c r="I352" s="39"/>
      <c r="J352" s="39"/>
      <c r="K352" s="39"/>
      <c r="L352" s="39"/>
      <c r="M352" s="39"/>
      <c r="N352" s="39"/>
      <c r="O352" s="39"/>
      <c r="P352" s="39"/>
      <c r="Q352" s="39"/>
      <c r="R352" s="39"/>
      <c r="S352" s="39"/>
      <c r="T352" s="39"/>
      <c r="U352" s="39"/>
      <c r="V352" s="39"/>
      <c r="W352" s="39"/>
      <c r="X352" s="39"/>
      <c r="Y352" s="39"/>
      <c r="Z352" s="39"/>
    </row>
    <row r="353" spans="1:26" ht="12.75" customHeight="1" x14ac:dyDescent="0.2">
      <c r="A353" s="39"/>
      <c r="B353" s="39"/>
      <c r="C353" s="40" t="s">
        <v>213</v>
      </c>
      <c r="D353" s="18" t="s">
        <v>215</v>
      </c>
      <c r="E353" s="18"/>
      <c r="F353" s="18"/>
      <c r="G353" s="40"/>
      <c r="H353" s="41" t="s">
        <v>227</v>
      </c>
      <c r="I353" s="39"/>
      <c r="J353" s="39"/>
      <c r="K353" s="39"/>
      <c r="L353" s="39"/>
      <c r="M353" s="39"/>
      <c r="N353" s="39"/>
      <c r="O353" s="39"/>
      <c r="P353" s="39"/>
      <c r="Q353" s="39"/>
      <c r="R353" s="39"/>
      <c r="S353" s="39"/>
      <c r="T353" s="39"/>
      <c r="U353" s="39"/>
      <c r="V353" s="39"/>
      <c r="W353" s="39"/>
      <c r="X353" s="39"/>
      <c r="Y353" s="39"/>
      <c r="Z353" s="39"/>
    </row>
    <row r="354" spans="1:26" ht="12.75" customHeight="1" x14ac:dyDescent="0.2">
      <c r="A354" s="39"/>
      <c r="B354" s="39"/>
      <c r="C354" s="40" t="s">
        <v>213</v>
      </c>
      <c r="D354" s="40" t="s">
        <v>217</v>
      </c>
      <c r="E354" s="40"/>
      <c r="F354" s="40"/>
      <c r="G354" s="40"/>
      <c r="H354" s="41" t="s">
        <v>228</v>
      </c>
      <c r="I354" s="39"/>
      <c r="J354" s="39"/>
      <c r="K354" s="39"/>
      <c r="L354" s="39"/>
      <c r="M354" s="39"/>
      <c r="N354" s="39"/>
      <c r="O354" s="39"/>
      <c r="P354" s="39"/>
      <c r="Q354" s="39"/>
      <c r="R354" s="39"/>
      <c r="S354" s="39"/>
      <c r="T354" s="39"/>
      <c r="U354" s="39"/>
      <c r="V354" s="39"/>
      <c r="W354" s="39"/>
      <c r="X354" s="39"/>
      <c r="Y354" s="39"/>
      <c r="Z354" s="39"/>
    </row>
    <row r="355" spans="1:26" ht="12.75" customHeight="1" x14ac:dyDescent="0.2">
      <c r="A355" s="39"/>
      <c r="B355" s="39"/>
      <c r="C355" s="40" t="s">
        <v>213</v>
      </c>
      <c r="D355" s="40" t="s">
        <v>219</v>
      </c>
      <c r="E355" s="40"/>
      <c r="F355" s="40"/>
      <c r="G355" s="40"/>
      <c r="H355" s="41" t="s">
        <v>229</v>
      </c>
      <c r="I355" s="39"/>
      <c r="J355" s="39"/>
      <c r="K355" s="39"/>
      <c r="L355" s="39"/>
      <c r="M355" s="39"/>
      <c r="N355" s="39"/>
      <c r="O355" s="39"/>
      <c r="P355" s="39"/>
      <c r="Q355" s="39"/>
      <c r="R355" s="39"/>
      <c r="S355" s="39"/>
      <c r="T355" s="39"/>
      <c r="U355" s="39"/>
      <c r="V355" s="39"/>
      <c r="W355" s="39"/>
      <c r="X355" s="39"/>
      <c r="Y355" s="39"/>
      <c r="Z355" s="39"/>
    </row>
    <row r="356" spans="1:26" ht="12.75" customHeight="1" x14ac:dyDescent="0.2">
      <c r="A356" s="39"/>
      <c r="B356" s="39"/>
      <c r="C356" s="40" t="s">
        <v>213</v>
      </c>
      <c r="D356" s="40" t="s">
        <v>221</v>
      </c>
      <c r="E356" s="40"/>
      <c r="F356" s="40"/>
      <c r="G356" s="40"/>
      <c r="H356" s="41" t="s">
        <v>230</v>
      </c>
      <c r="I356" s="39"/>
      <c r="J356" s="39"/>
      <c r="K356" s="39"/>
      <c r="L356" s="39"/>
      <c r="M356" s="39"/>
      <c r="N356" s="39"/>
      <c r="O356" s="39"/>
      <c r="P356" s="39"/>
      <c r="Q356" s="39"/>
      <c r="R356" s="39"/>
      <c r="S356" s="39"/>
      <c r="T356" s="39"/>
      <c r="U356" s="39"/>
      <c r="V356" s="39"/>
      <c r="W356" s="39"/>
      <c r="X356" s="39"/>
      <c r="Y356" s="39"/>
      <c r="Z356" s="39"/>
    </row>
    <row r="357" spans="1:26" ht="12.75" customHeight="1" x14ac:dyDescent="0.2">
      <c r="A357" s="39"/>
      <c r="B357" s="39"/>
      <c r="C357" s="40" t="s">
        <v>213</v>
      </c>
      <c r="D357" s="40" t="s">
        <v>223</v>
      </c>
      <c r="E357" s="40"/>
      <c r="F357" s="40"/>
      <c r="G357" s="40"/>
      <c r="H357" s="41" t="s">
        <v>231</v>
      </c>
      <c r="I357" s="39"/>
      <c r="J357" s="39"/>
      <c r="K357" s="39"/>
      <c r="L357" s="39"/>
      <c r="M357" s="39"/>
      <c r="N357" s="39"/>
      <c r="O357" s="39"/>
      <c r="P357" s="39"/>
      <c r="Q357" s="39"/>
      <c r="R357" s="39"/>
      <c r="S357" s="39"/>
      <c r="T357" s="39"/>
      <c r="U357" s="39"/>
      <c r="V357" s="39"/>
      <c r="W357" s="39"/>
      <c r="X357" s="39"/>
      <c r="Y357" s="39"/>
      <c r="Z357" s="39"/>
    </row>
    <row r="358" spans="1:26" ht="12.75" customHeight="1" x14ac:dyDescent="0.2">
      <c r="A358" s="39"/>
      <c r="B358" s="39"/>
      <c r="C358" s="40" t="s">
        <v>213</v>
      </c>
      <c r="D358" s="40" t="s">
        <v>225</v>
      </c>
      <c r="E358" s="40"/>
      <c r="F358" s="40"/>
      <c r="G358" s="40"/>
      <c r="H358" s="41" t="s">
        <v>232</v>
      </c>
      <c r="I358" s="39"/>
      <c r="J358" s="39"/>
      <c r="K358" s="39"/>
      <c r="L358" s="39"/>
      <c r="M358" s="39"/>
      <c r="N358" s="39"/>
      <c r="O358" s="39"/>
      <c r="P358" s="39"/>
      <c r="Q358" s="39"/>
      <c r="R358" s="39"/>
      <c r="S358" s="39"/>
      <c r="T358" s="39"/>
      <c r="U358" s="39"/>
      <c r="V358" s="39"/>
      <c r="W358" s="39"/>
      <c r="X358" s="39"/>
      <c r="Y358" s="39"/>
      <c r="Z358" s="39"/>
    </row>
    <row r="359" spans="1:26" ht="12.75" customHeight="1" x14ac:dyDescent="0.2">
      <c r="A359" s="39"/>
      <c r="B359" s="39"/>
      <c r="C359" s="40" t="s">
        <v>213</v>
      </c>
      <c r="D359" s="40" t="s">
        <v>212</v>
      </c>
      <c r="E359" s="40"/>
      <c r="F359" s="40"/>
      <c r="G359" s="40"/>
      <c r="H359" s="41" t="s">
        <v>214</v>
      </c>
      <c r="I359" s="39"/>
      <c r="J359" s="39"/>
      <c r="K359" s="39"/>
      <c r="L359" s="39"/>
      <c r="M359" s="39"/>
      <c r="N359" s="39"/>
      <c r="O359" s="39"/>
      <c r="P359" s="39"/>
      <c r="Q359" s="39"/>
      <c r="R359" s="39"/>
      <c r="S359" s="39"/>
      <c r="T359" s="39"/>
      <c r="U359" s="39"/>
      <c r="V359" s="39"/>
      <c r="W359" s="39"/>
      <c r="X359" s="39"/>
      <c r="Y359" s="39"/>
      <c r="Z359" s="39"/>
    </row>
    <row r="361" spans="1:26" ht="12.75" customHeight="1" x14ac:dyDescent="0.2">
      <c r="A361" s="39"/>
      <c r="B361" s="39"/>
      <c r="C361" s="40" t="s">
        <v>215</v>
      </c>
      <c r="D361" s="40" t="s">
        <v>217</v>
      </c>
      <c r="E361" s="40"/>
      <c r="F361" s="40"/>
      <c r="G361" s="40"/>
      <c r="H361" s="41" t="s">
        <v>233</v>
      </c>
      <c r="I361" s="39"/>
      <c r="J361" s="39"/>
      <c r="K361" s="39"/>
      <c r="L361" s="39"/>
      <c r="M361" s="39"/>
      <c r="N361" s="39"/>
      <c r="O361" s="39"/>
      <c r="P361" s="39"/>
      <c r="Q361" s="39"/>
      <c r="R361" s="39"/>
      <c r="S361" s="39"/>
      <c r="T361" s="39"/>
      <c r="U361" s="39"/>
      <c r="V361" s="39"/>
      <c r="W361" s="39"/>
      <c r="X361" s="39"/>
      <c r="Y361" s="39"/>
      <c r="Z361" s="39"/>
    </row>
    <row r="362" spans="1:26" ht="12.75" customHeight="1" x14ac:dyDescent="0.2">
      <c r="A362" s="39"/>
      <c r="B362" s="39"/>
      <c r="C362" s="40" t="s">
        <v>215</v>
      </c>
      <c r="D362" s="40" t="s">
        <v>219</v>
      </c>
      <c r="E362" s="40"/>
      <c r="F362" s="40"/>
      <c r="G362" s="40"/>
      <c r="H362" s="41" t="s">
        <v>234</v>
      </c>
      <c r="I362" s="39"/>
      <c r="J362" s="39"/>
      <c r="K362" s="39"/>
      <c r="L362" s="39"/>
      <c r="M362" s="39"/>
      <c r="N362" s="39"/>
      <c r="O362" s="39"/>
      <c r="P362" s="39"/>
      <c r="Q362" s="39"/>
      <c r="R362" s="39"/>
      <c r="S362" s="39"/>
      <c r="T362" s="39"/>
      <c r="U362" s="39"/>
      <c r="V362" s="39"/>
      <c r="W362" s="39"/>
      <c r="X362" s="39"/>
      <c r="Y362" s="39"/>
      <c r="Z362" s="39"/>
    </row>
    <row r="363" spans="1:26" ht="12.75" customHeight="1" x14ac:dyDescent="0.2">
      <c r="A363" s="39"/>
      <c r="B363" s="39"/>
      <c r="C363" s="40" t="s">
        <v>215</v>
      </c>
      <c r="D363" s="40" t="s">
        <v>221</v>
      </c>
      <c r="E363" s="40"/>
      <c r="F363" s="40"/>
      <c r="G363" s="40"/>
      <c r="H363" s="41" t="s">
        <v>235</v>
      </c>
      <c r="I363" s="39"/>
      <c r="J363" s="39"/>
      <c r="K363" s="39"/>
      <c r="L363" s="39"/>
      <c r="M363" s="39"/>
      <c r="N363" s="39"/>
      <c r="O363" s="39"/>
      <c r="P363" s="39"/>
      <c r="Q363" s="39"/>
      <c r="R363" s="39"/>
      <c r="S363" s="39"/>
      <c r="T363" s="39"/>
      <c r="U363" s="39"/>
      <c r="V363" s="39"/>
      <c r="W363" s="39"/>
      <c r="X363" s="39"/>
      <c r="Y363" s="39"/>
      <c r="Z363" s="39"/>
    </row>
    <row r="364" spans="1:26" ht="12.75" customHeight="1" x14ac:dyDescent="0.2">
      <c r="A364" s="39"/>
      <c r="B364" s="39"/>
      <c r="C364" s="40" t="s">
        <v>215</v>
      </c>
      <c r="D364" s="40" t="s">
        <v>223</v>
      </c>
      <c r="E364" s="40"/>
      <c r="F364" s="40"/>
      <c r="G364" s="40"/>
      <c r="H364" s="41" t="s">
        <v>236</v>
      </c>
      <c r="I364" s="39"/>
      <c r="J364" s="39"/>
      <c r="K364" s="39"/>
      <c r="L364" s="39"/>
      <c r="M364" s="39"/>
      <c r="N364" s="39"/>
      <c r="O364" s="39"/>
      <c r="P364" s="39"/>
      <c r="Q364" s="39"/>
      <c r="R364" s="39"/>
      <c r="S364" s="39"/>
      <c r="T364" s="39"/>
      <c r="U364" s="39"/>
      <c r="V364" s="39"/>
      <c r="W364" s="39"/>
      <c r="X364" s="39"/>
      <c r="Y364" s="39"/>
      <c r="Z364" s="39"/>
    </row>
    <row r="365" spans="1:26" ht="12.75" customHeight="1" x14ac:dyDescent="0.2">
      <c r="A365" s="39"/>
      <c r="B365" s="39"/>
      <c r="C365" s="40" t="s">
        <v>215</v>
      </c>
      <c r="D365" s="40" t="s">
        <v>225</v>
      </c>
      <c r="E365" s="40"/>
      <c r="F365" s="40"/>
      <c r="G365" s="40"/>
      <c r="H365" s="41" t="s">
        <v>237</v>
      </c>
      <c r="I365" s="39"/>
      <c r="J365" s="39"/>
      <c r="K365" s="39"/>
      <c r="L365" s="39"/>
      <c r="M365" s="39"/>
      <c r="N365" s="39"/>
      <c r="O365" s="39"/>
      <c r="P365" s="39"/>
      <c r="Q365" s="39"/>
      <c r="R365" s="39"/>
      <c r="S365" s="39"/>
      <c r="T365" s="39"/>
      <c r="U365" s="39"/>
      <c r="V365" s="39"/>
      <c r="W365" s="39"/>
      <c r="X365" s="39"/>
      <c r="Y365" s="39"/>
      <c r="Z365" s="39"/>
    </row>
    <row r="366" spans="1:26" ht="12.75" x14ac:dyDescent="0.2">
      <c r="C366" s="40" t="s">
        <v>215</v>
      </c>
      <c r="D366" s="40" t="s">
        <v>212</v>
      </c>
      <c r="E366" s="40"/>
      <c r="F366" s="40"/>
      <c r="G366" s="40"/>
      <c r="H366" s="41" t="s">
        <v>216</v>
      </c>
    </row>
    <row r="367" spans="1:26" ht="12.75" x14ac:dyDescent="0.2">
      <c r="C367" s="40" t="s">
        <v>215</v>
      </c>
      <c r="D367" s="40" t="s">
        <v>213</v>
      </c>
      <c r="E367" s="40"/>
      <c r="F367" s="40"/>
      <c r="G367" s="40"/>
      <c r="H367" s="41" t="s">
        <v>227</v>
      </c>
    </row>
    <row r="369" spans="1:26" ht="12.75" x14ac:dyDescent="0.2">
      <c r="C369" s="40" t="s">
        <v>217</v>
      </c>
      <c r="D369" s="40" t="s">
        <v>219</v>
      </c>
      <c r="E369" s="40"/>
      <c r="F369" s="40"/>
      <c r="G369" s="40"/>
      <c r="H369" s="41" t="s">
        <v>238</v>
      </c>
    </row>
    <row r="370" spans="1:26" ht="12.75" customHeight="1" x14ac:dyDescent="0.2">
      <c r="A370" s="39"/>
      <c r="B370" s="39"/>
      <c r="C370" s="40" t="s">
        <v>217</v>
      </c>
      <c r="D370" s="40" t="s">
        <v>221</v>
      </c>
      <c r="E370" s="40"/>
      <c r="F370" s="40"/>
      <c r="G370" s="40"/>
      <c r="H370" s="41" t="s">
        <v>239</v>
      </c>
      <c r="I370" s="39"/>
      <c r="J370" s="39"/>
      <c r="K370" s="39"/>
      <c r="L370" s="39"/>
      <c r="M370" s="39"/>
      <c r="N370" s="39"/>
      <c r="O370" s="39"/>
      <c r="P370" s="39"/>
      <c r="Q370" s="39"/>
      <c r="R370" s="39"/>
      <c r="S370" s="39"/>
      <c r="T370" s="39"/>
      <c r="U370" s="39"/>
      <c r="V370" s="39"/>
      <c r="W370" s="39"/>
      <c r="X370" s="39"/>
      <c r="Y370" s="39"/>
      <c r="Z370" s="39"/>
    </row>
    <row r="371" spans="1:26" ht="12.75" x14ac:dyDescent="0.2">
      <c r="C371" s="40" t="s">
        <v>217</v>
      </c>
      <c r="D371" s="40" t="s">
        <v>223</v>
      </c>
      <c r="E371" s="40"/>
      <c r="F371" s="40"/>
      <c r="G371" s="40"/>
      <c r="H371" s="41" t="s">
        <v>240</v>
      </c>
    </row>
    <row r="372" spans="1:26" ht="12.75" customHeight="1" x14ac:dyDescent="0.2">
      <c r="A372" s="39"/>
      <c r="B372" s="39"/>
      <c r="C372" s="40" t="s">
        <v>217</v>
      </c>
      <c r="D372" s="40" t="s">
        <v>225</v>
      </c>
      <c r="E372" s="40"/>
      <c r="F372" s="40"/>
      <c r="G372" s="40"/>
      <c r="H372" s="41" t="s">
        <v>241</v>
      </c>
      <c r="I372" s="39"/>
      <c r="J372" s="39"/>
      <c r="K372" s="39"/>
      <c r="L372" s="39"/>
      <c r="M372" s="39"/>
      <c r="N372" s="39"/>
      <c r="O372" s="39"/>
      <c r="P372" s="39"/>
      <c r="Q372" s="39"/>
      <c r="R372" s="39"/>
      <c r="S372" s="39"/>
      <c r="T372" s="39"/>
      <c r="U372" s="39"/>
      <c r="V372" s="39"/>
      <c r="W372" s="39"/>
      <c r="X372" s="39"/>
      <c r="Y372" s="39"/>
      <c r="Z372" s="39"/>
    </row>
    <row r="373" spans="1:26" ht="12.75" customHeight="1" x14ac:dyDescent="0.2">
      <c r="A373" s="39"/>
      <c r="B373" s="39"/>
      <c r="C373" s="40" t="s">
        <v>217</v>
      </c>
      <c r="D373" s="40" t="s">
        <v>212</v>
      </c>
      <c r="E373" s="40"/>
      <c r="F373" s="40"/>
      <c r="G373" s="40"/>
      <c r="H373" s="41" t="s">
        <v>218</v>
      </c>
      <c r="I373" s="39"/>
      <c r="J373" s="39"/>
      <c r="K373" s="39"/>
      <c r="L373" s="39"/>
      <c r="M373" s="39"/>
      <c r="N373" s="39"/>
      <c r="O373" s="39"/>
      <c r="P373" s="39"/>
      <c r="Q373" s="39"/>
      <c r="R373" s="39"/>
      <c r="S373" s="39"/>
      <c r="T373" s="39"/>
      <c r="U373" s="39"/>
      <c r="V373" s="39"/>
      <c r="W373" s="39"/>
      <c r="X373" s="39"/>
      <c r="Y373" s="39"/>
      <c r="Z373" s="39"/>
    </row>
    <row r="374" spans="1:26" ht="12.75" customHeight="1" x14ac:dyDescent="0.2">
      <c r="A374" s="39"/>
      <c r="B374" s="39"/>
      <c r="C374" s="40" t="s">
        <v>217</v>
      </c>
      <c r="D374" s="40" t="s">
        <v>213</v>
      </c>
      <c r="E374" s="40"/>
      <c r="F374" s="40"/>
      <c r="G374" s="40"/>
      <c r="H374" s="41" t="s">
        <v>228</v>
      </c>
      <c r="I374" s="39"/>
      <c r="J374" s="39"/>
      <c r="K374" s="39"/>
      <c r="L374" s="39"/>
      <c r="M374" s="39"/>
      <c r="N374" s="39"/>
      <c r="O374" s="39"/>
      <c r="P374" s="39"/>
      <c r="Q374" s="39"/>
      <c r="R374" s="39"/>
      <c r="S374" s="39"/>
      <c r="T374" s="39"/>
      <c r="U374" s="39"/>
      <c r="V374" s="39"/>
      <c r="W374" s="39"/>
      <c r="X374" s="39"/>
      <c r="Y374" s="39"/>
      <c r="Z374" s="39"/>
    </row>
    <row r="375" spans="1:26" ht="12.75" customHeight="1" x14ac:dyDescent="0.2">
      <c r="A375" s="39"/>
      <c r="B375" s="39"/>
      <c r="C375" s="40" t="s">
        <v>217</v>
      </c>
      <c r="D375" s="40" t="s">
        <v>215</v>
      </c>
      <c r="E375" s="40"/>
      <c r="F375" s="40"/>
      <c r="G375" s="40"/>
      <c r="H375" s="41" t="s">
        <v>233</v>
      </c>
      <c r="I375" s="39"/>
      <c r="J375" s="39"/>
      <c r="K375" s="39"/>
      <c r="L375" s="39"/>
      <c r="M375" s="39"/>
      <c r="N375" s="39"/>
      <c r="O375" s="39"/>
      <c r="P375" s="39"/>
      <c r="Q375" s="39"/>
      <c r="R375" s="39"/>
      <c r="S375" s="39"/>
      <c r="T375" s="39"/>
      <c r="U375" s="39"/>
      <c r="V375" s="39"/>
      <c r="W375" s="39"/>
      <c r="X375" s="39"/>
      <c r="Y375" s="39"/>
      <c r="Z375" s="39"/>
    </row>
    <row r="377" spans="1:26" ht="12.75" customHeight="1" x14ac:dyDescent="0.2">
      <c r="A377" s="39"/>
      <c r="B377" s="39"/>
      <c r="C377" s="40" t="s">
        <v>223</v>
      </c>
      <c r="D377" s="40" t="s">
        <v>225</v>
      </c>
      <c r="E377" s="40"/>
      <c r="F377" s="40"/>
      <c r="G377" s="40"/>
      <c r="H377" s="41" t="s">
        <v>247</v>
      </c>
      <c r="I377" s="39"/>
      <c r="J377" s="39"/>
      <c r="K377" s="39"/>
      <c r="L377" s="39"/>
      <c r="M377" s="39"/>
      <c r="N377" s="39"/>
      <c r="O377" s="39"/>
      <c r="P377" s="39"/>
      <c r="Q377" s="39"/>
      <c r="R377" s="39"/>
      <c r="S377" s="39"/>
      <c r="T377" s="39"/>
      <c r="U377" s="39"/>
      <c r="V377" s="39"/>
      <c r="W377" s="39"/>
      <c r="X377" s="39"/>
      <c r="Y377" s="39"/>
      <c r="Z377" s="39"/>
    </row>
    <row r="378" spans="1:26" ht="12.75" x14ac:dyDescent="0.2">
      <c r="C378" s="40" t="s">
        <v>223</v>
      </c>
      <c r="D378" s="40" t="s">
        <v>212</v>
      </c>
      <c r="E378" s="40"/>
      <c r="F378" s="40"/>
      <c r="G378" s="40"/>
      <c r="H378" s="41" t="s">
        <v>224</v>
      </c>
    </row>
    <row r="379" spans="1:26" ht="12.75" customHeight="1" x14ac:dyDescent="0.2">
      <c r="A379" s="39"/>
      <c r="B379" s="39"/>
      <c r="C379" s="40" t="s">
        <v>223</v>
      </c>
      <c r="D379" s="40" t="s">
        <v>213</v>
      </c>
      <c r="E379" s="40"/>
      <c r="F379" s="40"/>
      <c r="G379" s="40"/>
      <c r="H379" s="41" t="s">
        <v>231</v>
      </c>
      <c r="I379" s="39"/>
      <c r="J379" s="39"/>
      <c r="K379" s="39"/>
      <c r="L379" s="39"/>
      <c r="M379" s="39"/>
      <c r="N379" s="39"/>
      <c r="O379" s="39"/>
      <c r="P379" s="39"/>
      <c r="Q379" s="39"/>
      <c r="R379" s="39"/>
      <c r="S379" s="39"/>
      <c r="T379" s="39"/>
      <c r="U379" s="39"/>
      <c r="V379" s="39"/>
      <c r="W379" s="39"/>
      <c r="X379" s="39"/>
      <c r="Y379" s="39"/>
      <c r="Z379" s="39"/>
    </row>
    <row r="380" spans="1:26" ht="12.75" customHeight="1" x14ac:dyDescent="0.2">
      <c r="A380" s="39"/>
      <c r="B380" s="39"/>
      <c r="C380" s="40" t="s">
        <v>223</v>
      </c>
      <c r="D380" s="40" t="s">
        <v>215</v>
      </c>
      <c r="E380" s="40"/>
      <c r="F380" s="40"/>
      <c r="G380" s="40"/>
      <c r="H380" s="41" t="s">
        <v>236</v>
      </c>
      <c r="I380" s="39"/>
      <c r="J380" s="39"/>
      <c r="K380" s="39"/>
      <c r="L380" s="39"/>
      <c r="M380" s="39"/>
      <c r="N380" s="39"/>
      <c r="O380" s="39"/>
      <c r="P380" s="39"/>
      <c r="Q380" s="39"/>
      <c r="R380" s="39"/>
      <c r="S380" s="39"/>
      <c r="T380" s="39"/>
      <c r="U380" s="39"/>
      <c r="V380" s="39"/>
      <c r="W380" s="39"/>
      <c r="X380" s="39"/>
      <c r="Y380" s="39"/>
      <c r="Z380" s="39"/>
    </row>
    <row r="381" spans="1:26" ht="12.75" customHeight="1" x14ac:dyDescent="0.2">
      <c r="A381" s="39"/>
      <c r="B381" s="39"/>
      <c r="C381" s="40" t="s">
        <v>223</v>
      </c>
      <c r="D381" s="40" t="s">
        <v>217</v>
      </c>
      <c r="E381" s="40"/>
      <c r="F381" s="40"/>
      <c r="G381" s="40"/>
      <c r="H381" s="41" t="s">
        <v>240</v>
      </c>
      <c r="I381" s="39"/>
      <c r="J381" s="39"/>
      <c r="K381" s="39"/>
      <c r="L381" s="39"/>
      <c r="M381" s="39"/>
      <c r="N381" s="39"/>
      <c r="O381" s="39"/>
      <c r="P381" s="39"/>
      <c r="Q381" s="39"/>
      <c r="R381" s="39"/>
      <c r="S381" s="39"/>
      <c r="T381" s="39"/>
      <c r="U381" s="39"/>
      <c r="V381" s="39"/>
      <c r="W381" s="39"/>
      <c r="X381" s="39"/>
      <c r="Y381" s="39"/>
      <c r="Z381" s="39"/>
    </row>
    <row r="382" spans="1:26" ht="12.75" customHeight="1" x14ac:dyDescent="0.2">
      <c r="A382" s="39"/>
      <c r="B382" s="39"/>
      <c r="C382" s="40" t="s">
        <v>223</v>
      </c>
      <c r="D382" s="40" t="s">
        <v>221</v>
      </c>
      <c r="E382" s="40"/>
      <c r="F382" s="40"/>
      <c r="G382" s="40"/>
      <c r="H382" s="41" t="s">
        <v>245</v>
      </c>
      <c r="I382" s="39"/>
      <c r="J382" s="39"/>
      <c r="K382" s="39"/>
      <c r="L382" s="39"/>
      <c r="M382" s="39"/>
      <c r="N382" s="39"/>
      <c r="O382" s="39"/>
      <c r="P382" s="39"/>
      <c r="Q382" s="39"/>
      <c r="R382" s="39"/>
      <c r="S382" s="39"/>
      <c r="T382" s="39"/>
      <c r="U382" s="39"/>
      <c r="V382" s="39"/>
      <c r="W382" s="39"/>
      <c r="X382" s="39"/>
      <c r="Y382" s="39"/>
      <c r="Z382" s="39"/>
    </row>
    <row r="383" spans="1:26" ht="12.75" customHeight="1" x14ac:dyDescent="0.2">
      <c r="A383" s="39"/>
      <c r="B383" s="39"/>
      <c r="C383" s="40" t="s">
        <v>223</v>
      </c>
      <c r="D383" s="40" t="s">
        <v>219</v>
      </c>
      <c r="E383" s="40"/>
      <c r="F383" s="40"/>
      <c r="G383" s="40"/>
      <c r="H383" s="41" t="s">
        <v>243</v>
      </c>
      <c r="I383" s="39"/>
      <c r="J383" s="39"/>
      <c r="K383" s="39"/>
      <c r="L383" s="39"/>
      <c r="M383" s="39"/>
      <c r="N383" s="39"/>
      <c r="O383" s="39"/>
      <c r="P383" s="39"/>
      <c r="Q383" s="39"/>
      <c r="R383" s="39"/>
      <c r="S383" s="39"/>
      <c r="T383" s="39"/>
      <c r="U383" s="39"/>
      <c r="V383" s="39"/>
      <c r="W383" s="39"/>
      <c r="X383" s="39"/>
      <c r="Y383" s="39"/>
      <c r="Z383" s="39"/>
    </row>
    <row r="384" spans="1:26" ht="12.75" customHeight="1" x14ac:dyDescent="0.2">
      <c r="A384" s="39"/>
      <c r="B384" s="39"/>
      <c r="I384" s="39"/>
      <c r="J384" s="39"/>
      <c r="K384" s="39"/>
      <c r="L384" s="39"/>
      <c r="M384" s="39"/>
      <c r="N384" s="39"/>
      <c r="O384" s="39"/>
      <c r="P384" s="39"/>
      <c r="Q384" s="39"/>
      <c r="R384" s="39"/>
      <c r="S384" s="39"/>
      <c r="T384" s="39"/>
      <c r="U384" s="39"/>
      <c r="V384" s="39"/>
      <c r="W384" s="39"/>
      <c r="X384" s="39"/>
      <c r="Y384" s="39"/>
      <c r="Z384" s="39"/>
    </row>
    <row r="385" spans="1:26" ht="12.75" customHeight="1" x14ac:dyDescent="0.2">
      <c r="A385" s="39"/>
      <c r="B385" s="39"/>
      <c r="C385" s="40" t="s">
        <v>221</v>
      </c>
      <c r="D385" s="40" t="s">
        <v>223</v>
      </c>
      <c r="E385" s="40"/>
      <c r="F385" s="40"/>
      <c r="G385" s="40"/>
      <c r="H385" s="41" t="s">
        <v>245</v>
      </c>
      <c r="I385" s="39"/>
      <c r="J385" s="39"/>
      <c r="K385" s="39"/>
      <c r="L385" s="39"/>
      <c r="M385" s="39"/>
      <c r="N385" s="39"/>
      <c r="O385" s="39"/>
      <c r="P385" s="39"/>
      <c r="Q385" s="39"/>
      <c r="R385" s="39"/>
      <c r="S385" s="39"/>
      <c r="T385" s="39"/>
      <c r="U385" s="39"/>
      <c r="V385" s="39"/>
      <c r="W385" s="39"/>
      <c r="X385" s="39"/>
      <c r="Y385" s="39"/>
      <c r="Z385" s="39"/>
    </row>
    <row r="386" spans="1:26" ht="12.75" customHeight="1" x14ac:dyDescent="0.2">
      <c r="A386" s="39"/>
      <c r="B386" s="39"/>
      <c r="C386" s="40" t="s">
        <v>221</v>
      </c>
      <c r="D386" s="40" t="s">
        <v>225</v>
      </c>
      <c r="E386" s="40"/>
      <c r="F386" s="40"/>
      <c r="G386" s="40"/>
      <c r="H386" s="41" t="s">
        <v>246</v>
      </c>
      <c r="I386" s="39"/>
      <c r="J386" s="39"/>
      <c r="K386" s="39"/>
      <c r="L386" s="39"/>
      <c r="M386" s="39"/>
      <c r="N386" s="39"/>
      <c r="O386" s="39"/>
      <c r="P386" s="39"/>
      <c r="Q386" s="39"/>
      <c r="R386" s="39"/>
      <c r="S386" s="39"/>
      <c r="T386" s="39"/>
      <c r="U386" s="39"/>
      <c r="V386" s="39"/>
      <c r="W386" s="39"/>
      <c r="X386" s="39"/>
      <c r="Y386" s="39"/>
      <c r="Z386" s="39"/>
    </row>
    <row r="387" spans="1:26" ht="12.75" customHeight="1" x14ac:dyDescent="0.2">
      <c r="A387" s="39"/>
      <c r="B387" s="39"/>
      <c r="C387" s="40" t="s">
        <v>221</v>
      </c>
      <c r="D387" s="40" t="s">
        <v>212</v>
      </c>
      <c r="E387" s="40"/>
      <c r="F387" s="40"/>
      <c r="G387" s="40"/>
      <c r="H387" s="41" t="s">
        <v>222</v>
      </c>
      <c r="I387" s="39"/>
      <c r="J387" s="39"/>
      <c r="K387" s="39"/>
      <c r="L387" s="39"/>
      <c r="M387" s="39"/>
      <c r="N387" s="39"/>
      <c r="O387" s="39"/>
      <c r="P387" s="39"/>
      <c r="Q387" s="39"/>
      <c r="R387" s="39"/>
      <c r="S387" s="39"/>
      <c r="T387" s="39"/>
      <c r="U387" s="39"/>
      <c r="V387" s="39"/>
      <c r="W387" s="39"/>
      <c r="X387" s="39"/>
      <c r="Y387" s="39"/>
      <c r="Z387" s="39"/>
    </row>
    <row r="388" spans="1:26" ht="12.75" customHeight="1" x14ac:dyDescent="0.2">
      <c r="A388" s="39"/>
      <c r="B388" s="39"/>
      <c r="C388" s="40" t="s">
        <v>221</v>
      </c>
      <c r="D388" s="40" t="s">
        <v>213</v>
      </c>
      <c r="E388" s="40"/>
      <c r="F388" s="40"/>
      <c r="G388" s="40"/>
      <c r="H388" s="41" t="s">
        <v>230</v>
      </c>
      <c r="I388" s="39"/>
      <c r="J388" s="39"/>
      <c r="K388" s="39"/>
      <c r="L388" s="39"/>
      <c r="M388" s="39"/>
      <c r="N388" s="39"/>
      <c r="O388" s="39"/>
      <c r="P388" s="39"/>
      <c r="Q388" s="39"/>
      <c r="R388" s="39"/>
      <c r="S388" s="39"/>
      <c r="T388" s="39"/>
      <c r="U388" s="39"/>
      <c r="V388" s="39"/>
      <c r="W388" s="39"/>
      <c r="X388" s="39"/>
      <c r="Y388" s="39"/>
      <c r="Z388" s="39"/>
    </row>
    <row r="389" spans="1:26" ht="12.75" customHeight="1" x14ac:dyDescent="0.2">
      <c r="A389" s="39"/>
      <c r="B389" s="39"/>
      <c r="C389" s="40" t="s">
        <v>221</v>
      </c>
      <c r="D389" s="40" t="s">
        <v>215</v>
      </c>
      <c r="E389" s="40"/>
      <c r="F389" s="40"/>
      <c r="G389" s="40"/>
      <c r="H389" s="41" t="s">
        <v>235</v>
      </c>
      <c r="I389" s="39"/>
      <c r="J389" s="39"/>
      <c r="K389" s="39"/>
      <c r="L389" s="39"/>
      <c r="M389" s="39"/>
      <c r="N389" s="39"/>
      <c r="O389" s="39"/>
      <c r="P389" s="39"/>
      <c r="Q389" s="39"/>
      <c r="R389" s="39"/>
      <c r="S389" s="39"/>
      <c r="T389" s="39"/>
      <c r="U389" s="39"/>
      <c r="V389" s="39"/>
      <c r="W389" s="39"/>
      <c r="X389" s="39"/>
      <c r="Y389" s="39"/>
      <c r="Z389" s="39"/>
    </row>
    <row r="390" spans="1:26" ht="12.75" customHeight="1" x14ac:dyDescent="0.2">
      <c r="A390" s="39"/>
      <c r="B390" s="39"/>
      <c r="C390" s="40" t="s">
        <v>221</v>
      </c>
      <c r="D390" s="40" t="s">
        <v>217</v>
      </c>
      <c r="E390" s="40"/>
      <c r="F390" s="40"/>
      <c r="G390" s="40"/>
      <c r="H390" s="41" t="s">
        <v>239</v>
      </c>
      <c r="I390" s="39"/>
      <c r="J390" s="39"/>
      <c r="K390" s="39"/>
      <c r="L390" s="39"/>
      <c r="M390" s="39"/>
      <c r="N390" s="39"/>
      <c r="O390" s="39"/>
      <c r="P390" s="39"/>
      <c r="Q390" s="39"/>
      <c r="R390" s="39"/>
      <c r="S390" s="39"/>
      <c r="T390" s="39"/>
      <c r="U390" s="39"/>
      <c r="V390" s="39"/>
      <c r="W390" s="39"/>
      <c r="X390" s="39"/>
      <c r="Y390" s="39"/>
      <c r="Z390" s="39"/>
    </row>
    <row r="391" spans="1:26" ht="12.75" customHeight="1" x14ac:dyDescent="0.2">
      <c r="A391" s="39"/>
      <c r="B391" s="39"/>
      <c r="C391" s="40" t="s">
        <v>221</v>
      </c>
      <c r="D391" s="40" t="s">
        <v>219</v>
      </c>
      <c r="E391" s="40"/>
      <c r="F391" s="40"/>
      <c r="G391" s="40"/>
      <c r="H391" s="41" t="s">
        <v>242</v>
      </c>
      <c r="I391" s="39"/>
      <c r="J391" s="39"/>
      <c r="K391" s="39"/>
      <c r="L391" s="39"/>
      <c r="M391" s="39"/>
      <c r="N391" s="39"/>
      <c r="O391" s="39"/>
      <c r="P391" s="39"/>
      <c r="Q391" s="39"/>
      <c r="R391" s="39"/>
      <c r="S391" s="39"/>
      <c r="T391" s="39"/>
      <c r="U391" s="39"/>
      <c r="V391" s="39"/>
      <c r="W391" s="39"/>
      <c r="X391" s="39"/>
      <c r="Y391" s="39"/>
      <c r="Z391" s="39"/>
    </row>
    <row r="392" spans="1:26" ht="12.75" customHeight="1" x14ac:dyDescent="0.2">
      <c r="A392" s="39"/>
      <c r="B392" s="39"/>
      <c r="C392" s="39"/>
      <c r="D392" s="39"/>
      <c r="E392" s="39"/>
      <c r="F392" s="39"/>
      <c r="G392" s="39"/>
      <c r="H392" s="39"/>
      <c r="I392" s="39"/>
      <c r="J392" s="39"/>
      <c r="K392" s="39"/>
      <c r="L392" s="39"/>
      <c r="M392" s="39"/>
      <c r="N392" s="39"/>
      <c r="O392" s="39"/>
      <c r="P392" s="39"/>
      <c r="Q392" s="39"/>
      <c r="R392" s="39"/>
      <c r="S392" s="39"/>
      <c r="T392" s="39"/>
      <c r="U392" s="39"/>
      <c r="V392" s="39"/>
      <c r="W392" s="39"/>
      <c r="X392" s="39"/>
      <c r="Y392" s="39"/>
      <c r="Z392" s="39"/>
    </row>
    <row r="393" spans="1:26" ht="12.75" customHeight="1" x14ac:dyDescent="0.2">
      <c r="A393" s="39"/>
      <c r="B393" s="39"/>
      <c r="C393" s="40" t="s">
        <v>219</v>
      </c>
      <c r="D393" s="40" t="s">
        <v>221</v>
      </c>
      <c r="E393" s="40"/>
      <c r="F393" s="40"/>
      <c r="G393" s="40"/>
      <c r="H393" s="41" t="s">
        <v>242</v>
      </c>
      <c r="I393" s="39"/>
      <c r="J393" s="39"/>
      <c r="K393" s="39"/>
      <c r="L393" s="39"/>
      <c r="M393" s="39"/>
      <c r="N393" s="39"/>
      <c r="O393" s="39"/>
      <c r="P393" s="39"/>
      <c r="Q393" s="39"/>
      <c r="R393" s="39"/>
      <c r="S393" s="39"/>
      <c r="T393" s="39"/>
      <c r="U393" s="39"/>
      <c r="V393" s="39"/>
      <c r="W393" s="39"/>
      <c r="X393" s="39"/>
      <c r="Y393" s="39"/>
      <c r="Z393" s="39"/>
    </row>
    <row r="394" spans="1:26" ht="12.75" customHeight="1" x14ac:dyDescent="0.2">
      <c r="A394" s="39"/>
      <c r="B394" s="39"/>
      <c r="C394" s="40" t="s">
        <v>219</v>
      </c>
      <c r="D394" s="40" t="s">
        <v>223</v>
      </c>
      <c r="E394" s="40"/>
      <c r="F394" s="40"/>
      <c r="G394" s="40"/>
      <c r="H394" s="41" t="s">
        <v>243</v>
      </c>
      <c r="I394" s="39"/>
      <c r="J394" s="39"/>
      <c r="K394" s="39"/>
      <c r="L394" s="39"/>
      <c r="M394" s="39"/>
      <c r="N394" s="39"/>
      <c r="O394" s="39"/>
      <c r="P394" s="39"/>
      <c r="Q394" s="39"/>
      <c r="R394" s="39"/>
      <c r="S394" s="39"/>
      <c r="T394" s="39"/>
      <c r="U394" s="39"/>
      <c r="V394" s="39"/>
      <c r="W394" s="39"/>
      <c r="X394" s="39"/>
      <c r="Y394" s="39"/>
      <c r="Z394" s="39"/>
    </row>
    <row r="395" spans="1:26" ht="12.75" customHeight="1" x14ac:dyDescent="0.2">
      <c r="A395" s="39"/>
      <c r="B395" s="39"/>
      <c r="C395" s="40" t="s">
        <v>219</v>
      </c>
      <c r="D395" s="40" t="s">
        <v>225</v>
      </c>
      <c r="E395" s="40"/>
      <c r="F395" s="40"/>
      <c r="G395" s="40"/>
      <c r="H395" s="41" t="s">
        <v>244</v>
      </c>
      <c r="I395" s="39"/>
      <c r="J395" s="39"/>
      <c r="K395" s="39"/>
      <c r="L395" s="39"/>
      <c r="M395" s="39"/>
      <c r="N395" s="39"/>
      <c r="O395" s="39"/>
      <c r="P395" s="39"/>
      <c r="Q395" s="39"/>
      <c r="R395" s="39"/>
      <c r="S395" s="39"/>
      <c r="T395" s="39"/>
      <c r="U395" s="39"/>
      <c r="V395" s="39"/>
      <c r="W395" s="39"/>
      <c r="X395" s="39"/>
      <c r="Y395" s="39"/>
      <c r="Z395" s="39"/>
    </row>
    <row r="396" spans="1:26" ht="12.75" customHeight="1" x14ac:dyDescent="0.2">
      <c r="A396" s="39"/>
      <c r="B396" s="39"/>
      <c r="C396" s="40" t="s">
        <v>219</v>
      </c>
      <c r="D396" s="40" t="s">
        <v>212</v>
      </c>
      <c r="E396" s="40"/>
      <c r="F396" s="40"/>
      <c r="G396" s="40"/>
      <c r="H396" s="41" t="s">
        <v>220</v>
      </c>
      <c r="I396" s="39"/>
      <c r="J396" s="39"/>
      <c r="K396" s="39"/>
      <c r="L396" s="39"/>
      <c r="M396" s="39"/>
      <c r="N396" s="39"/>
      <c r="O396" s="39"/>
      <c r="P396" s="39"/>
      <c r="Q396" s="39"/>
      <c r="R396" s="39"/>
      <c r="S396" s="39"/>
      <c r="T396" s="39"/>
      <c r="U396" s="39"/>
      <c r="V396" s="39"/>
      <c r="W396" s="39"/>
      <c r="X396" s="39"/>
      <c r="Y396" s="39"/>
      <c r="Z396" s="39"/>
    </row>
    <row r="397" spans="1:26" ht="12.75" customHeight="1" x14ac:dyDescent="0.2">
      <c r="A397" s="38"/>
      <c r="B397" s="39"/>
      <c r="C397" s="40" t="s">
        <v>219</v>
      </c>
      <c r="D397" s="40" t="s">
        <v>213</v>
      </c>
      <c r="E397" s="40"/>
      <c r="F397" s="40"/>
      <c r="G397" s="40"/>
      <c r="H397" s="41" t="s">
        <v>229</v>
      </c>
      <c r="I397" s="39"/>
      <c r="J397" s="39"/>
      <c r="K397" s="39"/>
      <c r="L397" s="39"/>
      <c r="M397" s="39"/>
      <c r="N397" s="39"/>
      <c r="O397" s="39"/>
      <c r="P397" s="39"/>
      <c r="Q397" s="39"/>
      <c r="R397" s="39"/>
      <c r="S397" s="39"/>
      <c r="T397" s="39"/>
      <c r="U397" s="39"/>
      <c r="V397" s="39"/>
      <c r="W397" s="39"/>
      <c r="X397" s="39"/>
      <c r="Y397" s="39"/>
      <c r="Z397" s="39"/>
    </row>
    <row r="398" spans="1:26" ht="12.75" customHeight="1" x14ac:dyDescent="0.2">
      <c r="A398" s="38"/>
      <c r="B398" s="39"/>
      <c r="C398" s="40" t="s">
        <v>219</v>
      </c>
      <c r="D398" s="40" t="s">
        <v>215</v>
      </c>
      <c r="E398" s="40"/>
      <c r="F398" s="40"/>
      <c r="G398" s="40"/>
      <c r="H398" s="41" t="s">
        <v>234</v>
      </c>
      <c r="I398" s="39"/>
      <c r="J398" s="39"/>
      <c r="K398" s="39"/>
      <c r="L398" s="39"/>
      <c r="M398" s="39"/>
      <c r="N398" s="39"/>
      <c r="O398" s="39"/>
      <c r="P398" s="39"/>
      <c r="Q398" s="39"/>
      <c r="R398" s="39"/>
      <c r="S398" s="39"/>
      <c r="T398" s="39"/>
      <c r="U398" s="39"/>
      <c r="V398" s="39"/>
      <c r="W398" s="39"/>
      <c r="X398" s="39"/>
      <c r="Y398" s="39"/>
      <c r="Z398" s="39"/>
    </row>
    <row r="399" spans="1:26" ht="12.75" customHeight="1" x14ac:dyDescent="0.2">
      <c r="A399" s="38"/>
      <c r="B399" s="39"/>
      <c r="C399" s="40" t="s">
        <v>219</v>
      </c>
      <c r="D399" s="40" t="s">
        <v>217</v>
      </c>
      <c r="E399" s="40"/>
      <c r="F399" s="40"/>
      <c r="G399" s="40"/>
      <c r="H399" s="41" t="s">
        <v>238</v>
      </c>
      <c r="I399" s="39"/>
      <c r="J399" s="39"/>
      <c r="K399" s="39"/>
      <c r="L399" s="39"/>
      <c r="M399" s="39"/>
      <c r="N399" s="39"/>
      <c r="O399" s="39"/>
      <c r="P399" s="39"/>
      <c r="Q399" s="39"/>
      <c r="R399" s="39"/>
      <c r="S399" s="39"/>
      <c r="T399" s="39"/>
      <c r="U399" s="39"/>
      <c r="V399" s="39"/>
      <c r="W399" s="39"/>
      <c r="X399" s="39"/>
      <c r="Y399" s="39"/>
      <c r="Z399" s="39"/>
    </row>
    <row r="400" spans="1:26" ht="12.75" customHeight="1" x14ac:dyDescent="0.2">
      <c r="A400" s="39"/>
      <c r="B400" s="39"/>
      <c r="I400" s="39"/>
      <c r="J400" s="39"/>
      <c r="K400" s="39"/>
      <c r="L400" s="39"/>
      <c r="M400" s="39"/>
      <c r="N400" s="39"/>
      <c r="O400" s="39"/>
      <c r="P400" s="39"/>
      <c r="Q400" s="39"/>
      <c r="R400" s="39"/>
      <c r="S400" s="39"/>
      <c r="T400" s="39"/>
      <c r="U400" s="39"/>
      <c r="V400" s="39"/>
      <c r="W400" s="39"/>
      <c r="X400" s="39"/>
      <c r="Y400" s="39"/>
      <c r="Z400" s="39"/>
    </row>
    <row r="401" spans="1:26" ht="12.75" customHeight="1" x14ac:dyDescent="0.2">
      <c r="A401" s="39"/>
      <c r="B401" s="39"/>
      <c r="C401" s="40" t="s">
        <v>225</v>
      </c>
      <c r="D401" s="40" t="s">
        <v>219</v>
      </c>
      <c r="E401" s="40"/>
      <c r="F401" s="40"/>
      <c r="G401" s="40"/>
      <c r="H401" s="41" t="s">
        <v>244</v>
      </c>
      <c r="I401" s="39"/>
      <c r="J401" s="39"/>
      <c r="K401" s="39"/>
      <c r="L401" s="39"/>
      <c r="M401" s="39"/>
      <c r="N401" s="39"/>
      <c r="O401" s="39"/>
      <c r="P401" s="39"/>
      <c r="Q401" s="39"/>
      <c r="R401" s="39"/>
      <c r="S401" s="39"/>
      <c r="T401" s="39"/>
      <c r="U401" s="39"/>
      <c r="V401" s="39"/>
      <c r="W401" s="39"/>
      <c r="X401" s="39"/>
      <c r="Y401" s="39"/>
      <c r="Z401" s="39"/>
    </row>
    <row r="402" spans="1:26" ht="12.75" customHeight="1" x14ac:dyDescent="0.2">
      <c r="A402" s="39"/>
      <c r="B402" s="39"/>
      <c r="C402" s="40" t="s">
        <v>225</v>
      </c>
      <c r="D402" s="40" t="s">
        <v>212</v>
      </c>
      <c r="E402" s="40"/>
      <c r="F402" s="40"/>
      <c r="G402" s="40"/>
      <c r="H402" s="41" t="s">
        <v>226</v>
      </c>
      <c r="I402" s="39"/>
      <c r="J402" s="39"/>
      <c r="K402" s="39"/>
      <c r="L402" s="39"/>
      <c r="M402" s="39"/>
      <c r="N402" s="39"/>
      <c r="O402" s="39"/>
      <c r="P402" s="39"/>
      <c r="Q402" s="39"/>
      <c r="R402" s="39"/>
      <c r="S402" s="39"/>
      <c r="T402" s="39"/>
      <c r="U402" s="39"/>
      <c r="V402" s="39"/>
      <c r="W402" s="39"/>
      <c r="X402" s="39"/>
      <c r="Y402" s="39"/>
      <c r="Z402" s="39"/>
    </row>
    <row r="403" spans="1:26" ht="12.75" customHeight="1" x14ac:dyDescent="0.2">
      <c r="A403" s="39"/>
      <c r="B403" s="39"/>
      <c r="C403" s="40" t="s">
        <v>225</v>
      </c>
      <c r="D403" s="40" t="s">
        <v>213</v>
      </c>
      <c r="E403" s="40"/>
      <c r="F403" s="40"/>
      <c r="G403" s="40"/>
      <c r="H403" s="41" t="s">
        <v>232</v>
      </c>
      <c r="I403" s="39"/>
      <c r="J403" s="39"/>
      <c r="K403" s="39"/>
      <c r="L403" s="39"/>
      <c r="M403" s="39"/>
      <c r="N403" s="39"/>
      <c r="O403" s="39"/>
      <c r="P403" s="39"/>
      <c r="Q403" s="39"/>
      <c r="R403" s="39"/>
      <c r="S403" s="39"/>
      <c r="T403" s="39"/>
      <c r="U403" s="39"/>
      <c r="V403" s="39"/>
      <c r="W403" s="39"/>
      <c r="X403" s="39"/>
      <c r="Y403" s="39"/>
      <c r="Z403" s="39"/>
    </row>
    <row r="404" spans="1:26" ht="12.75" customHeight="1" x14ac:dyDescent="0.2">
      <c r="A404" s="39"/>
      <c r="B404" s="39"/>
      <c r="C404" s="40" t="s">
        <v>225</v>
      </c>
      <c r="D404" s="40" t="s">
        <v>215</v>
      </c>
      <c r="E404" s="40"/>
      <c r="F404" s="40"/>
      <c r="G404" s="40"/>
      <c r="H404" s="41" t="s">
        <v>237</v>
      </c>
      <c r="I404" s="39"/>
      <c r="J404" s="39"/>
      <c r="K404" s="39"/>
      <c r="L404" s="39"/>
      <c r="M404" s="39"/>
      <c r="N404" s="39"/>
      <c r="O404" s="39"/>
      <c r="P404" s="39"/>
      <c r="Q404" s="39"/>
      <c r="R404" s="39"/>
      <c r="S404" s="39"/>
      <c r="T404" s="39"/>
      <c r="U404" s="39"/>
      <c r="V404" s="39"/>
      <c r="W404" s="39"/>
      <c r="X404" s="39"/>
      <c r="Y404" s="39"/>
      <c r="Z404" s="39"/>
    </row>
    <row r="405" spans="1:26" ht="12.75" customHeight="1" x14ac:dyDescent="0.2">
      <c r="A405" s="39"/>
      <c r="B405" s="39"/>
      <c r="C405" s="40" t="s">
        <v>225</v>
      </c>
      <c r="D405" s="40" t="s">
        <v>217</v>
      </c>
      <c r="E405" s="40"/>
      <c r="F405" s="40"/>
      <c r="G405" s="40"/>
      <c r="H405" s="41" t="s">
        <v>241</v>
      </c>
      <c r="I405" s="39"/>
      <c r="J405" s="39"/>
      <c r="K405" s="39"/>
      <c r="L405" s="39"/>
      <c r="M405" s="39"/>
      <c r="N405" s="39"/>
      <c r="O405" s="39"/>
      <c r="P405" s="39"/>
      <c r="Q405" s="39"/>
      <c r="R405" s="39"/>
      <c r="S405" s="39"/>
      <c r="T405" s="39"/>
      <c r="U405" s="39"/>
      <c r="V405" s="39"/>
      <c r="W405" s="39"/>
      <c r="X405" s="39"/>
      <c r="Y405" s="39"/>
      <c r="Z405" s="39"/>
    </row>
    <row r="406" spans="1:26" ht="12.75" customHeight="1" x14ac:dyDescent="0.2">
      <c r="A406" s="39"/>
      <c r="B406" s="39"/>
      <c r="C406" s="40" t="s">
        <v>225</v>
      </c>
      <c r="D406" s="40" t="s">
        <v>223</v>
      </c>
      <c r="E406" s="40"/>
      <c r="F406" s="40"/>
      <c r="G406" s="40"/>
      <c r="H406" s="41" t="s">
        <v>247</v>
      </c>
      <c r="I406" s="39"/>
      <c r="J406" s="39"/>
      <c r="K406" s="39"/>
      <c r="L406" s="39"/>
      <c r="M406" s="39"/>
      <c r="N406" s="39"/>
      <c r="O406" s="39"/>
      <c r="P406" s="39"/>
      <c r="Q406" s="39"/>
      <c r="R406" s="39"/>
      <c r="S406" s="39"/>
      <c r="T406" s="39"/>
      <c r="U406" s="39"/>
      <c r="V406" s="39"/>
      <c r="W406" s="39"/>
      <c r="X406" s="39"/>
      <c r="Y406" s="39"/>
      <c r="Z406" s="39"/>
    </row>
    <row r="407" spans="1:26" ht="12.75" customHeight="1" x14ac:dyDescent="0.2">
      <c r="A407" s="39"/>
      <c r="B407" s="39"/>
      <c r="C407" s="40" t="s">
        <v>225</v>
      </c>
      <c r="D407" s="40" t="s">
        <v>221</v>
      </c>
      <c r="E407" s="40"/>
      <c r="F407" s="40"/>
      <c r="G407" s="40"/>
      <c r="H407" s="41" t="s">
        <v>246</v>
      </c>
      <c r="I407" s="39"/>
      <c r="J407" s="39"/>
      <c r="K407" s="39"/>
      <c r="L407" s="39"/>
      <c r="M407" s="39"/>
      <c r="N407" s="39"/>
      <c r="O407" s="39"/>
      <c r="P407" s="39"/>
      <c r="Q407" s="39"/>
      <c r="R407" s="39"/>
      <c r="S407" s="39"/>
      <c r="T407" s="39"/>
      <c r="U407" s="39"/>
      <c r="V407" s="39"/>
      <c r="W407" s="39"/>
      <c r="X407" s="39"/>
      <c r="Y407" s="39"/>
      <c r="Z407" s="39"/>
    </row>
    <row r="408" spans="1:26" ht="12.75" customHeight="1" x14ac:dyDescent="0.2">
      <c r="A408" s="39"/>
      <c r="B408" s="39"/>
      <c r="I408" s="39"/>
      <c r="J408" s="39"/>
      <c r="K408" s="39"/>
      <c r="L408" s="39"/>
      <c r="M408" s="39"/>
      <c r="N408" s="39"/>
      <c r="O408" s="39"/>
      <c r="P408" s="39"/>
      <c r="Q408" s="39"/>
      <c r="R408" s="39"/>
      <c r="S408" s="39"/>
      <c r="T408" s="39"/>
      <c r="U408" s="39"/>
      <c r="V408" s="39"/>
      <c r="W408" s="39"/>
      <c r="X408" s="39"/>
      <c r="Y408" s="39"/>
      <c r="Z408" s="39"/>
    </row>
    <row r="409" spans="1:26" ht="12.75" customHeight="1" x14ac:dyDescent="0.2">
      <c r="A409" s="39"/>
      <c r="B409" s="39"/>
      <c r="I409" s="39"/>
      <c r="J409" s="39"/>
      <c r="K409" s="39"/>
      <c r="L409" s="39"/>
      <c r="M409" s="39"/>
      <c r="N409" s="39"/>
      <c r="O409" s="39"/>
      <c r="P409" s="39"/>
      <c r="Q409" s="39"/>
      <c r="R409" s="39"/>
      <c r="S409" s="39"/>
      <c r="T409" s="39"/>
      <c r="U409" s="39"/>
      <c r="V409" s="39"/>
      <c r="W409" s="39"/>
      <c r="X409" s="39"/>
      <c r="Y409" s="39"/>
      <c r="Z409" s="39"/>
    </row>
    <row r="410" spans="1:26" ht="12.75" customHeight="1" x14ac:dyDescent="0.2">
      <c r="A410" s="39"/>
      <c r="B410" s="39"/>
      <c r="I410" s="39"/>
      <c r="J410" s="39"/>
      <c r="K410" s="39"/>
      <c r="L410" s="39"/>
      <c r="M410" s="39"/>
      <c r="N410" s="39"/>
      <c r="O410" s="39"/>
      <c r="P410" s="39"/>
      <c r="Q410" s="39"/>
      <c r="R410" s="39"/>
      <c r="S410" s="39"/>
      <c r="T410" s="39"/>
      <c r="U410" s="39"/>
      <c r="V410" s="39"/>
      <c r="W410" s="39"/>
      <c r="X410" s="39"/>
      <c r="Y410" s="39"/>
      <c r="Z410" s="39"/>
    </row>
    <row r="411" spans="1:26" ht="12.75" customHeight="1" x14ac:dyDescent="0.2">
      <c r="A411" s="39"/>
      <c r="B411" s="39"/>
      <c r="I411" s="39"/>
      <c r="J411" s="39"/>
      <c r="K411" s="39"/>
      <c r="L411" s="39"/>
      <c r="M411" s="39"/>
      <c r="N411" s="39"/>
      <c r="O411" s="39"/>
      <c r="P411" s="39"/>
      <c r="Q411" s="39"/>
      <c r="R411" s="39"/>
      <c r="S411" s="39"/>
      <c r="T411" s="39"/>
      <c r="U411" s="39"/>
      <c r="V411" s="39"/>
      <c r="W411" s="39"/>
      <c r="X411" s="39"/>
      <c r="Y411" s="39"/>
      <c r="Z411" s="39"/>
    </row>
    <row r="412" spans="1:26" ht="12.75" customHeight="1" x14ac:dyDescent="0.2">
      <c r="A412" s="39"/>
      <c r="B412" s="39"/>
      <c r="C412" s="39"/>
      <c r="D412" s="39"/>
      <c r="E412" s="39"/>
      <c r="F412" s="39"/>
      <c r="G412" s="39"/>
      <c r="H412" s="39"/>
      <c r="I412" s="39"/>
      <c r="J412" s="39"/>
      <c r="K412" s="39"/>
      <c r="L412" s="39"/>
      <c r="M412" s="39"/>
      <c r="N412" s="39"/>
      <c r="O412" s="39"/>
      <c r="P412" s="39"/>
      <c r="Q412" s="39"/>
      <c r="R412" s="39"/>
      <c r="S412" s="39"/>
      <c r="T412" s="39"/>
      <c r="U412" s="39"/>
      <c r="V412" s="39"/>
      <c r="W412" s="39"/>
      <c r="X412" s="39"/>
      <c r="Y412" s="39"/>
      <c r="Z412" s="39"/>
    </row>
    <row r="413" spans="1:26" ht="12.75" customHeight="1" x14ac:dyDescent="0.2">
      <c r="A413" s="39"/>
      <c r="B413" s="39"/>
      <c r="C413" s="39"/>
      <c r="D413" s="39"/>
      <c r="E413" s="39"/>
      <c r="F413" s="39"/>
      <c r="G413" s="39"/>
      <c r="H413" s="39"/>
      <c r="I413" s="39"/>
      <c r="J413" s="39"/>
      <c r="K413" s="39"/>
      <c r="L413" s="39"/>
      <c r="M413" s="39"/>
      <c r="N413" s="39"/>
      <c r="O413" s="39"/>
      <c r="P413" s="39"/>
      <c r="Q413" s="39"/>
      <c r="R413" s="39"/>
      <c r="S413" s="39"/>
      <c r="T413" s="39"/>
      <c r="U413" s="39"/>
      <c r="V413" s="39"/>
      <c r="W413" s="39"/>
      <c r="X413" s="39"/>
      <c r="Y413" s="39"/>
      <c r="Z413" s="39"/>
    </row>
    <row r="414" spans="1:26" ht="12.75" customHeight="1" x14ac:dyDescent="0.2">
      <c r="A414" s="39"/>
      <c r="B414" s="39"/>
      <c r="C414" s="39"/>
      <c r="D414" s="39"/>
      <c r="E414" s="39"/>
      <c r="F414" s="39"/>
      <c r="G414" s="39"/>
      <c r="H414" s="39"/>
      <c r="I414" s="39"/>
      <c r="J414" s="39"/>
      <c r="K414" s="39"/>
      <c r="L414" s="39"/>
      <c r="M414" s="39"/>
      <c r="N414" s="39"/>
      <c r="O414" s="39"/>
      <c r="P414" s="39"/>
      <c r="Q414" s="39"/>
      <c r="R414" s="39"/>
      <c r="S414" s="39"/>
      <c r="T414" s="39"/>
      <c r="U414" s="39"/>
      <c r="V414" s="39"/>
      <c r="W414" s="39"/>
      <c r="X414" s="39"/>
      <c r="Y414" s="39"/>
      <c r="Z414" s="39"/>
    </row>
    <row r="415" spans="1:26" ht="12.75" customHeight="1" x14ac:dyDescent="0.2">
      <c r="A415" s="39"/>
      <c r="B415" s="39"/>
      <c r="C415" s="39"/>
      <c r="D415" s="39"/>
      <c r="E415" s="39"/>
      <c r="F415" s="39"/>
      <c r="G415" s="39"/>
      <c r="H415" s="39"/>
      <c r="I415" s="39"/>
      <c r="J415" s="39"/>
      <c r="K415" s="39"/>
      <c r="L415" s="39"/>
      <c r="M415" s="39"/>
      <c r="N415" s="39"/>
      <c r="O415" s="39"/>
      <c r="P415" s="39"/>
      <c r="Q415" s="39"/>
      <c r="R415" s="39"/>
      <c r="S415" s="39"/>
      <c r="T415" s="39"/>
      <c r="U415" s="39"/>
      <c r="V415" s="39"/>
      <c r="W415" s="39"/>
      <c r="X415" s="39"/>
      <c r="Y415" s="39"/>
      <c r="Z415" s="39"/>
    </row>
    <row r="416" spans="1:26" ht="12.75" customHeight="1" x14ac:dyDescent="0.2">
      <c r="A416" s="39"/>
      <c r="B416" s="39"/>
      <c r="C416" s="39"/>
      <c r="D416" s="39"/>
      <c r="E416" s="39"/>
      <c r="F416" s="39"/>
      <c r="G416" s="39"/>
      <c r="H416" s="39"/>
      <c r="I416" s="39"/>
      <c r="J416" s="39"/>
      <c r="K416" s="39"/>
      <c r="L416" s="39"/>
      <c r="M416" s="39"/>
      <c r="N416" s="39"/>
      <c r="O416" s="39"/>
      <c r="P416" s="39"/>
      <c r="Q416" s="39"/>
      <c r="R416" s="39"/>
      <c r="S416" s="39"/>
      <c r="T416" s="39"/>
      <c r="U416" s="39"/>
      <c r="V416" s="39"/>
      <c r="W416" s="39"/>
      <c r="X416" s="39"/>
      <c r="Y416" s="39"/>
      <c r="Z416" s="39"/>
    </row>
    <row r="417" spans="1:26" ht="12.75" customHeight="1" x14ac:dyDescent="0.2">
      <c r="A417" s="39"/>
      <c r="B417" s="39"/>
      <c r="C417" s="39"/>
      <c r="D417" s="39"/>
      <c r="E417" s="39"/>
      <c r="F417" s="39"/>
      <c r="G417" s="39"/>
      <c r="H417" s="39"/>
      <c r="I417" s="39"/>
      <c r="J417" s="39"/>
      <c r="K417" s="39"/>
      <c r="L417" s="39"/>
      <c r="M417" s="39"/>
      <c r="N417" s="39"/>
      <c r="O417" s="39"/>
      <c r="P417" s="39"/>
      <c r="Q417" s="39"/>
      <c r="R417" s="39"/>
      <c r="S417" s="39"/>
      <c r="T417" s="39"/>
      <c r="U417" s="39"/>
      <c r="V417" s="39"/>
      <c r="W417" s="39"/>
      <c r="X417" s="39"/>
      <c r="Y417" s="39"/>
      <c r="Z417" s="39"/>
    </row>
    <row r="418" spans="1:26" ht="12.75" customHeight="1" x14ac:dyDescent="0.2">
      <c r="A418" s="39"/>
      <c r="B418" s="39"/>
      <c r="C418" s="39"/>
      <c r="D418" s="39"/>
      <c r="E418" s="39"/>
      <c r="F418" s="39"/>
      <c r="G418" s="39"/>
      <c r="H418" s="39"/>
      <c r="I418" s="39"/>
      <c r="J418" s="39"/>
      <c r="K418" s="39"/>
      <c r="L418" s="39"/>
      <c r="M418" s="39"/>
      <c r="N418" s="39"/>
      <c r="O418" s="39"/>
      <c r="P418" s="39"/>
      <c r="Q418" s="39"/>
      <c r="R418" s="39"/>
      <c r="S418" s="39"/>
      <c r="T418" s="39"/>
      <c r="U418" s="39"/>
      <c r="V418" s="39"/>
      <c r="W418" s="39"/>
      <c r="X418" s="39"/>
      <c r="Y418" s="39"/>
      <c r="Z418" s="39"/>
    </row>
    <row r="419" spans="1:26" ht="12.75" customHeight="1" x14ac:dyDescent="0.2">
      <c r="A419" s="39"/>
      <c r="B419" s="39"/>
      <c r="C419" s="39"/>
      <c r="D419" s="39"/>
      <c r="E419" s="39"/>
      <c r="F419" s="39"/>
      <c r="G419" s="39"/>
      <c r="H419" s="39"/>
      <c r="I419" s="39"/>
      <c r="J419" s="39"/>
      <c r="K419" s="39"/>
      <c r="L419" s="39"/>
      <c r="M419" s="39"/>
      <c r="N419" s="39"/>
      <c r="O419" s="39"/>
      <c r="P419" s="39"/>
      <c r="Q419" s="39"/>
      <c r="R419" s="39"/>
      <c r="S419" s="39"/>
      <c r="T419" s="39"/>
      <c r="U419" s="39"/>
      <c r="V419" s="39"/>
      <c r="W419" s="39"/>
      <c r="X419" s="39"/>
      <c r="Y419" s="39"/>
      <c r="Z419" s="39"/>
    </row>
    <row r="420" spans="1:26" ht="12.75" customHeight="1" x14ac:dyDescent="0.2">
      <c r="A420" s="39"/>
      <c r="B420" s="39"/>
      <c r="C420" s="39"/>
      <c r="D420" s="39"/>
      <c r="E420" s="39"/>
      <c r="F420" s="39"/>
      <c r="G420" s="39"/>
      <c r="H420" s="39"/>
      <c r="I420" s="39"/>
      <c r="J420" s="39"/>
      <c r="K420" s="39"/>
      <c r="L420" s="39"/>
      <c r="M420" s="39"/>
      <c r="N420" s="39"/>
      <c r="O420" s="39"/>
      <c r="P420" s="39"/>
      <c r="Q420" s="39"/>
      <c r="R420" s="39"/>
      <c r="S420" s="39"/>
      <c r="T420" s="39"/>
      <c r="U420" s="39"/>
      <c r="V420" s="39"/>
      <c r="W420" s="39"/>
      <c r="X420" s="39"/>
      <c r="Y420" s="39"/>
      <c r="Z420" s="39"/>
    </row>
    <row r="421" spans="1:26" ht="12.75" customHeight="1" x14ac:dyDescent="0.2">
      <c r="A421" s="39"/>
      <c r="B421" s="39"/>
      <c r="C421" s="39"/>
      <c r="D421" s="39"/>
      <c r="E421" s="39"/>
      <c r="F421" s="39"/>
      <c r="G421" s="39"/>
      <c r="H421" s="39"/>
      <c r="I421" s="39"/>
      <c r="J421" s="39"/>
      <c r="K421" s="39"/>
      <c r="L421" s="39"/>
      <c r="M421" s="39"/>
      <c r="N421" s="39"/>
      <c r="O421" s="39"/>
      <c r="P421" s="39"/>
      <c r="Q421" s="39"/>
      <c r="R421" s="39"/>
      <c r="S421" s="39"/>
      <c r="T421" s="39"/>
      <c r="U421" s="39"/>
      <c r="V421" s="39"/>
      <c r="W421" s="39"/>
      <c r="X421" s="39"/>
      <c r="Y421" s="39"/>
      <c r="Z421" s="39"/>
    </row>
    <row r="422" spans="1:26" ht="12.75" customHeight="1" x14ac:dyDescent="0.2">
      <c r="A422" s="39"/>
      <c r="B422" s="39"/>
      <c r="C422" s="39"/>
      <c r="D422" s="39"/>
      <c r="E422" s="39"/>
      <c r="F422" s="39"/>
      <c r="G422" s="39"/>
      <c r="H422" s="39"/>
      <c r="I422" s="39"/>
      <c r="J422" s="39"/>
      <c r="K422" s="39"/>
      <c r="L422" s="39"/>
      <c r="M422" s="39"/>
      <c r="N422" s="39"/>
      <c r="O422" s="39"/>
      <c r="P422" s="39"/>
      <c r="Q422" s="39"/>
      <c r="R422" s="39"/>
      <c r="S422" s="39"/>
      <c r="T422" s="39"/>
      <c r="U422" s="39"/>
      <c r="V422" s="39"/>
      <c r="W422" s="39"/>
      <c r="X422" s="39"/>
      <c r="Y422" s="39"/>
      <c r="Z422" s="39"/>
    </row>
    <row r="423" spans="1:26" ht="12.75" customHeight="1" x14ac:dyDescent="0.2">
      <c r="A423" s="39"/>
      <c r="B423" s="39"/>
      <c r="C423" s="39"/>
      <c r="D423" s="39"/>
      <c r="E423" s="39"/>
      <c r="F423" s="39"/>
      <c r="G423" s="39"/>
      <c r="H423" s="39"/>
      <c r="I423" s="39"/>
      <c r="J423" s="39"/>
      <c r="K423" s="39"/>
      <c r="L423" s="39"/>
      <c r="M423" s="39"/>
      <c r="N423" s="39"/>
      <c r="O423" s="39"/>
      <c r="P423" s="39"/>
      <c r="Q423" s="39"/>
      <c r="R423" s="39"/>
      <c r="S423" s="39"/>
      <c r="T423" s="39"/>
      <c r="U423" s="39"/>
      <c r="V423" s="39"/>
      <c r="W423" s="39"/>
      <c r="X423" s="39"/>
      <c r="Y423" s="39"/>
      <c r="Z423" s="39"/>
    </row>
    <row r="424" spans="1:26" ht="12.75" customHeight="1" x14ac:dyDescent="0.2">
      <c r="A424" s="39"/>
      <c r="B424" s="39"/>
      <c r="C424" s="39"/>
      <c r="D424" s="39"/>
      <c r="E424" s="39"/>
      <c r="F424" s="39"/>
      <c r="G424" s="39"/>
      <c r="H424" s="39"/>
      <c r="I424" s="39"/>
      <c r="J424" s="39"/>
      <c r="K424" s="39"/>
      <c r="L424" s="39"/>
      <c r="M424" s="39"/>
      <c r="N424" s="39"/>
      <c r="O424" s="39"/>
      <c r="P424" s="39"/>
      <c r="Q424" s="39"/>
      <c r="R424" s="39"/>
      <c r="S424" s="39"/>
      <c r="T424" s="39"/>
      <c r="U424" s="39"/>
      <c r="V424" s="39"/>
      <c r="W424" s="39"/>
      <c r="X424" s="39"/>
      <c r="Y424" s="39"/>
      <c r="Z424" s="39"/>
    </row>
    <row r="425" spans="1:26" ht="12.75" customHeight="1" x14ac:dyDescent="0.2">
      <c r="A425" s="39"/>
      <c r="B425" s="39"/>
      <c r="C425" s="39"/>
      <c r="D425" s="39"/>
      <c r="E425" s="39"/>
      <c r="F425" s="39"/>
      <c r="G425" s="39"/>
      <c r="H425" s="39"/>
      <c r="I425" s="39"/>
      <c r="J425" s="39"/>
      <c r="K425" s="39"/>
      <c r="L425" s="39"/>
      <c r="M425" s="39"/>
      <c r="N425" s="39"/>
      <c r="O425" s="39"/>
      <c r="P425" s="39"/>
      <c r="Q425" s="39"/>
      <c r="R425" s="39"/>
      <c r="S425" s="39"/>
      <c r="T425" s="39"/>
      <c r="U425" s="39"/>
      <c r="V425" s="39"/>
      <c r="W425" s="39"/>
      <c r="X425" s="39"/>
      <c r="Y425" s="39"/>
      <c r="Z425" s="39"/>
    </row>
    <row r="426" spans="1:26" ht="12.75" customHeight="1" x14ac:dyDescent="0.2">
      <c r="A426" s="39"/>
      <c r="B426" s="39"/>
      <c r="C426" s="39"/>
      <c r="D426" s="39"/>
      <c r="E426" s="39"/>
      <c r="F426" s="39"/>
      <c r="G426" s="39"/>
      <c r="H426" s="39"/>
      <c r="I426" s="39"/>
      <c r="J426" s="39"/>
      <c r="K426" s="39"/>
      <c r="L426" s="39"/>
      <c r="M426" s="39"/>
      <c r="N426" s="39"/>
      <c r="O426" s="39"/>
      <c r="P426" s="39"/>
      <c r="Q426" s="39"/>
      <c r="R426" s="39"/>
      <c r="S426" s="39"/>
      <c r="T426" s="39"/>
      <c r="U426" s="39"/>
      <c r="V426" s="39"/>
      <c r="W426" s="39"/>
      <c r="X426" s="39"/>
      <c r="Y426" s="39"/>
      <c r="Z426" s="39"/>
    </row>
    <row r="427" spans="1:26" ht="12.75" customHeight="1" x14ac:dyDescent="0.2">
      <c r="A427" s="38"/>
      <c r="B427" s="39"/>
      <c r="C427" s="39"/>
      <c r="D427" s="39"/>
      <c r="E427" s="39"/>
      <c r="F427" s="39"/>
      <c r="G427" s="39"/>
      <c r="H427" s="39"/>
      <c r="I427" s="39"/>
      <c r="J427" s="39"/>
      <c r="K427" s="39"/>
      <c r="L427" s="39"/>
      <c r="M427" s="39"/>
      <c r="N427" s="39"/>
      <c r="O427" s="39"/>
      <c r="P427" s="39"/>
      <c r="Q427" s="39"/>
      <c r="R427" s="39"/>
      <c r="S427" s="39"/>
      <c r="T427" s="39"/>
      <c r="U427" s="39"/>
      <c r="V427" s="39"/>
      <c r="W427" s="39"/>
      <c r="X427" s="39"/>
      <c r="Y427" s="39"/>
      <c r="Z427" s="39"/>
    </row>
    <row r="428" spans="1:26" ht="12.75" customHeight="1" x14ac:dyDescent="0.2">
      <c r="A428" s="38"/>
      <c r="B428" s="39"/>
      <c r="C428" s="39"/>
      <c r="D428" s="39"/>
      <c r="E428" s="39"/>
      <c r="F428" s="39"/>
      <c r="G428" s="39"/>
      <c r="H428" s="39"/>
      <c r="I428" s="39"/>
      <c r="J428" s="39"/>
      <c r="K428" s="39"/>
      <c r="L428" s="39"/>
      <c r="M428" s="39"/>
      <c r="N428" s="39"/>
      <c r="O428" s="39"/>
      <c r="P428" s="39"/>
      <c r="Q428" s="39"/>
      <c r="R428" s="39"/>
      <c r="S428" s="39"/>
      <c r="T428" s="39"/>
      <c r="U428" s="39"/>
      <c r="V428" s="39"/>
      <c r="W428" s="39"/>
      <c r="X428" s="39"/>
      <c r="Y428" s="39"/>
      <c r="Z428" s="39"/>
    </row>
    <row r="429" spans="1:26" ht="12.75" customHeight="1" x14ac:dyDescent="0.2">
      <c r="A429" s="38"/>
      <c r="B429" s="39"/>
      <c r="C429" s="39"/>
      <c r="D429" s="39"/>
      <c r="E429" s="39"/>
      <c r="F429" s="39"/>
      <c r="G429" s="39"/>
      <c r="H429" s="39"/>
      <c r="I429" s="39"/>
      <c r="J429" s="39"/>
      <c r="K429" s="39"/>
      <c r="L429" s="39"/>
      <c r="M429" s="39"/>
      <c r="N429" s="39"/>
      <c r="O429" s="39"/>
      <c r="P429" s="39"/>
      <c r="Q429" s="39"/>
      <c r="R429" s="39"/>
      <c r="S429" s="39"/>
      <c r="T429" s="39"/>
      <c r="U429" s="39"/>
      <c r="V429" s="39"/>
      <c r="W429" s="39"/>
      <c r="X429" s="39"/>
      <c r="Y429" s="39"/>
      <c r="Z429" s="39"/>
    </row>
    <row r="430" spans="1:26" ht="12.75" customHeight="1" x14ac:dyDescent="0.2">
      <c r="A430" s="38"/>
      <c r="B430" s="39"/>
      <c r="C430" s="39"/>
      <c r="D430" s="39"/>
      <c r="E430" s="39"/>
      <c r="F430" s="39"/>
      <c r="G430" s="39"/>
      <c r="H430" s="39"/>
      <c r="I430" s="39"/>
      <c r="J430" s="39"/>
      <c r="K430" s="39"/>
      <c r="L430" s="39"/>
      <c r="M430" s="39"/>
      <c r="N430" s="39"/>
      <c r="O430" s="39"/>
      <c r="P430" s="39"/>
      <c r="Q430" s="39"/>
      <c r="R430" s="39"/>
      <c r="S430" s="39"/>
      <c r="T430" s="39"/>
      <c r="U430" s="39"/>
      <c r="V430" s="39"/>
      <c r="W430" s="39"/>
      <c r="X430" s="39"/>
      <c r="Y430" s="39"/>
      <c r="Z430" s="39"/>
    </row>
    <row r="431" spans="1:26" ht="12.75" customHeight="1" x14ac:dyDescent="0.2">
      <c r="A431" s="38"/>
      <c r="B431" s="39"/>
      <c r="C431" s="39"/>
      <c r="D431" s="39"/>
      <c r="E431" s="39"/>
      <c r="F431" s="39"/>
      <c r="G431" s="39"/>
      <c r="H431" s="39"/>
      <c r="I431" s="39"/>
      <c r="J431" s="39"/>
      <c r="K431" s="39"/>
      <c r="L431" s="39"/>
      <c r="M431" s="39"/>
      <c r="N431" s="39"/>
      <c r="O431" s="39"/>
      <c r="P431" s="39"/>
      <c r="Q431" s="39"/>
      <c r="R431" s="39"/>
      <c r="S431" s="39"/>
      <c r="T431" s="39"/>
      <c r="U431" s="39"/>
      <c r="V431" s="39"/>
      <c r="W431" s="39"/>
      <c r="X431" s="39"/>
      <c r="Y431" s="39"/>
      <c r="Z431" s="39"/>
    </row>
    <row r="432" spans="1:26" ht="12.75" customHeight="1" x14ac:dyDescent="0.2">
      <c r="A432" s="38"/>
      <c r="B432" s="39"/>
      <c r="C432" s="39"/>
      <c r="D432" s="39"/>
      <c r="E432" s="39"/>
      <c r="F432" s="39"/>
      <c r="G432" s="39"/>
      <c r="H432" s="39"/>
      <c r="I432" s="39"/>
      <c r="J432" s="39"/>
      <c r="K432" s="39"/>
      <c r="L432" s="39"/>
      <c r="M432" s="39"/>
      <c r="N432" s="39"/>
      <c r="O432" s="39"/>
      <c r="P432" s="39"/>
      <c r="Q432" s="39"/>
      <c r="R432" s="39"/>
      <c r="S432" s="39"/>
      <c r="T432" s="39"/>
      <c r="U432" s="39"/>
      <c r="V432" s="39"/>
      <c r="W432" s="39"/>
      <c r="X432" s="39"/>
      <c r="Y432" s="39"/>
      <c r="Z432" s="39"/>
    </row>
    <row r="433" spans="1:26" ht="12.75" customHeight="1" x14ac:dyDescent="0.2">
      <c r="A433" s="38"/>
      <c r="B433" s="39"/>
      <c r="C433" s="39"/>
      <c r="D433" s="39"/>
      <c r="E433" s="39"/>
      <c r="F433" s="39"/>
      <c r="G433" s="39"/>
      <c r="H433" s="39"/>
      <c r="I433" s="39"/>
      <c r="J433" s="39"/>
      <c r="K433" s="39"/>
      <c r="L433" s="39"/>
      <c r="M433" s="39"/>
      <c r="N433" s="39"/>
      <c r="O433" s="39"/>
      <c r="P433" s="39"/>
      <c r="Q433" s="39"/>
      <c r="R433" s="39"/>
      <c r="S433" s="39"/>
      <c r="T433" s="39"/>
      <c r="U433" s="39"/>
      <c r="V433" s="39"/>
      <c r="W433" s="39"/>
      <c r="X433" s="39"/>
      <c r="Y433" s="39"/>
      <c r="Z433" s="39"/>
    </row>
    <row r="434" spans="1:26" ht="12.75" customHeight="1" x14ac:dyDescent="0.2">
      <c r="A434" s="38"/>
      <c r="B434" s="39"/>
      <c r="C434" s="39"/>
      <c r="D434" s="39"/>
      <c r="E434" s="39"/>
      <c r="F434" s="39"/>
      <c r="G434" s="39"/>
      <c r="H434" s="39"/>
      <c r="I434" s="39"/>
      <c r="J434" s="39"/>
      <c r="K434" s="39"/>
      <c r="L434" s="39"/>
      <c r="M434" s="39"/>
      <c r="N434" s="39"/>
      <c r="O434" s="39"/>
      <c r="P434" s="39"/>
      <c r="Q434" s="39"/>
      <c r="R434" s="39"/>
      <c r="S434" s="39"/>
      <c r="T434" s="39"/>
      <c r="U434" s="39"/>
      <c r="V434" s="39"/>
      <c r="W434" s="39"/>
      <c r="X434" s="39"/>
      <c r="Y434" s="39"/>
      <c r="Z434" s="39"/>
    </row>
    <row r="435" spans="1:26" ht="12.75" customHeight="1" x14ac:dyDescent="0.2">
      <c r="A435" s="38"/>
      <c r="B435" s="39"/>
      <c r="C435" s="39"/>
      <c r="D435" s="39"/>
      <c r="E435" s="39"/>
      <c r="F435" s="39"/>
      <c r="G435" s="39"/>
      <c r="H435" s="39"/>
      <c r="I435" s="39"/>
      <c r="J435" s="39"/>
      <c r="K435" s="39"/>
      <c r="L435" s="39"/>
      <c r="M435" s="39"/>
      <c r="N435" s="39"/>
      <c r="O435" s="39"/>
      <c r="P435" s="39"/>
      <c r="Q435" s="39"/>
      <c r="R435" s="39"/>
      <c r="S435" s="39"/>
      <c r="T435" s="39"/>
      <c r="U435" s="39"/>
      <c r="V435" s="39"/>
      <c r="W435" s="39"/>
      <c r="X435" s="39"/>
      <c r="Y435" s="39"/>
      <c r="Z435" s="39"/>
    </row>
    <row r="436" spans="1:26" ht="12.75" customHeight="1" x14ac:dyDescent="0.2">
      <c r="A436" s="38"/>
      <c r="B436" s="39"/>
      <c r="C436" s="39"/>
      <c r="D436" s="39"/>
      <c r="E436" s="39"/>
      <c r="F436" s="39"/>
      <c r="G436" s="39"/>
      <c r="H436" s="39"/>
      <c r="I436" s="39"/>
      <c r="J436" s="39"/>
      <c r="K436" s="39"/>
      <c r="L436" s="39"/>
      <c r="M436" s="39"/>
      <c r="N436" s="39"/>
      <c r="O436" s="39"/>
      <c r="P436" s="39"/>
      <c r="Q436" s="39"/>
      <c r="R436" s="39"/>
      <c r="S436" s="39"/>
      <c r="T436" s="39"/>
      <c r="U436" s="39"/>
      <c r="V436" s="39"/>
      <c r="W436" s="39"/>
      <c r="X436" s="39"/>
      <c r="Y436" s="39"/>
      <c r="Z436" s="39"/>
    </row>
    <row r="437" spans="1:26" ht="12.75" customHeight="1" x14ac:dyDescent="0.2">
      <c r="A437" s="38"/>
      <c r="B437" s="39"/>
      <c r="C437" s="39"/>
      <c r="D437" s="39"/>
      <c r="E437" s="39"/>
      <c r="F437" s="39"/>
      <c r="G437" s="39"/>
      <c r="H437" s="39"/>
      <c r="I437" s="39"/>
      <c r="J437" s="39"/>
      <c r="K437" s="39"/>
      <c r="L437" s="39"/>
      <c r="M437" s="39"/>
      <c r="N437" s="39"/>
      <c r="O437" s="39"/>
      <c r="P437" s="39"/>
      <c r="Q437" s="39"/>
      <c r="R437" s="39"/>
      <c r="S437" s="39"/>
      <c r="T437" s="39"/>
      <c r="U437" s="39"/>
      <c r="V437" s="39"/>
      <c r="W437" s="39"/>
      <c r="X437" s="39"/>
      <c r="Y437" s="39"/>
      <c r="Z437" s="39"/>
    </row>
    <row r="438" spans="1:26" ht="12.75" customHeight="1" x14ac:dyDescent="0.2">
      <c r="A438" s="38"/>
      <c r="B438" s="39"/>
      <c r="C438" s="39"/>
      <c r="D438" s="39"/>
      <c r="E438" s="39"/>
      <c r="F438" s="39"/>
      <c r="G438" s="39"/>
      <c r="H438" s="39"/>
      <c r="I438" s="39"/>
      <c r="J438" s="39"/>
      <c r="K438" s="39"/>
      <c r="L438" s="39"/>
      <c r="M438" s="39"/>
      <c r="N438" s="39"/>
      <c r="O438" s="39"/>
      <c r="P438" s="39"/>
      <c r="Q438" s="39"/>
      <c r="R438" s="39"/>
      <c r="S438" s="39"/>
      <c r="T438" s="39"/>
      <c r="U438" s="39"/>
      <c r="V438" s="39"/>
      <c r="W438" s="39"/>
      <c r="X438" s="39"/>
      <c r="Y438" s="39"/>
      <c r="Z438" s="39"/>
    </row>
    <row r="439" spans="1:26" ht="12.75" customHeight="1" x14ac:dyDescent="0.2">
      <c r="A439" s="38"/>
      <c r="B439" s="39"/>
      <c r="C439" s="39"/>
      <c r="D439" s="39"/>
      <c r="E439" s="39"/>
      <c r="F439" s="39"/>
      <c r="G439" s="39"/>
      <c r="H439" s="39"/>
      <c r="I439" s="39"/>
      <c r="J439" s="39"/>
      <c r="K439" s="39"/>
      <c r="L439" s="39"/>
      <c r="M439" s="39"/>
      <c r="N439" s="39"/>
      <c r="O439" s="39"/>
      <c r="P439" s="39"/>
      <c r="Q439" s="39"/>
      <c r="R439" s="39"/>
      <c r="S439" s="39"/>
      <c r="T439" s="39"/>
      <c r="U439" s="39"/>
      <c r="V439" s="39"/>
      <c r="W439" s="39"/>
      <c r="X439" s="39"/>
      <c r="Y439" s="39"/>
      <c r="Z439" s="39"/>
    </row>
    <row r="440" spans="1:26" ht="12.75" customHeight="1" x14ac:dyDescent="0.2">
      <c r="A440" s="38"/>
      <c r="B440" s="39"/>
      <c r="C440" s="39"/>
      <c r="D440" s="39"/>
      <c r="E440" s="39"/>
      <c r="F440" s="39"/>
      <c r="G440" s="39"/>
      <c r="H440" s="39"/>
      <c r="I440" s="39"/>
      <c r="J440" s="39"/>
      <c r="K440" s="39"/>
      <c r="L440" s="39"/>
      <c r="M440" s="39"/>
      <c r="N440" s="39"/>
      <c r="O440" s="39"/>
      <c r="P440" s="39"/>
      <c r="Q440" s="39"/>
      <c r="R440" s="39"/>
      <c r="S440" s="39"/>
      <c r="T440" s="39"/>
      <c r="U440" s="39"/>
      <c r="V440" s="39"/>
      <c r="W440" s="39"/>
      <c r="X440" s="39"/>
      <c r="Y440" s="39"/>
      <c r="Z440" s="39"/>
    </row>
    <row r="441" spans="1:26" ht="12.75" customHeight="1" x14ac:dyDescent="0.2">
      <c r="A441" s="38"/>
      <c r="B441" s="39"/>
      <c r="C441" s="39"/>
      <c r="D441" s="39"/>
      <c r="E441" s="39"/>
      <c r="F441" s="39"/>
      <c r="G441" s="39"/>
      <c r="H441" s="39"/>
      <c r="I441" s="39"/>
      <c r="J441" s="39"/>
      <c r="K441" s="39"/>
      <c r="L441" s="39"/>
      <c r="M441" s="39"/>
      <c r="N441" s="39"/>
      <c r="O441" s="39"/>
      <c r="P441" s="39"/>
      <c r="Q441" s="39"/>
      <c r="R441" s="39"/>
      <c r="S441" s="39"/>
      <c r="T441" s="39"/>
      <c r="U441" s="39"/>
      <c r="V441" s="39"/>
      <c r="W441" s="39"/>
      <c r="X441" s="39"/>
      <c r="Y441" s="39"/>
      <c r="Z441" s="39"/>
    </row>
    <row r="442" spans="1:26" ht="12.75" customHeight="1" x14ac:dyDescent="0.2">
      <c r="A442" s="38"/>
      <c r="B442" s="39"/>
      <c r="C442" s="39"/>
      <c r="D442" s="39"/>
      <c r="E442" s="39"/>
      <c r="F442" s="39"/>
      <c r="G442" s="39"/>
      <c r="H442" s="39"/>
      <c r="I442" s="39"/>
      <c r="J442" s="39"/>
      <c r="K442" s="39"/>
      <c r="L442" s="39"/>
      <c r="M442" s="39"/>
      <c r="N442" s="39"/>
      <c r="O442" s="39"/>
      <c r="P442" s="39"/>
      <c r="Q442" s="39"/>
      <c r="R442" s="39"/>
      <c r="S442" s="39"/>
      <c r="T442" s="39"/>
      <c r="U442" s="39"/>
      <c r="V442" s="39"/>
      <c r="W442" s="39"/>
      <c r="X442" s="39"/>
      <c r="Y442" s="39"/>
      <c r="Z442" s="39"/>
    </row>
    <row r="443" spans="1:26" ht="12.75" customHeight="1" x14ac:dyDescent="0.2">
      <c r="A443" s="38"/>
      <c r="B443" s="39"/>
      <c r="C443" s="39"/>
      <c r="D443" s="39"/>
      <c r="E443" s="39"/>
      <c r="F443" s="39"/>
      <c r="G443" s="39"/>
      <c r="H443" s="39"/>
      <c r="I443" s="39"/>
      <c r="J443" s="39"/>
      <c r="K443" s="39"/>
      <c r="L443" s="39"/>
      <c r="M443" s="39"/>
      <c r="N443" s="39"/>
      <c r="O443" s="39"/>
      <c r="P443" s="39"/>
      <c r="Q443" s="39"/>
      <c r="R443" s="39"/>
      <c r="S443" s="39"/>
      <c r="T443" s="39"/>
      <c r="U443" s="39"/>
      <c r="V443" s="39"/>
      <c r="W443" s="39"/>
      <c r="X443" s="39"/>
      <c r="Y443" s="39"/>
      <c r="Z443" s="39"/>
    </row>
    <row r="444" spans="1:26" ht="12.75" customHeight="1" x14ac:dyDescent="0.2">
      <c r="A444" s="38"/>
      <c r="B444" s="39"/>
      <c r="C444" s="39"/>
      <c r="D444" s="39"/>
      <c r="E444" s="39"/>
      <c r="F444" s="39"/>
      <c r="G444" s="39"/>
      <c r="H444" s="39"/>
      <c r="I444" s="39"/>
      <c r="J444" s="39"/>
      <c r="K444" s="39"/>
      <c r="L444" s="39"/>
      <c r="M444" s="39"/>
      <c r="N444" s="39"/>
      <c r="O444" s="39"/>
      <c r="P444" s="39"/>
      <c r="Q444" s="39"/>
      <c r="R444" s="39"/>
      <c r="S444" s="39"/>
      <c r="T444" s="39"/>
      <c r="U444" s="39"/>
      <c r="V444" s="39"/>
      <c r="W444" s="39"/>
      <c r="X444" s="39"/>
      <c r="Y444" s="39"/>
      <c r="Z444" s="39"/>
    </row>
    <row r="445" spans="1:26" ht="12.75" customHeight="1" x14ac:dyDescent="0.2">
      <c r="A445" s="38"/>
      <c r="B445" s="39"/>
      <c r="C445" s="39"/>
      <c r="D445" s="39"/>
      <c r="E445" s="39"/>
      <c r="F445" s="39"/>
      <c r="G445" s="39"/>
      <c r="H445" s="39"/>
      <c r="I445" s="39"/>
      <c r="J445" s="39"/>
      <c r="K445" s="39"/>
      <c r="L445" s="39"/>
      <c r="M445" s="39"/>
      <c r="N445" s="39"/>
      <c r="O445" s="39"/>
      <c r="P445" s="39"/>
      <c r="Q445" s="39"/>
      <c r="R445" s="39"/>
      <c r="S445" s="39"/>
      <c r="T445" s="39"/>
      <c r="U445" s="39"/>
      <c r="V445" s="39"/>
      <c r="W445" s="39"/>
      <c r="X445" s="39"/>
      <c r="Y445" s="39"/>
      <c r="Z445" s="39"/>
    </row>
    <row r="446" spans="1:26" ht="12.75" customHeight="1" x14ac:dyDescent="0.2">
      <c r="A446" s="38"/>
      <c r="B446" s="39"/>
      <c r="C446" s="39"/>
      <c r="D446" s="39"/>
      <c r="E446" s="39"/>
      <c r="F446" s="39"/>
      <c r="G446" s="39"/>
      <c r="H446" s="39"/>
      <c r="I446" s="39"/>
      <c r="J446" s="39"/>
      <c r="K446" s="39"/>
      <c r="L446" s="39"/>
      <c r="M446" s="39"/>
      <c r="N446" s="39"/>
      <c r="O446" s="39"/>
      <c r="P446" s="39"/>
      <c r="Q446" s="39"/>
      <c r="R446" s="39"/>
      <c r="S446" s="39"/>
      <c r="T446" s="39"/>
      <c r="U446" s="39"/>
      <c r="V446" s="39"/>
      <c r="W446" s="39"/>
      <c r="X446" s="39"/>
      <c r="Y446" s="39"/>
      <c r="Z446" s="39"/>
    </row>
    <row r="447" spans="1:26" ht="12.75" customHeight="1" x14ac:dyDescent="0.2">
      <c r="A447" s="38"/>
      <c r="B447" s="39"/>
      <c r="C447" s="39"/>
      <c r="D447" s="39"/>
      <c r="E447" s="39"/>
      <c r="F447" s="39"/>
      <c r="G447" s="39"/>
      <c r="H447" s="39"/>
      <c r="I447" s="39"/>
      <c r="J447" s="39"/>
      <c r="K447" s="39"/>
      <c r="L447" s="39"/>
      <c r="M447" s="39"/>
      <c r="N447" s="39"/>
      <c r="O447" s="39"/>
      <c r="P447" s="39"/>
      <c r="Q447" s="39"/>
      <c r="R447" s="39"/>
      <c r="S447" s="39"/>
      <c r="T447" s="39"/>
      <c r="U447" s="39"/>
      <c r="V447" s="39"/>
      <c r="W447" s="39"/>
      <c r="X447" s="39"/>
      <c r="Y447" s="39"/>
      <c r="Z447" s="39"/>
    </row>
    <row r="448" spans="1:26" ht="12.75" customHeight="1" x14ac:dyDescent="0.2">
      <c r="A448" s="38"/>
      <c r="B448" s="39"/>
      <c r="C448" s="39"/>
      <c r="D448" s="39"/>
      <c r="E448" s="39"/>
      <c r="F448" s="39"/>
      <c r="G448" s="39"/>
      <c r="H448" s="39"/>
      <c r="I448" s="39"/>
      <c r="J448" s="39"/>
      <c r="K448" s="39"/>
      <c r="L448" s="39"/>
      <c r="M448" s="39"/>
      <c r="N448" s="39"/>
      <c r="O448" s="39"/>
      <c r="P448" s="39"/>
      <c r="Q448" s="39"/>
      <c r="R448" s="39"/>
      <c r="S448" s="39"/>
      <c r="T448" s="39"/>
      <c r="U448" s="39"/>
      <c r="V448" s="39"/>
      <c r="W448" s="39"/>
      <c r="X448" s="39"/>
      <c r="Y448" s="39"/>
      <c r="Z448" s="39"/>
    </row>
    <row r="449" spans="1:26" ht="12.75" customHeight="1" x14ac:dyDescent="0.2">
      <c r="A449" s="38"/>
      <c r="B449" s="39"/>
      <c r="C449" s="39"/>
      <c r="D449" s="39"/>
      <c r="E449" s="39"/>
      <c r="F449" s="39"/>
      <c r="G449" s="39"/>
      <c r="H449" s="39"/>
      <c r="I449" s="39"/>
      <c r="J449" s="39"/>
      <c r="K449" s="39"/>
      <c r="L449" s="39"/>
      <c r="M449" s="39"/>
      <c r="N449" s="39"/>
      <c r="O449" s="39"/>
      <c r="P449" s="39"/>
      <c r="Q449" s="39"/>
      <c r="R449" s="39"/>
      <c r="S449" s="39"/>
      <c r="T449" s="39"/>
      <c r="U449" s="39"/>
      <c r="V449" s="39"/>
      <c r="W449" s="39"/>
      <c r="X449" s="39"/>
      <c r="Y449" s="39"/>
      <c r="Z449" s="39"/>
    </row>
    <row r="450" spans="1:26" ht="12.75" customHeight="1" x14ac:dyDescent="0.2">
      <c r="A450" s="38"/>
      <c r="B450" s="39"/>
      <c r="C450" s="39"/>
      <c r="D450" s="39"/>
      <c r="E450" s="39"/>
      <c r="F450" s="39"/>
      <c r="G450" s="39"/>
      <c r="H450" s="39"/>
      <c r="I450" s="39"/>
      <c r="J450" s="39"/>
      <c r="K450" s="39"/>
      <c r="L450" s="39"/>
      <c r="M450" s="39"/>
      <c r="N450" s="39"/>
      <c r="O450" s="39"/>
      <c r="P450" s="39"/>
      <c r="Q450" s="39"/>
      <c r="R450" s="39"/>
      <c r="S450" s="39"/>
      <c r="T450" s="39"/>
      <c r="U450" s="39"/>
      <c r="V450" s="39"/>
      <c r="W450" s="39"/>
      <c r="X450" s="39"/>
      <c r="Y450" s="39"/>
      <c r="Z450" s="39"/>
    </row>
    <row r="451" spans="1:26" ht="12.75" customHeight="1" x14ac:dyDescent="0.2">
      <c r="A451" s="38"/>
      <c r="B451" s="39"/>
      <c r="C451" s="39"/>
      <c r="D451" s="39"/>
      <c r="E451" s="39"/>
      <c r="F451" s="39"/>
      <c r="G451" s="39"/>
      <c r="H451" s="39"/>
      <c r="I451" s="39"/>
      <c r="J451" s="39"/>
      <c r="K451" s="39"/>
      <c r="L451" s="39"/>
      <c r="M451" s="39"/>
      <c r="N451" s="39"/>
      <c r="O451" s="39"/>
      <c r="P451" s="39"/>
      <c r="Q451" s="39"/>
      <c r="R451" s="39"/>
      <c r="S451" s="39"/>
      <c r="T451" s="39"/>
      <c r="U451" s="39"/>
      <c r="V451" s="39"/>
      <c r="W451" s="39"/>
      <c r="X451" s="39"/>
      <c r="Y451" s="39"/>
      <c r="Z451" s="39"/>
    </row>
    <row r="452" spans="1:26" ht="12.75" customHeight="1" x14ac:dyDescent="0.2">
      <c r="A452" s="38"/>
      <c r="B452" s="39"/>
      <c r="C452" s="39"/>
      <c r="D452" s="39"/>
      <c r="E452" s="39"/>
      <c r="F452" s="39"/>
      <c r="G452" s="39"/>
      <c r="H452" s="39"/>
      <c r="I452" s="39"/>
      <c r="J452" s="39"/>
      <c r="K452" s="39"/>
      <c r="L452" s="39"/>
      <c r="M452" s="39"/>
      <c r="N452" s="39"/>
      <c r="O452" s="39"/>
      <c r="P452" s="39"/>
      <c r="Q452" s="39"/>
      <c r="R452" s="39"/>
      <c r="S452" s="39"/>
      <c r="T452" s="39"/>
      <c r="U452" s="39"/>
      <c r="V452" s="39"/>
      <c r="W452" s="39"/>
      <c r="X452" s="39"/>
      <c r="Y452" s="39"/>
      <c r="Z452" s="39"/>
    </row>
    <row r="453" spans="1:26" ht="12.75" customHeight="1" x14ac:dyDescent="0.2">
      <c r="A453" s="38"/>
      <c r="B453" s="39"/>
      <c r="C453" s="39"/>
      <c r="D453" s="39"/>
      <c r="E453" s="39"/>
      <c r="F453" s="39"/>
      <c r="G453" s="39"/>
      <c r="H453" s="39"/>
      <c r="I453" s="39"/>
      <c r="J453" s="39"/>
      <c r="K453" s="39"/>
      <c r="L453" s="39"/>
      <c r="M453" s="39"/>
      <c r="N453" s="39"/>
      <c r="O453" s="39"/>
      <c r="P453" s="39"/>
      <c r="Q453" s="39"/>
      <c r="R453" s="39"/>
      <c r="S453" s="39"/>
      <c r="T453" s="39"/>
      <c r="U453" s="39"/>
      <c r="V453" s="39"/>
      <c r="W453" s="39"/>
      <c r="X453" s="39"/>
      <c r="Y453" s="39"/>
      <c r="Z453" s="39"/>
    </row>
    <row r="454" spans="1:26" ht="12.75" customHeight="1" x14ac:dyDescent="0.2">
      <c r="A454" s="38"/>
      <c r="B454" s="39"/>
      <c r="C454" s="39"/>
      <c r="D454" s="39"/>
      <c r="E454" s="39"/>
      <c r="F454" s="39"/>
      <c r="G454" s="39"/>
      <c r="H454" s="39"/>
      <c r="I454" s="39"/>
      <c r="J454" s="39"/>
      <c r="K454" s="39"/>
      <c r="L454" s="39"/>
      <c r="M454" s="39"/>
      <c r="N454" s="39"/>
      <c r="O454" s="39"/>
      <c r="P454" s="39"/>
      <c r="Q454" s="39"/>
      <c r="R454" s="39"/>
      <c r="S454" s="39"/>
      <c r="T454" s="39"/>
      <c r="U454" s="39"/>
      <c r="V454" s="39"/>
      <c r="W454" s="39"/>
      <c r="X454" s="39"/>
      <c r="Y454" s="39"/>
      <c r="Z454" s="39"/>
    </row>
    <row r="455" spans="1:26" ht="12.75" customHeight="1" x14ac:dyDescent="0.2">
      <c r="A455" s="38"/>
      <c r="B455" s="39"/>
      <c r="C455" s="39"/>
      <c r="D455" s="39"/>
      <c r="E455" s="39"/>
      <c r="F455" s="39"/>
      <c r="G455" s="39"/>
      <c r="H455" s="39"/>
      <c r="I455" s="39"/>
      <c r="J455" s="39"/>
      <c r="K455" s="39"/>
      <c r="L455" s="39"/>
      <c r="M455" s="39"/>
      <c r="N455" s="39"/>
      <c r="O455" s="39"/>
      <c r="P455" s="39"/>
      <c r="Q455" s="39"/>
      <c r="R455" s="39"/>
      <c r="S455" s="39"/>
      <c r="T455" s="39"/>
      <c r="U455" s="39"/>
      <c r="V455" s="39"/>
      <c r="W455" s="39"/>
      <c r="X455" s="39"/>
      <c r="Y455" s="39"/>
      <c r="Z455" s="39"/>
    </row>
    <row r="456" spans="1:26" ht="12.75" customHeight="1" x14ac:dyDescent="0.2">
      <c r="A456" s="38"/>
      <c r="B456" s="39"/>
      <c r="C456" s="39"/>
      <c r="D456" s="39"/>
      <c r="E456" s="39"/>
      <c r="F456" s="39"/>
      <c r="G456" s="39"/>
      <c r="H456" s="39"/>
      <c r="I456" s="39"/>
      <c r="J456" s="39"/>
      <c r="K456" s="39"/>
      <c r="L456" s="39"/>
      <c r="M456" s="39"/>
      <c r="N456" s="39"/>
      <c r="O456" s="39"/>
      <c r="P456" s="39"/>
      <c r="Q456" s="39"/>
      <c r="R456" s="39"/>
      <c r="S456" s="39"/>
      <c r="T456" s="39"/>
      <c r="U456" s="39"/>
      <c r="V456" s="39"/>
      <c r="W456" s="39"/>
      <c r="X456" s="39"/>
      <c r="Y456" s="39"/>
      <c r="Z456" s="39"/>
    </row>
    <row r="457" spans="1:26" ht="12.75" customHeight="1" x14ac:dyDescent="0.2">
      <c r="A457" s="38"/>
      <c r="B457" s="39"/>
      <c r="C457" s="39"/>
      <c r="D457" s="39"/>
      <c r="E457" s="39"/>
      <c r="F457" s="39"/>
      <c r="G457" s="39"/>
      <c r="H457" s="39"/>
      <c r="I457" s="39"/>
      <c r="J457" s="39"/>
      <c r="K457" s="39"/>
      <c r="L457" s="39"/>
      <c r="M457" s="39"/>
      <c r="N457" s="39"/>
      <c r="O457" s="39"/>
      <c r="P457" s="39"/>
      <c r="Q457" s="39"/>
      <c r="R457" s="39"/>
      <c r="S457" s="39"/>
      <c r="T457" s="39"/>
      <c r="U457" s="39"/>
      <c r="V457" s="39"/>
      <c r="W457" s="39"/>
      <c r="X457" s="39"/>
      <c r="Y457" s="39"/>
      <c r="Z457" s="39"/>
    </row>
    <row r="458" spans="1:26" ht="12.75" customHeight="1" x14ac:dyDescent="0.2">
      <c r="A458" s="38"/>
      <c r="B458" s="39"/>
      <c r="C458" s="39"/>
      <c r="D458" s="39"/>
      <c r="E458" s="39"/>
      <c r="F458" s="39"/>
      <c r="G458" s="39"/>
      <c r="H458" s="39"/>
      <c r="I458" s="39"/>
      <c r="J458" s="39"/>
      <c r="K458" s="39"/>
      <c r="L458" s="39"/>
      <c r="M458" s="39"/>
      <c r="N458" s="39"/>
      <c r="O458" s="39"/>
      <c r="P458" s="39"/>
      <c r="Q458" s="39"/>
      <c r="R458" s="39"/>
      <c r="S458" s="39"/>
      <c r="T458" s="39"/>
      <c r="U458" s="39"/>
      <c r="V458" s="39"/>
      <c r="W458" s="39"/>
      <c r="X458" s="39"/>
      <c r="Y458" s="39"/>
      <c r="Z458" s="39"/>
    </row>
    <row r="459" spans="1:26" ht="12.75" customHeight="1" x14ac:dyDescent="0.2">
      <c r="A459" s="38"/>
      <c r="B459" s="39"/>
      <c r="C459" s="39"/>
      <c r="D459" s="39"/>
      <c r="E459" s="39"/>
      <c r="F459" s="39"/>
      <c r="G459" s="39"/>
      <c r="H459" s="39"/>
      <c r="I459" s="39"/>
      <c r="J459" s="39"/>
      <c r="K459" s="39"/>
      <c r="L459" s="39"/>
      <c r="M459" s="39"/>
      <c r="N459" s="39"/>
      <c r="O459" s="39"/>
      <c r="P459" s="39"/>
      <c r="Q459" s="39"/>
      <c r="R459" s="39"/>
      <c r="S459" s="39"/>
      <c r="T459" s="39"/>
      <c r="U459" s="39"/>
      <c r="V459" s="39"/>
      <c r="W459" s="39"/>
      <c r="X459" s="39"/>
      <c r="Y459" s="39"/>
      <c r="Z459" s="39"/>
    </row>
    <row r="460" spans="1:26" ht="12.75" customHeight="1" x14ac:dyDescent="0.2">
      <c r="A460" s="38"/>
      <c r="B460" s="39"/>
      <c r="C460" s="39"/>
      <c r="D460" s="39"/>
      <c r="E460" s="39"/>
      <c r="F460" s="39"/>
      <c r="G460" s="39"/>
      <c r="H460" s="39"/>
      <c r="I460" s="39"/>
      <c r="J460" s="39"/>
      <c r="K460" s="39"/>
      <c r="L460" s="39"/>
      <c r="M460" s="39"/>
      <c r="N460" s="39"/>
      <c r="O460" s="39"/>
      <c r="P460" s="39"/>
      <c r="Q460" s="39"/>
      <c r="R460" s="39"/>
      <c r="S460" s="39"/>
      <c r="T460" s="39"/>
      <c r="U460" s="39"/>
      <c r="V460" s="39"/>
      <c r="W460" s="39"/>
      <c r="X460" s="39"/>
      <c r="Y460" s="39"/>
      <c r="Z460" s="39"/>
    </row>
    <row r="461" spans="1:26" ht="12.75" customHeight="1" x14ac:dyDescent="0.2">
      <c r="A461" s="38"/>
      <c r="B461" s="39"/>
      <c r="C461" s="39"/>
      <c r="D461" s="39"/>
      <c r="E461" s="39"/>
      <c r="F461" s="39"/>
      <c r="G461" s="39"/>
      <c r="H461" s="39"/>
      <c r="I461" s="39"/>
      <c r="J461" s="39"/>
      <c r="K461" s="39"/>
      <c r="L461" s="39"/>
      <c r="M461" s="39"/>
      <c r="N461" s="39"/>
      <c r="O461" s="39"/>
      <c r="P461" s="39"/>
      <c r="Q461" s="39"/>
      <c r="R461" s="39"/>
      <c r="S461" s="39"/>
      <c r="T461" s="39"/>
      <c r="U461" s="39"/>
      <c r="V461" s="39"/>
      <c r="W461" s="39"/>
      <c r="X461" s="39"/>
      <c r="Y461" s="39"/>
      <c r="Z461" s="39"/>
    </row>
    <row r="462" spans="1:26" ht="12.75" customHeight="1" x14ac:dyDescent="0.2">
      <c r="A462" s="38"/>
      <c r="B462" s="39"/>
      <c r="C462" s="39"/>
      <c r="D462" s="39"/>
      <c r="E462" s="39"/>
      <c r="F462" s="39"/>
      <c r="G462" s="39"/>
      <c r="H462" s="39"/>
      <c r="I462" s="39"/>
      <c r="J462" s="39"/>
      <c r="K462" s="39"/>
      <c r="L462" s="39"/>
      <c r="M462" s="39"/>
      <c r="N462" s="39"/>
      <c r="O462" s="39"/>
      <c r="P462" s="39"/>
      <c r="Q462" s="39"/>
      <c r="R462" s="39"/>
      <c r="S462" s="39"/>
      <c r="T462" s="39"/>
      <c r="U462" s="39"/>
      <c r="V462" s="39"/>
      <c r="W462" s="39"/>
      <c r="X462" s="39"/>
      <c r="Y462" s="39"/>
      <c r="Z462" s="39"/>
    </row>
    <row r="463" spans="1:26" ht="12.75" customHeight="1" x14ac:dyDescent="0.2">
      <c r="A463" s="38"/>
      <c r="B463" s="39"/>
      <c r="C463" s="39"/>
      <c r="D463" s="39"/>
      <c r="E463" s="39"/>
      <c r="F463" s="39"/>
      <c r="G463" s="39"/>
      <c r="H463" s="39"/>
      <c r="I463" s="39"/>
      <c r="J463" s="39"/>
      <c r="K463" s="39"/>
      <c r="L463" s="39"/>
      <c r="M463" s="39"/>
      <c r="N463" s="39"/>
      <c r="O463" s="39"/>
      <c r="P463" s="39"/>
      <c r="Q463" s="39"/>
      <c r="R463" s="39"/>
      <c r="S463" s="39"/>
      <c r="T463" s="39"/>
      <c r="U463" s="39"/>
      <c r="V463" s="39"/>
      <c r="W463" s="39"/>
      <c r="X463" s="39"/>
      <c r="Y463" s="39"/>
      <c r="Z463" s="39"/>
    </row>
    <row r="464" spans="1:26" ht="12.75" customHeight="1" x14ac:dyDescent="0.2">
      <c r="A464" s="38"/>
      <c r="B464" s="39"/>
      <c r="C464" s="39"/>
      <c r="D464" s="39"/>
      <c r="E464" s="39"/>
      <c r="F464" s="39"/>
      <c r="G464" s="39"/>
      <c r="H464" s="39"/>
      <c r="I464" s="39"/>
      <c r="J464" s="39"/>
      <c r="K464" s="39"/>
      <c r="L464" s="39"/>
      <c r="M464" s="39"/>
      <c r="N464" s="39"/>
      <c r="O464" s="39"/>
      <c r="P464" s="39"/>
      <c r="Q464" s="39"/>
      <c r="R464" s="39"/>
      <c r="S464" s="39"/>
      <c r="T464" s="39"/>
      <c r="U464" s="39"/>
      <c r="V464" s="39"/>
      <c r="W464" s="39"/>
      <c r="X464" s="39"/>
      <c r="Y464" s="39"/>
      <c r="Z464" s="39"/>
    </row>
    <row r="465" spans="1:26" ht="12.75" customHeight="1" x14ac:dyDescent="0.2">
      <c r="A465" s="38"/>
      <c r="B465" s="39"/>
      <c r="C465" s="39"/>
      <c r="D465" s="39"/>
      <c r="E465" s="39"/>
      <c r="F465" s="39"/>
      <c r="G465" s="39"/>
      <c r="H465" s="39"/>
      <c r="I465" s="39"/>
      <c r="J465" s="39"/>
      <c r="K465" s="39"/>
      <c r="L465" s="39"/>
      <c r="M465" s="39"/>
      <c r="N465" s="39"/>
      <c r="O465" s="39"/>
      <c r="P465" s="39"/>
      <c r="Q465" s="39"/>
      <c r="R465" s="39"/>
      <c r="S465" s="39"/>
      <c r="T465" s="39"/>
      <c r="U465" s="39"/>
      <c r="V465" s="39"/>
      <c r="W465" s="39"/>
      <c r="X465" s="39"/>
      <c r="Y465" s="39"/>
      <c r="Z465" s="39"/>
    </row>
    <row r="466" spans="1:26" ht="12.75" customHeight="1" x14ac:dyDescent="0.2">
      <c r="A466" s="38"/>
      <c r="B466" s="39"/>
      <c r="C466" s="39"/>
      <c r="D466" s="39"/>
      <c r="E466" s="39"/>
      <c r="F466" s="39"/>
      <c r="G466" s="39"/>
      <c r="H466" s="39"/>
      <c r="I466" s="39"/>
      <c r="J466" s="39"/>
      <c r="K466" s="39"/>
      <c r="L466" s="39"/>
      <c r="M466" s="39"/>
      <c r="N466" s="39"/>
      <c r="O466" s="39"/>
      <c r="P466" s="39"/>
      <c r="Q466" s="39"/>
      <c r="R466" s="39"/>
      <c r="S466" s="39"/>
      <c r="T466" s="39"/>
      <c r="U466" s="39"/>
      <c r="V466" s="39"/>
      <c r="W466" s="39"/>
      <c r="X466" s="39"/>
      <c r="Y466" s="39"/>
      <c r="Z466" s="39"/>
    </row>
    <row r="467" spans="1:26" ht="12.75" customHeight="1" x14ac:dyDescent="0.2">
      <c r="A467" s="38"/>
      <c r="B467" s="39"/>
      <c r="C467" s="39"/>
      <c r="D467" s="39"/>
      <c r="E467" s="39"/>
      <c r="F467" s="39"/>
      <c r="G467" s="39"/>
      <c r="H467" s="39"/>
      <c r="I467" s="39"/>
      <c r="J467" s="39"/>
      <c r="K467" s="39"/>
      <c r="L467" s="39"/>
      <c r="M467" s="39"/>
      <c r="N467" s="39"/>
      <c r="O467" s="39"/>
      <c r="P467" s="39"/>
      <c r="Q467" s="39"/>
      <c r="R467" s="39"/>
      <c r="S467" s="39"/>
      <c r="T467" s="39"/>
      <c r="U467" s="39"/>
      <c r="V467" s="39"/>
      <c r="W467" s="39"/>
      <c r="X467" s="39"/>
      <c r="Y467" s="39"/>
      <c r="Z467" s="39"/>
    </row>
    <row r="468" spans="1:26" ht="12.75" customHeight="1" x14ac:dyDescent="0.2">
      <c r="A468" s="38"/>
      <c r="B468" s="39"/>
      <c r="C468" s="39"/>
      <c r="D468" s="39"/>
      <c r="E468" s="39"/>
      <c r="F468" s="39"/>
      <c r="G468" s="39"/>
      <c r="H468" s="39"/>
      <c r="I468" s="39"/>
      <c r="J468" s="39"/>
      <c r="K468" s="39"/>
      <c r="L468" s="39"/>
      <c r="M468" s="39"/>
      <c r="N468" s="39"/>
      <c r="O468" s="39"/>
      <c r="P468" s="39"/>
      <c r="Q468" s="39"/>
      <c r="R468" s="39"/>
      <c r="S468" s="39"/>
      <c r="T468" s="39"/>
      <c r="U468" s="39"/>
      <c r="V468" s="39"/>
      <c r="W468" s="39"/>
      <c r="X468" s="39"/>
      <c r="Y468" s="39"/>
      <c r="Z468" s="39"/>
    </row>
    <row r="469" spans="1:26" ht="12.75" customHeight="1" x14ac:dyDescent="0.2">
      <c r="A469" s="38"/>
      <c r="B469" s="39"/>
      <c r="C469" s="39"/>
      <c r="D469" s="39"/>
      <c r="E469" s="39"/>
      <c r="F469" s="39"/>
      <c r="G469" s="39"/>
      <c r="H469" s="39"/>
      <c r="I469" s="39"/>
      <c r="J469" s="39"/>
      <c r="K469" s="39"/>
      <c r="L469" s="39"/>
      <c r="M469" s="39"/>
      <c r="N469" s="39"/>
      <c r="O469" s="39"/>
      <c r="P469" s="39"/>
      <c r="Q469" s="39"/>
      <c r="R469" s="39"/>
      <c r="S469" s="39"/>
      <c r="T469" s="39"/>
      <c r="U469" s="39"/>
      <c r="V469" s="39"/>
      <c r="W469" s="39"/>
      <c r="X469" s="39"/>
      <c r="Y469" s="39"/>
      <c r="Z469" s="39"/>
    </row>
    <row r="470" spans="1:26" ht="12.75" customHeight="1" x14ac:dyDescent="0.2">
      <c r="A470" s="38"/>
      <c r="B470" s="39"/>
      <c r="C470" s="39"/>
      <c r="D470" s="39"/>
      <c r="E470" s="39"/>
      <c r="F470" s="39"/>
      <c r="G470" s="39"/>
      <c r="H470" s="39"/>
      <c r="I470" s="39"/>
      <c r="J470" s="39"/>
      <c r="K470" s="39"/>
      <c r="L470" s="39"/>
      <c r="M470" s="39"/>
      <c r="N470" s="39"/>
      <c r="O470" s="39"/>
      <c r="P470" s="39"/>
      <c r="Q470" s="39"/>
      <c r="R470" s="39"/>
      <c r="S470" s="39"/>
      <c r="T470" s="39"/>
      <c r="U470" s="39"/>
      <c r="V470" s="39"/>
      <c r="W470" s="39"/>
      <c r="X470" s="39"/>
      <c r="Y470" s="39"/>
      <c r="Z470" s="39"/>
    </row>
    <row r="471" spans="1:26" ht="12.75" customHeight="1" x14ac:dyDescent="0.2">
      <c r="A471" s="38"/>
      <c r="B471" s="39"/>
      <c r="C471" s="39"/>
      <c r="D471" s="39"/>
      <c r="E471" s="39"/>
      <c r="F471" s="39"/>
      <c r="G471" s="39"/>
      <c r="H471" s="39"/>
      <c r="I471" s="39"/>
      <c r="J471" s="39"/>
      <c r="K471" s="39"/>
      <c r="L471" s="39"/>
      <c r="M471" s="39"/>
      <c r="N471" s="39"/>
      <c r="O471" s="39"/>
      <c r="P471" s="39"/>
      <c r="Q471" s="39"/>
      <c r="R471" s="39"/>
      <c r="S471" s="39"/>
      <c r="T471" s="39"/>
      <c r="U471" s="39"/>
      <c r="V471" s="39"/>
      <c r="W471" s="39"/>
      <c r="X471" s="39"/>
      <c r="Y471" s="39"/>
      <c r="Z471" s="39"/>
    </row>
    <row r="472" spans="1:26" ht="12.75" customHeight="1" x14ac:dyDescent="0.2">
      <c r="A472" s="38"/>
      <c r="B472" s="39"/>
      <c r="C472" s="39"/>
      <c r="D472" s="39"/>
      <c r="E472" s="39"/>
      <c r="F472" s="39"/>
      <c r="G472" s="39"/>
      <c r="H472" s="39"/>
      <c r="I472" s="39"/>
      <c r="J472" s="39"/>
      <c r="K472" s="39"/>
      <c r="L472" s="39"/>
      <c r="M472" s="39"/>
      <c r="N472" s="39"/>
      <c r="O472" s="39"/>
      <c r="P472" s="39"/>
      <c r="Q472" s="39"/>
      <c r="R472" s="39"/>
      <c r="S472" s="39"/>
      <c r="T472" s="39"/>
      <c r="U472" s="39"/>
      <c r="V472" s="39"/>
      <c r="W472" s="39"/>
      <c r="X472" s="39"/>
      <c r="Y472" s="39"/>
      <c r="Z472" s="39"/>
    </row>
    <row r="473" spans="1:26" ht="12.75" customHeight="1" x14ac:dyDescent="0.2">
      <c r="A473" s="38"/>
      <c r="B473" s="39"/>
      <c r="C473" s="39"/>
      <c r="D473" s="39"/>
      <c r="E473" s="39"/>
      <c r="F473" s="39"/>
      <c r="G473" s="39"/>
      <c r="H473" s="39"/>
      <c r="I473" s="39"/>
      <c r="J473" s="39"/>
      <c r="K473" s="39"/>
      <c r="L473" s="39"/>
      <c r="M473" s="39"/>
      <c r="N473" s="39"/>
      <c r="O473" s="39"/>
      <c r="P473" s="39"/>
      <c r="Q473" s="39"/>
      <c r="R473" s="39"/>
      <c r="S473" s="39"/>
      <c r="T473" s="39"/>
      <c r="U473" s="39"/>
      <c r="V473" s="39"/>
      <c r="W473" s="39"/>
      <c r="X473" s="39"/>
      <c r="Y473" s="39"/>
      <c r="Z473" s="39"/>
    </row>
    <row r="474" spans="1:26" ht="12.75" customHeight="1" x14ac:dyDescent="0.2">
      <c r="A474" s="38"/>
      <c r="B474" s="39"/>
      <c r="C474" s="39"/>
      <c r="D474" s="39"/>
      <c r="E474" s="39"/>
      <c r="F474" s="39"/>
      <c r="G474" s="39"/>
      <c r="H474" s="39"/>
      <c r="I474" s="39"/>
      <c r="J474" s="39"/>
      <c r="K474" s="39"/>
      <c r="L474" s="39"/>
      <c r="M474" s="39"/>
      <c r="N474" s="39"/>
      <c r="O474" s="39"/>
      <c r="P474" s="39"/>
      <c r="Q474" s="39"/>
      <c r="R474" s="39"/>
      <c r="S474" s="39"/>
      <c r="T474" s="39"/>
      <c r="U474" s="39"/>
      <c r="V474" s="39"/>
      <c r="W474" s="39"/>
      <c r="X474" s="39"/>
      <c r="Y474" s="39"/>
      <c r="Z474" s="39"/>
    </row>
    <row r="475" spans="1:26" ht="12.75" customHeight="1" x14ac:dyDescent="0.2">
      <c r="A475" s="38"/>
      <c r="B475" s="39"/>
      <c r="C475" s="39"/>
      <c r="D475" s="39"/>
      <c r="E475" s="39"/>
      <c r="F475" s="39"/>
      <c r="G475" s="39"/>
      <c r="H475" s="39"/>
      <c r="I475" s="39"/>
      <c r="J475" s="39"/>
      <c r="K475" s="39"/>
      <c r="L475" s="39"/>
      <c r="M475" s="39"/>
      <c r="N475" s="39"/>
      <c r="O475" s="39"/>
      <c r="P475" s="39"/>
      <c r="Q475" s="39"/>
      <c r="R475" s="39"/>
      <c r="S475" s="39"/>
      <c r="T475" s="39"/>
      <c r="U475" s="39"/>
      <c r="V475" s="39"/>
      <c r="W475" s="39"/>
      <c r="X475" s="39"/>
      <c r="Y475" s="39"/>
      <c r="Z475" s="39"/>
    </row>
    <row r="476" spans="1:26" ht="12.75" customHeight="1" x14ac:dyDescent="0.2">
      <c r="A476" s="38"/>
      <c r="B476" s="39"/>
      <c r="C476" s="39"/>
      <c r="D476" s="39"/>
      <c r="E476" s="39"/>
      <c r="F476" s="39"/>
      <c r="G476" s="39"/>
      <c r="H476" s="39"/>
      <c r="I476" s="39"/>
      <c r="J476" s="39"/>
      <c r="K476" s="39"/>
      <c r="L476" s="39"/>
      <c r="M476" s="39"/>
      <c r="N476" s="39"/>
      <c r="O476" s="39"/>
      <c r="P476" s="39"/>
      <c r="Q476" s="39"/>
      <c r="R476" s="39"/>
      <c r="S476" s="39"/>
      <c r="T476" s="39"/>
      <c r="U476" s="39"/>
      <c r="V476" s="39"/>
      <c r="W476" s="39"/>
      <c r="X476" s="39"/>
      <c r="Y476" s="39"/>
      <c r="Z476" s="39"/>
    </row>
    <row r="477" spans="1:26" ht="12.75" customHeight="1" x14ac:dyDescent="0.2">
      <c r="A477" s="38"/>
      <c r="B477" s="39"/>
      <c r="C477" s="39"/>
      <c r="D477" s="39"/>
      <c r="E477" s="39"/>
      <c r="F477" s="39"/>
      <c r="G477" s="39"/>
      <c r="H477" s="39"/>
      <c r="I477" s="39"/>
      <c r="J477" s="39"/>
      <c r="K477" s="39"/>
      <c r="L477" s="39"/>
      <c r="M477" s="39"/>
      <c r="N477" s="39"/>
      <c r="O477" s="39"/>
      <c r="P477" s="39"/>
      <c r="Q477" s="39"/>
      <c r="R477" s="39"/>
      <c r="S477" s="39"/>
      <c r="T477" s="39"/>
      <c r="U477" s="39"/>
      <c r="V477" s="39"/>
      <c r="W477" s="39"/>
      <c r="X477" s="39"/>
      <c r="Y477" s="39"/>
      <c r="Z477" s="39"/>
    </row>
    <row r="478" spans="1:26" ht="12.75" customHeight="1" x14ac:dyDescent="0.2">
      <c r="A478" s="38"/>
      <c r="B478" s="39"/>
      <c r="C478" s="39"/>
      <c r="D478" s="39"/>
      <c r="E478" s="39"/>
      <c r="F478" s="39"/>
      <c r="G478" s="39"/>
      <c r="H478" s="39"/>
      <c r="I478" s="39"/>
      <c r="J478" s="39"/>
      <c r="K478" s="39"/>
      <c r="L478" s="39"/>
      <c r="M478" s="39"/>
      <c r="N478" s="39"/>
      <c r="O478" s="39"/>
      <c r="P478" s="39"/>
      <c r="Q478" s="39"/>
      <c r="R478" s="39"/>
      <c r="S478" s="39"/>
      <c r="T478" s="39"/>
      <c r="U478" s="39"/>
      <c r="V478" s="39"/>
      <c r="W478" s="39"/>
      <c r="X478" s="39"/>
      <c r="Y478" s="39"/>
      <c r="Z478" s="39"/>
    </row>
    <row r="479" spans="1:26" ht="12.75" customHeight="1" x14ac:dyDescent="0.2">
      <c r="A479" s="38"/>
      <c r="B479" s="39"/>
      <c r="C479" s="39"/>
      <c r="D479" s="39"/>
      <c r="E479" s="39"/>
      <c r="F479" s="39"/>
      <c r="G479" s="39"/>
      <c r="H479" s="39"/>
      <c r="I479" s="39"/>
      <c r="J479" s="39"/>
      <c r="K479" s="39"/>
      <c r="L479" s="39"/>
      <c r="M479" s="39"/>
      <c r="N479" s="39"/>
      <c r="O479" s="39"/>
      <c r="P479" s="39"/>
      <c r="Q479" s="39"/>
      <c r="R479" s="39"/>
      <c r="S479" s="39"/>
      <c r="T479" s="39"/>
      <c r="U479" s="39"/>
      <c r="V479" s="39"/>
      <c r="W479" s="39"/>
      <c r="X479" s="39"/>
      <c r="Y479" s="39"/>
      <c r="Z479" s="39"/>
    </row>
    <row r="480" spans="1:26" ht="12.75" customHeight="1" x14ac:dyDescent="0.2">
      <c r="A480" s="38"/>
      <c r="B480" s="39"/>
      <c r="C480" s="39"/>
      <c r="D480" s="39"/>
      <c r="E480" s="39"/>
      <c r="F480" s="39"/>
      <c r="G480" s="39"/>
      <c r="H480" s="39"/>
      <c r="I480" s="39"/>
      <c r="J480" s="39"/>
      <c r="K480" s="39"/>
      <c r="L480" s="39"/>
      <c r="M480" s="39"/>
      <c r="N480" s="39"/>
      <c r="O480" s="39"/>
      <c r="P480" s="39"/>
      <c r="Q480" s="39"/>
      <c r="R480" s="39"/>
      <c r="S480" s="39"/>
      <c r="T480" s="39"/>
      <c r="U480" s="39"/>
      <c r="V480" s="39"/>
      <c r="W480" s="39"/>
      <c r="X480" s="39"/>
      <c r="Y480" s="39"/>
      <c r="Z480" s="39"/>
    </row>
    <row r="481" spans="1:26" ht="12.75" customHeight="1" x14ac:dyDescent="0.2">
      <c r="A481" s="38"/>
      <c r="B481" s="39"/>
      <c r="C481" s="39"/>
      <c r="D481" s="39"/>
      <c r="E481" s="39"/>
      <c r="F481" s="39"/>
      <c r="G481" s="39"/>
      <c r="H481" s="39"/>
      <c r="I481" s="39"/>
      <c r="J481" s="39"/>
      <c r="K481" s="39"/>
      <c r="L481" s="39"/>
      <c r="M481" s="39"/>
      <c r="N481" s="39"/>
      <c r="O481" s="39"/>
      <c r="P481" s="39"/>
      <c r="Q481" s="39"/>
      <c r="R481" s="39"/>
      <c r="S481" s="39"/>
      <c r="T481" s="39"/>
      <c r="U481" s="39"/>
      <c r="V481" s="39"/>
      <c r="W481" s="39"/>
      <c r="X481" s="39"/>
      <c r="Y481" s="39"/>
      <c r="Z481" s="39"/>
    </row>
    <row r="482" spans="1:26" ht="12.75" customHeight="1" x14ac:dyDescent="0.2">
      <c r="A482" s="38"/>
      <c r="B482" s="39"/>
      <c r="C482" s="39"/>
      <c r="D482" s="39"/>
      <c r="E482" s="39"/>
      <c r="F482" s="39"/>
      <c r="G482" s="39"/>
      <c r="H482" s="39"/>
      <c r="I482" s="39"/>
      <c r="J482" s="39"/>
      <c r="K482" s="39"/>
      <c r="L482" s="39"/>
      <c r="M482" s="39"/>
      <c r="N482" s="39"/>
      <c r="O482" s="39"/>
      <c r="P482" s="39"/>
      <c r="Q482" s="39"/>
      <c r="R482" s="39"/>
      <c r="S482" s="39"/>
      <c r="T482" s="39"/>
      <c r="U482" s="39"/>
      <c r="V482" s="39"/>
      <c r="W482" s="39"/>
      <c r="X482" s="39"/>
      <c r="Y482" s="39"/>
      <c r="Z482" s="39"/>
    </row>
    <row r="483" spans="1:26" ht="12.75" customHeight="1" x14ac:dyDescent="0.2">
      <c r="A483" s="38"/>
      <c r="B483" s="39"/>
      <c r="C483" s="39"/>
      <c r="D483" s="39"/>
      <c r="E483" s="39"/>
      <c r="F483" s="39"/>
      <c r="G483" s="39"/>
      <c r="H483" s="39"/>
      <c r="I483" s="39"/>
      <c r="J483" s="39"/>
      <c r="K483" s="39"/>
      <c r="L483" s="39"/>
      <c r="M483" s="39"/>
      <c r="N483" s="39"/>
      <c r="O483" s="39"/>
      <c r="P483" s="39"/>
      <c r="Q483" s="39"/>
      <c r="R483" s="39"/>
      <c r="S483" s="39"/>
      <c r="T483" s="39"/>
      <c r="U483" s="39"/>
      <c r="V483" s="39"/>
      <c r="W483" s="39"/>
      <c r="X483" s="39"/>
      <c r="Y483" s="39"/>
      <c r="Z483" s="39"/>
    </row>
    <row r="484" spans="1:26" ht="12.75" customHeight="1" x14ac:dyDescent="0.2">
      <c r="A484" s="38"/>
      <c r="B484" s="39"/>
      <c r="C484" s="39"/>
      <c r="D484" s="39"/>
      <c r="E484" s="39"/>
      <c r="F484" s="39"/>
      <c r="G484" s="39"/>
      <c r="H484" s="39"/>
      <c r="I484" s="39"/>
      <c r="J484" s="39"/>
      <c r="K484" s="39"/>
      <c r="L484" s="39"/>
      <c r="M484" s="39"/>
      <c r="N484" s="39"/>
      <c r="O484" s="39"/>
      <c r="P484" s="39"/>
      <c r="Q484" s="39"/>
      <c r="R484" s="39"/>
      <c r="S484" s="39"/>
      <c r="T484" s="39"/>
      <c r="U484" s="39"/>
      <c r="V484" s="39"/>
      <c r="W484" s="39"/>
      <c r="X484" s="39"/>
      <c r="Y484" s="39"/>
      <c r="Z484" s="39"/>
    </row>
    <row r="485" spans="1:26" ht="12.75" customHeight="1" x14ac:dyDescent="0.2">
      <c r="A485" s="38"/>
      <c r="B485" s="39"/>
      <c r="C485" s="39"/>
      <c r="D485" s="39"/>
      <c r="E485" s="39"/>
      <c r="F485" s="39"/>
      <c r="G485" s="39"/>
      <c r="H485" s="39"/>
      <c r="I485" s="39"/>
      <c r="J485" s="39"/>
      <c r="K485" s="39"/>
      <c r="L485" s="39"/>
      <c r="M485" s="39"/>
      <c r="N485" s="39"/>
      <c r="O485" s="39"/>
      <c r="P485" s="39"/>
      <c r="Q485" s="39"/>
      <c r="R485" s="39"/>
      <c r="S485" s="39"/>
      <c r="T485" s="39"/>
      <c r="U485" s="39"/>
      <c r="V485" s="39"/>
      <c r="W485" s="39"/>
      <c r="X485" s="39"/>
      <c r="Y485" s="39"/>
      <c r="Z485" s="39"/>
    </row>
    <row r="486" spans="1:26" ht="12.75" customHeight="1" x14ac:dyDescent="0.2">
      <c r="A486" s="38"/>
      <c r="B486" s="39"/>
      <c r="C486" s="39"/>
      <c r="D486" s="39"/>
      <c r="E486" s="39"/>
      <c r="F486" s="39"/>
      <c r="G486" s="39"/>
      <c r="H486" s="39"/>
      <c r="I486" s="39"/>
      <c r="J486" s="39"/>
      <c r="K486" s="39"/>
      <c r="L486" s="39"/>
      <c r="M486" s="39"/>
      <c r="N486" s="39"/>
      <c r="O486" s="39"/>
      <c r="P486" s="39"/>
      <c r="Q486" s="39"/>
      <c r="R486" s="39"/>
      <c r="S486" s="39"/>
      <c r="T486" s="39"/>
      <c r="U486" s="39"/>
      <c r="V486" s="39"/>
      <c r="W486" s="39"/>
      <c r="X486" s="39"/>
      <c r="Y486" s="39"/>
      <c r="Z486" s="39"/>
    </row>
    <row r="487" spans="1:26" ht="12.75" customHeight="1" x14ac:dyDescent="0.2">
      <c r="A487" s="38"/>
      <c r="B487" s="39"/>
      <c r="C487" s="39"/>
      <c r="D487" s="39"/>
      <c r="E487" s="39"/>
      <c r="F487" s="39"/>
      <c r="G487" s="39"/>
      <c r="H487" s="39"/>
      <c r="I487" s="39"/>
      <c r="J487" s="39"/>
      <c r="K487" s="39"/>
      <c r="L487" s="39"/>
      <c r="M487" s="39"/>
      <c r="N487" s="39"/>
      <c r="O487" s="39"/>
      <c r="P487" s="39"/>
      <c r="Q487" s="39"/>
      <c r="R487" s="39"/>
      <c r="S487" s="39"/>
      <c r="T487" s="39"/>
      <c r="U487" s="39"/>
      <c r="V487" s="39"/>
      <c r="W487" s="39"/>
      <c r="X487" s="39"/>
      <c r="Y487" s="39"/>
      <c r="Z487" s="39"/>
    </row>
    <row r="488" spans="1:26" ht="12.75" customHeight="1" x14ac:dyDescent="0.2">
      <c r="A488" s="38"/>
      <c r="B488" s="39"/>
      <c r="C488" s="39"/>
      <c r="D488" s="39"/>
      <c r="E488" s="39"/>
      <c r="F488" s="39"/>
      <c r="G488" s="39"/>
      <c r="H488" s="39"/>
      <c r="I488" s="39"/>
      <c r="J488" s="39"/>
      <c r="K488" s="39"/>
      <c r="L488" s="39"/>
      <c r="M488" s="39"/>
      <c r="N488" s="39"/>
      <c r="O488" s="39"/>
      <c r="P488" s="39"/>
      <c r="Q488" s="39"/>
      <c r="R488" s="39"/>
      <c r="S488" s="39"/>
      <c r="T488" s="39"/>
      <c r="U488" s="39"/>
      <c r="V488" s="39"/>
      <c r="W488" s="39"/>
      <c r="X488" s="39"/>
      <c r="Y488" s="39"/>
      <c r="Z488" s="39"/>
    </row>
    <row r="489" spans="1:26" ht="12.75" customHeight="1" x14ac:dyDescent="0.2">
      <c r="A489" s="38"/>
      <c r="B489" s="39"/>
      <c r="C489" s="39"/>
      <c r="D489" s="39"/>
      <c r="E489" s="39"/>
      <c r="F489" s="39"/>
      <c r="G489" s="39"/>
      <c r="H489" s="39"/>
      <c r="I489" s="39"/>
      <c r="J489" s="39"/>
      <c r="K489" s="39"/>
      <c r="L489" s="39"/>
      <c r="M489" s="39"/>
      <c r="N489" s="39"/>
      <c r="O489" s="39"/>
      <c r="P489" s="39"/>
      <c r="Q489" s="39"/>
      <c r="R489" s="39"/>
      <c r="S489" s="39"/>
      <c r="T489" s="39"/>
      <c r="U489" s="39"/>
      <c r="V489" s="39"/>
      <c r="W489" s="39"/>
      <c r="X489" s="39"/>
      <c r="Y489" s="39"/>
      <c r="Z489" s="39"/>
    </row>
    <row r="490" spans="1:26" ht="12.75" customHeight="1" x14ac:dyDescent="0.2">
      <c r="A490" s="38"/>
      <c r="B490" s="39"/>
      <c r="C490" s="39"/>
      <c r="D490" s="39"/>
      <c r="E490" s="39"/>
      <c r="F490" s="39"/>
      <c r="G490" s="39"/>
      <c r="H490" s="39"/>
      <c r="I490" s="39"/>
      <c r="J490" s="39"/>
      <c r="K490" s="39"/>
      <c r="L490" s="39"/>
      <c r="M490" s="39"/>
      <c r="N490" s="39"/>
      <c r="O490" s="39"/>
      <c r="P490" s="39"/>
      <c r="Q490" s="39"/>
      <c r="R490" s="39"/>
      <c r="S490" s="39"/>
      <c r="T490" s="39"/>
      <c r="U490" s="39"/>
      <c r="V490" s="39"/>
      <c r="W490" s="39"/>
      <c r="X490" s="39"/>
      <c r="Y490" s="39"/>
      <c r="Z490" s="39"/>
    </row>
    <row r="491" spans="1:26" ht="12.75" customHeight="1" x14ac:dyDescent="0.2">
      <c r="A491" s="38"/>
      <c r="B491" s="39"/>
      <c r="C491" s="39"/>
      <c r="D491" s="39"/>
      <c r="E491" s="39"/>
      <c r="F491" s="39"/>
      <c r="G491" s="39"/>
      <c r="H491" s="39"/>
      <c r="I491" s="39"/>
      <c r="J491" s="39"/>
      <c r="K491" s="39"/>
      <c r="L491" s="39"/>
      <c r="M491" s="39"/>
      <c r="N491" s="39"/>
      <c r="O491" s="39"/>
      <c r="P491" s="39"/>
      <c r="Q491" s="39"/>
      <c r="R491" s="39"/>
      <c r="S491" s="39"/>
      <c r="T491" s="39"/>
      <c r="U491" s="39"/>
      <c r="V491" s="39"/>
      <c r="W491" s="39"/>
      <c r="X491" s="39"/>
      <c r="Y491" s="39"/>
      <c r="Z491" s="39"/>
    </row>
    <row r="492" spans="1:26" ht="12.75" customHeight="1" x14ac:dyDescent="0.2">
      <c r="A492" s="38"/>
      <c r="B492" s="39"/>
      <c r="C492" s="39"/>
      <c r="D492" s="39"/>
      <c r="E492" s="39"/>
      <c r="F492" s="39"/>
      <c r="G492" s="39"/>
      <c r="H492" s="39"/>
      <c r="I492" s="39"/>
      <c r="J492" s="39"/>
      <c r="K492" s="39"/>
      <c r="L492" s="39"/>
      <c r="M492" s="39"/>
      <c r="N492" s="39"/>
      <c r="O492" s="39"/>
      <c r="P492" s="39"/>
      <c r="Q492" s="39"/>
      <c r="R492" s="39"/>
      <c r="S492" s="39"/>
      <c r="T492" s="39"/>
      <c r="U492" s="39"/>
      <c r="V492" s="39"/>
      <c r="W492" s="39"/>
      <c r="X492" s="39"/>
      <c r="Y492" s="39"/>
      <c r="Z492" s="39"/>
    </row>
    <row r="493" spans="1:26" ht="12.75" customHeight="1" x14ac:dyDescent="0.2">
      <c r="A493" s="38"/>
      <c r="B493" s="39"/>
      <c r="C493" s="39"/>
      <c r="D493" s="39"/>
      <c r="E493" s="39"/>
      <c r="F493" s="39"/>
      <c r="G493" s="39"/>
      <c r="H493" s="39"/>
      <c r="I493" s="39"/>
      <c r="J493" s="39"/>
      <c r="K493" s="39"/>
      <c r="L493" s="39"/>
      <c r="M493" s="39"/>
      <c r="N493" s="39"/>
      <c r="O493" s="39"/>
      <c r="P493" s="39"/>
      <c r="Q493" s="39"/>
      <c r="R493" s="39"/>
      <c r="S493" s="39"/>
      <c r="T493" s="39"/>
      <c r="U493" s="39"/>
      <c r="V493" s="39"/>
      <c r="W493" s="39"/>
      <c r="X493" s="39"/>
      <c r="Y493" s="39"/>
      <c r="Z493" s="39"/>
    </row>
    <row r="494" spans="1:26" ht="12.75" customHeight="1" x14ac:dyDescent="0.2">
      <c r="A494" s="38"/>
      <c r="B494" s="39"/>
      <c r="C494" s="39"/>
      <c r="D494" s="39"/>
      <c r="E494" s="39"/>
      <c r="F494" s="39"/>
      <c r="G494" s="39"/>
      <c r="H494" s="39"/>
      <c r="I494" s="39"/>
      <c r="J494" s="39"/>
      <c r="K494" s="39"/>
      <c r="L494" s="39"/>
      <c r="M494" s="39"/>
      <c r="N494" s="39"/>
      <c r="O494" s="39"/>
      <c r="P494" s="39"/>
      <c r="Q494" s="39"/>
      <c r="R494" s="39"/>
      <c r="S494" s="39"/>
      <c r="T494" s="39"/>
      <c r="U494" s="39"/>
      <c r="V494" s="39"/>
      <c r="W494" s="39"/>
      <c r="X494" s="39"/>
      <c r="Y494" s="39"/>
      <c r="Z494" s="39"/>
    </row>
    <row r="495" spans="1:26" ht="12.75" customHeight="1" x14ac:dyDescent="0.2">
      <c r="A495" s="38"/>
      <c r="B495" s="39"/>
      <c r="C495" s="39"/>
      <c r="D495" s="39"/>
      <c r="E495" s="39"/>
      <c r="F495" s="39"/>
      <c r="G495" s="39"/>
      <c r="H495" s="39"/>
      <c r="I495" s="39"/>
      <c r="J495" s="39"/>
      <c r="K495" s="39"/>
      <c r="L495" s="39"/>
      <c r="M495" s="39"/>
      <c r="N495" s="39"/>
      <c r="O495" s="39"/>
      <c r="P495" s="39"/>
      <c r="Q495" s="39"/>
      <c r="R495" s="39"/>
      <c r="S495" s="39"/>
      <c r="T495" s="39"/>
      <c r="U495" s="39"/>
      <c r="V495" s="39"/>
      <c r="W495" s="39"/>
      <c r="X495" s="39"/>
      <c r="Y495" s="39"/>
      <c r="Z495" s="39"/>
    </row>
    <row r="496" spans="1:26" ht="12.75" customHeight="1" x14ac:dyDescent="0.2">
      <c r="A496" s="38"/>
      <c r="B496" s="39"/>
      <c r="C496" s="39"/>
      <c r="D496" s="39"/>
      <c r="E496" s="39"/>
      <c r="F496" s="39"/>
      <c r="G496" s="39"/>
      <c r="H496" s="39"/>
      <c r="I496" s="39"/>
      <c r="J496" s="39"/>
      <c r="K496" s="39"/>
      <c r="L496" s="39"/>
      <c r="M496" s="39"/>
      <c r="N496" s="39"/>
      <c r="O496" s="39"/>
      <c r="P496" s="39"/>
      <c r="Q496" s="39"/>
      <c r="R496" s="39"/>
      <c r="S496" s="39"/>
      <c r="T496" s="39"/>
      <c r="U496" s="39"/>
      <c r="V496" s="39"/>
      <c r="W496" s="39"/>
      <c r="X496" s="39"/>
      <c r="Y496" s="39"/>
      <c r="Z496" s="39"/>
    </row>
    <row r="497" spans="1:26" ht="12.75" customHeight="1" x14ac:dyDescent="0.2">
      <c r="A497" s="38"/>
      <c r="B497" s="39"/>
      <c r="C497" s="39"/>
      <c r="D497" s="39"/>
      <c r="E497" s="39"/>
      <c r="F497" s="39"/>
      <c r="G497" s="39"/>
      <c r="H497" s="39"/>
      <c r="I497" s="39"/>
      <c r="J497" s="39"/>
      <c r="K497" s="39"/>
      <c r="L497" s="39"/>
      <c r="M497" s="39"/>
      <c r="N497" s="39"/>
      <c r="O497" s="39"/>
      <c r="P497" s="39"/>
      <c r="Q497" s="39"/>
      <c r="R497" s="39"/>
      <c r="S497" s="39"/>
      <c r="T497" s="39"/>
      <c r="U497" s="39"/>
      <c r="V497" s="39"/>
      <c r="W497" s="39"/>
      <c r="X497" s="39"/>
      <c r="Y497" s="39"/>
      <c r="Z497" s="39"/>
    </row>
    <row r="498" spans="1:26" ht="12.75" customHeight="1" x14ac:dyDescent="0.2">
      <c r="A498" s="38"/>
      <c r="B498" s="39"/>
      <c r="C498" s="39"/>
      <c r="D498" s="39"/>
      <c r="E498" s="39"/>
      <c r="F498" s="39"/>
      <c r="G498" s="39"/>
      <c r="H498" s="39"/>
      <c r="I498" s="39"/>
      <c r="J498" s="39"/>
      <c r="K498" s="39"/>
      <c r="L498" s="39"/>
      <c r="M498" s="39"/>
      <c r="N498" s="39"/>
      <c r="O498" s="39"/>
      <c r="P498" s="39"/>
      <c r="Q498" s="39"/>
      <c r="R498" s="39"/>
      <c r="S498" s="39"/>
      <c r="T498" s="39"/>
      <c r="U498" s="39"/>
      <c r="V498" s="39"/>
      <c r="W498" s="39"/>
      <c r="X498" s="39"/>
      <c r="Y498" s="39"/>
      <c r="Z498" s="39"/>
    </row>
    <row r="499" spans="1:26" ht="12.75" customHeight="1" x14ac:dyDescent="0.2">
      <c r="A499" s="38"/>
      <c r="B499" s="39"/>
      <c r="C499" s="39"/>
      <c r="D499" s="39"/>
      <c r="E499" s="39"/>
      <c r="F499" s="39"/>
      <c r="G499" s="39"/>
      <c r="H499" s="39"/>
      <c r="I499" s="39"/>
      <c r="J499" s="39"/>
      <c r="K499" s="39"/>
      <c r="L499" s="39"/>
      <c r="M499" s="39"/>
      <c r="N499" s="39"/>
      <c r="O499" s="39"/>
      <c r="P499" s="39"/>
      <c r="Q499" s="39"/>
      <c r="R499" s="39"/>
      <c r="S499" s="39"/>
      <c r="T499" s="39"/>
      <c r="U499" s="39"/>
      <c r="V499" s="39"/>
      <c r="W499" s="39"/>
      <c r="X499" s="39"/>
      <c r="Y499" s="39"/>
      <c r="Z499" s="39"/>
    </row>
    <row r="500" spans="1:26" ht="12.75" customHeight="1" x14ac:dyDescent="0.2">
      <c r="A500" s="38"/>
      <c r="B500" s="39"/>
      <c r="C500" s="39"/>
      <c r="D500" s="39"/>
      <c r="E500" s="39"/>
      <c r="F500" s="39"/>
      <c r="G500" s="39"/>
      <c r="H500" s="39"/>
      <c r="I500" s="39"/>
      <c r="J500" s="39"/>
      <c r="K500" s="39"/>
      <c r="L500" s="39"/>
      <c r="M500" s="39"/>
      <c r="N500" s="39"/>
      <c r="O500" s="39"/>
      <c r="P500" s="39"/>
      <c r="Q500" s="39"/>
      <c r="R500" s="39"/>
      <c r="S500" s="39"/>
      <c r="T500" s="39"/>
      <c r="U500" s="39"/>
      <c r="V500" s="39"/>
      <c r="W500" s="39"/>
      <c r="X500" s="39"/>
      <c r="Y500" s="39"/>
      <c r="Z500" s="39"/>
    </row>
    <row r="501" spans="1:26" ht="12.75" customHeight="1" x14ac:dyDescent="0.2">
      <c r="A501" s="38"/>
      <c r="B501" s="39"/>
      <c r="C501" s="39"/>
      <c r="D501" s="39"/>
      <c r="E501" s="39"/>
      <c r="F501" s="39"/>
      <c r="G501" s="39"/>
      <c r="H501" s="39"/>
      <c r="I501" s="39"/>
      <c r="J501" s="39"/>
      <c r="K501" s="39"/>
      <c r="L501" s="39"/>
      <c r="M501" s="39"/>
      <c r="N501" s="39"/>
      <c r="O501" s="39"/>
      <c r="P501" s="39"/>
      <c r="Q501" s="39"/>
      <c r="R501" s="39"/>
      <c r="S501" s="39"/>
      <c r="T501" s="39"/>
      <c r="U501" s="39"/>
      <c r="V501" s="39"/>
      <c r="W501" s="39"/>
      <c r="X501" s="39"/>
      <c r="Y501" s="39"/>
      <c r="Z501" s="39"/>
    </row>
    <row r="502" spans="1:26" ht="12.75" customHeight="1" x14ac:dyDescent="0.2">
      <c r="A502" s="38"/>
      <c r="B502" s="39"/>
      <c r="C502" s="39"/>
      <c r="D502" s="39"/>
      <c r="E502" s="39"/>
      <c r="F502" s="39"/>
      <c r="G502" s="39"/>
      <c r="H502" s="39"/>
      <c r="I502" s="39"/>
      <c r="J502" s="39"/>
      <c r="K502" s="39"/>
      <c r="L502" s="39"/>
      <c r="M502" s="39"/>
      <c r="N502" s="39"/>
      <c r="O502" s="39"/>
      <c r="P502" s="39"/>
      <c r="Q502" s="39"/>
      <c r="R502" s="39"/>
      <c r="S502" s="39"/>
      <c r="T502" s="39"/>
      <c r="U502" s="39"/>
      <c r="V502" s="39"/>
      <c r="W502" s="39"/>
      <c r="X502" s="39"/>
      <c r="Y502" s="39"/>
      <c r="Z502" s="39"/>
    </row>
    <row r="503" spans="1:26" ht="12.75" customHeight="1" x14ac:dyDescent="0.2">
      <c r="A503" s="38"/>
      <c r="B503" s="39"/>
      <c r="C503" s="39"/>
      <c r="D503" s="39"/>
      <c r="E503" s="39"/>
      <c r="F503" s="39"/>
      <c r="G503" s="39"/>
      <c r="H503" s="39"/>
      <c r="I503" s="39"/>
      <c r="J503" s="39"/>
      <c r="K503" s="39"/>
      <c r="L503" s="39"/>
      <c r="M503" s="39"/>
      <c r="N503" s="39"/>
      <c r="O503" s="39"/>
      <c r="P503" s="39"/>
      <c r="Q503" s="39"/>
      <c r="R503" s="39"/>
      <c r="S503" s="39"/>
      <c r="T503" s="39"/>
      <c r="U503" s="39"/>
      <c r="V503" s="39"/>
      <c r="W503" s="39"/>
      <c r="X503" s="39"/>
      <c r="Y503" s="39"/>
      <c r="Z503" s="39"/>
    </row>
    <row r="504" spans="1:26" ht="12.75" customHeight="1" x14ac:dyDescent="0.2">
      <c r="A504" s="38"/>
      <c r="B504" s="39"/>
      <c r="C504" s="39"/>
      <c r="D504" s="39"/>
      <c r="E504" s="39"/>
      <c r="F504" s="39"/>
      <c r="G504" s="39"/>
      <c r="H504" s="39"/>
      <c r="I504" s="39"/>
      <c r="J504" s="39"/>
      <c r="K504" s="39"/>
      <c r="L504" s="39"/>
      <c r="M504" s="39"/>
      <c r="N504" s="39"/>
      <c r="O504" s="39"/>
      <c r="P504" s="39"/>
      <c r="Q504" s="39"/>
      <c r="R504" s="39"/>
      <c r="S504" s="39"/>
      <c r="T504" s="39"/>
      <c r="U504" s="39"/>
      <c r="V504" s="39"/>
      <c r="W504" s="39"/>
      <c r="X504" s="39"/>
      <c r="Y504" s="39"/>
      <c r="Z504" s="39"/>
    </row>
    <row r="505" spans="1:26" ht="12.75" customHeight="1" x14ac:dyDescent="0.2">
      <c r="A505" s="38"/>
      <c r="B505" s="39"/>
      <c r="C505" s="39"/>
      <c r="D505" s="39"/>
      <c r="E505" s="39"/>
      <c r="F505" s="39"/>
      <c r="G505" s="39"/>
      <c r="H505" s="39"/>
      <c r="I505" s="39"/>
      <c r="J505" s="39"/>
      <c r="K505" s="39"/>
      <c r="L505" s="39"/>
      <c r="M505" s="39"/>
      <c r="N505" s="39"/>
      <c r="O505" s="39"/>
      <c r="P505" s="39"/>
      <c r="Q505" s="39"/>
      <c r="R505" s="39"/>
      <c r="S505" s="39"/>
      <c r="T505" s="39"/>
      <c r="U505" s="39"/>
      <c r="V505" s="39"/>
      <c r="W505" s="39"/>
      <c r="X505" s="39"/>
      <c r="Y505" s="39"/>
      <c r="Z505" s="39"/>
    </row>
    <row r="506" spans="1:26" ht="12.75" customHeight="1" x14ac:dyDescent="0.2">
      <c r="A506" s="38"/>
      <c r="B506" s="39"/>
      <c r="C506" s="39"/>
      <c r="D506" s="39"/>
      <c r="E506" s="39"/>
      <c r="F506" s="39"/>
      <c r="G506" s="39"/>
      <c r="H506" s="39"/>
      <c r="I506" s="39"/>
      <c r="J506" s="39"/>
      <c r="K506" s="39"/>
      <c r="L506" s="39"/>
      <c r="M506" s="39"/>
      <c r="N506" s="39"/>
      <c r="O506" s="39"/>
      <c r="P506" s="39"/>
      <c r="Q506" s="39"/>
      <c r="R506" s="39"/>
      <c r="S506" s="39"/>
      <c r="T506" s="39"/>
      <c r="U506" s="39"/>
      <c r="V506" s="39"/>
      <c r="W506" s="39"/>
      <c r="X506" s="39"/>
      <c r="Y506" s="39"/>
      <c r="Z506" s="39"/>
    </row>
    <row r="507" spans="1:26" ht="12.75" customHeight="1" x14ac:dyDescent="0.2">
      <c r="A507" s="38"/>
      <c r="B507" s="39"/>
      <c r="C507" s="39"/>
      <c r="D507" s="39"/>
      <c r="E507" s="39"/>
      <c r="F507" s="39"/>
      <c r="G507" s="39"/>
      <c r="H507" s="39"/>
      <c r="I507" s="39"/>
      <c r="J507" s="39"/>
      <c r="K507" s="39"/>
      <c r="L507" s="39"/>
      <c r="M507" s="39"/>
      <c r="N507" s="39"/>
      <c r="O507" s="39"/>
      <c r="P507" s="39"/>
      <c r="Q507" s="39"/>
      <c r="R507" s="39"/>
      <c r="S507" s="39"/>
      <c r="T507" s="39"/>
      <c r="U507" s="39"/>
      <c r="V507" s="39"/>
      <c r="W507" s="39"/>
      <c r="X507" s="39"/>
      <c r="Y507" s="39"/>
      <c r="Z507" s="39"/>
    </row>
    <row r="508" spans="1:26" ht="12.75" customHeight="1" x14ac:dyDescent="0.2">
      <c r="A508" s="38"/>
      <c r="B508" s="39"/>
      <c r="C508" s="39"/>
      <c r="D508" s="39"/>
      <c r="E508" s="39"/>
      <c r="F508" s="39"/>
      <c r="G508" s="39"/>
      <c r="H508" s="39"/>
      <c r="I508" s="39"/>
      <c r="J508" s="39"/>
      <c r="K508" s="39"/>
      <c r="L508" s="39"/>
      <c r="M508" s="39"/>
      <c r="N508" s="39"/>
      <c r="O508" s="39"/>
      <c r="P508" s="39"/>
      <c r="Q508" s="39"/>
      <c r="R508" s="39"/>
      <c r="S508" s="39"/>
      <c r="T508" s="39"/>
      <c r="U508" s="39"/>
      <c r="V508" s="39"/>
      <c r="W508" s="39"/>
      <c r="X508" s="39"/>
      <c r="Y508" s="39"/>
      <c r="Z508" s="39"/>
    </row>
    <row r="509" spans="1:26" ht="12.75" customHeight="1" x14ac:dyDescent="0.2">
      <c r="A509" s="38"/>
      <c r="B509" s="39"/>
      <c r="C509" s="39"/>
      <c r="D509" s="39"/>
      <c r="E509" s="39"/>
      <c r="F509" s="39"/>
      <c r="G509" s="39"/>
      <c r="H509" s="39"/>
      <c r="I509" s="39"/>
      <c r="J509" s="39"/>
      <c r="K509" s="39"/>
      <c r="L509" s="39"/>
      <c r="M509" s="39"/>
      <c r="N509" s="39"/>
      <c r="O509" s="39"/>
      <c r="P509" s="39"/>
      <c r="Q509" s="39"/>
      <c r="R509" s="39"/>
      <c r="S509" s="39"/>
      <c r="T509" s="39"/>
      <c r="U509" s="39"/>
      <c r="V509" s="39"/>
      <c r="W509" s="39"/>
      <c r="X509" s="39"/>
      <c r="Y509" s="39"/>
      <c r="Z509" s="39"/>
    </row>
    <row r="510" spans="1:26" ht="12.75" customHeight="1" x14ac:dyDescent="0.2">
      <c r="A510" s="38"/>
      <c r="B510" s="39"/>
      <c r="C510" s="39"/>
      <c r="D510" s="39"/>
      <c r="E510" s="39"/>
      <c r="F510" s="39"/>
      <c r="G510" s="39"/>
      <c r="H510" s="39"/>
      <c r="I510" s="39"/>
      <c r="J510" s="39"/>
      <c r="K510" s="39"/>
      <c r="L510" s="39"/>
      <c r="M510" s="39"/>
      <c r="N510" s="39"/>
      <c r="O510" s="39"/>
      <c r="P510" s="39"/>
      <c r="Q510" s="39"/>
      <c r="R510" s="39"/>
      <c r="S510" s="39"/>
      <c r="T510" s="39"/>
      <c r="U510" s="39"/>
      <c r="V510" s="39"/>
      <c r="W510" s="39"/>
      <c r="X510" s="39"/>
      <c r="Y510" s="39"/>
      <c r="Z510" s="39"/>
    </row>
    <row r="511" spans="1:26" ht="12.75" customHeight="1" x14ac:dyDescent="0.2">
      <c r="A511" s="38"/>
      <c r="B511" s="39"/>
      <c r="C511" s="39"/>
      <c r="D511" s="39"/>
      <c r="E511" s="39"/>
      <c r="F511" s="39"/>
      <c r="G511" s="39"/>
      <c r="H511" s="39"/>
      <c r="I511" s="39"/>
      <c r="J511" s="39"/>
      <c r="K511" s="39"/>
      <c r="L511" s="39"/>
      <c r="M511" s="39"/>
      <c r="N511" s="39"/>
      <c r="O511" s="39"/>
      <c r="P511" s="39"/>
      <c r="Q511" s="39"/>
      <c r="R511" s="39"/>
      <c r="S511" s="39"/>
      <c r="T511" s="39"/>
      <c r="U511" s="39"/>
      <c r="V511" s="39"/>
      <c r="W511" s="39"/>
      <c r="X511" s="39"/>
      <c r="Y511" s="39"/>
      <c r="Z511" s="39"/>
    </row>
    <row r="512" spans="1:26" ht="12.75" customHeight="1" x14ac:dyDescent="0.2">
      <c r="A512" s="38"/>
      <c r="B512" s="39"/>
      <c r="C512" s="39"/>
      <c r="D512" s="39"/>
      <c r="E512" s="39"/>
      <c r="F512" s="39"/>
      <c r="G512" s="39"/>
      <c r="H512" s="39"/>
      <c r="I512" s="39"/>
      <c r="J512" s="39"/>
      <c r="K512" s="39"/>
      <c r="L512" s="39"/>
      <c r="M512" s="39"/>
      <c r="N512" s="39"/>
      <c r="O512" s="39"/>
      <c r="P512" s="39"/>
      <c r="Q512" s="39"/>
      <c r="R512" s="39"/>
      <c r="S512" s="39"/>
      <c r="T512" s="39"/>
      <c r="U512" s="39"/>
      <c r="V512" s="39"/>
      <c r="W512" s="39"/>
      <c r="X512" s="39"/>
      <c r="Y512" s="39"/>
      <c r="Z512" s="39"/>
    </row>
    <row r="513" spans="1:26" ht="12.75" customHeight="1" x14ac:dyDescent="0.2">
      <c r="A513" s="38"/>
      <c r="B513" s="39"/>
      <c r="C513" s="39"/>
      <c r="D513" s="39"/>
      <c r="E513" s="39"/>
      <c r="F513" s="39"/>
      <c r="G513" s="39"/>
      <c r="H513" s="39"/>
      <c r="I513" s="39"/>
      <c r="J513" s="39"/>
      <c r="K513" s="39"/>
      <c r="L513" s="39"/>
      <c r="M513" s="39"/>
      <c r="N513" s="39"/>
      <c r="O513" s="39"/>
      <c r="P513" s="39"/>
      <c r="Q513" s="39"/>
      <c r="R513" s="39"/>
      <c r="S513" s="39"/>
      <c r="T513" s="39"/>
      <c r="U513" s="39"/>
      <c r="V513" s="39"/>
      <c r="W513" s="39"/>
      <c r="X513" s="39"/>
      <c r="Y513" s="39"/>
      <c r="Z513" s="39"/>
    </row>
    <row r="514" spans="1:26" ht="12.75" customHeight="1" x14ac:dyDescent="0.2">
      <c r="A514" s="38"/>
      <c r="B514" s="39"/>
      <c r="C514" s="39"/>
      <c r="D514" s="39"/>
      <c r="E514" s="39"/>
      <c r="F514" s="39"/>
      <c r="G514" s="39"/>
      <c r="H514" s="39"/>
      <c r="I514" s="39"/>
      <c r="J514" s="39"/>
      <c r="K514" s="39"/>
      <c r="L514" s="39"/>
      <c r="M514" s="39"/>
      <c r="N514" s="39"/>
      <c r="O514" s="39"/>
      <c r="P514" s="39"/>
      <c r="Q514" s="39"/>
      <c r="R514" s="39"/>
      <c r="S514" s="39"/>
      <c r="T514" s="39"/>
      <c r="U514" s="39"/>
      <c r="V514" s="39"/>
      <c r="W514" s="39"/>
      <c r="X514" s="39"/>
      <c r="Y514" s="39"/>
      <c r="Z514" s="39"/>
    </row>
    <row r="515" spans="1:26" ht="12.75" customHeight="1" x14ac:dyDescent="0.2">
      <c r="A515" s="38"/>
      <c r="B515" s="39"/>
      <c r="C515" s="39"/>
      <c r="D515" s="39"/>
      <c r="E515" s="39"/>
      <c r="F515" s="39"/>
      <c r="G515" s="39"/>
      <c r="H515" s="39"/>
      <c r="I515" s="39"/>
      <c r="J515" s="39"/>
      <c r="K515" s="39"/>
      <c r="L515" s="39"/>
      <c r="M515" s="39"/>
      <c r="N515" s="39"/>
      <c r="O515" s="39"/>
      <c r="P515" s="39"/>
      <c r="Q515" s="39"/>
      <c r="R515" s="39"/>
      <c r="S515" s="39"/>
      <c r="T515" s="39"/>
      <c r="U515" s="39"/>
      <c r="V515" s="39"/>
      <c r="W515" s="39"/>
      <c r="X515" s="39"/>
      <c r="Y515" s="39"/>
      <c r="Z515" s="39"/>
    </row>
    <row r="516" spans="1:26" ht="12.75" customHeight="1" x14ac:dyDescent="0.2">
      <c r="A516" s="38"/>
      <c r="B516" s="39"/>
      <c r="C516" s="39"/>
      <c r="D516" s="39"/>
      <c r="E516" s="39"/>
      <c r="F516" s="39"/>
      <c r="G516" s="39"/>
      <c r="H516" s="39"/>
      <c r="I516" s="39"/>
      <c r="J516" s="39"/>
      <c r="K516" s="39"/>
      <c r="L516" s="39"/>
      <c r="M516" s="39"/>
      <c r="N516" s="39"/>
      <c r="O516" s="39"/>
      <c r="P516" s="39"/>
      <c r="Q516" s="39"/>
      <c r="R516" s="39"/>
      <c r="S516" s="39"/>
      <c r="T516" s="39"/>
      <c r="U516" s="39"/>
      <c r="V516" s="39"/>
      <c r="W516" s="39"/>
      <c r="X516" s="39"/>
      <c r="Y516" s="39"/>
      <c r="Z516" s="39"/>
    </row>
    <row r="517" spans="1:26" ht="12.75" customHeight="1" x14ac:dyDescent="0.2">
      <c r="A517" s="38"/>
      <c r="B517" s="39"/>
      <c r="C517" s="39"/>
      <c r="D517" s="39"/>
      <c r="E517" s="39"/>
      <c r="F517" s="39"/>
      <c r="G517" s="39"/>
      <c r="H517" s="39"/>
      <c r="I517" s="39"/>
      <c r="J517" s="39"/>
      <c r="K517" s="39"/>
      <c r="L517" s="39"/>
      <c r="M517" s="39"/>
      <c r="N517" s="39"/>
      <c r="O517" s="39"/>
      <c r="P517" s="39"/>
      <c r="Q517" s="39"/>
      <c r="R517" s="39"/>
      <c r="S517" s="39"/>
      <c r="T517" s="39"/>
      <c r="U517" s="39"/>
      <c r="V517" s="39"/>
      <c r="W517" s="39"/>
      <c r="X517" s="39"/>
      <c r="Y517" s="39"/>
      <c r="Z517" s="39"/>
    </row>
    <row r="518" spans="1:26" ht="12.75" customHeight="1" x14ac:dyDescent="0.2">
      <c r="A518" s="38"/>
      <c r="B518" s="39"/>
      <c r="C518" s="39"/>
      <c r="D518" s="39"/>
      <c r="E518" s="39"/>
      <c r="F518" s="39"/>
      <c r="G518" s="39"/>
      <c r="H518" s="39"/>
      <c r="I518" s="39"/>
      <c r="J518" s="39"/>
      <c r="K518" s="39"/>
      <c r="L518" s="39"/>
      <c r="M518" s="39"/>
      <c r="N518" s="39"/>
      <c r="O518" s="39"/>
      <c r="P518" s="39"/>
      <c r="Q518" s="39"/>
      <c r="R518" s="39"/>
      <c r="S518" s="39"/>
      <c r="T518" s="39"/>
      <c r="U518" s="39"/>
      <c r="V518" s="39"/>
      <c r="W518" s="39"/>
      <c r="X518" s="39"/>
      <c r="Y518" s="39"/>
      <c r="Z518" s="39"/>
    </row>
    <row r="519" spans="1:26" ht="12.75" customHeight="1" x14ac:dyDescent="0.2">
      <c r="A519" s="38"/>
      <c r="B519" s="39"/>
      <c r="C519" s="39"/>
      <c r="D519" s="39"/>
      <c r="E519" s="39"/>
      <c r="F519" s="39"/>
      <c r="G519" s="39"/>
      <c r="H519" s="39"/>
      <c r="I519" s="39"/>
      <c r="J519" s="39"/>
      <c r="K519" s="39"/>
      <c r="L519" s="39"/>
      <c r="M519" s="39"/>
      <c r="N519" s="39"/>
      <c r="O519" s="39"/>
      <c r="P519" s="39"/>
      <c r="Q519" s="39"/>
      <c r="R519" s="39"/>
      <c r="S519" s="39"/>
      <c r="T519" s="39"/>
      <c r="U519" s="39"/>
      <c r="V519" s="39"/>
      <c r="W519" s="39"/>
      <c r="X519" s="39"/>
      <c r="Y519" s="39"/>
      <c r="Z519" s="39"/>
    </row>
    <row r="520" spans="1:26" ht="12.75" customHeight="1" x14ac:dyDescent="0.2">
      <c r="A520" s="38"/>
      <c r="B520" s="39"/>
      <c r="C520" s="39"/>
      <c r="D520" s="39"/>
      <c r="E520" s="39"/>
      <c r="F520" s="39"/>
      <c r="G520" s="39"/>
      <c r="H520" s="39"/>
      <c r="I520" s="39"/>
      <c r="J520" s="39"/>
      <c r="K520" s="39"/>
      <c r="L520" s="39"/>
      <c r="M520" s="39"/>
      <c r="N520" s="39"/>
      <c r="O520" s="39"/>
      <c r="P520" s="39"/>
      <c r="Q520" s="39"/>
      <c r="R520" s="39"/>
      <c r="S520" s="39"/>
      <c r="T520" s="39"/>
      <c r="U520" s="39"/>
      <c r="V520" s="39"/>
      <c r="W520" s="39"/>
      <c r="X520" s="39"/>
      <c r="Y520" s="39"/>
      <c r="Z520" s="39"/>
    </row>
    <row r="521" spans="1:26" ht="12.75" customHeight="1" x14ac:dyDescent="0.2">
      <c r="A521" s="38"/>
      <c r="B521" s="39"/>
      <c r="C521" s="39"/>
      <c r="D521" s="39"/>
      <c r="E521" s="39"/>
      <c r="F521" s="39"/>
      <c r="G521" s="39"/>
      <c r="H521" s="39"/>
      <c r="I521" s="39"/>
      <c r="J521" s="39"/>
      <c r="K521" s="39"/>
      <c r="L521" s="39"/>
      <c r="M521" s="39"/>
      <c r="N521" s="39"/>
      <c r="O521" s="39"/>
      <c r="P521" s="39"/>
      <c r="Q521" s="39"/>
      <c r="R521" s="39"/>
      <c r="S521" s="39"/>
      <c r="T521" s="39"/>
      <c r="U521" s="39"/>
      <c r="V521" s="39"/>
      <c r="W521" s="39"/>
      <c r="X521" s="39"/>
      <c r="Y521" s="39"/>
      <c r="Z521" s="39"/>
    </row>
    <row r="522" spans="1:26" ht="12.75" customHeight="1" x14ac:dyDescent="0.2">
      <c r="A522" s="38"/>
      <c r="B522" s="39"/>
      <c r="C522" s="39"/>
      <c r="D522" s="39"/>
      <c r="E522" s="39"/>
      <c r="F522" s="39"/>
      <c r="G522" s="39"/>
      <c r="H522" s="39"/>
      <c r="I522" s="39"/>
      <c r="J522" s="39"/>
      <c r="K522" s="39"/>
      <c r="L522" s="39"/>
      <c r="M522" s="39"/>
      <c r="N522" s="39"/>
      <c r="O522" s="39"/>
      <c r="P522" s="39"/>
      <c r="Q522" s="39"/>
      <c r="R522" s="39"/>
      <c r="S522" s="39"/>
      <c r="T522" s="39"/>
      <c r="U522" s="39"/>
      <c r="V522" s="39"/>
      <c r="W522" s="39"/>
      <c r="X522" s="39"/>
      <c r="Y522" s="39"/>
      <c r="Z522" s="39"/>
    </row>
    <row r="523" spans="1:26" ht="12.75" customHeight="1" x14ac:dyDescent="0.2">
      <c r="A523" s="38"/>
      <c r="B523" s="39"/>
      <c r="C523" s="39"/>
      <c r="D523" s="39"/>
      <c r="E523" s="39"/>
      <c r="F523" s="39"/>
      <c r="G523" s="39"/>
      <c r="H523" s="39"/>
      <c r="I523" s="39"/>
      <c r="J523" s="39"/>
      <c r="K523" s="39"/>
      <c r="L523" s="39"/>
      <c r="M523" s="39"/>
      <c r="N523" s="39"/>
      <c r="O523" s="39"/>
      <c r="P523" s="39"/>
      <c r="Q523" s="39"/>
      <c r="R523" s="39"/>
      <c r="S523" s="39"/>
      <c r="T523" s="39"/>
      <c r="U523" s="39"/>
      <c r="V523" s="39"/>
      <c r="W523" s="39"/>
      <c r="X523" s="39"/>
      <c r="Y523" s="39"/>
      <c r="Z523" s="39"/>
    </row>
    <row r="524" spans="1:26" ht="12.75" customHeight="1" x14ac:dyDescent="0.2">
      <c r="A524" s="38"/>
      <c r="B524" s="39"/>
      <c r="C524" s="39"/>
      <c r="D524" s="39"/>
      <c r="E524" s="39"/>
      <c r="F524" s="39"/>
      <c r="G524" s="39"/>
      <c r="H524" s="39"/>
      <c r="I524" s="39"/>
      <c r="J524" s="39"/>
      <c r="K524" s="39"/>
      <c r="L524" s="39"/>
      <c r="M524" s="39"/>
      <c r="N524" s="39"/>
      <c r="O524" s="39"/>
      <c r="P524" s="39"/>
      <c r="Q524" s="39"/>
      <c r="R524" s="39"/>
      <c r="S524" s="39"/>
      <c r="T524" s="39"/>
      <c r="U524" s="39"/>
      <c r="V524" s="39"/>
      <c r="W524" s="39"/>
      <c r="X524" s="39"/>
      <c r="Y524" s="39"/>
      <c r="Z524" s="39"/>
    </row>
    <row r="525" spans="1:26" ht="12.75" customHeight="1" x14ac:dyDescent="0.2">
      <c r="A525" s="38"/>
      <c r="B525" s="39"/>
      <c r="C525" s="39"/>
      <c r="D525" s="39"/>
      <c r="E525" s="39"/>
      <c r="F525" s="39"/>
      <c r="G525" s="39"/>
      <c r="H525" s="39"/>
      <c r="I525" s="39"/>
      <c r="J525" s="39"/>
      <c r="K525" s="39"/>
      <c r="L525" s="39"/>
      <c r="M525" s="39"/>
      <c r="N525" s="39"/>
      <c r="O525" s="39"/>
      <c r="P525" s="39"/>
      <c r="Q525" s="39"/>
      <c r="R525" s="39"/>
      <c r="S525" s="39"/>
      <c r="T525" s="39"/>
      <c r="U525" s="39"/>
      <c r="V525" s="39"/>
      <c r="W525" s="39"/>
      <c r="X525" s="39"/>
      <c r="Y525" s="39"/>
      <c r="Z525" s="39"/>
    </row>
    <row r="526" spans="1:26" ht="12.75" customHeight="1" x14ac:dyDescent="0.2">
      <c r="A526" s="38"/>
      <c r="B526" s="39"/>
      <c r="C526" s="39"/>
      <c r="D526" s="39"/>
      <c r="E526" s="39"/>
      <c r="F526" s="39"/>
      <c r="G526" s="39"/>
      <c r="H526" s="39"/>
      <c r="I526" s="39"/>
      <c r="J526" s="39"/>
      <c r="K526" s="39"/>
      <c r="L526" s="39"/>
      <c r="M526" s="39"/>
      <c r="N526" s="39"/>
      <c r="O526" s="39"/>
      <c r="P526" s="39"/>
      <c r="Q526" s="39"/>
      <c r="R526" s="39"/>
      <c r="S526" s="39"/>
      <c r="T526" s="39"/>
      <c r="U526" s="39"/>
      <c r="V526" s="39"/>
      <c r="W526" s="39"/>
      <c r="X526" s="39"/>
      <c r="Y526" s="39"/>
      <c r="Z526" s="39"/>
    </row>
    <row r="527" spans="1:26" ht="12.75" customHeight="1" x14ac:dyDescent="0.2">
      <c r="A527" s="38"/>
      <c r="B527" s="39"/>
      <c r="C527" s="39"/>
      <c r="D527" s="39"/>
      <c r="E527" s="39"/>
      <c r="F527" s="39"/>
      <c r="G527" s="39"/>
      <c r="H527" s="39"/>
      <c r="I527" s="39"/>
      <c r="J527" s="39"/>
      <c r="K527" s="39"/>
      <c r="L527" s="39"/>
      <c r="M527" s="39"/>
      <c r="N527" s="39"/>
      <c r="O527" s="39"/>
      <c r="P527" s="39"/>
      <c r="Q527" s="39"/>
      <c r="R527" s="39"/>
      <c r="S527" s="39"/>
      <c r="T527" s="39"/>
      <c r="U527" s="39"/>
      <c r="V527" s="39"/>
      <c r="W527" s="39"/>
      <c r="X527" s="39"/>
      <c r="Y527" s="39"/>
      <c r="Z527" s="39"/>
    </row>
    <row r="528" spans="1:26" ht="12.75" customHeight="1" x14ac:dyDescent="0.2">
      <c r="A528" s="38"/>
      <c r="B528" s="39"/>
      <c r="C528" s="39"/>
      <c r="D528" s="39"/>
      <c r="E528" s="39"/>
      <c r="F528" s="39"/>
      <c r="G528" s="39"/>
      <c r="H528" s="39"/>
      <c r="I528" s="39"/>
      <c r="J528" s="39"/>
      <c r="K528" s="39"/>
      <c r="L528" s="39"/>
      <c r="M528" s="39"/>
      <c r="N528" s="39"/>
      <c r="O528" s="39"/>
      <c r="P528" s="39"/>
      <c r="Q528" s="39"/>
      <c r="R528" s="39"/>
      <c r="S528" s="39"/>
      <c r="T528" s="39"/>
      <c r="U528" s="39"/>
      <c r="V528" s="39"/>
      <c r="W528" s="39"/>
      <c r="X528" s="39"/>
      <c r="Y528" s="39"/>
      <c r="Z528" s="39"/>
    </row>
    <row r="529" spans="1:26" ht="12.75" customHeight="1" x14ac:dyDescent="0.2">
      <c r="A529" s="38"/>
      <c r="B529" s="39"/>
      <c r="C529" s="39"/>
      <c r="D529" s="39"/>
      <c r="E529" s="39"/>
      <c r="F529" s="39"/>
      <c r="G529" s="39"/>
      <c r="H529" s="39"/>
      <c r="I529" s="39"/>
      <c r="J529" s="39"/>
      <c r="K529" s="39"/>
      <c r="L529" s="39"/>
      <c r="M529" s="39"/>
      <c r="N529" s="39"/>
      <c r="O529" s="39"/>
      <c r="P529" s="39"/>
      <c r="Q529" s="39"/>
      <c r="R529" s="39"/>
      <c r="S529" s="39"/>
      <c r="T529" s="39"/>
      <c r="U529" s="39"/>
      <c r="V529" s="39"/>
      <c r="W529" s="39"/>
      <c r="X529" s="39"/>
      <c r="Y529" s="39"/>
      <c r="Z529" s="39"/>
    </row>
    <row r="530" spans="1:26" ht="12.75" customHeight="1" x14ac:dyDescent="0.2">
      <c r="A530" s="38"/>
      <c r="B530" s="39"/>
      <c r="C530" s="39"/>
      <c r="D530" s="39"/>
      <c r="E530" s="39"/>
      <c r="F530" s="39"/>
      <c r="G530" s="39"/>
      <c r="H530" s="39"/>
      <c r="I530" s="39"/>
      <c r="J530" s="39"/>
      <c r="K530" s="39"/>
      <c r="L530" s="39"/>
      <c r="M530" s="39"/>
      <c r="N530" s="39"/>
      <c r="O530" s="39"/>
      <c r="P530" s="39"/>
      <c r="Q530" s="39"/>
      <c r="R530" s="39"/>
      <c r="S530" s="39"/>
      <c r="T530" s="39"/>
      <c r="U530" s="39"/>
      <c r="V530" s="39"/>
      <c r="W530" s="39"/>
      <c r="X530" s="39"/>
      <c r="Y530" s="39"/>
      <c r="Z530" s="39"/>
    </row>
    <row r="531" spans="1:26" ht="12.75" customHeight="1" x14ac:dyDescent="0.2">
      <c r="A531" s="38"/>
      <c r="B531" s="39"/>
      <c r="C531" s="39"/>
      <c r="D531" s="39"/>
      <c r="E531" s="39"/>
      <c r="F531" s="39"/>
      <c r="G531" s="39"/>
      <c r="H531" s="39"/>
      <c r="I531" s="39"/>
      <c r="J531" s="39"/>
      <c r="K531" s="39"/>
      <c r="L531" s="39"/>
      <c r="M531" s="39"/>
      <c r="N531" s="39"/>
      <c r="O531" s="39"/>
      <c r="P531" s="39"/>
      <c r="Q531" s="39"/>
      <c r="R531" s="39"/>
      <c r="S531" s="39"/>
      <c r="T531" s="39"/>
      <c r="U531" s="39"/>
      <c r="V531" s="39"/>
      <c r="W531" s="39"/>
      <c r="X531" s="39"/>
      <c r="Y531" s="39"/>
      <c r="Z531" s="39"/>
    </row>
    <row r="532" spans="1:26" ht="12.75" customHeight="1" x14ac:dyDescent="0.2">
      <c r="A532" s="38"/>
      <c r="B532" s="39"/>
      <c r="C532" s="39"/>
      <c r="D532" s="39"/>
      <c r="E532" s="39"/>
      <c r="F532" s="39"/>
      <c r="G532" s="39"/>
      <c r="H532" s="39"/>
      <c r="I532" s="39"/>
      <c r="J532" s="39"/>
      <c r="K532" s="39"/>
      <c r="L532" s="39"/>
      <c r="M532" s="39"/>
      <c r="N532" s="39"/>
      <c r="O532" s="39"/>
      <c r="P532" s="39"/>
      <c r="Q532" s="39"/>
      <c r="R532" s="39"/>
      <c r="S532" s="39"/>
      <c r="T532" s="39"/>
      <c r="U532" s="39"/>
      <c r="V532" s="39"/>
      <c r="W532" s="39"/>
      <c r="X532" s="39"/>
      <c r="Y532" s="39"/>
      <c r="Z532" s="39"/>
    </row>
    <row r="533" spans="1:26" ht="12.75" customHeight="1" x14ac:dyDescent="0.2">
      <c r="A533" s="38"/>
      <c r="B533" s="39"/>
      <c r="C533" s="39"/>
      <c r="D533" s="39"/>
      <c r="E533" s="39"/>
      <c r="F533" s="39"/>
      <c r="G533" s="39"/>
      <c r="H533" s="39"/>
      <c r="I533" s="39"/>
      <c r="J533" s="39"/>
      <c r="K533" s="39"/>
      <c r="L533" s="39"/>
      <c r="M533" s="39"/>
      <c r="N533" s="39"/>
      <c r="O533" s="39"/>
      <c r="P533" s="39"/>
      <c r="Q533" s="39"/>
      <c r="R533" s="39"/>
      <c r="S533" s="39"/>
      <c r="T533" s="39"/>
      <c r="U533" s="39"/>
      <c r="V533" s="39"/>
      <c r="W533" s="39"/>
      <c r="X533" s="39"/>
      <c r="Y533" s="39"/>
      <c r="Z533" s="39"/>
    </row>
    <row r="534" spans="1:26" ht="12.75" customHeight="1" x14ac:dyDescent="0.2">
      <c r="A534" s="38"/>
      <c r="B534" s="39"/>
      <c r="C534" s="39"/>
      <c r="D534" s="39"/>
      <c r="E534" s="39"/>
      <c r="F534" s="39"/>
      <c r="G534" s="39"/>
      <c r="H534" s="39"/>
      <c r="I534" s="39"/>
      <c r="J534" s="39"/>
      <c r="K534" s="39"/>
      <c r="L534" s="39"/>
      <c r="M534" s="39"/>
      <c r="N534" s="39"/>
      <c r="O534" s="39"/>
      <c r="P534" s="39"/>
      <c r="Q534" s="39"/>
      <c r="R534" s="39"/>
      <c r="S534" s="39"/>
      <c r="T534" s="39"/>
      <c r="U534" s="39"/>
      <c r="V534" s="39"/>
      <c r="W534" s="39"/>
      <c r="X534" s="39"/>
      <c r="Y534" s="39"/>
      <c r="Z534" s="39"/>
    </row>
    <row r="535" spans="1:26" ht="12.75" customHeight="1" x14ac:dyDescent="0.2">
      <c r="A535" s="38"/>
      <c r="B535" s="39"/>
      <c r="C535" s="39"/>
      <c r="D535" s="39"/>
      <c r="E535" s="39"/>
      <c r="F535" s="39"/>
      <c r="G535" s="39"/>
      <c r="H535" s="39"/>
      <c r="I535" s="39"/>
      <c r="J535" s="39"/>
      <c r="K535" s="39"/>
      <c r="L535" s="39"/>
      <c r="M535" s="39"/>
      <c r="N535" s="39"/>
      <c r="O535" s="39"/>
      <c r="P535" s="39"/>
      <c r="Q535" s="39"/>
      <c r="R535" s="39"/>
      <c r="S535" s="39"/>
      <c r="T535" s="39"/>
      <c r="U535" s="39"/>
      <c r="V535" s="39"/>
      <c r="W535" s="39"/>
      <c r="X535" s="39"/>
      <c r="Y535" s="39"/>
      <c r="Z535" s="39"/>
    </row>
    <row r="536" spans="1:26" ht="12.75" customHeight="1" x14ac:dyDescent="0.2">
      <c r="A536" s="38"/>
      <c r="B536" s="39"/>
      <c r="C536" s="39"/>
      <c r="D536" s="39"/>
      <c r="E536" s="39"/>
      <c r="F536" s="39"/>
      <c r="G536" s="39"/>
      <c r="H536" s="39"/>
      <c r="I536" s="39"/>
      <c r="J536" s="39"/>
      <c r="K536" s="39"/>
      <c r="L536" s="39"/>
      <c r="M536" s="39"/>
      <c r="N536" s="39"/>
      <c r="O536" s="39"/>
      <c r="P536" s="39"/>
      <c r="Q536" s="39"/>
      <c r="R536" s="39"/>
      <c r="S536" s="39"/>
      <c r="T536" s="39"/>
      <c r="U536" s="39"/>
      <c r="V536" s="39"/>
      <c r="W536" s="39"/>
      <c r="X536" s="39"/>
      <c r="Y536" s="39"/>
      <c r="Z536" s="39"/>
    </row>
    <row r="537" spans="1:26" ht="12.75" customHeight="1" x14ac:dyDescent="0.2">
      <c r="A537" s="38"/>
      <c r="B537" s="39"/>
      <c r="C537" s="39"/>
      <c r="D537" s="39"/>
      <c r="E537" s="39"/>
      <c r="F537" s="39"/>
      <c r="G537" s="39"/>
      <c r="H537" s="39"/>
      <c r="I537" s="39"/>
      <c r="J537" s="39"/>
      <c r="K537" s="39"/>
      <c r="L537" s="39"/>
      <c r="M537" s="39"/>
      <c r="N537" s="39"/>
      <c r="O537" s="39"/>
      <c r="P537" s="39"/>
      <c r="Q537" s="39"/>
      <c r="R537" s="39"/>
      <c r="S537" s="39"/>
      <c r="T537" s="39"/>
      <c r="U537" s="39"/>
      <c r="V537" s="39"/>
      <c r="W537" s="39"/>
      <c r="X537" s="39"/>
      <c r="Y537" s="39"/>
      <c r="Z537" s="39"/>
    </row>
    <row r="538" spans="1:26" ht="12.75" customHeight="1" x14ac:dyDescent="0.2">
      <c r="A538" s="38"/>
      <c r="B538" s="39"/>
      <c r="C538" s="39"/>
      <c r="D538" s="39"/>
      <c r="E538" s="39"/>
      <c r="F538" s="39"/>
      <c r="G538" s="39"/>
      <c r="H538" s="39"/>
      <c r="I538" s="39"/>
      <c r="J538" s="39"/>
      <c r="K538" s="39"/>
      <c r="L538" s="39"/>
      <c r="M538" s="39"/>
      <c r="N538" s="39"/>
      <c r="O538" s="39"/>
      <c r="P538" s="39"/>
      <c r="Q538" s="39"/>
      <c r="R538" s="39"/>
      <c r="S538" s="39"/>
      <c r="T538" s="39"/>
      <c r="U538" s="39"/>
      <c r="V538" s="39"/>
      <c r="W538" s="39"/>
      <c r="X538" s="39"/>
      <c r="Y538" s="39"/>
      <c r="Z538" s="39"/>
    </row>
    <row r="539" spans="1:26" ht="12.75" customHeight="1" x14ac:dyDescent="0.2">
      <c r="A539" s="38"/>
      <c r="B539" s="39"/>
      <c r="C539" s="39"/>
      <c r="D539" s="39"/>
      <c r="E539" s="39"/>
      <c r="F539" s="39"/>
      <c r="G539" s="39"/>
      <c r="H539" s="39"/>
      <c r="I539" s="39"/>
      <c r="J539" s="39"/>
      <c r="K539" s="39"/>
      <c r="L539" s="39"/>
      <c r="M539" s="39"/>
      <c r="N539" s="39"/>
      <c r="O539" s="39"/>
      <c r="P539" s="39"/>
      <c r="Q539" s="39"/>
      <c r="R539" s="39"/>
      <c r="S539" s="39"/>
      <c r="T539" s="39"/>
      <c r="U539" s="39"/>
      <c r="V539" s="39"/>
      <c r="W539" s="39"/>
      <c r="X539" s="39"/>
      <c r="Y539" s="39"/>
      <c r="Z539" s="39"/>
    </row>
    <row r="540" spans="1:26" ht="12.75" customHeight="1" x14ac:dyDescent="0.2">
      <c r="A540" s="38"/>
      <c r="B540" s="39"/>
      <c r="C540" s="39"/>
      <c r="D540" s="39"/>
      <c r="E540" s="39"/>
      <c r="F540" s="39"/>
      <c r="G540" s="39"/>
      <c r="H540" s="39"/>
      <c r="I540" s="39"/>
      <c r="J540" s="39"/>
      <c r="K540" s="39"/>
      <c r="L540" s="39"/>
      <c r="M540" s="39"/>
      <c r="N540" s="39"/>
      <c r="O540" s="39"/>
      <c r="P540" s="39"/>
      <c r="Q540" s="39"/>
      <c r="R540" s="39"/>
      <c r="S540" s="39"/>
      <c r="T540" s="39"/>
      <c r="U540" s="39"/>
      <c r="V540" s="39"/>
      <c r="W540" s="39"/>
      <c r="X540" s="39"/>
      <c r="Y540" s="39"/>
      <c r="Z540" s="39"/>
    </row>
    <row r="541" spans="1:26" ht="12.75" customHeight="1" x14ac:dyDescent="0.2">
      <c r="A541" s="38"/>
      <c r="B541" s="39"/>
      <c r="C541" s="39"/>
      <c r="D541" s="39"/>
      <c r="E541" s="39"/>
      <c r="F541" s="39"/>
      <c r="G541" s="39"/>
      <c r="H541" s="39"/>
      <c r="I541" s="39"/>
      <c r="J541" s="39"/>
      <c r="K541" s="39"/>
      <c r="L541" s="39"/>
      <c r="M541" s="39"/>
      <c r="N541" s="39"/>
      <c r="O541" s="39"/>
      <c r="P541" s="39"/>
      <c r="Q541" s="39"/>
      <c r="R541" s="39"/>
      <c r="S541" s="39"/>
      <c r="T541" s="39"/>
      <c r="U541" s="39"/>
      <c r="V541" s="39"/>
      <c r="W541" s="39"/>
      <c r="X541" s="39"/>
      <c r="Y541" s="39"/>
      <c r="Z541" s="39"/>
    </row>
    <row r="542" spans="1:26" ht="12.75" customHeight="1" x14ac:dyDescent="0.2">
      <c r="A542" s="38"/>
      <c r="B542" s="39"/>
      <c r="C542" s="39"/>
      <c r="D542" s="39"/>
      <c r="E542" s="39"/>
      <c r="F542" s="39"/>
      <c r="G542" s="39"/>
      <c r="H542" s="39"/>
      <c r="I542" s="39"/>
      <c r="J542" s="39"/>
      <c r="K542" s="39"/>
      <c r="L542" s="39"/>
      <c r="M542" s="39"/>
      <c r="N542" s="39"/>
      <c r="O542" s="39"/>
      <c r="P542" s="39"/>
      <c r="Q542" s="39"/>
      <c r="R542" s="39"/>
      <c r="S542" s="39"/>
      <c r="T542" s="39"/>
      <c r="U542" s="39"/>
      <c r="V542" s="39"/>
      <c r="W542" s="39"/>
      <c r="X542" s="39"/>
      <c r="Y542" s="39"/>
      <c r="Z542" s="39"/>
    </row>
    <row r="543" spans="1:26" ht="12.75" customHeight="1" x14ac:dyDescent="0.2">
      <c r="A543" s="38"/>
      <c r="B543" s="39"/>
      <c r="C543" s="39"/>
      <c r="D543" s="39"/>
      <c r="E543" s="39"/>
      <c r="F543" s="39"/>
      <c r="G543" s="39"/>
      <c r="H543" s="39"/>
      <c r="I543" s="39"/>
      <c r="J543" s="39"/>
      <c r="K543" s="39"/>
      <c r="L543" s="39"/>
      <c r="M543" s="39"/>
      <c r="N543" s="39"/>
      <c r="O543" s="39"/>
      <c r="P543" s="39"/>
      <c r="Q543" s="39"/>
      <c r="R543" s="39"/>
      <c r="S543" s="39"/>
      <c r="T543" s="39"/>
      <c r="U543" s="39"/>
      <c r="V543" s="39"/>
      <c r="W543" s="39"/>
      <c r="X543" s="39"/>
      <c r="Y543" s="39"/>
      <c r="Z543" s="39"/>
    </row>
    <row r="544" spans="1:26" ht="12.75" customHeight="1" x14ac:dyDescent="0.2">
      <c r="A544" s="38"/>
      <c r="B544" s="39"/>
      <c r="C544" s="39"/>
      <c r="D544" s="39"/>
      <c r="E544" s="39"/>
      <c r="F544" s="39"/>
      <c r="G544" s="39"/>
      <c r="H544" s="39"/>
      <c r="I544" s="39"/>
      <c r="J544" s="39"/>
      <c r="K544" s="39"/>
      <c r="L544" s="39"/>
      <c r="M544" s="39"/>
      <c r="N544" s="39"/>
      <c r="O544" s="39"/>
      <c r="P544" s="39"/>
      <c r="Q544" s="39"/>
      <c r="R544" s="39"/>
      <c r="S544" s="39"/>
      <c r="T544" s="39"/>
      <c r="U544" s="39"/>
      <c r="V544" s="39"/>
      <c r="W544" s="39"/>
      <c r="X544" s="39"/>
      <c r="Y544" s="39"/>
      <c r="Z544" s="39"/>
    </row>
    <row r="545" spans="1:26" ht="12.75" customHeight="1" x14ac:dyDescent="0.2">
      <c r="A545" s="38"/>
      <c r="B545" s="39"/>
      <c r="C545" s="39"/>
      <c r="D545" s="39"/>
      <c r="E545" s="39"/>
      <c r="F545" s="39"/>
      <c r="G545" s="39"/>
      <c r="H545" s="39"/>
      <c r="I545" s="39"/>
      <c r="J545" s="39"/>
      <c r="K545" s="39"/>
      <c r="L545" s="39"/>
      <c r="M545" s="39"/>
      <c r="N545" s="39"/>
      <c r="O545" s="39"/>
      <c r="P545" s="39"/>
      <c r="Q545" s="39"/>
      <c r="R545" s="39"/>
      <c r="S545" s="39"/>
      <c r="T545" s="39"/>
      <c r="U545" s="39"/>
      <c r="V545" s="39"/>
      <c r="W545" s="39"/>
      <c r="X545" s="39"/>
      <c r="Y545" s="39"/>
      <c r="Z545" s="39"/>
    </row>
    <row r="546" spans="1:26" ht="12.75" customHeight="1" x14ac:dyDescent="0.2">
      <c r="A546" s="38"/>
      <c r="B546" s="39"/>
      <c r="C546" s="39"/>
      <c r="D546" s="39"/>
      <c r="E546" s="39"/>
      <c r="F546" s="39"/>
      <c r="G546" s="39"/>
      <c r="H546" s="39"/>
      <c r="I546" s="39"/>
      <c r="J546" s="39"/>
      <c r="K546" s="39"/>
      <c r="L546" s="39"/>
      <c r="M546" s="39"/>
      <c r="N546" s="39"/>
      <c r="O546" s="39"/>
      <c r="P546" s="39"/>
      <c r="Q546" s="39"/>
      <c r="R546" s="39"/>
      <c r="S546" s="39"/>
      <c r="T546" s="39"/>
      <c r="U546" s="39"/>
      <c r="V546" s="39"/>
      <c r="W546" s="39"/>
      <c r="X546" s="39"/>
      <c r="Y546" s="39"/>
      <c r="Z546" s="39"/>
    </row>
    <row r="547" spans="1:26" ht="12.75" customHeight="1" x14ac:dyDescent="0.2">
      <c r="A547" s="38"/>
      <c r="B547" s="39"/>
      <c r="C547" s="39"/>
      <c r="D547" s="39"/>
      <c r="E547" s="39"/>
      <c r="F547" s="39"/>
      <c r="G547" s="39"/>
      <c r="H547" s="39"/>
      <c r="I547" s="39"/>
      <c r="J547" s="39"/>
      <c r="K547" s="39"/>
      <c r="L547" s="39"/>
      <c r="M547" s="39"/>
      <c r="N547" s="39"/>
      <c r="O547" s="39"/>
      <c r="P547" s="39"/>
      <c r="Q547" s="39"/>
      <c r="R547" s="39"/>
      <c r="S547" s="39"/>
      <c r="T547" s="39"/>
      <c r="U547" s="39"/>
      <c r="V547" s="39"/>
      <c r="W547" s="39"/>
      <c r="X547" s="39"/>
      <c r="Y547" s="39"/>
      <c r="Z547" s="39"/>
    </row>
    <row r="548" spans="1:26" ht="12.75" customHeight="1" x14ac:dyDescent="0.2">
      <c r="A548" s="38"/>
      <c r="B548" s="39"/>
      <c r="C548" s="39"/>
      <c r="D548" s="39"/>
      <c r="E548" s="39"/>
      <c r="F548" s="39"/>
      <c r="G548" s="39"/>
      <c r="H548" s="39"/>
      <c r="I548" s="39"/>
      <c r="J548" s="39"/>
      <c r="K548" s="39"/>
      <c r="L548" s="39"/>
      <c r="M548" s="39"/>
      <c r="N548" s="39"/>
      <c r="O548" s="39"/>
      <c r="P548" s="39"/>
      <c r="Q548" s="39"/>
      <c r="R548" s="39"/>
      <c r="S548" s="39"/>
      <c r="T548" s="39"/>
      <c r="U548" s="39"/>
      <c r="V548" s="39"/>
      <c r="W548" s="39"/>
      <c r="X548" s="39"/>
      <c r="Y548" s="39"/>
      <c r="Z548" s="39"/>
    </row>
    <row r="549" spans="1:26" ht="12.75" customHeight="1" x14ac:dyDescent="0.2">
      <c r="A549" s="38"/>
      <c r="B549" s="39"/>
      <c r="C549" s="39"/>
      <c r="D549" s="39"/>
      <c r="E549" s="39"/>
      <c r="F549" s="39"/>
      <c r="G549" s="39"/>
      <c r="H549" s="39"/>
      <c r="I549" s="39"/>
      <c r="J549" s="39"/>
      <c r="K549" s="39"/>
      <c r="L549" s="39"/>
      <c r="M549" s="39"/>
      <c r="N549" s="39"/>
      <c r="O549" s="39"/>
      <c r="P549" s="39"/>
      <c r="Q549" s="39"/>
      <c r="R549" s="39"/>
      <c r="S549" s="39"/>
      <c r="T549" s="39"/>
      <c r="U549" s="39"/>
      <c r="V549" s="39"/>
      <c r="W549" s="39"/>
      <c r="X549" s="39"/>
      <c r="Y549" s="39"/>
      <c r="Z549" s="39"/>
    </row>
    <row r="550" spans="1:26" ht="12.75" customHeight="1" x14ac:dyDescent="0.2">
      <c r="A550" s="38"/>
      <c r="B550" s="39"/>
      <c r="C550" s="39"/>
      <c r="D550" s="39"/>
      <c r="E550" s="39"/>
      <c r="F550" s="39"/>
      <c r="G550" s="39"/>
      <c r="H550" s="39"/>
      <c r="I550" s="39"/>
      <c r="J550" s="39"/>
      <c r="K550" s="39"/>
      <c r="L550" s="39"/>
      <c r="M550" s="39"/>
      <c r="N550" s="39"/>
      <c r="O550" s="39"/>
      <c r="P550" s="39"/>
      <c r="Q550" s="39"/>
      <c r="R550" s="39"/>
      <c r="S550" s="39"/>
      <c r="T550" s="39"/>
      <c r="U550" s="39"/>
      <c r="V550" s="39"/>
      <c r="W550" s="39"/>
      <c r="X550" s="39"/>
      <c r="Y550" s="39"/>
      <c r="Z550" s="39"/>
    </row>
    <row r="551" spans="1:26" ht="12.75" customHeight="1" x14ac:dyDescent="0.2">
      <c r="A551" s="38"/>
      <c r="B551" s="39"/>
      <c r="C551" s="39"/>
      <c r="D551" s="39"/>
      <c r="E551" s="39"/>
      <c r="F551" s="39"/>
      <c r="G551" s="39"/>
      <c r="H551" s="39"/>
      <c r="I551" s="39"/>
      <c r="J551" s="39"/>
      <c r="K551" s="39"/>
      <c r="L551" s="39"/>
      <c r="M551" s="39"/>
      <c r="N551" s="39"/>
      <c r="O551" s="39"/>
      <c r="P551" s="39"/>
      <c r="Q551" s="39"/>
      <c r="R551" s="39"/>
      <c r="S551" s="39"/>
      <c r="T551" s="39"/>
      <c r="U551" s="39"/>
      <c r="V551" s="39"/>
      <c r="W551" s="39"/>
      <c r="X551" s="39"/>
      <c r="Y551" s="39"/>
      <c r="Z551" s="39"/>
    </row>
    <row r="552" spans="1:26" ht="12.75" customHeight="1" x14ac:dyDescent="0.2">
      <c r="A552" s="38"/>
      <c r="B552" s="39"/>
      <c r="C552" s="39"/>
      <c r="D552" s="39"/>
      <c r="E552" s="39"/>
      <c r="F552" s="39"/>
      <c r="G552" s="39"/>
      <c r="H552" s="39"/>
      <c r="I552" s="39"/>
      <c r="J552" s="39"/>
      <c r="K552" s="39"/>
      <c r="L552" s="39"/>
      <c r="M552" s="39"/>
      <c r="N552" s="39"/>
      <c r="O552" s="39"/>
      <c r="P552" s="39"/>
      <c r="Q552" s="39"/>
      <c r="R552" s="39"/>
      <c r="S552" s="39"/>
      <c r="T552" s="39"/>
      <c r="U552" s="39"/>
      <c r="V552" s="39"/>
      <c r="W552" s="39"/>
      <c r="X552" s="39"/>
      <c r="Y552" s="39"/>
      <c r="Z552" s="39"/>
    </row>
    <row r="553" spans="1:26" ht="12.75" customHeight="1" x14ac:dyDescent="0.2">
      <c r="A553" s="38"/>
      <c r="B553" s="39"/>
      <c r="C553" s="39"/>
      <c r="D553" s="39"/>
      <c r="E553" s="39"/>
      <c r="F553" s="39"/>
      <c r="G553" s="39"/>
      <c r="H553" s="39"/>
      <c r="I553" s="39"/>
      <c r="J553" s="39"/>
      <c r="K553" s="39"/>
      <c r="L553" s="39"/>
      <c r="M553" s="39"/>
      <c r="N553" s="39"/>
      <c r="O553" s="39"/>
      <c r="P553" s="39"/>
      <c r="Q553" s="39"/>
      <c r="R553" s="39"/>
      <c r="S553" s="39"/>
      <c r="T553" s="39"/>
      <c r="U553" s="39"/>
      <c r="V553" s="39"/>
      <c r="W553" s="39"/>
      <c r="X553" s="39"/>
      <c r="Y553" s="39"/>
      <c r="Z553" s="39"/>
    </row>
    <row r="554" spans="1:26" ht="12.75" customHeight="1" x14ac:dyDescent="0.2">
      <c r="A554" s="38"/>
      <c r="B554" s="39"/>
      <c r="C554" s="39"/>
      <c r="D554" s="39"/>
      <c r="E554" s="39"/>
      <c r="F554" s="39"/>
      <c r="G554" s="39"/>
      <c r="H554" s="39"/>
      <c r="I554" s="39"/>
      <c r="J554" s="39"/>
      <c r="K554" s="39"/>
      <c r="L554" s="39"/>
      <c r="M554" s="39"/>
      <c r="N554" s="39"/>
      <c r="O554" s="39"/>
      <c r="P554" s="39"/>
      <c r="Q554" s="39"/>
      <c r="R554" s="39"/>
      <c r="S554" s="39"/>
      <c r="T554" s="39"/>
      <c r="U554" s="39"/>
      <c r="V554" s="39"/>
      <c r="W554" s="39"/>
      <c r="X554" s="39"/>
      <c r="Y554" s="39"/>
      <c r="Z554" s="39"/>
    </row>
    <row r="555" spans="1:26" ht="12.75" customHeight="1" x14ac:dyDescent="0.2">
      <c r="A555" s="38"/>
      <c r="B555" s="39"/>
      <c r="C555" s="39"/>
      <c r="D555" s="39"/>
      <c r="E555" s="39"/>
      <c r="F555" s="39"/>
      <c r="G555" s="39"/>
      <c r="H555" s="39"/>
      <c r="I555" s="39"/>
      <c r="J555" s="39"/>
      <c r="K555" s="39"/>
      <c r="L555" s="39"/>
      <c r="M555" s="39"/>
      <c r="N555" s="39"/>
      <c r="O555" s="39"/>
      <c r="P555" s="39"/>
      <c r="Q555" s="39"/>
      <c r="R555" s="39"/>
      <c r="S555" s="39"/>
      <c r="T555" s="39"/>
      <c r="U555" s="39"/>
      <c r="V555" s="39"/>
      <c r="W555" s="39"/>
      <c r="X555" s="39"/>
      <c r="Y555" s="39"/>
      <c r="Z555" s="39"/>
    </row>
    <row r="556" spans="1:26" ht="12.75" customHeight="1" x14ac:dyDescent="0.2">
      <c r="A556" s="38"/>
      <c r="B556" s="39"/>
      <c r="C556" s="39"/>
      <c r="D556" s="39"/>
      <c r="E556" s="39"/>
      <c r="F556" s="39"/>
      <c r="G556" s="39"/>
      <c r="H556" s="39"/>
      <c r="I556" s="39"/>
      <c r="J556" s="39"/>
      <c r="K556" s="39"/>
      <c r="L556" s="39"/>
      <c r="M556" s="39"/>
      <c r="N556" s="39"/>
      <c r="O556" s="39"/>
      <c r="P556" s="39"/>
      <c r="Q556" s="39"/>
      <c r="R556" s="39"/>
      <c r="S556" s="39"/>
      <c r="T556" s="39"/>
      <c r="U556" s="39"/>
      <c r="V556" s="39"/>
      <c r="W556" s="39"/>
      <c r="X556" s="39"/>
      <c r="Y556" s="39"/>
      <c r="Z556" s="39"/>
    </row>
    <row r="557" spans="1:26" ht="12.75" customHeight="1" x14ac:dyDescent="0.2">
      <c r="A557" s="38"/>
      <c r="B557" s="39"/>
      <c r="C557" s="39"/>
      <c r="D557" s="39"/>
      <c r="E557" s="39"/>
      <c r="F557" s="39"/>
      <c r="G557" s="39"/>
      <c r="H557" s="39"/>
      <c r="I557" s="39"/>
      <c r="J557" s="39"/>
      <c r="K557" s="39"/>
      <c r="L557" s="39"/>
      <c r="M557" s="39"/>
      <c r="N557" s="39"/>
      <c r="O557" s="39"/>
      <c r="P557" s="39"/>
      <c r="Q557" s="39"/>
      <c r="R557" s="39"/>
      <c r="S557" s="39"/>
      <c r="T557" s="39"/>
      <c r="U557" s="39"/>
      <c r="V557" s="39"/>
      <c r="W557" s="39"/>
      <c r="X557" s="39"/>
      <c r="Y557" s="39"/>
      <c r="Z557" s="39"/>
    </row>
    <row r="558" spans="1:26" ht="12.75" customHeight="1" x14ac:dyDescent="0.2">
      <c r="A558" s="38"/>
      <c r="B558" s="39"/>
      <c r="C558" s="39"/>
      <c r="D558" s="39"/>
      <c r="E558" s="39"/>
      <c r="F558" s="39"/>
      <c r="G558" s="39"/>
      <c r="H558" s="39"/>
      <c r="I558" s="39"/>
      <c r="J558" s="39"/>
      <c r="K558" s="39"/>
      <c r="L558" s="39"/>
      <c r="M558" s="39"/>
      <c r="N558" s="39"/>
      <c r="O558" s="39"/>
      <c r="P558" s="39"/>
      <c r="Q558" s="39"/>
      <c r="R558" s="39"/>
      <c r="S558" s="39"/>
      <c r="T558" s="39"/>
      <c r="U558" s="39"/>
      <c r="V558" s="39"/>
      <c r="W558" s="39"/>
      <c r="X558" s="39"/>
      <c r="Y558" s="39"/>
      <c r="Z558" s="39"/>
    </row>
    <row r="559" spans="1:26" ht="12.75" customHeight="1" x14ac:dyDescent="0.2">
      <c r="A559" s="38"/>
      <c r="B559" s="39"/>
      <c r="C559" s="39"/>
      <c r="D559" s="39"/>
      <c r="E559" s="39"/>
      <c r="F559" s="39"/>
      <c r="G559" s="39"/>
      <c r="H559" s="39"/>
      <c r="I559" s="39"/>
      <c r="J559" s="39"/>
      <c r="K559" s="39"/>
      <c r="L559" s="39"/>
      <c r="M559" s="39"/>
      <c r="N559" s="39"/>
      <c r="O559" s="39"/>
      <c r="P559" s="39"/>
      <c r="Q559" s="39"/>
      <c r="R559" s="39"/>
      <c r="S559" s="39"/>
      <c r="T559" s="39"/>
      <c r="U559" s="39"/>
      <c r="V559" s="39"/>
      <c r="W559" s="39"/>
      <c r="X559" s="39"/>
      <c r="Y559" s="39"/>
      <c r="Z559" s="39"/>
    </row>
    <row r="560" spans="1:26" ht="12.75" customHeight="1" x14ac:dyDescent="0.2">
      <c r="A560" s="38"/>
      <c r="B560" s="39"/>
      <c r="C560" s="39"/>
      <c r="D560" s="39"/>
      <c r="E560" s="39"/>
      <c r="F560" s="39"/>
      <c r="G560" s="39"/>
      <c r="H560" s="39"/>
      <c r="I560" s="39"/>
      <c r="J560" s="39"/>
      <c r="K560" s="39"/>
      <c r="L560" s="39"/>
      <c r="M560" s="39"/>
      <c r="N560" s="39"/>
      <c r="O560" s="39"/>
      <c r="P560" s="39"/>
      <c r="Q560" s="39"/>
      <c r="R560" s="39"/>
      <c r="S560" s="39"/>
      <c r="T560" s="39"/>
      <c r="U560" s="39"/>
      <c r="V560" s="39"/>
      <c r="W560" s="39"/>
      <c r="X560" s="39"/>
      <c r="Y560" s="39"/>
      <c r="Z560" s="39"/>
    </row>
    <row r="561" spans="1:26" ht="12.75" customHeight="1" x14ac:dyDescent="0.2">
      <c r="A561" s="38"/>
      <c r="B561" s="39"/>
      <c r="C561" s="39"/>
      <c r="D561" s="39"/>
      <c r="E561" s="39"/>
      <c r="F561" s="39"/>
      <c r="G561" s="39"/>
      <c r="H561" s="39"/>
      <c r="I561" s="39"/>
      <c r="J561" s="39"/>
      <c r="K561" s="39"/>
      <c r="L561" s="39"/>
      <c r="M561" s="39"/>
      <c r="N561" s="39"/>
      <c r="O561" s="39"/>
      <c r="P561" s="39"/>
      <c r="Q561" s="39"/>
      <c r="R561" s="39"/>
      <c r="S561" s="39"/>
      <c r="T561" s="39"/>
      <c r="U561" s="39"/>
      <c r="V561" s="39"/>
      <c r="W561" s="39"/>
      <c r="X561" s="39"/>
      <c r="Y561" s="39"/>
      <c r="Z561" s="39"/>
    </row>
    <row r="562" spans="1:26" ht="12.75" customHeight="1" x14ac:dyDescent="0.2">
      <c r="A562" s="38"/>
      <c r="B562" s="39"/>
      <c r="C562" s="39"/>
      <c r="D562" s="39"/>
      <c r="E562" s="39"/>
      <c r="F562" s="39"/>
      <c r="G562" s="39"/>
      <c r="H562" s="39"/>
      <c r="I562" s="39"/>
      <c r="J562" s="39"/>
      <c r="K562" s="39"/>
      <c r="L562" s="39"/>
      <c r="M562" s="39"/>
      <c r="N562" s="39"/>
      <c r="O562" s="39"/>
      <c r="P562" s="39"/>
      <c r="Q562" s="39"/>
      <c r="R562" s="39"/>
      <c r="S562" s="39"/>
      <c r="T562" s="39"/>
      <c r="U562" s="39"/>
      <c r="V562" s="39"/>
      <c r="W562" s="39"/>
      <c r="X562" s="39"/>
      <c r="Y562" s="39"/>
      <c r="Z562" s="39"/>
    </row>
    <row r="563" spans="1:26" ht="12.75" customHeight="1" x14ac:dyDescent="0.2">
      <c r="A563" s="38"/>
      <c r="B563" s="39"/>
      <c r="C563" s="39"/>
      <c r="D563" s="39"/>
      <c r="E563" s="39"/>
      <c r="F563" s="39"/>
      <c r="G563" s="39"/>
      <c r="H563" s="39"/>
      <c r="I563" s="39"/>
      <c r="J563" s="39"/>
      <c r="K563" s="39"/>
      <c r="L563" s="39"/>
      <c r="M563" s="39"/>
      <c r="N563" s="39"/>
      <c r="O563" s="39"/>
      <c r="P563" s="39"/>
      <c r="Q563" s="39"/>
      <c r="R563" s="39"/>
      <c r="S563" s="39"/>
      <c r="T563" s="39"/>
      <c r="U563" s="39"/>
      <c r="V563" s="39"/>
      <c r="W563" s="39"/>
      <c r="X563" s="39"/>
      <c r="Y563" s="39"/>
      <c r="Z563" s="39"/>
    </row>
    <row r="564" spans="1:26" ht="12.75" customHeight="1" x14ac:dyDescent="0.2">
      <c r="A564" s="38"/>
      <c r="B564" s="39"/>
      <c r="C564" s="39"/>
      <c r="D564" s="39"/>
      <c r="E564" s="39"/>
      <c r="F564" s="39"/>
      <c r="G564" s="39"/>
      <c r="H564" s="39"/>
      <c r="I564" s="39"/>
      <c r="J564" s="39"/>
      <c r="K564" s="39"/>
      <c r="L564" s="39"/>
      <c r="M564" s="39"/>
      <c r="N564" s="39"/>
      <c r="O564" s="39"/>
      <c r="P564" s="39"/>
      <c r="Q564" s="39"/>
      <c r="R564" s="39"/>
      <c r="S564" s="39"/>
      <c r="T564" s="39"/>
      <c r="U564" s="39"/>
      <c r="V564" s="39"/>
      <c r="W564" s="39"/>
      <c r="X564" s="39"/>
      <c r="Y564" s="39"/>
      <c r="Z564" s="39"/>
    </row>
    <row r="565" spans="1:26" ht="12.75" customHeight="1" x14ac:dyDescent="0.2">
      <c r="A565" s="38"/>
      <c r="B565" s="39"/>
      <c r="C565" s="39"/>
      <c r="D565" s="39"/>
      <c r="E565" s="39"/>
      <c r="F565" s="39"/>
      <c r="G565" s="39"/>
      <c r="H565" s="39"/>
      <c r="I565" s="39"/>
      <c r="J565" s="39"/>
      <c r="K565" s="39"/>
      <c r="L565" s="39"/>
      <c r="M565" s="39"/>
      <c r="N565" s="39"/>
      <c r="O565" s="39"/>
      <c r="P565" s="39"/>
      <c r="Q565" s="39"/>
      <c r="R565" s="39"/>
      <c r="S565" s="39"/>
      <c r="T565" s="39"/>
      <c r="U565" s="39"/>
      <c r="V565" s="39"/>
      <c r="W565" s="39"/>
      <c r="X565" s="39"/>
      <c r="Y565" s="39"/>
      <c r="Z565" s="39"/>
    </row>
    <row r="566" spans="1:26" ht="12.75" customHeight="1" x14ac:dyDescent="0.2">
      <c r="A566" s="38"/>
      <c r="B566" s="39"/>
      <c r="C566" s="39"/>
      <c r="D566" s="39"/>
      <c r="E566" s="39"/>
      <c r="F566" s="39"/>
      <c r="G566" s="39"/>
      <c r="H566" s="39"/>
      <c r="I566" s="39"/>
      <c r="J566" s="39"/>
      <c r="K566" s="39"/>
      <c r="L566" s="39"/>
      <c r="M566" s="39"/>
      <c r="N566" s="39"/>
      <c r="O566" s="39"/>
      <c r="P566" s="39"/>
      <c r="Q566" s="39"/>
      <c r="R566" s="39"/>
      <c r="S566" s="39"/>
      <c r="T566" s="39"/>
      <c r="U566" s="39"/>
      <c r="V566" s="39"/>
      <c r="W566" s="39"/>
      <c r="X566" s="39"/>
      <c r="Y566" s="39"/>
      <c r="Z566" s="39"/>
    </row>
    <row r="567" spans="1:26" ht="12.75" customHeight="1" x14ac:dyDescent="0.2">
      <c r="A567" s="38"/>
      <c r="B567" s="39"/>
      <c r="C567" s="39"/>
      <c r="D567" s="39"/>
      <c r="E567" s="39"/>
      <c r="F567" s="39"/>
      <c r="G567" s="39"/>
      <c r="H567" s="39"/>
      <c r="I567" s="39"/>
      <c r="J567" s="39"/>
      <c r="K567" s="39"/>
      <c r="L567" s="39"/>
      <c r="M567" s="39"/>
      <c r="N567" s="39"/>
      <c r="O567" s="39"/>
      <c r="P567" s="39"/>
      <c r="Q567" s="39"/>
      <c r="R567" s="39"/>
      <c r="S567" s="39"/>
      <c r="T567" s="39"/>
      <c r="U567" s="39"/>
      <c r="V567" s="39"/>
      <c r="W567" s="39"/>
      <c r="X567" s="39"/>
      <c r="Y567" s="39"/>
      <c r="Z567" s="39"/>
    </row>
    <row r="568" spans="1:26" ht="12.75" customHeight="1" x14ac:dyDescent="0.2">
      <c r="A568" s="38"/>
      <c r="B568" s="39"/>
      <c r="C568" s="39"/>
      <c r="D568" s="39"/>
      <c r="E568" s="39"/>
      <c r="F568" s="39"/>
      <c r="G568" s="39"/>
      <c r="H568" s="39"/>
      <c r="I568" s="39"/>
      <c r="J568" s="39"/>
      <c r="K568" s="39"/>
      <c r="L568" s="39"/>
      <c r="M568" s="39"/>
      <c r="N568" s="39"/>
      <c r="O568" s="39"/>
      <c r="P568" s="39"/>
      <c r="Q568" s="39"/>
      <c r="R568" s="39"/>
      <c r="S568" s="39"/>
      <c r="T568" s="39"/>
      <c r="U568" s="39"/>
      <c r="V568" s="39"/>
      <c r="W568" s="39"/>
      <c r="X568" s="39"/>
      <c r="Y568" s="39"/>
      <c r="Z568" s="39"/>
    </row>
    <row r="569" spans="1:26" ht="12.75" customHeight="1" x14ac:dyDescent="0.2">
      <c r="A569" s="38"/>
      <c r="B569" s="39"/>
      <c r="C569" s="39"/>
      <c r="D569" s="39"/>
      <c r="E569" s="39"/>
      <c r="F569" s="39"/>
      <c r="G569" s="39"/>
      <c r="H569" s="39"/>
      <c r="I569" s="39"/>
      <c r="J569" s="39"/>
      <c r="K569" s="39"/>
      <c r="L569" s="39"/>
      <c r="M569" s="39"/>
      <c r="N569" s="39"/>
      <c r="O569" s="39"/>
      <c r="P569" s="39"/>
      <c r="Q569" s="39"/>
      <c r="R569" s="39"/>
      <c r="S569" s="39"/>
      <c r="T569" s="39"/>
      <c r="U569" s="39"/>
      <c r="V569" s="39"/>
      <c r="W569" s="39"/>
      <c r="X569" s="39"/>
      <c r="Y569" s="39"/>
      <c r="Z569" s="39"/>
    </row>
    <row r="570" spans="1:26" ht="12.75" customHeight="1" x14ac:dyDescent="0.2">
      <c r="A570" s="38"/>
      <c r="B570" s="39"/>
      <c r="C570" s="39"/>
      <c r="D570" s="39"/>
      <c r="E570" s="39"/>
      <c r="F570" s="39"/>
      <c r="G570" s="39"/>
      <c r="H570" s="39"/>
      <c r="I570" s="39"/>
      <c r="J570" s="39"/>
      <c r="K570" s="39"/>
      <c r="L570" s="39"/>
      <c r="M570" s="39"/>
      <c r="N570" s="39"/>
      <c r="O570" s="39"/>
      <c r="P570" s="39"/>
      <c r="Q570" s="39"/>
      <c r="R570" s="39"/>
      <c r="S570" s="39"/>
      <c r="T570" s="39"/>
      <c r="U570" s="39"/>
      <c r="V570" s="39"/>
      <c r="W570" s="39"/>
      <c r="X570" s="39"/>
      <c r="Y570" s="39"/>
      <c r="Z570" s="39"/>
    </row>
    <row r="571" spans="1:26" ht="12.75" customHeight="1" x14ac:dyDescent="0.2">
      <c r="A571" s="38"/>
      <c r="B571" s="39"/>
      <c r="C571" s="39"/>
      <c r="D571" s="39"/>
      <c r="E571" s="39"/>
      <c r="F571" s="39"/>
      <c r="G571" s="39"/>
      <c r="H571" s="39"/>
      <c r="I571" s="39"/>
      <c r="J571" s="39"/>
      <c r="K571" s="39"/>
      <c r="L571" s="39"/>
      <c r="M571" s="39"/>
      <c r="N571" s="39"/>
      <c r="O571" s="39"/>
      <c r="P571" s="39"/>
      <c r="Q571" s="39"/>
      <c r="R571" s="39"/>
      <c r="S571" s="39"/>
      <c r="T571" s="39"/>
      <c r="U571" s="39"/>
      <c r="V571" s="39"/>
      <c r="W571" s="39"/>
      <c r="X571" s="39"/>
      <c r="Y571" s="39"/>
      <c r="Z571" s="39"/>
    </row>
    <row r="572" spans="1:26" ht="12.75" customHeight="1" x14ac:dyDescent="0.2">
      <c r="A572" s="38"/>
      <c r="B572" s="39"/>
      <c r="C572" s="39"/>
      <c r="D572" s="39"/>
      <c r="E572" s="39"/>
      <c r="F572" s="39"/>
      <c r="G572" s="39"/>
      <c r="H572" s="39"/>
      <c r="I572" s="39"/>
      <c r="J572" s="39"/>
      <c r="K572" s="39"/>
      <c r="L572" s="39"/>
      <c r="M572" s="39"/>
      <c r="N572" s="39"/>
      <c r="O572" s="39"/>
      <c r="P572" s="39"/>
      <c r="Q572" s="39"/>
      <c r="R572" s="39"/>
      <c r="S572" s="39"/>
      <c r="T572" s="39"/>
      <c r="U572" s="39"/>
      <c r="V572" s="39"/>
      <c r="W572" s="39"/>
      <c r="X572" s="39"/>
      <c r="Y572" s="39"/>
      <c r="Z572" s="39"/>
    </row>
    <row r="573" spans="1:26" ht="12.75" customHeight="1" x14ac:dyDescent="0.2">
      <c r="A573" s="38"/>
      <c r="B573" s="39"/>
      <c r="C573" s="39"/>
      <c r="D573" s="39"/>
      <c r="E573" s="39"/>
      <c r="F573" s="39"/>
      <c r="G573" s="39"/>
      <c r="H573" s="39"/>
      <c r="I573" s="39"/>
      <c r="J573" s="39"/>
      <c r="K573" s="39"/>
      <c r="L573" s="39"/>
      <c r="M573" s="39"/>
      <c r="N573" s="39"/>
      <c r="O573" s="39"/>
      <c r="P573" s="39"/>
      <c r="Q573" s="39"/>
      <c r="R573" s="39"/>
      <c r="S573" s="39"/>
      <c r="T573" s="39"/>
      <c r="U573" s="39"/>
      <c r="V573" s="39"/>
      <c r="W573" s="39"/>
      <c r="X573" s="39"/>
      <c r="Y573" s="39"/>
      <c r="Z573" s="39"/>
    </row>
    <row r="574" spans="1:26" ht="12.75" customHeight="1" x14ac:dyDescent="0.2">
      <c r="A574" s="38"/>
      <c r="B574" s="39"/>
      <c r="C574" s="39"/>
      <c r="D574" s="39"/>
      <c r="E574" s="39"/>
      <c r="F574" s="39"/>
      <c r="G574" s="39"/>
      <c r="H574" s="39"/>
      <c r="I574" s="39"/>
      <c r="J574" s="39"/>
      <c r="K574" s="39"/>
      <c r="L574" s="39"/>
      <c r="M574" s="39"/>
      <c r="N574" s="39"/>
      <c r="O574" s="39"/>
      <c r="P574" s="39"/>
      <c r="Q574" s="39"/>
      <c r="R574" s="39"/>
      <c r="S574" s="39"/>
      <c r="T574" s="39"/>
      <c r="U574" s="39"/>
      <c r="V574" s="39"/>
      <c r="W574" s="39"/>
      <c r="X574" s="39"/>
      <c r="Y574" s="39"/>
      <c r="Z574" s="39"/>
    </row>
    <row r="575" spans="1:26" ht="12.75" customHeight="1" x14ac:dyDescent="0.2">
      <c r="A575" s="38"/>
      <c r="B575" s="39"/>
      <c r="C575" s="39"/>
      <c r="D575" s="39"/>
      <c r="E575" s="39"/>
      <c r="F575" s="39"/>
      <c r="G575" s="39"/>
      <c r="H575" s="39"/>
      <c r="I575" s="39"/>
      <c r="J575" s="39"/>
      <c r="K575" s="39"/>
      <c r="L575" s="39"/>
      <c r="M575" s="39"/>
      <c r="N575" s="39"/>
      <c r="O575" s="39"/>
      <c r="P575" s="39"/>
      <c r="Q575" s="39"/>
      <c r="R575" s="39"/>
      <c r="S575" s="39"/>
      <c r="T575" s="39"/>
      <c r="U575" s="39"/>
      <c r="V575" s="39"/>
      <c r="W575" s="39"/>
      <c r="X575" s="39"/>
      <c r="Y575" s="39"/>
      <c r="Z575" s="39"/>
    </row>
    <row r="576" spans="1:26" ht="12.75" customHeight="1" x14ac:dyDescent="0.2">
      <c r="A576" s="38"/>
      <c r="B576" s="39"/>
      <c r="C576" s="39"/>
      <c r="D576" s="39"/>
      <c r="E576" s="39"/>
      <c r="F576" s="39"/>
      <c r="G576" s="39"/>
      <c r="H576" s="39"/>
      <c r="I576" s="39"/>
      <c r="J576" s="39"/>
      <c r="K576" s="39"/>
      <c r="L576" s="39"/>
      <c r="M576" s="39"/>
      <c r="N576" s="39"/>
      <c r="O576" s="39"/>
      <c r="P576" s="39"/>
      <c r="Q576" s="39"/>
      <c r="R576" s="39"/>
      <c r="S576" s="39"/>
      <c r="T576" s="39"/>
      <c r="U576" s="39"/>
      <c r="V576" s="39"/>
      <c r="W576" s="39"/>
      <c r="X576" s="39"/>
      <c r="Y576" s="39"/>
      <c r="Z576" s="39"/>
    </row>
    <row r="577" spans="1:26" ht="12.75" customHeight="1" x14ac:dyDescent="0.2">
      <c r="A577" s="38"/>
      <c r="B577" s="39"/>
      <c r="C577" s="39"/>
      <c r="D577" s="39"/>
      <c r="E577" s="39"/>
      <c r="F577" s="39"/>
      <c r="G577" s="39"/>
      <c r="H577" s="39"/>
      <c r="I577" s="39"/>
      <c r="J577" s="39"/>
      <c r="K577" s="39"/>
      <c r="L577" s="39"/>
      <c r="M577" s="39"/>
      <c r="N577" s="39"/>
      <c r="O577" s="39"/>
      <c r="P577" s="39"/>
      <c r="Q577" s="39"/>
      <c r="R577" s="39"/>
      <c r="S577" s="39"/>
      <c r="T577" s="39"/>
      <c r="U577" s="39"/>
      <c r="V577" s="39"/>
      <c r="W577" s="39"/>
      <c r="X577" s="39"/>
      <c r="Y577" s="39"/>
      <c r="Z577" s="39"/>
    </row>
    <row r="578" spans="1:26" ht="12.75" customHeight="1" x14ac:dyDescent="0.2">
      <c r="A578" s="38"/>
      <c r="B578" s="39"/>
      <c r="C578" s="39"/>
      <c r="D578" s="39"/>
      <c r="E578" s="39"/>
      <c r="F578" s="39"/>
      <c r="G578" s="39"/>
      <c r="H578" s="39"/>
      <c r="I578" s="39"/>
      <c r="J578" s="39"/>
      <c r="K578" s="39"/>
      <c r="L578" s="39"/>
      <c r="M578" s="39"/>
      <c r="N578" s="39"/>
      <c r="O578" s="39"/>
      <c r="P578" s="39"/>
      <c r="Q578" s="39"/>
      <c r="R578" s="39"/>
      <c r="S578" s="39"/>
      <c r="T578" s="39"/>
      <c r="U578" s="39"/>
      <c r="V578" s="39"/>
      <c r="W578" s="39"/>
      <c r="X578" s="39"/>
      <c r="Y578" s="39"/>
      <c r="Z578" s="39"/>
    </row>
    <row r="579" spans="1:26" ht="12.75" customHeight="1" x14ac:dyDescent="0.2">
      <c r="A579" s="38"/>
      <c r="B579" s="39"/>
      <c r="C579" s="39"/>
      <c r="D579" s="39"/>
      <c r="E579" s="39"/>
      <c r="F579" s="39"/>
      <c r="G579" s="39"/>
      <c r="H579" s="39"/>
      <c r="I579" s="39"/>
      <c r="J579" s="39"/>
      <c r="K579" s="39"/>
      <c r="L579" s="39"/>
      <c r="M579" s="39"/>
      <c r="N579" s="39"/>
      <c r="O579" s="39"/>
      <c r="P579" s="39"/>
      <c r="Q579" s="39"/>
      <c r="R579" s="39"/>
      <c r="S579" s="39"/>
      <c r="T579" s="39"/>
      <c r="U579" s="39"/>
      <c r="V579" s="39"/>
      <c r="W579" s="39"/>
      <c r="X579" s="39"/>
      <c r="Y579" s="39"/>
      <c r="Z579" s="39"/>
    </row>
    <row r="580" spans="1:26" ht="12.75" customHeight="1" x14ac:dyDescent="0.2">
      <c r="A580" s="38"/>
      <c r="B580" s="39"/>
      <c r="C580" s="39"/>
      <c r="D580" s="39"/>
      <c r="E580" s="39"/>
      <c r="F580" s="39"/>
      <c r="G580" s="39"/>
      <c r="H580" s="39"/>
      <c r="I580" s="39"/>
      <c r="J580" s="39"/>
      <c r="K580" s="39"/>
      <c r="L580" s="39"/>
      <c r="M580" s="39"/>
      <c r="N580" s="39"/>
      <c r="O580" s="39"/>
      <c r="P580" s="39"/>
      <c r="Q580" s="39"/>
      <c r="R580" s="39"/>
      <c r="S580" s="39"/>
      <c r="T580" s="39"/>
      <c r="U580" s="39"/>
      <c r="V580" s="39"/>
      <c r="W580" s="39"/>
      <c r="X580" s="39"/>
      <c r="Y580" s="39"/>
      <c r="Z580" s="39"/>
    </row>
    <row r="581" spans="1:26" ht="12.75" customHeight="1" x14ac:dyDescent="0.2">
      <c r="A581" s="38"/>
      <c r="B581" s="39"/>
      <c r="C581" s="39"/>
      <c r="D581" s="39"/>
      <c r="E581" s="39"/>
      <c r="F581" s="39"/>
      <c r="G581" s="39"/>
      <c r="H581" s="39"/>
      <c r="I581" s="39"/>
      <c r="J581" s="39"/>
      <c r="K581" s="39"/>
      <c r="L581" s="39"/>
      <c r="M581" s="39"/>
      <c r="N581" s="39"/>
      <c r="O581" s="39"/>
      <c r="P581" s="39"/>
      <c r="Q581" s="39"/>
      <c r="R581" s="39"/>
      <c r="S581" s="39"/>
      <c r="T581" s="39"/>
      <c r="U581" s="39"/>
      <c r="V581" s="39"/>
      <c r="W581" s="39"/>
      <c r="X581" s="39"/>
      <c r="Y581" s="39"/>
      <c r="Z581" s="39"/>
    </row>
    <row r="582" spans="1:26" ht="12.75" customHeight="1" x14ac:dyDescent="0.2">
      <c r="A582" s="38"/>
      <c r="B582" s="39"/>
      <c r="C582" s="39"/>
      <c r="D582" s="39"/>
      <c r="E582" s="39"/>
      <c r="F582" s="39"/>
      <c r="G582" s="39"/>
      <c r="H582" s="39"/>
      <c r="I582" s="39"/>
      <c r="J582" s="39"/>
      <c r="K582" s="39"/>
      <c r="L582" s="39"/>
      <c r="M582" s="39"/>
      <c r="N582" s="39"/>
      <c r="O582" s="39"/>
      <c r="P582" s="39"/>
      <c r="Q582" s="39"/>
      <c r="R582" s="39"/>
      <c r="S582" s="39"/>
      <c r="T582" s="39"/>
      <c r="U582" s="39"/>
      <c r="V582" s="39"/>
      <c r="W582" s="39"/>
      <c r="X582" s="39"/>
      <c r="Y582" s="39"/>
      <c r="Z582" s="39"/>
    </row>
    <row r="583" spans="1:26" ht="12.75" customHeight="1" x14ac:dyDescent="0.2">
      <c r="A583" s="38"/>
      <c r="B583" s="39"/>
      <c r="C583" s="39"/>
      <c r="D583" s="39"/>
      <c r="E583" s="39"/>
      <c r="F583" s="39"/>
      <c r="G583" s="39"/>
      <c r="H583" s="39"/>
      <c r="I583" s="39"/>
      <c r="J583" s="39"/>
      <c r="K583" s="39"/>
      <c r="L583" s="39"/>
      <c r="M583" s="39"/>
      <c r="N583" s="39"/>
      <c r="O583" s="39"/>
      <c r="P583" s="39"/>
      <c r="Q583" s="39"/>
      <c r="R583" s="39"/>
      <c r="S583" s="39"/>
      <c r="T583" s="39"/>
      <c r="U583" s="39"/>
      <c r="V583" s="39"/>
      <c r="W583" s="39"/>
      <c r="X583" s="39"/>
      <c r="Y583" s="39"/>
      <c r="Z583" s="39"/>
    </row>
    <row r="584" spans="1:26" ht="12.75" customHeight="1" x14ac:dyDescent="0.2">
      <c r="A584" s="38"/>
      <c r="B584" s="39"/>
      <c r="C584" s="39"/>
      <c r="D584" s="39"/>
      <c r="E584" s="39"/>
      <c r="F584" s="39"/>
      <c r="G584" s="39"/>
      <c r="H584" s="39"/>
      <c r="I584" s="39"/>
      <c r="J584" s="39"/>
      <c r="K584" s="39"/>
      <c r="L584" s="39"/>
      <c r="M584" s="39"/>
      <c r="N584" s="39"/>
      <c r="O584" s="39"/>
      <c r="P584" s="39"/>
      <c r="Q584" s="39"/>
      <c r="R584" s="39"/>
      <c r="S584" s="39"/>
      <c r="T584" s="39"/>
      <c r="U584" s="39"/>
      <c r="V584" s="39"/>
      <c r="W584" s="39"/>
      <c r="X584" s="39"/>
      <c r="Y584" s="39"/>
      <c r="Z584" s="39"/>
    </row>
    <row r="585" spans="1:26" ht="12.75" customHeight="1" x14ac:dyDescent="0.2">
      <c r="A585" s="38"/>
      <c r="B585" s="39"/>
      <c r="C585" s="39"/>
      <c r="D585" s="39"/>
      <c r="E585" s="39"/>
      <c r="F585" s="39"/>
      <c r="G585" s="39"/>
      <c r="H585" s="39"/>
      <c r="I585" s="39"/>
      <c r="J585" s="39"/>
      <c r="K585" s="39"/>
      <c r="L585" s="39"/>
      <c r="M585" s="39"/>
      <c r="N585" s="39"/>
      <c r="O585" s="39"/>
      <c r="P585" s="39"/>
      <c r="Q585" s="39"/>
      <c r="R585" s="39"/>
      <c r="S585" s="39"/>
      <c r="T585" s="39"/>
      <c r="U585" s="39"/>
      <c r="V585" s="39"/>
      <c r="W585" s="39"/>
      <c r="X585" s="39"/>
      <c r="Y585" s="39"/>
      <c r="Z585" s="39"/>
    </row>
    <row r="586" spans="1:26" ht="12.75" customHeight="1" x14ac:dyDescent="0.2">
      <c r="A586" s="38"/>
      <c r="B586" s="39"/>
      <c r="C586" s="39"/>
      <c r="D586" s="39"/>
      <c r="E586" s="39"/>
      <c r="F586" s="39"/>
      <c r="G586" s="39"/>
      <c r="H586" s="39"/>
      <c r="I586" s="39"/>
      <c r="J586" s="39"/>
      <c r="K586" s="39"/>
      <c r="L586" s="39"/>
      <c r="M586" s="39"/>
      <c r="N586" s="39"/>
      <c r="O586" s="39"/>
      <c r="P586" s="39"/>
      <c r="Q586" s="39"/>
      <c r="R586" s="39"/>
      <c r="S586" s="39"/>
      <c r="T586" s="39"/>
      <c r="U586" s="39"/>
      <c r="V586" s="39"/>
      <c r="W586" s="39"/>
      <c r="X586" s="39"/>
      <c r="Y586" s="39"/>
      <c r="Z586" s="39"/>
    </row>
    <row r="587" spans="1:26" ht="12.75" customHeight="1" x14ac:dyDescent="0.2">
      <c r="A587" s="38"/>
      <c r="B587" s="39"/>
      <c r="C587" s="39"/>
      <c r="D587" s="39"/>
      <c r="E587" s="39"/>
      <c r="F587" s="39"/>
      <c r="G587" s="39"/>
      <c r="H587" s="39"/>
      <c r="I587" s="39"/>
      <c r="J587" s="39"/>
      <c r="K587" s="39"/>
      <c r="L587" s="39"/>
      <c r="M587" s="39"/>
      <c r="N587" s="39"/>
      <c r="O587" s="39"/>
      <c r="P587" s="39"/>
      <c r="Q587" s="39"/>
      <c r="R587" s="39"/>
      <c r="S587" s="39"/>
      <c r="T587" s="39"/>
      <c r="U587" s="39"/>
      <c r="V587" s="39"/>
      <c r="W587" s="39"/>
      <c r="X587" s="39"/>
      <c r="Y587" s="39"/>
      <c r="Z587" s="39"/>
    </row>
    <row r="588" spans="1:26" ht="12.75" customHeight="1" x14ac:dyDescent="0.2">
      <c r="A588" s="38"/>
      <c r="B588" s="39"/>
      <c r="C588" s="39"/>
      <c r="D588" s="39"/>
      <c r="E588" s="39"/>
      <c r="F588" s="39"/>
      <c r="G588" s="39"/>
      <c r="H588" s="39"/>
      <c r="I588" s="39"/>
      <c r="J588" s="39"/>
      <c r="K588" s="39"/>
      <c r="L588" s="39"/>
      <c r="M588" s="39"/>
      <c r="N588" s="39"/>
      <c r="O588" s="39"/>
      <c r="P588" s="39"/>
      <c r="Q588" s="39"/>
      <c r="R588" s="39"/>
      <c r="S588" s="39"/>
      <c r="T588" s="39"/>
      <c r="U588" s="39"/>
      <c r="V588" s="39"/>
      <c r="W588" s="39"/>
      <c r="X588" s="39"/>
      <c r="Y588" s="39"/>
      <c r="Z588" s="39"/>
    </row>
    <row r="589" spans="1:26" ht="12.75" customHeight="1" x14ac:dyDescent="0.2">
      <c r="A589" s="38"/>
      <c r="B589" s="39"/>
      <c r="C589" s="39"/>
      <c r="D589" s="39"/>
      <c r="E589" s="39"/>
      <c r="F589" s="39"/>
      <c r="G589" s="39"/>
      <c r="H589" s="39"/>
      <c r="I589" s="39"/>
      <c r="J589" s="39"/>
      <c r="K589" s="39"/>
      <c r="L589" s="39"/>
      <c r="M589" s="39"/>
      <c r="N589" s="39"/>
      <c r="O589" s="39"/>
      <c r="P589" s="39"/>
      <c r="Q589" s="39"/>
      <c r="R589" s="39"/>
      <c r="S589" s="39"/>
      <c r="T589" s="39"/>
      <c r="U589" s="39"/>
      <c r="V589" s="39"/>
      <c r="W589" s="39"/>
      <c r="X589" s="39"/>
      <c r="Y589" s="39"/>
      <c r="Z589" s="39"/>
    </row>
    <row r="590" spans="1:26" ht="12.75" customHeight="1" x14ac:dyDescent="0.2">
      <c r="A590" s="38"/>
      <c r="B590" s="39"/>
      <c r="C590" s="39"/>
      <c r="D590" s="39"/>
      <c r="E590" s="39"/>
      <c r="F590" s="39"/>
      <c r="G590" s="39"/>
      <c r="H590" s="39"/>
      <c r="I590" s="39"/>
      <c r="J590" s="39"/>
      <c r="K590" s="39"/>
      <c r="L590" s="39"/>
      <c r="M590" s="39"/>
      <c r="N590" s="39"/>
      <c r="O590" s="39"/>
      <c r="P590" s="39"/>
      <c r="Q590" s="39"/>
      <c r="R590" s="39"/>
      <c r="S590" s="39"/>
      <c r="T590" s="39"/>
      <c r="U590" s="39"/>
      <c r="V590" s="39"/>
      <c r="W590" s="39"/>
      <c r="X590" s="39"/>
      <c r="Y590" s="39"/>
      <c r="Z590" s="39"/>
    </row>
    <row r="591" spans="1:26" ht="12.75" customHeight="1" x14ac:dyDescent="0.2">
      <c r="A591" s="38"/>
      <c r="B591" s="39"/>
      <c r="C591" s="39"/>
      <c r="D591" s="39"/>
      <c r="E591" s="39"/>
      <c r="F591" s="39"/>
      <c r="G591" s="39"/>
      <c r="H591" s="39"/>
      <c r="I591" s="39"/>
      <c r="J591" s="39"/>
      <c r="K591" s="39"/>
      <c r="L591" s="39"/>
      <c r="M591" s="39"/>
      <c r="N591" s="39"/>
      <c r="O591" s="39"/>
      <c r="P591" s="39"/>
      <c r="Q591" s="39"/>
      <c r="R591" s="39"/>
      <c r="S591" s="39"/>
      <c r="T591" s="39"/>
      <c r="U591" s="39"/>
      <c r="V591" s="39"/>
      <c r="W591" s="39"/>
      <c r="X591" s="39"/>
      <c r="Y591" s="39"/>
      <c r="Z591" s="39"/>
    </row>
    <row r="592" spans="1:26" ht="12.75" customHeight="1" x14ac:dyDescent="0.2">
      <c r="A592" s="38"/>
      <c r="B592" s="39"/>
      <c r="C592" s="39"/>
      <c r="D592" s="39"/>
      <c r="E592" s="39"/>
      <c r="F592" s="39"/>
      <c r="G592" s="39"/>
      <c r="H592" s="39"/>
      <c r="I592" s="39"/>
      <c r="J592" s="39"/>
      <c r="K592" s="39"/>
      <c r="L592" s="39"/>
      <c r="M592" s="39"/>
      <c r="N592" s="39"/>
      <c r="O592" s="39"/>
      <c r="P592" s="39"/>
      <c r="Q592" s="39"/>
      <c r="R592" s="39"/>
      <c r="S592" s="39"/>
      <c r="T592" s="39"/>
      <c r="U592" s="39"/>
      <c r="V592" s="39"/>
      <c r="W592" s="39"/>
      <c r="X592" s="39"/>
      <c r="Y592" s="39"/>
      <c r="Z592" s="39"/>
    </row>
    <row r="593" spans="1:26" ht="12.75" customHeight="1" x14ac:dyDescent="0.2">
      <c r="A593" s="38"/>
      <c r="B593" s="39"/>
      <c r="C593" s="39"/>
      <c r="D593" s="39"/>
      <c r="E593" s="39"/>
      <c r="F593" s="39"/>
      <c r="G593" s="39"/>
      <c r="H593" s="39"/>
      <c r="I593" s="39"/>
      <c r="J593" s="39"/>
      <c r="K593" s="39"/>
      <c r="L593" s="39"/>
      <c r="M593" s="39"/>
      <c r="N593" s="39"/>
      <c r="O593" s="39"/>
      <c r="P593" s="39"/>
      <c r="Q593" s="39"/>
      <c r="R593" s="39"/>
      <c r="S593" s="39"/>
      <c r="T593" s="39"/>
      <c r="U593" s="39"/>
      <c r="V593" s="39"/>
      <c r="W593" s="39"/>
      <c r="X593" s="39"/>
      <c r="Y593" s="39"/>
      <c r="Z593" s="39"/>
    </row>
    <row r="594" spans="1:26" ht="12.75" customHeight="1" x14ac:dyDescent="0.2">
      <c r="A594" s="38"/>
      <c r="B594" s="39"/>
      <c r="C594" s="39"/>
      <c r="D594" s="39"/>
      <c r="E594" s="39"/>
      <c r="F594" s="39"/>
      <c r="G594" s="39"/>
      <c r="H594" s="39"/>
      <c r="I594" s="39"/>
      <c r="J594" s="39"/>
      <c r="K594" s="39"/>
      <c r="L594" s="39"/>
      <c r="M594" s="39"/>
      <c r="N594" s="39"/>
      <c r="O594" s="39"/>
      <c r="P594" s="39"/>
      <c r="Q594" s="39"/>
      <c r="R594" s="39"/>
      <c r="S594" s="39"/>
      <c r="T594" s="39"/>
      <c r="U594" s="39"/>
      <c r="V594" s="39"/>
      <c r="W594" s="39"/>
      <c r="X594" s="39"/>
      <c r="Y594" s="39"/>
      <c r="Z594" s="39"/>
    </row>
    <row r="595" spans="1:26" ht="12.75" customHeight="1" x14ac:dyDescent="0.2">
      <c r="A595" s="38"/>
      <c r="B595" s="39"/>
      <c r="C595" s="39"/>
      <c r="D595" s="39"/>
      <c r="E595" s="39"/>
      <c r="F595" s="39"/>
      <c r="G595" s="39"/>
      <c r="H595" s="39"/>
      <c r="I595" s="39"/>
      <c r="J595" s="39"/>
      <c r="K595" s="39"/>
      <c r="L595" s="39"/>
      <c r="M595" s="39"/>
      <c r="N595" s="39"/>
      <c r="O595" s="39"/>
      <c r="P595" s="39"/>
      <c r="Q595" s="39"/>
      <c r="R595" s="39"/>
      <c r="S595" s="39"/>
      <c r="T595" s="39"/>
      <c r="U595" s="39"/>
      <c r="V595" s="39"/>
      <c r="W595" s="39"/>
      <c r="X595" s="39"/>
      <c r="Y595" s="39"/>
      <c r="Z595" s="39"/>
    </row>
    <row r="596" spans="1:26" ht="12.75" customHeight="1" x14ac:dyDescent="0.2">
      <c r="A596" s="38"/>
      <c r="B596" s="39"/>
      <c r="C596" s="39"/>
      <c r="D596" s="39"/>
      <c r="E596" s="39"/>
      <c r="F596" s="39"/>
      <c r="G596" s="39"/>
      <c r="H596" s="39"/>
      <c r="I596" s="39"/>
      <c r="J596" s="39"/>
      <c r="K596" s="39"/>
      <c r="L596" s="39"/>
      <c r="M596" s="39"/>
      <c r="N596" s="39"/>
      <c r="O596" s="39"/>
      <c r="P596" s="39"/>
      <c r="Q596" s="39"/>
      <c r="R596" s="39"/>
      <c r="S596" s="39"/>
      <c r="T596" s="39"/>
      <c r="U596" s="39"/>
      <c r="V596" s="39"/>
      <c r="W596" s="39"/>
      <c r="X596" s="39"/>
      <c r="Y596" s="39"/>
      <c r="Z596" s="39"/>
    </row>
    <row r="597" spans="1:26" ht="12.75" customHeight="1" x14ac:dyDescent="0.2">
      <c r="A597" s="38"/>
      <c r="B597" s="39"/>
      <c r="C597" s="39"/>
      <c r="D597" s="39"/>
      <c r="E597" s="39"/>
      <c r="F597" s="39"/>
      <c r="G597" s="39"/>
      <c r="H597" s="39"/>
      <c r="I597" s="39"/>
      <c r="J597" s="39"/>
      <c r="K597" s="39"/>
      <c r="L597" s="39"/>
      <c r="M597" s="39"/>
      <c r="N597" s="39"/>
      <c r="O597" s="39"/>
      <c r="P597" s="39"/>
      <c r="Q597" s="39"/>
      <c r="R597" s="39"/>
      <c r="S597" s="39"/>
      <c r="T597" s="39"/>
      <c r="U597" s="39"/>
      <c r="V597" s="39"/>
      <c r="W597" s="39"/>
      <c r="X597" s="39"/>
      <c r="Y597" s="39"/>
      <c r="Z597" s="39"/>
    </row>
    <row r="598" spans="1:26" ht="12.75" customHeight="1" x14ac:dyDescent="0.2">
      <c r="A598" s="38"/>
      <c r="B598" s="39"/>
      <c r="C598" s="39"/>
      <c r="D598" s="39"/>
      <c r="E598" s="39"/>
      <c r="F598" s="39"/>
      <c r="G598" s="39"/>
      <c r="H598" s="39"/>
      <c r="I598" s="39"/>
      <c r="J598" s="39"/>
      <c r="K598" s="39"/>
      <c r="L598" s="39"/>
      <c r="M598" s="39"/>
      <c r="N598" s="39"/>
      <c r="O598" s="39"/>
      <c r="P598" s="39"/>
      <c r="Q598" s="39"/>
      <c r="R598" s="39"/>
      <c r="S598" s="39"/>
      <c r="T598" s="39"/>
      <c r="U598" s="39"/>
      <c r="V598" s="39"/>
      <c r="W598" s="39"/>
      <c r="X598" s="39"/>
      <c r="Y598" s="39"/>
      <c r="Z598" s="39"/>
    </row>
    <row r="599" spans="1:26" ht="12.75" customHeight="1" x14ac:dyDescent="0.2">
      <c r="A599" s="38"/>
      <c r="B599" s="39"/>
      <c r="C599" s="39"/>
      <c r="D599" s="39"/>
      <c r="E599" s="39"/>
      <c r="F599" s="39"/>
      <c r="G599" s="39"/>
      <c r="H599" s="39"/>
      <c r="I599" s="39"/>
      <c r="J599" s="39"/>
      <c r="K599" s="39"/>
      <c r="L599" s="39"/>
      <c r="M599" s="39"/>
      <c r="N599" s="39"/>
      <c r="O599" s="39"/>
      <c r="P599" s="39"/>
      <c r="Q599" s="39"/>
      <c r="R599" s="39"/>
      <c r="S599" s="39"/>
      <c r="T599" s="39"/>
      <c r="U599" s="39"/>
      <c r="V599" s="39"/>
      <c r="W599" s="39"/>
      <c r="X599" s="39"/>
      <c r="Y599" s="39"/>
      <c r="Z599" s="39"/>
    </row>
    <row r="600" spans="1:26" ht="12.75" customHeight="1" x14ac:dyDescent="0.2">
      <c r="A600" s="38"/>
      <c r="B600" s="39"/>
      <c r="C600" s="39"/>
      <c r="D600" s="39"/>
      <c r="E600" s="39"/>
      <c r="F600" s="39"/>
      <c r="G600" s="39"/>
      <c r="H600" s="39"/>
      <c r="I600" s="39"/>
      <c r="J600" s="39"/>
      <c r="K600" s="39"/>
      <c r="L600" s="39"/>
      <c r="M600" s="39"/>
      <c r="N600" s="39"/>
      <c r="O600" s="39"/>
      <c r="P600" s="39"/>
      <c r="Q600" s="39"/>
      <c r="R600" s="39"/>
      <c r="S600" s="39"/>
      <c r="T600" s="39"/>
      <c r="U600" s="39"/>
      <c r="V600" s="39"/>
      <c r="W600" s="39"/>
      <c r="X600" s="39"/>
      <c r="Y600" s="39"/>
      <c r="Z600" s="39"/>
    </row>
    <row r="601" spans="1:26" ht="12.75" customHeight="1" x14ac:dyDescent="0.2">
      <c r="A601" s="38"/>
      <c r="B601" s="39"/>
      <c r="C601" s="39"/>
      <c r="D601" s="39"/>
      <c r="E601" s="39"/>
      <c r="F601" s="39"/>
      <c r="G601" s="39"/>
      <c r="H601" s="39"/>
      <c r="I601" s="39"/>
      <c r="J601" s="39"/>
      <c r="K601" s="39"/>
      <c r="L601" s="39"/>
      <c r="M601" s="39"/>
      <c r="N601" s="39"/>
      <c r="O601" s="39"/>
      <c r="P601" s="39"/>
      <c r="Q601" s="39"/>
      <c r="R601" s="39"/>
      <c r="S601" s="39"/>
      <c r="T601" s="39"/>
      <c r="U601" s="39"/>
      <c r="V601" s="39"/>
      <c r="W601" s="39"/>
      <c r="X601" s="39"/>
      <c r="Y601" s="39"/>
      <c r="Z601" s="39"/>
    </row>
    <row r="602" spans="1:26" ht="12.75" customHeight="1" x14ac:dyDescent="0.2">
      <c r="A602" s="38"/>
      <c r="B602" s="39"/>
      <c r="C602" s="39"/>
      <c r="D602" s="39"/>
      <c r="E602" s="39"/>
      <c r="F602" s="39"/>
      <c r="G602" s="39"/>
      <c r="H602" s="39"/>
      <c r="I602" s="39"/>
      <c r="J602" s="39"/>
      <c r="K602" s="39"/>
      <c r="L602" s="39"/>
      <c r="M602" s="39"/>
      <c r="N602" s="39"/>
      <c r="O602" s="39"/>
      <c r="P602" s="39"/>
      <c r="Q602" s="39"/>
      <c r="R602" s="39"/>
      <c r="S602" s="39"/>
      <c r="T602" s="39"/>
      <c r="U602" s="39"/>
      <c r="V602" s="39"/>
      <c r="W602" s="39"/>
      <c r="X602" s="39"/>
      <c r="Y602" s="39"/>
      <c r="Z602" s="39"/>
    </row>
    <row r="603" spans="1:26" ht="12.75" customHeight="1" x14ac:dyDescent="0.2">
      <c r="A603" s="38"/>
      <c r="B603" s="39"/>
      <c r="C603" s="39"/>
      <c r="D603" s="39"/>
      <c r="E603" s="39"/>
      <c r="F603" s="39"/>
      <c r="G603" s="39"/>
      <c r="H603" s="39"/>
      <c r="I603" s="39"/>
      <c r="J603" s="39"/>
      <c r="K603" s="39"/>
      <c r="L603" s="39"/>
      <c r="M603" s="39"/>
      <c r="N603" s="39"/>
      <c r="O603" s="39"/>
      <c r="P603" s="39"/>
      <c r="Q603" s="39"/>
      <c r="R603" s="39"/>
      <c r="S603" s="39"/>
      <c r="T603" s="39"/>
      <c r="U603" s="39"/>
      <c r="V603" s="39"/>
      <c r="W603" s="39"/>
      <c r="X603" s="39"/>
      <c r="Y603" s="39"/>
      <c r="Z603" s="39"/>
    </row>
    <row r="604" spans="1:26" ht="12.75" customHeight="1" x14ac:dyDescent="0.2">
      <c r="A604" s="38"/>
      <c r="B604" s="39"/>
      <c r="C604" s="39"/>
      <c r="D604" s="39"/>
      <c r="E604" s="39"/>
      <c r="F604" s="39"/>
      <c r="G604" s="39"/>
      <c r="H604" s="39"/>
      <c r="I604" s="39"/>
      <c r="J604" s="39"/>
      <c r="K604" s="39"/>
      <c r="L604" s="39"/>
      <c r="M604" s="39"/>
      <c r="N604" s="39"/>
      <c r="O604" s="39"/>
      <c r="P604" s="39"/>
      <c r="Q604" s="39"/>
      <c r="R604" s="39"/>
      <c r="S604" s="39"/>
      <c r="T604" s="39"/>
      <c r="U604" s="39"/>
      <c r="V604" s="39"/>
      <c r="W604" s="39"/>
      <c r="X604" s="39"/>
      <c r="Y604" s="39"/>
      <c r="Z604" s="39"/>
    </row>
    <row r="605" spans="1:26" ht="12.75" customHeight="1" x14ac:dyDescent="0.2">
      <c r="A605" s="38"/>
      <c r="B605" s="39"/>
      <c r="C605" s="39"/>
      <c r="D605" s="39"/>
      <c r="E605" s="39"/>
      <c r="F605" s="39"/>
      <c r="G605" s="39"/>
      <c r="H605" s="39"/>
      <c r="I605" s="39"/>
      <c r="J605" s="39"/>
      <c r="K605" s="39"/>
      <c r="L605" s="39"/>
      <c r="M605" s="39"/>
      <c r="N605" s="39"/>
      <c r="O605" s="39"/>
      <c r="P605" s="39"/>
      <c r="Q605" s="39"/>
      <c r="R605" s="39"/>
      <c r="S605" s="39"/>
      <c r="T605" s="39"/>
      <c r="U605" s="39"/>
      <c r="V605" s="39"/>
      <c r="W605" s="39"/>
      <c r="X605" s="39"/>
      <c r="Y605" s="39"/>
      <c r="Z605" s="39"/>
    </row>
    <row r="606" spans="1:26" ht="12.75" customHeight="1" x14ac:dyDescent="0.2">
      <c r="A606" s="38"/>
      <c r="B606" s="39"/>
      <c r="C606" s="39"/>
      <c r="D606" s="39"/>
      <c r="E606" s="39"/>
      <c r="F606" s="39"/>
      <c r="G606" s="39"/>
      <c r="H606" s="39"/>
      <c r="I606" s="39"/>
      <c r="J606" s="39"/>
      <c r="K606" s="39"/>
      <c r="L606" s="39"/>
      <c r="M606" s="39"/>
      <c r="N606" s="39"/>
      <c r="O606" s="39"/>
      <c r="P606" s="39"/>
      <c r="Q606" s="39"/>
      <c r="R606" s="39"/>
      <c r="S606" s="39"/>
      <c r="T606" s="39"/>
      <c r="U606" s="39"/>
      <c r="V606" s="39"/>
      <c r="W606" s="39"/>
      <c r="X606" s="39"/>
      <c r="Y606" s="39"/>
      <c r="Z606" s="39"/>
    </row>
    <row r="607" spans="1:26" ht="12.75" customHeight="1" x14ac:dyDescent="0.2">
      <c r="A607" s="38"/>
      <c r="B607" s="39"/>
      <c r="C607" s="39"/>
      <c r="D607" s="39"/>
      <c r="E607" s="39"/>
      <c r="F607" s="39"/>
      <c r="G607" s="39"/>
      <c r="H607" s="39"/>
      <c r="I607" s="39"/>
      <c r="J607" s="39"/>
      <c r="K607" s="39"/>
      <c r="L607" s="39"/>
      <c r="M607" s="39"/>
      <c r="N607" s="39"/>
      <c r="O607" s="39"/>
      <c r="P607" s="39"/>
      <c r="Q607" s="39"/>
      <c r="R607" s="39"/>
      <c r="S607" s="39"/>
      <c r="T607" s="39"/>
      <c r="U607" s="39"/>
      <c r="V607" s="39"/>
      <c r="W607" s="39"/>
      <c r="X607" s="39"/>
      <c r="Y607" s="39"/>
      <c r="Z607" s="39"/>
    </row>
    <row r="608" spans="1:26" ht="12.75" customHeight="1" x14ac:dyDescent="0.2">
      <c r="A608" s="38"/>
      <c r="B608" s="39"/>
      <c r="C608" s="39"/>
      <c r="D608" s="39"/>
      <c r="E608" s="39"/>
      <c r="F608" s="39"/>
      <c r="G608" s="39"/>
      <c r="H608" s="39"/>
      <c r="I608" s="39"/>
      <c r="J608" s="39"/>
      <c r="K608" s="39"/>
      <c r="L608" s="39"/>
      <c r="M608" s="39"/>
      <c r="N608" s="39"/>
      <c r="O608" s="39"/>
      <c r="P608" s="39"/>
      <c r="Q608" s="39"/>
      <c r="R608" s="39"/>
      <c r="S608" s="39"/>
      <c r="T608" s="39"/>
      <c r="U608" s="39"/>
      <c r="V608" s="39"/>
      <c r="W608" s="39"/>
      <c r="X608" s="39"/>
      <c r="Y608" s="39"/>
      <c r="Z608" s="39"/>
    </row>
    <row r="609" spans="1:26" ht="12.75" customHeight="1" x14ac:dyDescent="0.2">
      <c r="A609" s="38"/>
      <c r="B609" s="39"/>
      <c r="C609" s="39"/>
      <c r="D609" s="39"/>
      <c r="E609" s="39"/>
      <c r="F609" s="39"/>
      <c r="G609" s="39"/>
      <c r="H609" s="39"/>
      <c r="I609" s="39"/>
      <c r="J609" s="39"/>
      <c r="K609" s="39"/>
      <c r="L609" s="39"/>
      <c r="M609" s="39"/>
      <c r="N609" s="39"/>
      <c r="O609" s="39"/>
      <c r="P609" s="39"/>
      <c r="Q609" s="39"/>
      <c r="R609" s="39"/>
      <c r="S609" s="39"/>
      <c r="T609" s="39"/>
      <c r="U609" s="39"/>
      <c r="V609" s="39"/>
      <c r="W609" s="39"/>
      <c r="X609" s="39"/>
      <c r="Y609" s="39"/>
      <c r="Z609" s="39"/>
    </row>
    <row r="610" spans="1:26" ht="12.75" customHeight="1" x14ac:dyDescent="0.2">
      <c r="A610" s="38"/>
      <c r="B610" s="39"/>
      <c r="C610" s="39"/>
      <c r="D610" s="39"/>
      <c r="E610" s="39"/>
      <c r="F610" s="39"/>
      <c r="G610" s="39"/>
      <c r="H610" s="39"/>
      <c r="I610" s="39"/>
      <c r="J610" s="39"/>
      <c r="K610" s="39"/>
      <c r="L610" s="39"/>
      <c r="M610" s="39"/>
      <c r="N610" s="39"/>
      <c r="O610" s="39"/>
      <c r="P610" s="39"/>
      <c r="Q610" s="39"/>
      <c r="R610" s="39"/>
      <c r="S610" s="39"/>
      <c r="T610" s="39"/>
      <c r="U610" s="39"/>
      <c r="V610" s="39"/>
      <c r="W610" s="39"/>
      <c r="X610" s="39"/>
      <c r="Y610" s="39"/>
      <c r="Z610" s="39"/>
    </row>
    <row r="611" spans="1:26" ht="12.75" customHeight="1" x14ac:dyDescent="0.2">
      <c r="A611" s="38"/>
      <c r="B611" s="39"/>
      <c r="C611" s="39"/>
      <c r="D611" s="39"/>
      <c r="E611" s="39"/>
      <c r="F611" s="39"/>
      <c r="G611" s="39"/>
      <c r="H611" s="39"/>
      <c r="I611" s="39"/>
      <c r="J611" s="39"/>
      <c r="K611" s="39"/>
      <c r="L611" s="39"/>
      <c r="M611" s="39"/>
      <c r="N611" s="39"/>
      <c r="O611" s="39"/>
      <c r="P611" s="39"/>
      <c r="Q611" s="39"/>
      <c r="R611" s="39"/>
      <c r="S611" s="39"/>
      <c r="T611" s="39"/>
      <c r="U611" s="39"/>
      <c r="V611" s="39"/>
      <c r="W611" s="39"/>
      <c r="X611" s="39"/>
      <c r="Y611" s="39"/>
      <c r="Z611" s="39"/>
    </row>
    <row r="612" spans="1:26" ht="12.75" customHeight="1" x14ac:dyDescent="0.2">
      <c r="A612" s="38"/>
      <c r="B612" s="39"/>
      <c r="C612" s="39"/>
      <c r="D612" s="39"/>
      <c r="E612" s="39"/>
      <c r="F612" s="39"/>
      <c r="G612" s="39"/>
      <c r="H612" s="39"/>
      <c r="I612" s="39"/>
      <c r="J612" s="39"/>
      <c r="K612" s="39"/>
      <c r="L612" s="39"/>
      <c r="M612" s="39"/>
      <c r="N612" s="39"/>
      <c r="O612" s="39"/>
      <c r="P612" s="39"/>
      <c r="Q612" s="39"/>
      <c r="R612" s="39"/>
      <c r="S612" s="39"/>
      <c r="T612" s="39"/>
      <c r="U612" s="39"/>
      <c r="V612" s="39"/>
      <c r="W612" s="39"/>
      <c r="X612" s="39"/>
      <c r="Y612" s="39"/>
      <c r="Z612" s="39"/>
    </row>
    <row r="613" spans="1:26" ht="12.75" customHeight="1" x14ac:dyDescent="0.2">
      <c r="A613" s="38"/>
      <c r="B613" s="39"/>
      <c r="C613" s="39"/>
      <c r="D613" s="39"/>
      <c r="E613" s="39"/>
      <c r="F613" s="39"/>
      <c r="G613" s="39"/>
      <c r="H613" s="39"/>
      <c r="I613" s="39"/>
      <c r="J613" s="39"/>
      <c r="K613" s="39"/>
      <c r="L613" s="39"/>
      <c r="M613" s="39"/>
      <c r="N613" s="39"/>
      <c r="O613" s="39"/>
      <c r="P613" s="39"/>
      <c r="Q613" s="39"/>
      <c r="R613" s="39"/>
      <c r="S613" s="39"/>
      <c r="T613" s="39"/>
      <c r="U613" s="39"/>
      <c r="V613" s="39"/>
      <c r="W613" s="39"/>
      <c r="X613" s="39"/>
      <c r="Y613" s="39"/>
      <c r="Z613" s="39"/>
    </row>
    <row r="614" spans="1:26" ht="12.75" customHeight="1" x14ac:dyDescent="0.2">
      <c r="A614" s="38"/>
      <c r="B614" s="39"/>
      <c r="C614" s="39"/>
      <c r="D614" s="39"/>
      <c r="E614" s="39"/>
      <c r="F614" s="39"/>
      <c r="G614" s="39"/>
      <c r="H614" s="39"/>
      <c r="I614" s="39"/>
      <c r="J614" s="39"/>
      <c r="K614" s="39"/>
      <c r="L614" s="39"/>
      <c r="M614" s="39"/>
      <c r="N614" s="39"/>
      <c r="O614" s="39"/>
      <c r="P614" s="39"/>
      <c r="Q614" s="39"/>
      <c r="R614" s="39"/>
      <c r="S614" s="39"/>
      <c r="T614" s="39"/>
      <c r="U614" s="39"/>
      <c r="V614" s="39"/>
      <c r="W614" s="39"/>
      <c r="X614" s="39"/>
      <c r="Y614" s="39"/>
      <c r="Z614" s="39"/>
    </row>
    <row r="615" spans="1:26" ht="12.75" customHeight="1" x14ac:dyDescent="0.2">
      <c r="A615" s="38"/>
      <c r="B615" s="39"/>
      <c r="C615" s="39"/>
      <c r="D615" s="39"/>
      <c r="E615" s="39"/>
      <c r="F615" s="39"/>
      <c r="G615" s="39"/>
      <c r="H615" s="39"/>
      <c r="I615" s="39"/>
      <c r="J615" s="39"/>
      <c r="K615" s="39"/>
      <c r="L615" s="39"/>
      <c r="M615" s="39"/>
      <c r="N615" s="39"/>
      <c r="O615" s="39"/>
      <c r="P615" s="39"/>
      <c r="Q615" s="39"/>
      <c r="R615" s="39"/>
      <c r="S615" s="39"/>
      <c r="T615" s="39"/>
      <c r="U615" s="39"/>
      <c r="V615" s="39"/>
      <c r="W615" s="39"/>
      <c r="X615" s="39"/>
      <c r="Y615" s="39"/>
      <c r="Z615" s="39"/>
    </row>
    <row r="616" spans="1:26" ht="12.75" customHeight="1" x14ac:dyDescent="0.2">
      <c r="A616" s="38"/>
      <c r="B616" s="39"/>
      <c r="C616" s="39"/>
      <c r="D616" s="39"/>
      <c r="E616" s="39"/>
      <c r="F616" s="39"/>
      <c r="G616" s="39"/>
      <c r="H616" s="39"/>
      <c r="I616" s="39"/>
      <c r="J616" s="39"/>
      <c r="K616" s="39"/>
      <c r="L616" s="39"/>
      <c r="M616" s="39"/>
      <c r="N616" s="39"/>
      <c r="O616" s="39"/>
      <c r="P616" s="39"/>
      <c r="Q616" s="39"/>
      <c r="R616" s="39"/>
      <c r="S616" s="39"/>
      <c r="T616" s="39"/>
      <c r="U616" s="39"/>
      <c r="V616" s="39"/>
      <c r="W616" s="39"/>
      <c r="X616" s="39"/>
      <c r="Y616" s="39"/>
      <c r="Z616" s="39"/>
    </row>
    <row r="617" spans="1:26" ht="12.75" customHeight="1" x14ac:dyDescent="0.2">
      <c r="A617" s="38"/>
      <c r="B617" s="39"/>
      <c r="C617" s="39"/>
      <c r="D617" s="39"/>
      <c r="E617" s="39"/>
      <c r="F617" s="39"/>
      <c r="G617" s="39"/>
      <c r="H617" s="39"/>
      <c r="I617" s="39"/>
      <c r="J617" s="39"/>
      <c r="K617" s="39"/>
      <c r="L617" s="39"/>
      <c r="M617" s="39"/>
      <c r="N617" s="39"/>
      <c r="O617" s="39"/>
      <c r="P617" s="39"/>
      <c r="Q617" s="39"/>
      <c r="R617" s="39"/>
      <c r="S617" s="39"/>
      <c r="T617" s="39"/>
      <c r="U617" s="39"/>
      <c r="V617" s="39"/>
      <c r="W617" s="39"/>
      <c r="X617" s="39"/>
      <c r="Y617" s="39"/>
      <c r="Z617" s="39"/>
    </row>
    <row r="618" spans="1:26" ht="12.75" customHeight="1" x14ac:dyDescent="0.2">
      <c r="A618" s="38"/>
      <c r="B618" s="39"/>
      <c r="C618" s="39"/>
      <c r="D618" s="39"/>
      <c r="E618" s="39"/>
      <c r="F618" s="39"/>
      <c r="G618" s="39"/>
      <c r="H618" s="39"/>
      <c r="I618" s="39"/>
      <c r="J618" s="39"/>
      <c r="K618" s="39"/>
      <c r="L618" s="39"/>
      <c r="M618" s="39"/>
      <c r="N618" s="39"/>
      <c r="O618" s="39"/>
      <c r="P618" s="39"/>
      <c r="Q618" s="39"/>
      <c r="R618" s="39"/>
      <c r="S618" s="39"/>
      <c r="T618" s="39"/>
      <c r="U618" s="39"/>
      <c r="V618" s="39"/>
      <c r="W618" s="39"/>
      <c r="X618" s="39"/>
      <c r="Y618" s="39"/>
      <c r="Z618" s="39"/>
    </row>
    <row r="619" spans="1:26" ht="12.75" customHeight="1" x14ac:dyDescent="0.2">
      <c r="A619" s="38"/>
      <c r="B619" s="39"/>
      <c r="C619" s="39"/>
      <c r="D619" s="39"/>
      <c r="E619" s="39"/>
      <c r="F619" s="39"/>
      <c r="G619" s="39"/>
      <c r="H619" s="39"/>
      <c r="I619" s="39"/>
      <c r="J619" s="39"/>
      <c r="K619" s="39"/>
      <c r="L619" s="39"/>
      <c r="M619" s="39"/>
      <c r="N619" s="39"/>
      <c r="O619" s="39"/>
      <c r="P619" s="39"/>
      <c r="Q619" s="39"/>
      <c r="R619" s="39"/>
      <c r="S619" s="39"/>
      <c r="T619" s="39"/>
      <c r="U619" s="39"/>
      <c r="V619" s="39"/>
      <c r="W619" s="39"/>
      <c r="X619" s="39"/>
      <c r="Y619" s="39"/>
      <c r="Z619" s="39"/>
    </row>
    <row r="620" spans="1:26" ht="12.75" customHeight="1" x14ac:dyDescent="0.2">
      <c r="A620" s="38"/>
      <c r="B620" s="39"/>
      <c r="C620" s="39"/>
      <c r="D620" s="39"/>
      <c r="E620" s="39"/>
      <c r="F620" s="39"/>
      <c r="G620" s="39"/>
      <c r="H620" s="39"/>
      <c r="I620" s="39"/>
      <c r="J620" s="39"/>
      <c r="K620" s="39"/>
      <c r="L620" s="39"/>
      <c r="M620" s="39"/>
      <c r="N620" s="39"/>
      <c r="O620" s="39"/>
      <c r="P620" s="39"/>
      <c r="Q620" s="39"/>
      <c r="R620" s="39"/>
      <c r="S620" s="39"/>
      <c r="T620" s="39"/>
      <c r="U620" s="39"/>
      <c r="V620" s="39"/>
      <c r="W620" s="39"/>
      <c r="X620" s="39"/>
      <c r="Y620" s="39"/>
      <c r="Z620" s="39"/>
    </row>
    <row r="621" spans="1:26" ht="12.75" customHeight="1" x14ac:dyDescent="0.2">
      <c r="A621" s="38"/>
      <c r="B621" s="39"/>
      <c r="C621" s="39"/>
      <c r="D621" s="39"/>
      <c r="E621" s="39"/>
      <c r="F621" s="39"/>
      <c r="G621" s="39"/>
      <c r="H621" s="39"/>
      <c r="I621" s="39"/>
      <c r="J621" s="39"/>
      <c r="K621" s="39"/>
      <c r="L621" s="39"/>
      <c r="M621" s="39"/>
      <c r="N621" s="39"/>
      <c r="O621" s="39"/>
      <c r="P621" s="39"/>
      <c r="Q621" s="39"/>
      <c r="R621" s="39"/>
      <c r="S621" s="39"/>
      <c r="T621" s="39"/>
      <c r="U621" s="39"/>
      <c r="V621" s="39"/>
      <c r="W621" s="39"/>
      <c r="X621" s="39"/>
      <c r="Y621" s="39"/>
      <c r="Z621" s="39"/>
    </row>
    <row r="622" spans="1:26" ht="12.75" customHeight="1" x14ac:dyDescent="0.2">
      <c r="A622" s="38"/>
      <c r="B622" s="39"/>
      <c r="C622" s="39"/>
      <c r="D622" s="39"/>
      <c r="E622" s="39"/>
      <c r="F622" s="39"/>
      <c r="G622" s="39"/>
      <c r="H622" s="39"/>
      <c r="I622" s="39"/>
      <c r="J622" s="39"/>
      <c r="K622" s="39"/>
      <c r="L622" s="39"/>
      <c r="M622" s="39"/>
      <c r="N622" s="39"/>
      <c r="O622" s="39"/>
      <c r="P622" s="39"/>
      <c r="Q622" s="39"/>
      <c r="R622" s="39"/>
      <c r="S622" s="39"/>
      <c r="T622" s="39"/>
      <c r="U622" s="39"/>
      <c r="V622" s="39"/>
      <c r="W622" s="39"/>
      <c r="X622" s="39"/>
      <c r="Y622" s="39"/>
      <c r="Z622" s="39"/>
    </row>
    <row r="623" spans="1:26" ht="12.75" customHeight="1" x14ac:dyDescent="0.2">
      <c r="A623" s="38"/>
      <c r="B623" s="39"/>
      <c r="C623" s="39"/>
      <c r="D623" s="39"/>
      <c r="E623" s="39"/>
      <c r="F623" s="39"/>
      <c r="G623" s="39"/>
      <c r="H623" s="39"/>
      <c r="I623" s="39"/>
      <c r="J623" s="39"/>
      <c r="K623" s="39"/>
      <c r="L623" s="39"/>
      <c r="M623" s="39"/>
      <c r="N623" s="39"/>
      <c r="O623" s="39"/>
      <c r="P623" s="39"/>
      <c r="Q623" s="39"/>
      <c r="R623" s="39"/>
      <c r="S623" s="39"/>
      <c r="T623" s="39"/>
      <c r="U623" s="39"/>
      <c r="V623" s="39"/>
      <c r="W623" s="39"/>
      <c r="X623" s="39"/>
      <c r="Y623" s="39"/>
      <c r="Z623" s="39"/>
    </row>
    <row r="624" spans="1:26" ht="12.75" customHeight="1" x14ac:dyDescent="0.2">
      <c r="A624" s="38"/>
      <c r="B624" s="39"/>
      <c r="C624" s="39"/>
      <c r="D624" s="39"/>
      <c r="E624" s="39"/>
      <c r="F624" s="39"/>
      <c r="G624" s="39"/>
      <c r="H624" s="39"/>
      <c r="I624" s="39"/>
      <c r="J624" s="39"/>
      <c r="K624" s="39"/>
      <c r="L624" s="39"/>
      <c r="M624" s="39"/>
      <c r="N624" s="39"/>
      <c r="O624" s="39"/>
      <c r="P624" s="39"/>
      <c r="Q624" s="39"/>
      <c r="R624" s="39"/>
      <c r="S624" s="39"/>
      <c r="T624" s="39"/>
      <c r="U624" s="39"/>
      <c r="V624" s="39"/>
      <c r="W624" s="39"/>
      <c r="X624" s="39"/>
      <c r="Y624" s="39"/>
      <c r="Z624" s="39"/>
    </row>
    <row r="625" spans="1:26" ht="12.75" customHeight="1" x14ac:dyDescent="0.2">
      <c r="A625" s="38"/>
      <c r="B625" s="39"/>
      <c r="C625" s="39"/>
      <c r="D625" s="39"/>
      <c r="E625" s="39"/>
      <c r="F625" s="39"/>
      <c r="G625" s="39"/>
      <c r="H625" s="39"/>
      <c r="I625" s="39"/>
      <c r="J625" s="39"/>
      <c r="K625" s="39"/>
      <c r="L625" s="39"/>
      <c r="M625" s="39"/>
      <c r="N625" s="39"/>
      <c r="O625" s="39"/>
      <c r="P625" s="39"/>
      <c r="Q625" s="39"/>
      <c r="R625" s="39"/>
      <c r="S625" s="39"/>
      <c r="T625" s="39"/>
      <c r="U625" s="39"/>
      <c r="V625" s="39"/>
      <c r="W625" s="39"/>
      <c r="X625" s="39"/>
      <c r="Y625" s="39"/>
      <c r="Z625" s="39"/>
    </row>
    <row r="626" spans="1:26" ht="12.75" customHeight="1" x14ac:dyDescent="0.2">
      <c r="A626" s="38"/>
      <c r="B626" s="39"/>
      <c r="C626" s="39"/>
      <c r="D626" s="39"/>
      <c r="E626" s="39"/>
      <c r="F626" s="39"/>
      <c r="G626" s="39"/>
      <c r="H626" s="39"/>
      <c r="I626" s="39"/>
      <c r="J626" s="39"/>
      <c r="K626" s="39"/>
      <c r="L626" s="39"/>
      <c r="M626" s="39"/>
      <c r="N626" s="39"/>
      <c r="O626" s="39"/>
      <c r="P626" s="39"/>
      <c r="Q626" s="39"/>
      <c r="R626" s="39"/>
      <c r="S626" s="39"/>
      <c r="T626" s="39"/>
      <c r="U626" s="39"/>
      <c r="V626" s="39"/>
      <c r="W626" s="39"/>
      <c r="X626" s="39"/>
      <c r="Y626" s="39"/>
      <c r="Z626" s="39"/>
    </row>
    <row r="627" spans="1:26" ht="12.75" customHeight="1" x14ac:dyDescent="0.2">
      <c r="A627" s="38"/>
      <c r="B627" s="39"/>
      <c r="C627" s="39"/>
      <c r="D627" s="39"/>
      <c r="E627" s="39"/>
      <c r="F627" s="39"/>
      <c r="G627" s="39"/>
      <c r="H627" s="39"/>
      <c r="I627" s="39"/>
      <c r="J627" s="39"/>
      <c r="K627" s="39"/>
      <c r="L627" s="39"/>
      <c r="M627" s="39"/>
      <c r="N627" s="39"/>
      <c r="O627" s="39"/>
      <c r="P627" s="39"/>
      <c r="Q627" s="39"/>
      <c r="R627" s="39"/>
      <c r="S627" s="39"/>
      <c r="T627" s="39"/>
      <c r="U627" s="39"/>
      <c r="V627" s="39"/>
      <c r="W627" s="39"/>
      <c r="X627" s="39"/>
      <c r="Y627" s="39"/>
      <c r="Z627" s="39"/>
    </row>
    <row r="628" spans="1:26" ht="12.75" customHeight="1" x14ac:dyDescent="0.2">
      <c r="A628" s="38"/>
      <c r="B628" s="39"/>
      <c r="C628" s="39"/>
      <c r="D628" s="39"/>
      <c r="E628" s="39"/>
      <c r="F628" s="39"/>
      <c r="G628" s="39"/>
      <c r="H628" s="39"/>
      <c r="I628" s="39"/>
      <c r="J628" s="39"/>
      <c r="K628" s="39"/>
      <c r="L628" s="39"/>
      <c r="M628" s="39"/>
      <c r="N628" s="39"/>
      <c r="O628" s="39"/>
      <c r="P628" s="39"/>
      <c r="Q628" s="39"/>
      <c r="R628" s="39"/>
      <c r="S628" s="39"/>
      <c r="T628" s="39"/>
      <c r="U628" s="39"/>
      <c r="V628" s="39"/>
      <c r="W628" s="39"/>
      <c r="X628" s="39"/>
      <c r="Y628" s="39"/>
      <c r="Z628" s="39"/>
    </row>
    <row r="629" spans="1:26" ht="12.75" customHeight="1" x14ac:dyDescent="0.2">
      <c r="A629" s="38"/>
      <c r="B629" s="39"/>
      <c r="C629" s="39"/>
      <c r="D629" s="39"/>
      <c r="E629" s="39"/>
      <c r="F629" s="39"/>
      <c r="G629" s="39"/>
      <c r="H629" s="39"/>
      <c r="I629" s="39"/>
      <c r="J629" s="39"/>
      <c r="K629" s="39"/>
      <c r="L629" s="39"/>
      <c r="M629" s="39"/>
      <c r="N629" s="39"/>
      <c r="O629" s="39"/>
      <c r="P629" s="39"/>
      <c r="Q629" s="39"/>
      <c r="R629" s="39"/>
      <c r="S629" s="39"/>
      <c r="T629" s="39"/>
      <c r="U629" s="39"/>
      <c r="V629" s="39"/>
      <c r="W629" s="39"/>
      <c r="X629" s="39"/>
      <c r="Y629" s="39"/>
      <c r="Z629" s="39"/>
    </row>
    <row r="630" spans="1:26" ht="12.75" customHeight="1" x14ac:dyDescent="0.2">
      <c r="A630" s="38"/>
      <c r="B630" s="39"/>
      <c r="C630" s="39"/>
      <c r="D630" s="39"/>
      <c r="E630" s="39"/>
      <c r="F630" s="39"/>
      <c r="G630" s="39"/>
      <c r="H630" s="39"/>
      <c r="I630" s="39"/>
      <c r="J630" s="39"/>
      <c r="K630" s="39"/>
      <c r="L630" s="39"/>
      <c r="M630" s="39"/>
      <c r="N630" s="39"/>
      <c r="O630" s="39"/>
      <c r="P630" s="39"/>
      <c r="Q630" s="39"/>
      <c r="R630" s="39"/>
      <c r="S630" s="39"/>
      <c r="T630" s="39"/>
      <c r="U630" s="39"/>
      <c r="V630" s="39"/>
      <c r="W630" s="39"/>
      <c r="X630" s="39"/>
      <c r="Y630" s="39"/>
      <c r="Z630" s="39"/>
    </row>
    <row r="631" spans="1:26" ht="12.75" customHeight="1" x14ac:dyDescent="0.2">
      <c r="A631" s="38"/>
      <c r="B631" s="39"/>
      <c r="C631" s="39"/>
      <c r="D631" s="39"/>
      <c r="E631" s="39"/>
      <c r="F631" s="39"/>
      <c r="G631" s="39"/>
      <c r="H631" s="39"/>
      <c r="I631" s="39"/>
      <c r="J631" s="39"/>
      <c r="K631" s="39"/>
      <c r="L631" s="39"/>
      <c r="M631" s="39"/>
      <c r="N631" s="39"/>
      <c r="O631" s="39"/>
      <c r="P631" s="39"/>
      <c r="Q631" s="39"/>
      <c r="R631" s="39"/>
      <c r="S631" s="39"/>
      <c r="T631" s="39"/>
      <c r="U631" s="39"/>
      <c r="V631" s="39"/>
      <c r="W631" s="39"/>
      <c r="X631" s="39"/>
      <c r="Y631" s="39"/>
      <c r="Z631" s="39"/>
    </row>
    <row r="632" spans="1:26" ht="12.75" customHeight="1" x14ac:dyDescent="0.2">
      <c r="A632" s="38"/>
      <c r="B632" s="39"/>
      <c r="C632" s="39"/>
      <c r="D632" s="39"/>
      <c r="E632" s="39"/>
      <c r="F632" s="39"/>
      <c r="G632" s="39"/>
      <c r="H632" s="39"/>
      <c r="I632" s="39"/>
      <c r="J632" s="39"/>
      <c r="K632" s="39"/>
      <c r="L632" s="39"/>
      <c r="M632" s="39"/>
      <c r="N632" s="39"/>
      <c r="O632" s="39"/>
      <c r="P632" s="39"/>
      <c r="Q632" s="39"/>
      <c r="R632" s="39"/>
      <c r="S632" s="39"/>
      <c r="T632" s="39"/>
      <c r="U632" s="39"/>
      <c r="V632" s="39"/>
      <c r="W632" s="39"/>
      <c r="X632" s="39"/>
      <c r="Y632" s="39"/>
      <c r="Z632" s="39"/>
    </row>
    <row r="633" spans="1:26" ht="12.75" customHeight="1" x14ac:dyDescent="0.2">
      <c r="A633" s="38"/>
      <c r="B633" s="39"/>
      <c r="C633" s="39"/>
      <c r="D633" s="39"/>
      <c r="E633" s="39"/>
      <c r="F633" s="39"/>
      <c r="G633" s="39"/>
      <c r="H633" s="39"/>
      <c r="I633" s="39"/>
      <c r="J633" s="39"/>
      <c r="K633" s="39"/>
      <c r="L633" s="39"/>
      <c r="M633" s="39"/>
      <c r="N633" s="39"/>
      <c r="O633" s="39"/>
      <c r="P633" s="39"/>
      <c r="Q633" s="39"/>
      <c r="R633" s="39"/>
      <c r="S633" s="39"/>
      <c r="T633" s="39"/>
      <c r="U633" s="39"/>
      <c r="V633" s="39"/>
      <c r="W633" s="39"/>
      <c r="X633" s="39"/>
      <c r="Y633" s="39"/>
      <c r="Z633" s="39"/>
    </row>
    <row r="634" spans="1:26" ht="12.75" customHeight="1" x14ac:dyDescent="0.2">
      <c r="A634" s="38"/>
      <c r="B634" s="39"/>
      <c r="C634" s="39"/>
      <c r="D634" s="39"/>
      <c r="E634" s="39"/>
      <c r="F634" s="39"/>
      <c r="G634" s="39"/>
      <c r="H634" s="39"/>
      <c r="I634" s="39"/>
      <c r="J634" s="39"/>
      <c r="K634" s="39"/>
      <c r="L634" s="39"/>
      <c r="M634" s="39"/>
      <c r="N634" s="39"/>
      <c r="O634" s="39"/>
      <c r="P634" s="39"/>
      <c r="Q634" s="39"/>
      <c r="R634" s="39"/>
      <c r="S634" s="39"/>
      <c r="T634" s="39"/>
      <c r="U634" s="39"/>
      <c r="V634" s="39"/>
      <c r="W634" s="39"/>
      <c r="X634" s="39"/>
      <c r="Y634" s="39"/>
      <c r="Z634" s="39"/>
    </row>
    <row r="635" spans="1:26" ht="12.75" customHeight="1" x14ac:dyDescent="0.2">
      <c r="A635" s="38"/>
      <c r="B635" s="39"/>
      <c r="C635" s="39"/>
      <c r="D635" s="39"/>
      <c r="E635" s="39"/>
      <c r="F635" s="39"/>
      <c r="G635" s="39"/>
      <c r="H635" s="39"/>
      <c r="I635" s="39"/>
      <c r="J635" s="39"/>
      <c r="K635" s="39"/>
      <c r="L635" s="39"/>
      <c r="M635" s="39"/>
      <c r="N635" s="39"/>
      <c r="O635" s="39"/>
      <c r="P635" s="39"/>
      <c r="Q635" s="39"/>
      <c r="R635" s="39"/>
      <c r="S635" s="39"/>
      <c r="T635" s="39"/>
      <c r="U635" s="39"/>
      <c r="V635" s="39"/>
      <c r="W635" s="39"/>
      <c r="X635" s="39"/>
      <c r="Y635" s="39"/>
      <c r="Z635" s="39"/>
    </row>
    <row r="636" spans="1:26" ht="12.75" customHeight="1" x14ac:dyDescent="0.2">
      <c r="A636" s="38"/>
      <c r="B636" s="39"/>
      <c r="C636" s="39"/>
      <c r="D636" s="39"/>
      <c r="E636" s="39"/>
      <c r="F636" s="39"/>
      <c r="G636" s="39"/>
      <c r="H636" s="39"/>
      <c r="I636" s="39"/>
      <c r="J636" s="39"/>
      <c r="K636" s="39"/>
      <c r="L636" s="39"/>
      <c r="M636" s="39"/>
      <c r="N636" s="39"/>
      <c r="O636" s="39"/>
      <c r="P636" s="39"/>
      <c r="Q636" s="39"/>
      <c r="R636" s="39"/>
      <c r="S636" s="39"/>
      <c r="T636" s="39"/>
      <c r="U636" s="39"/>
      <c r="V636" s="39"/>
      <c r="W636" s="39"/>
      <c r="X636" s="39"/>
      <c r="Y636" s="39"/>
      <c r="Z636" s="39"/>
    </row>
    <row r="637" spans="1:26" ht="12.75" customHeight="1" x14ac:dyDescent="0.2">
      <c r="A637" s="38"/>
      <c r="B637" s="39"/>
      <c r="C637" s="39"/>
      <c r="D637" s="39"/>
      <c r="E637" s="39"/>
      <c r="F637" s="39"/>
      <c r="G637" s="39"/>
      <c r="H637" s="39"/>
      <c r="I637" s="39"/>
      <c r="J637" s="39"/>
      <c r="K637" s="39"/>
      <c r="L637" s="39"/>
      <c r="M637" s="39"/>
      <c r="N637" s="39"/>
      <c r="O637" s="39"/>
      <c r="P637" s="39"/>
      <c r="Q637" s="39"/>
      <c r="R637" s="39"/>
      <c r="S637" s="39"/>
      <c r="T637" s="39"/>
      <c r="U637" s="39"/>
      <c r="V637" s="39"/>
      <c r="W637" s="39"/>
      <c r="X637" s="39"/>
      <c r="Y637" s="39"/>
      <c r="Z637" s="39"/>
    </row>
    <row r="638" spans="1:26" ht="12.75" customHeight="1" x14ac:dyDescent="0.2">
      <c r="A638" s="38"/>
      <c r="B638" s="39"/>
      <c r="C638" s="39"/>
      <c r="D638" s="39"/>
      <c r="E638" s="39"/>
      <c r="F638" s="39"/>
      <c r="G638" s="39"/>
      <c r="H638" s="39"/>
      <c r="I638" s="39"/>
      <c r="J638" s="39"/>
      <c r="K638" s="39"/>
      <c r="L638" s="39"/>
      <c r="M638" s="39"/>
      <c r="N638" s="39"/>
      <c r="O638" s="39"/>
      <c r="P638" s="39"/>
      <c r="Q638" s="39"/>
      <c r="R638" s="39"/>
      <c r="S638" s="39"/>
      <c r="T638" s="39"/>
      <c r="U638" s="39"/>
      <c r="V638" s="39"/>
      <c r="W638" s="39"/>
      <c r="X638" s="39"/>
      <c r="Y638" s="39"/>
      <c r="Z638" s="39"/>
    </row>
    <row r="639" spans="1:26" ht="12.75" customHeight="1" x14ac:dyDescent="0.2">
      <c r="A639" s="38"/>
      <c r="B639" s="39"/>
      <c r="C639" s="39"/>
      <c r="D639" s="39"/>
      <c r="E639" s="39"/>
      <c r="F639" s="39"/>
      <c r="G639" s="39"/>
      <c r="H639" s="39"/>
      <c r="I639" s="39"/>
      <c r="J639" s="39"/>
      <c r="K639" s="39"/>
      <c r="L639" s="39"/>
      <c r="M639" s="39"/>
      <c r="N639" s="39"/>
      <c r="O639" s="39"/>
      <c r="P639" s="39"/>
      <c r="Q639" s="39"/>
      <c r="R639" s="39"/>
      <c r="S639" s="39"/>
      <c r="T639" s="39"/>
      <c r="U639" s="39"/>
      <c r="V639" s="39"/>
      <c r="W639" s="39"/>
      <c r="X639" s="39"/>
      <c r="Y639" s="39"/>
      <c r="Z639" s="39"/>
    </row>
    <row r="640" spans="1:26" ht="12.75" customHeight="1" x14ac:dyDescent="0.2">
      <c r="A640" s="38"/>
      <c r="B640" s="39"/>
      <c r="C640" s="39"/>
      <c r="D640" s="39"/>
      <c r="E640" s="39"/>
      <c r="F640" s="39"/>
      <c r="G640" s="39"/>
      <c r="H640" s="39"/>
      <c r="I640" s="39"/>
      <c r="J640" s="39"/>
      <c r="K640" s="39"/>
      <c r="L640" s="39"/>
      <c r="M640" s="39"/>
      <c r="N640" s="39"/>
      <c r="O640" s="39"/>
      <c r="P640" s="39"/>
      <c r="Q640" s="39"/>
      <c r="R640" s="39"/>
      <c r="S640" s="39"/>
      <c r="T640" s="39"/>
      <c r="U640" s="39"/>
      <c r="V640" s="39"/>
      <c r="W640" s="39"/>
      <c r="X640" s="39"/>
      <c r="Y640" s="39"/>
      <c r="Z640" s="39"/>
    </row>
    <row r="641" spans="1:26" ht="12.75" customHeight="1" x14ac:dyDescent="0.2">
      <c r="A641" s="38"/>
      <c r="B641" s="39"/>
      <c r="C641" s="39"/>
      <c r="D641" s="39"/>
      <c r="E641" s="39"/>
      <c r="F641" s="39"/>
      <c r="G641" s="39"/>
      <c r="H641" s="39"/>
      <c r="I641" s="39"/>
      <c r="J641" s="39"/>
      <c r="K641" s="39"/>
      <c r="L641" s="39"/>
      <c r="M641" s="39"/>
      <c r="N641" s="39"/>
      <c r="O641" s="39"/>
      <c r="P641" s="39"/>
      <c r="Q641" s="39"/>
      <c r="R641" s="39"/>
      <c r="S641" s="39"/>
      <c r="T641" s="39"/>
      <c r="U641" s="39"/>
      <c r="V641" s="39"/>
      <c r="W641" s="39"/>
      <c r="X641" s="39"/>
      <c r="Y641" s="39"/>
      <c r="Z641" s="39"/>
    </row>
    <row r="642" spans="1:26" ht="12.75" customHeight="1" x14ac:dyDescent="0.2">
      <c r="A642" s="38"/>
      <c r="B642" s="39"/>
      <c r="C642" s="39"/>
      <c r="D642" s="39"/>
      <c r="E642" s="39"/>
      <c r="F642" s="39"/>
      <c r="G642" s="39"/>
      <c r="H642" s="39"/>
      <c r="I642" s="39"/>
      <c r="J642" s="39"/>
      <c r="K642" s="39"/>
      <c r="L642" s="39"/>
      <c r="M642" s="39"/>
      <c r="N642" s="39"/>
      <c r="O642" s="39"/>
      <c r="P642" s="39"/>
      <c r="Q642" s="39"/>
      <c r="R642" s="39"/>
      <c r="S642" s="39"/>
      <c r="T642" s="39"/>
      <c r="U642" s="39"/>
      <c r="V642" s="39"/>
      <c r="W642" s="39"/>
      <c r="X642" s="39"/>
      <c r="Y642" s="39"/>
      <c r="Z642" s="39"/>
    </row>
    <row r="643" spans="1:26" ht="12.75" customHeight="1" x14ac:dyDescent="0.2">
      <c r="A643" s="38"/>
      <c r="B643" s="39"/>
      <c r="C643" s="39"/>
      <c r="D643" s="39"/>
      <c r="E643" s="39"/>
      <c r="F643" s="39"/>
      <c r="G643" s="39"/>
      <c r="H643" s="39"/>
      <c r="I643" s="39"/>
      <c r="J643" s="39"/>
      <c r="K643" s="39"/>
      <c r="L643" s="39"/>
      <c r="M643" s="39"/>
      <c r="N643" s="39"/>
      <c r="O643" s="39"/>
      <c r="P643" s="39"/>
      <c r="Q643" s="39"/>
      <c r="R643" s="39"/>
      <c r="S643" s="39"/>
      <c r="T643" s="39"/>
      <c r="U643" s="39"/>
      <c r="V643" s="39"/>
      <c r="W643" s="39"/>
      <c r="X643" s="39"/>
      <c r="Y643" s="39"/>
      <c r="Z643" s="39"/>
    </row>
    <row r="644" spans="1:26" ht="12.75" customHeight="1" x14ac:dyDescent="0.2">
      <c r="A644" s="38"/>
      <c r="B644" s="39"/>
      <c r="C644" s="39"/>
      <c r="D644" s="39"/>
      <c r="E644" s="39"/>
      <c r="F644" s="39"/>
      <c r="G644" s="39"/>
      <c r="H644" s="39"/>
      <c r="I644" s="39"/>
      <c r="J644" s="39"/>
      <c r="K644" s="39"/>
      <c r="L644" s="39"/>
      <c r="M644" s="39"/>
      <c r="N644" s="39"/>
      <c r="O644" s="39"/>
      <c r="P644" s="39"/>
      <c r="Q644" s="39"/>
      <c r="R644" s="39"/>
      <c r="S644" s="39"/>
      <c r="T644" s="39"/>
      <c r="U644" s="39"/>
      <c r="V644" s="39"/>
      <c r="W644" s="39"/>
      <c r="X644" s="39"/>
      <c r="Y644" s="39"/>
      <c r="Z644" s="39"/>
    </row>
    <row r="645" spans="1:26" ht="12.75" customHeight="1" x14ac:dyDescent="0.2">
      <c r="A645" s="38"/>
      <c r="B645" s="39"/>
      <c r="C645" s="39"/>
      <c r="D645" s="39"/>
      <c r="E645" s="39"/>
      <c r="F645" s="39"/>
      <c r="G645" s="39"/>
      <c r="H645" s="39"/>
      <c r="I645" s="39"/>
      <c r="J645" s="39"/>
      <c r="K645" s="39"/>
      <c r="L645" s="39"/>
      <c r="M645" s="39"/>
      <c r="N645" s="39"/>
      <c r="O645" s="39"/>
      <c r="P645" s="39"/>
      <c r="Q645" s="39"/>
      <c r="R645" s="39"/>
      <c r="S645" s="39"/>
      <c r="T645" s="39"/>
      <c r="U645" s="39"/>
      <c r="V645" s="39"/>
      <c r="W645" s="39"/>
      <c r="X645" s="39"/>
      <c r="Y645" s="39"/>
      <c r="Z645" s="39"/>
    </row>
    <row r="646" spans="1:26" ht="12.75" customHeight="1" x14ac:dyDescent="0.2">
      <c r="A646" s="38"/>
      <c r="B646" s="39"/>
      <c r="C646" s="39"/>
      <c r="D646" s="39"/>
      <c r="E646" s="39"/>
      <c r="F646" s="39"/>
      <c r="G646" s="39"/>
      <c r="H646" s="39"/>
      <c r="I646" s="39"/>
      <c r="J646" s="39"/>
      <c r="K646" s="39"/>
      <c r="L646" s="39"/>
      <c r="M646" s="39"/>
      <c r="N646" s="39"/>
      <c r="O646" s="39"/>
      <c r="P646" s="39"/>
      <c r="Q646" s="39"/>
      <c r="R646" s="39"/>
      <c r="S646" s="39"/>
      <c r="T646" s="39"/>
      <c r="U646" s="39"/>
      <c r="V646" s="39"/>
      <c r="W646" s="39"/>
      <c r="X646" s="39"/>
      <c r="Y646" s="39"/>
      <c r="Z646" s="39"/>
    </row>
    <row r="647" spans="1:26" ht="12.75" customHeight="1" x14ac:dyDescent="0.2">
      <c r="A647" s="38"/>
      <c r="B647" s="39"/>
      <c r="C647" s="39"/>
      <c r="D647" s="39"/>
      <c r="E647" s="39"/>
      <c r="F647" s="39"/>
      <c r="G647" s="39"/>
      <c r="H647" s="39"/>
      <c r="I647" s="39"/>
      <c r="J647" s="39"/>
      <c r="K647" s="39"/>
      <c r="L647" s="39"/>
      <c r="M647" s="39"/>
      <c r="N647" s="39"/>
      <c r="O647" s="39"/>
      <c r="P647" s="39"/>
      <c r="Q647" s="39"/>
      <c r="R647" s="39"/>
      <c r="S647" s="39"/>
      <c r="T647" s="39"/>
      <c r="U647" s="39"/>
      <c r="V647" s="39"/>
      <c r="W647" s="39"/>
      <c r="X647" s="39"/>
      <c r="Y647" s="39"/>
      <c r="Z647" s="39"/>
    </row>
    <row r="648" spans="1:26" ht="12.75" customHeight="1" x14ac:dyDescent="0.2">
      <c r="A648" s="38"/>
      <c r="B648" s="39"/>
      <c r="C648" s="39"/>
      <c r="D648" s="39"/>
      <c r="E648" s="39"/>
      <c r="F648" s="39"/>
      <c r="G648" s="39"/>
      <c r="H648" s="39"/>
      <c r="I648" s="39"/>
      <c r="J648" s="39"/>
      <c r="K648" s="39"/>
      <c r="L648" s="39"/>
      <c r="M648" s="39"/>
      <c r="N648" s="39"/>
      <c r="O648" s="39"/>
      <c r="P648" s="39"/>
      <c r="Q648" s="39"/>
      <c r="R648" s="39"/>
      <c r="S648" s="39"/>
      <c r="T648" s="39"/>
      <c r="U648" s="39"/>
      <c r="V648" s="39"/>
      <c r="W648" s="39"/>
      <c r="X648" s="39"/>
      <c r="Y648" s="39"/>
      <c r="Z648" s="39"/>
    </row>
    <row r="649" spans="1:26" ht="12.75" customHeight="1" x14ac:dyDescent="0.2">
      <c r="A649" s="38"/>
      <c r="B649" s="39"/>
      <c r="C649" s="39"/>
      <c r="D649" s="39"/>
      <c r="E649" s="39"/>
      <c r="F649" s="39"/>
      <c r="G649" s="39"/>
      <c r="H649" s="39"/>
      <c r="I649" s="39"/>
      <c r="J649" s="39"/>
      <c r="K649" s="39"/>
      <c r="L649" s="39"/>
      <c r="M649" s="39"/>
      <c r="N649" s="39"/>
      <c r="O649" s="39"/>
      <c r="P649" s="39"/>
      <c r="Q649" s="39"/>
      <c r="R649" s="39"/>
      <c r="S649" s="39"/>
      <c r="T649" s="39"/>
      <c r="U649" s="39"/>
      <c r="V649" s="39"/>
      <c r="W649" s="39"/>
      <c r="X649" s="39"/>
      <c r="Y649" s="39"/>
      <c r="Z649" s="39"/>
    </row>
    <row r="650" spans="1:26" ht="12.75" customHeight="1" x14ac:dyDescent="0.2">
      <c r="A650" s="38"/>
      <c r="B650" s="39"/>
      <c r="C650" s="39"/>
      <c r="D650" s="39"/>
      <c r="E650" s="39"/>
      <c r="F650" s="39"/>
      <c r="G650" s="39"/>
      <c r="H650" s="39"/>
      <c r="I650" s="39"/>
      <c r="J650" s="39"/>
      <c r="K650" s="39"/>
      <c r="L650" s="39"/>
      <c r="M650" s="39"/>
      <c r="N650" s="39"/>
      <c r="O650" s="39"/>
      <c r="P650" s="39"/>
      <c r="Q650" s="39"/>
      <c r="R650" s="39"/>
      <c r="S650" s="39"/>
      <c r="T650" s="39"/>
      <c r="U650" s="39"/>
      <c r="V650" s="39"/>
      <c r="W650" s="39"/>
      <c r="X650" s="39"/>
      <c r="Y650" s="39"/>
      <c r="Z650" s="39"/>
    </row>
    <row r="651" spans="1:26" ht="12.75" customHeight="1" x14ac:dyDescent="0.2">
      <c r="A651" s="38"/>
      <c r="B651" s="39"/>
      <c r="C651" s="39"/>
      <c r="D651" s="39"/>
      <c r="E651" s="39"/>
      <c r="F651" s="39"/>
      <c r="G651" s="39"/>
      <c r="H651" s="39"/>
      <c r="I651" s="39"/>
      <c r="J651" s="39"/>
      <c r="K651" s="39"/>
      <c r="L651" s="39"/>
      <c r="M651" s="39"/>
      <c r="N651" s="39"/>
      <c r="O651" s="39"/>
      <c r="P651" s="39"/>
      <c r="Q651" s="39"/>
      <c r="R651" s="39"/>
      <c r="S651" s="39"/>
      <c r="T651" s="39"/>
      <c r="U651" s="39"/>
      <c r="V651" s="39"/>
      <c r="W651" s="39"/>
      <c r="X651" s="39"/>
      <c r="Y651" s="39"/>
      <c r="Z651" s="39"/>
    </row>
    <row r="652" spans="1:26" ht="12.75" customHeight="1" x14ac:dyDescent="0.2">
      <c r="A652" s="38"/>
      <c r="B652" s="39"/>
      <c r="C652" s="39"/>
      <c r="D652" s="39"/>
      <c r="E652" s="39"/>
      <c r="F652" s="39"/>
      <c r="G652" s="39"/>
      <c r="H652" s="39"/>
      <c r="I652" s="39"/>
      <c r="J652" s="39"/>
      <c r="K652" s="39"/>
      <c r="L652" s="39"/>
      <c r="M652" s="39"/>
      <c r="N652" s="39"/>
      <c r="O652" s="39"/>
      <c r="P652" s="39"/>
      <c r="Q652" s="39"/>
      <c r="R652" s="39"/>
      <c r="S652" s="39"/>
      <c r="T652" s="39"/>
      <c r="U652" s="39"/>
      <c r="V652" s="39"/>
      <c r="W652" s="39"/>
      <c r="X652" s="39"/>
      <c r="Y652" s="39"/>
      <c r="Z652" s="39"/>
    </row>
    <row r="653" spans="1:26" ht="12.75" customHeight="1" x14ac:dyDescent="0.2">
      <c r="A653" s="38"/>
      <c r="B653" s="39"/>
      <c r="C653" s="39"/>
      <c r="D653" s="39"/>
      <c r="E653" s="39"/>
      <c r="F653" s="39"/>
      <c r="G653" s="39"/>
      <c r="H653" s="39"/>
      <c r="I653" s="39"/>
      <c r="J653" s="39"/>
      <c r="K653" s="39"/>
      <c r="L653" s="39"/>
      <c r="M653" s="39"/>
      <c r="N653" s="39"/>
      <c r="O653" s="39"/>
      <c r="P653" s="39"/>
      <c r="Q653" s="39"/>
      <c r="R653" s="39"/>
      <c r="S653" s="39"/>
      <c r="T653" s="39"/>
      <c r="U653" s="39"/>
      <c r="V653" s="39"/>
      <c r="W653" s="39"/>
      <c r="X653" s="39"/>
      <c r="Y653" s="39"/>
      <c r="Z653" s="39"/>
    </row>
    <row r="654" spans="1:26" ht="12.75" customHeight="1" x14ac:dyDescent="0.2">
      <c r="A654" s="38"/>
      <c r="B654" s="39"/>
      <c r="C654" s="39"/>
      <c r="D654" s="39"/>
      <c r="E654" s="39"/>
      <c r="F654" s="39"/>
      <c r="G654" s="39"/>
      <c r="H654" s="39"/>
      <c r="I654" s="39"/>
      <c r="J654" s="39"/>
      <c r="K654" s="39"/>
      <c r="L654" s="39"/>
      <c r="M654" s="39"/>
      <c r="N654" s="39"/>
      <c r="O654" s="39"/>
      <c r="P654" s="39"/>
      <c r="Q654" s="39"/>
      <c r="R654" s="39"/>
      <c r="S654" s="39"/>
      <c r="T654" s="39"/>
      <c r="U654" s="39"/>
      <c r="V654" s="39"/>
      <c r="W654" s="39"/>
      <c r="X654" s="39"/>
      <c r="Y654" s="39"/>
      <c r="Z654" s="39"/>
    </row>
    <row r="655" spans="1:26" ht="12.75" customHeight="1" x14ac:dyDescent="0.2">
      <c r="A655" s="38"/>
      <c r="B655" s="39"/>
      <c r="C655" s="39"/>
      <c r="D655" s="39"/>
      <c r="E655" s="39"/>
      <c r="F655" s="39"/>
      <c r="G655" s="39"/>
      <c r="H655" s="39"/>
      <c r="I655" s="39"/>
      <c r="J655" s="39"/>
      <c r="K655" s="39"/>
      <c r="L655" s="39"/>
      <c r="M655" s="39"/>
      <c r="N655" s="39"/>
      <c r="O655" s="39"/>
      <c r="P655" s="39"/>
      <c r="Q655" s="39"/>
      <c r="R655" s="39"/>
      <c r="S655" s="39"/>
      <c r="T655" s="39"/>
      <c r="U655" s="39"/>
      <c r="V655" s="39"/>
      <c r="W655" s="39"/>
      <c r="X655" s="39"/>
      <c r="Y655" s="39"/>
      <c r="Z655" s="39"/>
    </row>
    <row r="656" spans="1:26" ht="12.75" customHeight="1" x14ac:dyDescent="0.2">
      <c r="A656" s="38"/>
      <c r="B656" s="39"/>
      <c r="C656" s="39"/>
      <c r="D656" s="39"/>
      <c r="E656" s="39"/>
      <c r="F656" s="39"/>
      <c r="G656" s="39"/>
      <c r="H656" s="39"/>
      <c r="I656" s="39"/>
      <c r="J656" s="39"/>
      <c r="K656" s="39"/>
      <c r="L656" s="39"/>
      <c r="M656" s="39"/>
      <c r="N656" s="39"/>
      <c r="O656" s="39"/>
      <c r="P656" s="39"/>
      <c r="Q656" s="39"/>
      <c r="R656" s="39"/>
      <c r="S656" s="39"/>
      <c r="T656" s="39"/>
      <c r="U656" s="39"/>
      <c r="V656" s="39"/>
      <c r="W656" s="39"/>
      <c r="X656" s="39"/>
      <c r="Y656" s="39"/>
      <c r="Z656" s="39"/>
    </row>
    <row r="657" spans="1:26" ht="12.75" customHeight="1" x14ac:dyDescent="0.2">
      <c r="A657" s="38"/>
      <c r="B657" s="39"/>
      <c r="C657" s="39"/>
      <c r="D657" s="39"/>
      <c r="E657" s="39"/>
      <c r="F657" s="39"/>
      <c r="G657" s="39"/>
      <c r="H657" s="39"/>
      <c r="I657" s="39"/>
      <c r="J657" s="39"/>
      <c r="K657" s="39"/>
      <c r="L657" s="39"/>
      <c r="M657" s="39"/>
      <c r="N657" s="39"/>
      <c r="O657" s="39"/>
      <c r="P657" s="39"/>
      <c r="Q657" s="39"/>
      <c r="R657" s="39"/>
      <c r="S657" s="39"/>
      <c r="T657" s="39"/>
      <c r="U657" s="39"/>
      <c r="V657" s="39"/>
      <c r="W657" s="39"/>
      <c r="X657" s="39"/>
      <c r="Y657" s="39"/>
      <c r="Z657" s="39"/>
    </row>
    <row r="658" spans="1:26" ht="12.75" customHeight="1" x14ac:dyDescent="0.2">
      <c r="A658" s="38"/>
      <c r="B658" s="39"/>
      <c r="C658" s="39"/>
      <c r="D658" s="39"/>
      <c r="E658" s="39"/>
      <c r="F658" s="39"/>
      <c r="G658" s="39"/>
      <c r="H658" s="39"/>
      <c r="I658" s="39"/>
      <c r="J658" s="39"/>
      <c r="K658" s="39"/>
      <c r="L658" s="39"/>
      <c r="M658" s="39"/>
      <c r="N658" s="39"/>
      <c r="O658" s="39"/>
      <c r="P658" s="39"/>
      <c r="Q658" s="39"/>
      <c r="R658" s="39"/>
      <c r="S658" s="39"/>
      <c r="T658" s="39"/>
      <c r="U658" s="39"/>
      <c r="V658" s="39"/>
      <c r="W658" s="39"/>
      <c r="X658" s="39"/>
      <c r="Y658" s="39"/>
      <c r="Z658" s="39"/>
    </row>
    <row r="659" spans="1:26" ht="12.75" customHeight="1" x14ac:dyDescent="0.2">
      <c r="A659" s="38"/>
      <c r="B659" s="39"/>
      <c r="C659" s="39"/>
      <c r="D659" s="39"/>
      <c r="E659" s="39"/>
      <c r="F659" s="39"/>
      <c r="G659" s="39"/>
      <c r="H659" s="39"/>
      <c r="I659" s="39"/>
      <c r="J659" s="39"/>
      <c r="K659" s="39"/>
      <c r="L659" s="39"/>
      <c r="M659" s="39"/>
      <c r="N659" s="39"/>
      <c r="O659" s="39"/>
      <c r="P659" s="39"/>
      <c r="Q659" s="39"/>
      <c r="R659" s="39"/>
      <c r="S659" s="39"/>
      <c r="T659" s="39"/>
      <c r="U659" s="39"/>
      <c r="V659" s="39"/>
      <c r="W659" s="39"/>
      <c r="X659" s="39"/>
      <c r="Y659" s="39"/>
      <c r="Z659" s="39"/>
    </row>
    <row r="660" spans="1:26" ht="12.75" customHeight="1" x14ac:dyDescent="0.2">
      <c r="A660" s="38"/>
      <c r="B660" s="39"/>
      <c r="C660" s="39"/>
      <c r="D660" s="39"/>
      <c r="E660" s="39"/>
      <c r="F660" s="39"/>
      <c r="G660" s="39"/>
      <c r="H660" s="39"/>
      <c r="I660" s="39"/>
      <c r="J660" s="39"/>
      <c r="K660" s="39"/>
      <c r="L660" s="39"/>
      <c r="M660" s="39"/>
      <c r="N660" s="39"/>
      <c r="O660" s="39"/>
      <c r="P660" s="39"/>
      <c r="Q660" s="39"/>
      <c r="R660" s="39"/>
      <c r="S660" s="39"/>
      <c r="T660" s="39"/>
      <c r="U660" s="39"/>
      <c r="V660" s="39"/>
      <c r="W660" s="39"/>
      <c r="X660" s="39"/>
      <c r="Y660" s="39"/>
      <c r="Z660" s="39"/>
    </row>
    <row r="661" spans="1:26" ht="12.75" customHeight="1" x14ac:dyDescent="0.2">
      <c r="A661" s="38"/>
      <c r="B661" s="39"/>
      <c r="C661" s="39"/>
      <c r="D661" s="39"/>
      <c r="E661" s="39"/>
      <c r="F661" s="39"/>
      <c r="G661" s="39"/>
      <c r="H661" s="39"/>
      <c r="I661" s="39"/>
      <c r="J661" s="39"/>
      <c r="K661" s="39"/>
      <c r="L661" s="39"/>
      <c r="M661" s="39"/>
      <c r="N661" s="39"/>
      <c r="O661" s="39"/>
      <c r="P661" s="39"/>
      <c r="Q661" s="39"/>
      <c r="R661" s="39"/>
      <c r="S661" s="39"/>
      <c r="T661" s="39"/>
      <c r="U661" s="39"/>
      <c r="V661" s="39"/>
      <c r="W661" s="39"/>
      <c r="X661" s="39"/>
      <c r="Y661" s="39"/>
      <c r="Z661" s="39"/>
    </row>
    <row r="662" spans="1:26" ht="12.75" customHeight="1" x14ac:dyDescent="0.2">
      <c r="A662" s="38"/>
      <c r="B662" s="39"/>
      <c r="C662" s="39"/>
      <c r="D662" s="39"/>
      <c r="E662" s="39"/>
      <c r="F662" s="39"/>
      <c r="G662" s="39"/>
      <c r="H662" s="39"/>
      <c r="I662" s="39"/>
      <c r="J662" s="39"/>
      <c r="K662" s="39"/>
      <c r="L662" s="39"/>
      <c r="M662" s="39"/>
      <c r="N662" s="39"/>
      <c r="O662" s="39"/>
      <c r="P662" s="39"/>
      <c r="Q662" s="39"/>
      <c r="R662" s="39"/>
      <c r="S662" s="39"/>
      <c r="T662" s="39"/>
      <c r="U662" s="39"/>
      <c r="V662" s="39"/>
      <c r="W662" s="39"/>
      <c r="X662" s="39"/>
      <c r="Y662" s="39"/>
      <c r="Z662" s="39"/>
    </row>
    <row r="663" spans="1:26" ht="12.75" customHeight="1" x14ac:dyDescent="0.2">
      <c r="A663" s="38"/>
      <c r="B663" s="39"/>
      <c r="C663" s="39"/>
      <c r="D663" s="39"/>
      <c r="E663" s="39"/>
      <c r="F663" s="39"/>
      <c r="G663" s="39"/>
      <c r="H663" s="39"/>
      <c r="I663" s="39"/>
      <c r="J663" s="39"/>
      <c r="K663" s="39"/>
      <c r="L663" s="39"/>
      <c r="M663" s="39"/>
      <c r="N663" s="39"/>
      <c r="O663" s="39"/>
      <c r="P663" s="39"/>
      <c r="Q663" s="39"/>
      <c r="R663" s="39"/>
      <c r="S663" s="39"/>
      <c r="T663" s="39"/>
      <c r="U663" s="39"/>
      <c r="V663" s="39"/>
      <c r="W663" s="39"/>
      <c r="X663" s="39"/>
      <c r="Y663" s="39"/>
      <c r="Z663" s="39"/>
    </row>
    <row r="664" spans="1:26" ht="12.75" customHeight="1" x14ac:dyDescent="0.2">
      <c r="A664" s="38"/>
      <c r="B664" s="39"/>
      <c r="C664" s="39"/>
      <c r="D664" s="39"/>
      <c r="E664" s="39"/>
      <c r="F664" s="39"/>
      <c r="G664" s="39"/>
      <c r="H664" s="39"/>
      <c r="I664" s="39"/>
      <c r="J664" s="39"/>
      <c r="K664" s="39"/>
      <c r="L664" s="39"/>
      <c r="M664" s="39"/>
      <c r="N664" s="39"/>
      <c r="O664" s="39"/>
      <c r="P664" s="39"/>
      <c r="Q664" s="39"/>
      <c r="R664" s="39"/>
      <c r="S664" s="39"/>
      <c r="T664" s="39"/>
      <c r="U664" s="39"/>
      <c r="V664" s="39"/>
      <c r="W664" s="39"/>
      <c r="X664" s="39"/>
      <c r="Y664" s="39"/>
      <c r="Z664" s="39"/>
    </row>
    <row r="665" spans="1:26" ht="12.75" customHeight="1" x14ac:dyDescent="0.2">
      <c r="A665" s="38"/>
      <c r="B665" s="39"/>
      <c r="C665" s="39"/>
      <c r="D665" s="39"/>
      <c r="E665" s="39"/>
      <c r="F665" s="39"/>
      <c r="G665" s="39"/>
      <c r="H665" s="39"/>
      <c r="I665" s="39"/>
      <c r="J665" s="39"/>
      <c r="K665" s="39"/>
      <c r="L665" s="39"/>
      <c r="M665" s="39"/>
      <c r="N665" s="39"/>
      <c r="O665" s="39"/>
      <c r="P665" s="39"/>
      <c r="Q665" s="39"/>
      <c r="R665" s="39"/>
      <c r="S665" s="39"/>
      <c r="T665" s="39"/>
      <c r="U665" s="39"/>
      <c r="V665" s="39"/>
      <c r="W665" s="39"/>
      <c r="X665" s="39"/>
      <c r="Y665" s="39"/>
      <c r="Z665" s="39"/>
    </row>
    <row r="666" spans="1:26" ht="12.75" customHeight="1" x14ac:dyDescent="0.2">
      <c r="A666" s="38"/>
      <c r="B666" s="39"/>
      <c r="C666" s="39"/>
      <c r="D666" s="39"/>
      <c r="E666" s="39"/>
      <c r="F666" s="39"/>
      <c r="G666" s="39"/>
      <c r="H666" s="39"/>
      <c r="I666" s="39"/>
      <c r="J666" s="39"/>
      <c r="K666" s="39"/>
      <c r="L666" s="39"/>
      <c r="M666" s="39"/>
      <c r="N666" s="39"/>
      <c r="O666" s="39"/>
      <c r="P666" s="39"/>
      <c r="Q666" s="39"/>
      <c r="R666" s="39"/>
      <c r="S666" s="39"/>
      <c r="T666" s="39"/>
      <c r="U666" s="39"/>
      <c r="V666" s="39"/>
      <c r="W666" s="39"/>
      <c r="X666" s="39"/>
      <c r="Y666" s="39"/>
      <c r="Z666" s="39"/>
    </row>
    <row r="667" spans="1:26" ht="12.75" customHeight="1" x14ac:dyDescent="0.2">
      <c r="A667" s="38"/>
      <c r="B667" s="39"/>
      <c r="C667" s="39"/>
      <c r="D667" s="39"/>
      <c r="E667" s="39"/>
      <c r="F667" s="39"/>
      <c r="G667" s="39"/>
      <c r="H667" s="39"/>
      <c r="I667" s="39"/>
      <c r="J667" s="39"/>
      <c r="K667" s="39"/>
      <c r="L667" s="39"/>
      <c r="M667" s="39"/>
      <c r="N667" s="39"/>
      <c r="O667" s="39"/>
      <c r="P667" s="39"/>
      <c r="Q667" s="39"/>
      <c r="R667" s="39"/>
      <c r="S667" s="39"/>
      <c r="T667" s="39"/>
      <c r="U667" s="39"/>
      <c r="V667" s="39"/>
      <c r="W667" s="39"/>
      <c r="X667" s="39"/>
      <c r="Y667" s="39"/>
      <c r="Z667" s="39"/>
    </row>
    <row r="668" spans="1:26" ht="12.75" customHeight="1" x14ac:dyDescent="0.2">
      <c r="A668" s="38"/>
      <c r="B668" s="39"/>
      <c r="C668" s="39"/>
      <c r="D668" s="39"/>
      <c r="E668" s="39"/>
      <c r="F668" s="39"/>
      <c r="G668" s="39"/>
      <c r="H668" s="39"/>
      <c r="I668" s="39"/>
      <c r="J668" s="39"/>
      <c r="K668" s="39"/>
      <c r="L668" s="39"/>
      <c r="M668" s="39"/>
      <c r="N668" s="39"/>
      <c r="O668" s="39"/>
      <c r="P668" s="39"/>
      <c r="Q668" s="39"/>
      <c r="R668" s="39"/>
      <c r="S668" s="39"/>
      <c r="T668" s="39"/>
      <c r="U668" s="39"/>
      <c r="V668" s="39"/>
      <c r="W668" s="39"/>
      <c r="X668" s="39"/>
      <c r="Y668" s="39"/>
      <c r="Z668" s="39"/>
    </row>
    <row r="669" spans="1:26" ht="12.75" customHeight="1" x14ac:dyDescent="0.2">
      <c r="A669" s="38"/>
      <c r="B669" s="39"/>
      <c r="C669" s="39"/>
      <c r="D669" s="39"/>
      <c r="E669" s="39"/>
      <c r="F669" s="39"/>
      <c r="G669" s="39"/>
      <c r="H669" s="39"/>
      <c r="I669" s="39"/>
      <c r="J669" s="39"/>
      <c r="K669" s="39"/>
      <c r="L669" s="39"/>
      <c r="M669" s="39"/>
      <c r="N669" s="39"/>
      <c r="O669" s="39"/>
      <c r="P669" s="39"/>
      <c r="Q669" s="39"/>
      <c r="R669" s="39"/>
      <c r="S669" s="39"/>
      <c r="T669" s="39"/>
      <c r="U669" s="39"/>
      <c r="V669" s="39"/>
      <c r="W669" s="39"/>
      <c r="X669" s="39"/>
      <c r="Y669" s="39"/>
      <c r="Z669" s="39"/>
    </row>
    <row r="670" spans="1:26" ht="12.75" customHeight="1" x14ac:dyDescent="0.2">
      <c r="A670" s="38"/>
      <c r="B670" s="39"/>
      <c r="C670" s="39"/>
      <c r="D670" s="39"/>
      <c r="E670" s="39"/>
      <c r="F670" s="39"/>
      <c r="G670" s="39"/>
      <c r="H670" s="39"/>
      <c r="I670" s="39"/>
      <c r="J670" s="39"/>
      <c r="K670" s="39"/>
      <c r="L670" s="39"/>
      <c r="M670" s="39"/>
      <c r="N670" s="39"/>
      <c r="O670" s="39"/>
      <c r="P670" s="39"/>
      <c r="Q670" s="39"/>
      <c r="R670" s="39"/>
      <c r="S670" s="39"/>
      <c r="T670" s="39"/>
      <c r="U670" s="39"/>
      <c r="V670" s="39"/>
      <c r="W670" s="39"/>
      <c r="X670" s="39"/>
      <c r="Y670" s="39"/>
      <c r="Z670" s="39"/>
    </row>
    <row r="671" spans="1:26" ht="12.75" customHeight="1" x14ac:dyDescent="0.2">
      <c r="A671" s="38"/>
      <c r="B671" s="39"/>
      <c r="C671" s="39"/>
      <c r="D671" s="39"/>
      <c r="E671" s="39"/>
      <c r="F671" s="39"/>
      <c r="G671" s="39"/>
      <c r="H671" s="39"/>
      <c r="I671" s="39"/>
      <c r="J671" s="39"/>
      <c r="K671" s="39"/>
      <c r="L671" s="39"/>
      <c r="M671" s="39"/>
      <c r="N671" s="39"/>
      <c r="O671" s="39"/>
      <c r="P671" s="39"/>
      <c r="Q671" s="39"/>
      <c r="R671" s="39"/>
      <c r="S671" s="39"/>
      <c r="T671" s="39"/>
      <c r="U671" s="39"/>
      <c r="V671" s="39"/>
      <c r="W671" s="39"/>
      <c r="X671" s="39"/>
      <c r="Y671" s="39"/>
      <c r="Z671" s="39"/>
    </row>
    <row r="672" spans="1:26" ht="12.75" customHeight="1" x14ac:dyDescent="0.2">
      <c r="A672" s="38"/>
      <c r="B672" s="39"/>
      <c r="C672" s="39"/>
      <c r="D672" s="39"/>
      <c r="E672" s="39"/>
      <c r="F672" s="39"/>
      <c r="G672" s="39"/>
      <c r="H672" s="39"/>
      <c r="I672" s="39"/>
      <c r="J672" s="39"/>
      <c r="K672" s="39"/>
      <c r="L672" s="39"/>
      <c r="M672" s="39"/>
      <c r="N672" s="39"/>
      <c r="O672" s="39"/>
      <c r="P672" s="39"/>
      <c r="Q672" s="39"/>
      <c r="R672" s="39"/>
      <c r="S672" s="39"/>
      <c r="T672" s="39"/>
      <c r="U672" s="39"/>
      <c r="V672" s="39"/>
      <c r="W672" s="39"/>
      <c r="X672" s="39"/>
      <c r="Y672" s="39"/>
      <c r="Z672" s="39"/>
    </row>
    <row r="673" spans="1:26" ht="12.75" customHeight="1" x14ac:dyDescent="0.2">
      <c r="A673" s="38"/>
      <c r="B673" s="39"/>
      <c r="C673" s="39"/>
      <c r="D673" s="39"/>
      <c r="E673" s="39"/>
      <c r="F673" s="39"/>
      <c r="G673" s="39"/>
      <c r="H673" s="39"/>
      <c r="I673" s="39"/>
      <c r="J673" s="39"/>
      <c r="K673" s="39"/>
      <c r="L673" s="39"/>
      <c r="M673" s="39"/>
      <c r="N673" s="39"/>
      <c r="O673" s="39"/>
      <c r="P673" s="39"/>
      <c r="Q673" s="39"/>
      <c r="R673" s="39"/>
      <c r="S673" s="39"/>
      <c r="T673" s="39"/>
      <c r="U673" s="39"/>
      <c r="V673" s="39"/>
      <c r="W673" s="39"/>
      <c r="X673" s="39"/>
      <c r="Y673" s="39"/>
      <c r="Z673" s="39"/>
    </row>
    <row r="674" spans="1:26" ht="12.75" customHeight="1" x14ac:dyDescent="0.2">
      <c r="A674" s="38"/>
      <c r="B674" s="39"/>
      <c r="C674" s="39"/>
      <c r="D674" s="39"/>
      <c r="E674" s="39"/>
      <c r="F674" s="39"/>
      <c r="G674" s="39"/>
      <c r="H674" s="39"/>
      <c r="I674" s="39"/>
      <c r="J674" s="39"/>
      <c r="K674" s="39"/>
      <c r="L674" s="39"/>
      <c r="M674" s="39"/>
      <c r="N674" s="39"/>
      <c r="O674" s="39"/>
      <c r="P674" s="39"/>
      <c r="Q674" s="39"/>
      <c r="R674" s="39"/>
      <c r="S674" s="39"/>
      <c r="T674" s="39"/>
      <c r="U674" s="39"/>
      <c r="V674" s="39"/>
      <c r="W674" s="39"/>
      <c r="X674" s="39"/>
      <c r="Y674" s="39"/>
      <c r="Z674" s="39"/>
    </row>
    <row r="675" spans="1:26" ht="12.75" customHeight="1" x14ac:dyDescent="0.2">
      <c r="A675" s="38"/>
      <c r="B675" s="39"/>
      <c r="C675" s="39"/>
      <c r="D675" s="39"/>
      <c r="E675" s="39"/>
      <c r="F675" s="39"/>
      <c r="G675" s="39"/>
      <c r="H675" s="39"/>
      <c r="I675" s="39"/>
      <c r="J675" s="39"/>
      <c r="K675" s="39"/>
      <c r="L675" s="39"/>
      <c r="M675" s="39"/>
      <c r="N675" s="39"/>
      <c r="O675" s="39"/>
      <c r="P675" s="39"/>
      <c r="Q675" s="39"/>
      <c r="R675" s="39"/>
      <c r="S675" s="39"/>
      <c r="T675" s="39"/>
      <c r="U675" s="39"/>
      <c r="V675" s="39"/>
      <c r="W675" s="39"/>
      <c r="X675" s="39"/>
      <c r="Y675" s="39"/>
      <c r="Z675" s="39"/>
    </row>
    <row r="676" spans="1:26" ht="12.75" customHeight="1" x14ac:dyDescent="0.2">
      <c r="A676" s="38"/>
      <c r="B676" s="39"/>
      <c r="C676" s="39"/>
      <c r="D676" s="39"/>
      <c r="E676" s="39"/>
      <c r="F676" s="39"/>
      <c r="G676" s="39"/>
      <c r="H676" s="39"/>
      <c r="I676" s="39"/>
      <c r="J676" s="39"/>
      <c r="K676" s="39"/>
      <c r="L676" s="39"/>
      <c r="M676" s="39"/>
      <c r="N676" s="39"/>
      <c r="O676" s="39"/>
      <c r="P676" s="39"/>
      <c r="Q676" s="39"/>
      <c r="R676" s="39"/>
      <c r="S676" s="39"/>
      <c r="T676" s="39"/>
      <c r="U676" s="39"/>
      <c r="V676" s="39"/>
      <c r="W676" s="39"/>
      <c r="X676" s="39"/>
      <c r="Y676" s="39"/>
      <c r="Z676" s="39"/>
    </row>
    <row r="677" spans="1:26" ht="12.75" customHeight="1" x14ac:dyDescent="0.2">
      <c r="A677" s="38"/>
      <c r="B677" s="39"/>
      <c r="C677" s="39"/>
      <c r="D677" s="39"/>
      <c r="E677" s="39"/>
      <c r="F677" s="39"/>
      <c r="G677" s="39"/>
      <c r="H677" s="39"/>
      <c r="I677" s="39"/>
      <c r="J677" s="39"/>
      <c r="K677" s="39"/>
      <c r="L677" s="39"/>
      <c r="M677" s="39"/>
      <c r="N677" s="39"/>
      <c r="O677" s="39"/>
      <c r="P677" s="39"/>
      <c r="Q677" s="39"/>
      <c r="R677" s="39"/>
      <c r="S677" s="39"/>
      <c r="T677" s="39"/>
      <c r="U677" s="39"/>
      <c r="V677" s="39"/>
      <c r="W677" s="39"/>
      <c r="X677" s="39"/>
      <c r="Y677" s="39"/>
      <c r="Z677" s="39"/>
    </row>
    <row r="678" spans="1:26" ht="12.75" customHeight="1" x14ac:dyDescent="0.2">
      <c r="A678" s="38"/>
      <c r="B678" s="39"/>
      <c r="C678" s="39"/>
      <c r="D678" s="39"/>
      <c r="E678" s="39"/>
      <c r="F678" s="39"/>
      <c r="G678" s="39"/>
      <c r="H678" s="39"/>
      <c r="I678" s="39"/>
      <c r="J678" s="39"/>
      <c r="K678" s="39"/>
      <c r="L678" s="39"/>
      <c r="M678" s="39"/>
      <c r="N678" s="39"/>
      <c r="O678" s="39"/>
      <c r="P678" s="39"/>
      <c r="Q678" s="39"/>
      <c r="R678" s="39"/>
      <c r="S678" s="39"/>
      <c r="T678" s="39"/>
      <c r="U678" s="39"/>
      <c r="V678" s="39"/>
      <c r="W678" s="39"/>
      <c r="X678" s="39"/>
      <c r="Y678" s="39"/>
      <c r="Z678" s="39"/>
    </row>
    <row r="679" spans="1:26" ht="12.75" customHeight="1" x14ac:dyDescent="0.2">
      <c r="A679" s="38"/>
      <c r="B679" s="39"/>
      <c r="C679" s="39"/>
      <c r="D679" s="39"/>
      <c r="E679" s="39"/>
      <c r="F679" s="39"/>
      <c r="G679" s="39"/>
      <c r="H679" s="39"/>
      <c r="I679" s="39"/>
      <c r="J679" s="39"/>
      <c r="K679" s="39"/>
      <c r="L679" s="39"/>
      <c r="M679" s="39"/>
      <c r="N679" s="39"/>
      <c r="O679" s="39"/>
      <c r="P679" s="39"/>
      <c r="Q679" s="39"/>
      <c r="R679" s="39"/>
      <c r="S679" s="39"/>
      <c r="T679" s="39"/>
      <c r="U679" s="39"/>
      <c r="V679" s="39"/>
      <c r="W679" s="39"/>
      <c r="X679" s="39"/>
      <c r="Y679" s="39"/>
      <c r="Z679" s="39"/>
    </row>
    <row r="680" spans="1:26" ht="12.75" customHeight="1" x14ac:dyDescent="0.2">
      <c r="A680" s="38"/>
      <c r="B680" s="39"/>
      <c r="C680" s="39"/>
      <c r="D680" s="39"/>
      <c r="E680" s="39"/>
      <c r="F680" s="39"/>
      <c r="G680" s="39"/>
      <c r="H680" s="39"/>
      <c r="I680" s="39"/>
      <c r="J680" s="39"/>
      <c r="K680" s="39"/>
      <c r="L680" s="39"/>
      <c r="M680" s="39"/>
      <c r="N680" s="39"/>
      <c r="O680" s="39"/>
      <c r="P680" s="39"/>
      <c r="Q680" s="39"/>
      <c r="R680" s="39"/>
      <c r="S680" s="39"/>
      <c r="T680" s="39"/>
      <c r="U680" s="39"/>
      <c r="V680" s="39"/>
      <c r="W680" s="39"/>
      <c r="X680" s="39"/>
      <c r="Y680" s="39"/>
      <c r="Z680" s="39"/>
    </row>
    <row r="681" spans="1:26" ht="12.75" customHeight="1" x14ac:dyDescent="0.2">
      <c r="A681" s="38"/>
      <c r="B681" s="39"/>
      <c r="C681" s="39"/>
      <c r="D681" s="39"/>
      <c r="E681" s="39"/>
      <c r="F681" s="39"/>
      <c r="G681" s="39"/>
      <c r="H681" s="39"/>
      <c r="I681" s="39"/>
      <c r="J681" s="39"/>
      <c r="K681" s="39"/>
      <c r="L681" s="39"/>
      <c r="M681" s="39"/>
      <c r="N681" s="39"/>
      <c r="O681" s="39"/>
      <c r="P681" s="39"/>
      <c r="Q681" s="39"/>
      <c r="R681" s="39"/>
      <c r="S681" s="39"/>
      <c r="T681" s="39"/>
      <c r="U681" s="39"/>
      <c r="V681" s="39"/>
      <c r="W681" s="39"/>
      <c r="X681" s="39"/>
      <c r="Y681" s="39"/>
      <c r="Z681" s="39"/>
    </row>
    <row r="682" spans="1:26" ht="12.75" customHeight="1" x14ac:dyDescent="0.2">
      <c r="A682" s="38"/>
      <c r="B682" s="39"/>
      <c r="C682" s="39"/>
      <c r="D682" s="39"/>
      <c r="E682" s="39"/>
      <c r="F682" s="39"/>
      <c r="G682" s="39"/>
      <c r="H682" s="39"/>
      <c r="I682" s="39"/>
      <c r="J682" s="39"/>
      <c r="K682" s="39"/>
      <c r="L682" s="39"/>
      <c r="M682" s="39"/>
      <c r="N682" s="39"/>
      <c r="O682" s="39"/>
      <c r="P682" s="39"/>
      <c r="Q682" s="39"/>
      <c r="R682" s="39"/>
      <c r="S682" s="39"/>
      <c r="T682" s="39"/>
      <c r="U682" s="39"/>
      <c r="V682" s="39"/>
      <c r="W682" s="39"/>
      <c r="X682" s="39"/>
      <c r="Y682" s="39"/>
      <c r="Z682" s="39"/>
    </row>
    <row r="683" spans="1:26" ht="12.75" customHeight="1" x14ac:dyDescent="0.2">
      <c r="A683" s="38"/>
      <c r="B683" s="39"/>
      <c r="C683" s="39"/>
      <c r="D683" s="39"/>
      <c r="E683" s="39"/>
      <c r="F683" s="39"/>
      <c r="G683" s="39"/>
      <c r="H683" s="39"/>
      <c r="I683" s="39"/>
      <c r="J683" s="39"/>
      <c r="K683" s="39"/>
      <c r="L683" s="39"/>
      <c r="M683" s="39"/>
      <c r="N683" s="39"/>
      <c r="O683" s="39"/>
      <c r="P683" s="39"/>
      <c r="Q683" s="39"/>
      <c r="R683" s="39"/>
      <c r="S683" s="39"/>
      <c r="T683" s="39"/>
      <c r="U683" s="39"/>
      <c r="V683" s="39"/>
      <c r="W683" s="39"/>
      <c r="X683" s="39"/>
      <c r="Y683" s="39"/>
      <c r="Z683" s="39"/>
    </row>
    <row r="684" spans="1:26" ht="12.75" customHeight="1" x14ac:dyDescent="0.2">
      <c r="A684" s="38"/>
      <c r="B684" s="39"/>
      <c r="C684" s="39"/>
      <c r="D684" s="39"/>
      <c r="E684" s="39"/>
      <c r="F684" s="39"/>
      <c r="G684" s="39"/>
      <c r="H684" s="39"/>
      <c r="I684" s="39"/>
      <c r="J684" s="39"/>
      <c r="K684" s="39"/>
      <c r="L684" s="39"/>
      <c r="M684" s="39"/>
      <c r="N684" s="39"/>
      <c r="O684" s="39"/>
      <c r="P684" s="39"/>
      <c r="Q684" s="39"/>
      <c r="R684" s="39"/>
      <c r="S684" s="39"/>
      <c r="T684" s="39"/>
      <c r="U684" s="39"/>
      <c r="V684" s="39"/>
      <c r="W684" s="39"/>
      <c r="X684" s="39"/>
      <c r="Y684" s="39"/>
      <c r="Z684" s="39"/>
    </row>
    <row r="685" spans="1:26" ht="12.75" customHeight="1" x14ac:dyDescent="0.2">
      <c r="A685" s="38"/>
      <c r="B685" s="39"/>
      <c r="C685" s="39"/>
      <c r="D685" s="39"/>
      <c r="E685" s="39"/>
      <c r="F685" s="39"/>
      <c r="G685" s="39"/>
      <c r="H685" s="39"/>
      <c r="I685" s="39"/>
      <c r="J685" s="39"/>
      <c r="K685" s="39"/>
      <c r="L685" s="39"/>
      <c r="M685" s="39"/>
      <c r="N685" s="39"/>
      <c r="O685" s="39"/>
      <c r="P685" s="39"/>
      <c r="Q685" s="39"/>
      <c r="R685" s="39"/>
      <c r="S685" s="39"/>
      <c r="T685" s="39"/>
      <c r="U685" s="39"/>
      <c r="V685" s="39"/>
      <c r="W685" s="39"/>
      <c r="X685" s="39"/>
      <c r="Y685" s="39"/>
      <c r="Z685" s="39"/>
    </row>
    <row r="686" spans="1:26" ht="12.75" customHeight="1" x14ac:dyDescent="0.2">
      <c r="A686" s="38"/>
      <c r="B686" s="39"/>
      <c r="C686" s="39"/>
      <c r="D686" s="39"/>
      <c r="E686" s="39"/>
      <c r="F686" s="39"/>
      <c r="G686" s="39"/>
      <c r="H686" s="39"/>
      <c r="I686" s="39"/>
      <c r="J686" s="39"/>
      <c r="K686" s="39"/>
      <c r="L686" s="39"/>
      <c r="M686" s="39"/>
      <c r="N686" s="39"/>
      <c r="O686" s="39"/>
      <c r="P686" s="39"/>
      <c r="Q686" s="39"/>
      <c r="R686" s="39"/>
      <c r="S686" s="39"/>
      <c r="T686" s="39"/>
      <c r="U686" s="39"/>
      <c r="V686" s="39"/>
      <c r="W686" s="39"/>
      <c r="X686" s="39"/>
      <c r="Y686" s="39"/>
      <c r="Z686" s="39"/>
    </row>
    <row r="687" spans="1:26" ht="12.75" customHeight="1" x14ac:dyDescent="0.2">
      <c r="A687" s="38"/>
      <c r="B687" s="39"/>
      <c r="C687" s="39"/>
      <c r="D687" s="39"/>
      <c r="E687" s="39"/>
      <c r="F687" s="39"/>
      <c r="G687" s="39"/>
      <c r="H687" s="39"/>
      <c r="I687" s="39"/>
      <c r="J687" s="39"/>
      <c r="K687" s="39"/>
      <c r="L687" s="39"/>
      <c r="M687" s="39"/>
      <c r="N687" s="39"/>
      <c r="O687" s="39"/>
      <c r="P687" s="39"/>
      <c r="Q687" s="39"/>
      <c r="R687" s="39"/>
      <c r="S687" s="39"/>
      <c r="T687" s="39"/>
      <c r="U687" s="39"/>
      <c r="V687" s="39"/>
      <c r="W687" s="39"/>
      <c r="X687" s="39"/>
      <c r="Y687" s="39"/>
      <c r="Z687" s="39"/>
    </row>
    <row r="688" spans="1:26" ht="12.75" customHeight="1" x14ac:dyDescent="0.2">
      <c r="A688" s="38"/>
      <c r="B688" s="39"/>
      <c r="C688" s="39"/>
      <c r="D688" s="39"/>
      <c r="E688" s="39"/>
      <c r="F688" s="39"/>
      <c r="G688" s="39"/>
      <c r="H688" s="39"/>
      <c r="I688" s="39"/>
      <c r="J688" s="39"/>
      <c r="K688" s="39"/>
      <c r="L688" s="39"/>
      <c r="M688" s="39"/>
      <c r="N688" s="39"/>
      <c r="O688" s="39"/>
      <c r="P688" s="39"/>
      <c r="Q688" s="39"/>
      <c r="R688" s="39"/>
      <c r="S688" s="39"/>
      <c r="T688" s="39"/>
      <c r="U688" s="39"/>
      <c r="V688" s="39"/>
      <c r="W688" s="39"/>
      <c r="X688" s="39"/>
      <c r="Y688" s="39"/>
      <c r="Z688" s="39"/>
    </row>
    <row r="689" spans="1:26" ht="12.75" customHeight="1" x14ac:dyDescent="0.2">
      <c r="A689" s="38"/>
      <c r="B689" s="39"/>
      <c r="C689" s="39"/>
      <c r="D689" s="39"/>
      <c r="E689" s="39"/>
      <c r="F689" s="39"/>
      <c r="G689" s="39"/>
      <c r="H689" s="39"/>
      <c r="I689" s="39"/>
      <c r="J689" s="39"/>
      <c r="K689" s="39"/>
      <c r="L689" s="39"/>
      <c r="M689" s="39"/>
      <c r="N689" s="39"/>
      <c r="O689" s="39"/>
      <c r="P689" s="39"/>
      <c r="Q689" s="39"/>
      <c r="R689" s="39"/>
      <c r="S689" s="39"/>
      <c r="T689" s="39"/>
      <c r="U689" s="39"/>
      <c r="V689" s="39"/>
      <c r="W689" s="39"/>
      <c r="X689" s="39"/>
      <c r="Y689" s="39"/>
      <c r="Z689" s="39"/>
    </row>
    <row r="690" spans="1:26" ht="12.75" customHeight="1" x14ac:dyDescent="0.2">
      <c r="A690" s="38"/>
      <c r="B690" s="39"/>
      <c r="C690" s="39"/>
      <c r="D690" s="39"/>
      <c r="E690" s="39"/>
      <c r="F690" s="39"/>
      <c r="G690" s="39"/>
      <c r="H690" s="39"/>
      <c r="I690" s="39"/>
      <c r="J690" s="39"/>
      <c r="K690" s="39"/>
      <c r="L690" s="39"/>
      <c r="M690" s="39"/>
      <c r="N690" s="39"/>
      <c r="O690" s="39"/>
      <c r="P690" s="39"/>
      <c r="Q690" s="39"/>
      <c r="R690" s="39"/>
      <c r="S690" s="39"/>
      <c r="T690" s="39"/>
      <c r="U690" s="39"/>
      <c r="V690" s="39"/>
      <c r="W690" s="39"/>
      <c r="X690" s="39"/>
      <c r="Y690" s="39"/>
      <c r="Z690" s="39"/>
    </row>
    <row r="691" spans="1:26" ht="12.75" customHeight="1" x14ac:dyDescent="0.2">
      <c r="A691" s="38"/>
      <c r="B691" s="39"/>
      <c r="C691" s="39"/>
      <c r="D691" s="39"/>
      <c r="E691" s="39"/>
      <c r="F691" s="39"/>
      <c r="G691" s="39"/>
      <c r="H691" s="39"/>
      <c r="I691" s="39"/>
      <c r="J691" s="39"/>
      <c r="K691" s="39"/>
      <c r="L691" s="39"/>
      <c r="M691" s="39"/>
      <c r="N691" s="39"/>
      <c r="O691" s="39"/>
      <c r="P691" s="39"/>
      <c r="Q691" s="39"/>
      <c r="R691" s="39"/>
      <c r="S691" s="39"/>
      <c r="T691" s="39"/>
      <c r="U691" s="39"/>
      <c r="V691" s="39"/>
      <c r="W691" s="39"/>
      <c r="X691" s="39"/>
      <c r="Y691" s="39"/>
      <c r="Z691" s="39"/>
    </row>
    <row r="692" spans="1:26" ht="12.75" customHeight="1" x14ac:dyDescent="0.2">
      <c r="A692" s="38"/>
      <c r="B692" s="39"/>
      <c r="C692" s="39"/>
      <c r="D692" s="39"/>
      <c r="E692" s="39"/>
      <c r="F692" s="39"/>
      <c r="G692" s="39"/>
      <c r="H692" s="39"/>
      <c r="I692" s="39"/>
      <c r="J692" s="39"/>
      <c r="K692" s="39"/>
      <c r="L692" s="39"/>
      <c r="M692" s="39"/>
      <c r="N692" s="39"/>
      <c r="O692" s="39"/>
      <c r="P692" s="39"/>
      <c r="Q692" s="39"/>
      <c r="R692" s="39"/>
      <c r="S692" s="39"/>
      <c r="T692" s="39"/>
      <c r="U692" s="39"/>
      <c r="V692" s="39"/>
      <c r="W692" s="39"/>
      <c r="X692" s="39"/>
      <c r="Y692" s="39"/>
      <c r="Z692" s="39"/>
    </row>
    <row r="693" spans="1:26" ht="12.75" customHeight="1" x14ac:dyDescent="0.2">
      <c r="A693" s="38"/>
      <c r="B693" s="39"/>
      <c r="C693" s="39"/>
      <c r="D693" s="39"/>
      <c r="E693" s="39"/>
      <c r="F693" s="39"/>
      <c r="G693" s="39"/>
      <c r="H693" s="39"/>
      <c r="I693" s="39"/>
      <c r="J693" s="39"/>
      <c r="K693" s="39"/>
      <c r="L693" s="39"/>
      <c r="M693" s="39"/>
      <c r="N693" s="39"/>
      <c r="O693" s="39"/>
      <c r="P693" s="39"/>
      <c r="Q693" s="39"/>
      <c r="R693" s="39"/>
      <c r="S693" s="39"/>
      <c r="T693" s="39"/>
      <c r="U693" s="39"/>
      <c r="V693" s="39"/>
      <c r="W693" s="39"/>
      <c r="X693" s="39"/>
      <c r="Y693" s="39"/>
      <c r="Z693" s="39"/>
    </row>
    <row r="694" spans="1:26" ht="12.75" customHeight="1" x14ac:dyDescent="0.2">
      <c r="A694" s="38"/>
      <c r="B694" s="39"/>
      <c r="C694" s="39"/>
      <c r="D694" s="39"/>
      <c r="E694" s="39"/>
      <c r="F694" s="39"/>
      <c r="G694" s="39"/>
      <c r="H694" s="39"/>
      <c r="I694" s="39"/>
      <c r="J694" s="39"/>
      <c r="K694" s="39"/>
      <c r="L694" s="39"/>
      <c r="M694" s="39"/>
      <c r="N694" s="39"/>
      <c r="O694" s="39"/>
      <c r="P694" s="39"/>
      <c r="Q694" s="39"/>
      <c r="R694" s="39"/>
      <c r="S694" s="39"/>
      <c r="T694" s="39"/>
      <c r="U694" s="39"/>
      <c r="V694" s="39"/>
      <c r="W694" s="39"/>
      <c r="X694" s="39"/>
      <c r="Y694" s="39"/>
      <c r="Z694" s="39"/>
    </row>
    <row r="695" spans="1:26" ht="12.75" customHeight="1" x14ac:dyDescent="0.2">
      <c r="A695" s="38"/>
      <c r="B695" s="39"/>
      <c r="C695" s="39"/>
      <c r="D695" s="39"/>
      <c r="E695" s="39"/>
      <c r="F695" s="39"/>
      <c r="G695" s="39"/>
      <c r="H695" s="39"/>
      <c r="I695" s="39"/>
      <c r="J695" s="39"/>
      <c r="K695" s="39"/>
      <c r="L695" s="39"/>
      <c r="M695" s="39"/>
      <c r="N695" s="39"/>
      <c r="O695" s="39"/>
      <c r="P695" s="39"/>
      <c r="Q695" s="39"/>
      <c r="R695" s="39"/>
      <c r="S695" s="39"/>
      <c r="T695" s="39"/>
      <c r="U695" s="39"/>
      <c r="V695" s="39"/>
      <c r="W695" s="39"/>
      <c r="X695" s="39"/>
      <c r="Y695" s="39"/>
      <c r="Z695" s="39"/>
    </row>
    <row r="696" spans="1:26" ht="12.75" customHeight="1" x14ac:dyDescent="0.2">
      <c r="A696" s="38"/>
      <c r="B696" s="39"/>
      <c r="C696" s="39"/>
      <c r="D696" s="39"/>
      <c r="E696" s="39"/>
      <c r="F696" s="39"/>
      <c r="G696" s="39"/>
      <c r="H696" s="39"/>
      <c r="I696" s="39"/>
      <c r="J696" s="39"/>
      <c r="K696" s="39"/>
      <c r="L696" s="39"/>
      <c r="M696" s="39"/>
      <c r="N696" s="39"/>
      <c r="O696" s="39"/>
      <c r="P696" s="39"/>
      <c r="Q696" s="39"/>
      <c r="R696" s="39"/>
      <c r="S696" s="39"/>
      <c r="T696" s="39"/>
      <c r="U696" s="39"/>
      <c r="V696" s="39"/>
      <c r="W696" s="39"/>
      <c r="X696" s="39"/>
      <c r="Y696" s="39"/>
      <c r="Z696" s="39"/>
    </row>
    <row r="697" spans="1:26" ht="12.75" customHeight="1" x14ac:dyDescent="0.2">
      <c r="A697" s="38"/>
      <c r="B697" s="39"/>
      <c r="C697" s="39"/>
      <c r="D697" s="39"/>
      <c r="E697" s="39"/>
      <c r="F697" s="39"/>
      <c r="G697" s="39"/>
      <c r="H697" s="39"/>
      <c r="I697" s="39"/>
      <c r="J697" s="39"/>
      <c r="K697" s="39"/>
      <c r="L697" s="39"/>
      <c r="M697" s="39"/>
      <c r="N697" s="39"/>
      <c r="O697" s="39"/>
      <c r="P697" s="39"/>
      <c r="Q697" s="39"/>
      <c r="R697" s="39"/>
      <c r="S697" s="39"/>
      <c r="T697" s="39"/>
      <c r="U697" s="39"/>
      <c r="V697" s="39"/>
      <c r="W697" s="39"/>
      <c r="X697" s="39"/>
      <c r="Y697" s="39"/>
      <c r="Z697" s="39"/>
    </row>
    <row r="698" spans="1:26" ht="12.75" customHeight="1" x14ac:dyDescent="0.2">
      <c r="A698" s="38"/>
      <c r="B698" s="39"/>
      <c r="C698" s="39"/>
      <c r="D698" s="39"/>
      <c r="E698" s="39"/>
      <c r="F698" s="39"/>
      <c r="G698" s="39"/>
      <c r="H698" s="39"/>
      <c r="I698" s="39"/>
      <c r="J698" s="39"/>
      <c r="K698" s="39"/>
      <c r="L698" s="39"/>
      <c r="M698" s="39"/>
      <c r="N698" s="39"/>
      <c r="O698" s="39"/>
      <c r="P698" s="39"/>
      <c r="Q698" s="39"/>
      <c r="R698" s="39"/>
      <c r="S698" s="39"/>
      <c r="T698" s="39"/>
      <c r="U698" s="39"/>
      <c r="V698" s="39"/>
      <c r="W698" s="39"/>
      <c r="X698" s="39"/>
      <c r="Y698" s="39"/>
      <c r="Z698" s="39"/>
    </row>
    <row r="699" spans="1:26" ht="12.75" customHeight="1" x14ac:dyDescent="0.2">
      <c r="A699" s="38"/>
      <c r="B699" s="39"/>
      <c r="C699" s="39"/>
      <c r="D699" s="39"/>
      <c r="E699" s="39"/>
      <c r="F699" s="39"/>
      <c r="G699" s="39"/>
      <c r="H699" s="39"/>
      <c r="I699" s="39"/>
      <c r="J699" s="39"/>
      <c r="K699" s="39"/>
      <c r="L699" s="39"/>
      <c r="M699" s="39"/>
      <c r="N699" s="39"/>
      <c r="O699" s="39"/>
      <c r="P699" s="39"/>
      <c r="Q699" s="39"/>
      <c r="R699" s="39"/>
      <c r="S699" s="39"/>
      <c r="T699" s="39"/>
      <c r="U699" s="39"/>
      <c r="V699" s="39"/>
      <c r="W699" s="39"/>
      <c r="X699" s="39"/>
      <c r="Y699" s="39"/>
      <c r="Z699" s="39"/>
    </row>
    <row r="700" spans="1:26" ht="12.75" customHeight="1" x14ac:dyDescent="0.2">
      <c r="A700" s="38"/>
      <c r="B700" s="39"/>
      <c r="C700" s="39"/>
      <c r="D700" s="39"/>
      <c r="E700" s="39"/>
      <c r="F700" s="39"/>
      <c r="G700" s="39"/>
      <c r="H700" s="39"/>
      <c r="I700" s="39"/>
      <c r="J700" s="39"/>
      <c r="K700" s="39"/>
      <c r="L700" s="39"/>
      <c r="M700" s="39"/>
      <c r="N700" s="39"/>
      <c r="O700" s="39"/>
      <c r="P700" s="39"/>
      <c r="Q700" s="39"/>
      <c r="R700" s="39"/>
      <c r="S700" s="39"/>
      <c r="T700" s="39"/>
      <c r="U700" s="39"/>
      <c r="V700" s="39"/>
      <c r="W700" s="39"/>
      <c r="X700" s="39"/>
      <c r="Y700" s="39"/>
      <c r="Z700" s="39"/>
    </row>
    <row r="701" spans="1:26" ht="12.75" customHeight="1" x14ac:dyDescent="0.2">
      <c r="A701" s="38"/>
      <c r="B701" s="39"/>
      <c r="C701" s="39"/>
      <c r="D701" s="39"/>
      <c r="E701" s="39"/>
      <c r="F701" s="39"/>
      <c r="G701" s="39"/>
      <c r="H701" s="39"/>
      <c r="I701" s="39"/>
      <c r="J701" s="39"/>
      <c r="K701" s="39"/>
      <c r="L701" s="39"/>
      <c r="M701" s="39"/>
      <c r="N701" s="39"/>
      <c r="O701" s="39"/>
      <c r="P701" s="39"/>
      <c r="Q701" s="39"/>
      <c r="R701" s="39"/>
      <c r="S701" s="39"/>
      <c r="T701" s="39"/>
      <c r="U701" s="39"/>
      <c r="V701" s="39"/>
      <c r="W701" s="39"/>
      <c r="X701" s="39"/>
      <c r="Y701" s="39"/>
      <c r="Z701" s="39"/>
    </row>
    <row r="702" spans="1:26" ht="12.75" customHeight="1" x14ac:dyDescent="0.2">
      <c r="A702" s="38"/>
      <c r="B702" s="39"/>
      <c r="C702" s="39"/>
      <c r="D702" s="39"/>
      <c r="E702" s="39"/>
      <c r="F702" s="39"/>
      <c r="G702" s="39"/>
      <c r="H702" s="39"/>
      <c r="I702" s="39"/>
      <c r="J702" s="39"/>
      <c r="K702" s="39"/>
      <c r="L702" s="39"/>
      <c r="M702" s="39"/>
      <c r="N702" s="39"/>
      <c r="O702" s="39"/>
      <c r="P702" s="39"/>
      <c r="Q702" s="39"/>
      <c r="R702" s="39"/>
      <c r="S702" s="39"/>
      <c r="T702" s="39"/>
      <c r="U702" s="39"/>
      <c r="V702" s="39"/>
      <c r="W702" s="39"/>
      <c r="X702" s="39"/>
      <c r="Y702" s="39"/>
      <c r="Z702" s="39"/>
    </row>
    <row r="703" spans="1:26" ht="12.75" customHeight="1" x14ac:dyDescent="0.2">
      <c r="A703" s="38"/>
      <c r="B703" s="39"/>
      <c r="C703" s="39"/>
      <c r="D703" s="39"/>
      <c r="E703" s="39"/>
      <c r="F703" s="39"/>
      <c r="G703" s="39"/>
      <c r="H703" s="39"/>
      <c r="I703" s="39"/>
      <c r="J703" s="39"/>
      <c r="K703" s="39"/>
      <c r="L703" s="39"/>
      <c r="M703" s="39"/>
      <c r="N703" s="39"/>
      <c r="O703" s="39"/>
      <c r="P703" s="39"/>
      <c r="Q703" s="39"/>
      <c r="R703" s="39"/>
      <c r="S703" s="39"/>
      <c r="T703" s="39"/>
      <c r="U703" s="39"/>
      <c r="V703" s="39"/>
      <c r="W703" s="39"/>
      <c r="X703" s="39"/>
      <c r="Y703" s="39"/>
      <c r="Z703" s="39"/>
    </row>
    <row r="704" spans="1:26" ht="12.75" customHeight="1" x14ac:dyDescent="0.2">
      <c r="A704" s="38"/>
      <c r="B704" s="39"/>
      <c r="C704" s="39"/>
      <c r="D704" s="39"/>
      <c r="E704" s="39"/>
      <c r="F704" s="39"/>
      <c r="G704" s="39"/>
      <c r="H704" s="39"/>
      <c r="I704" s="39"/>
      <c r="J704" s="39"/>
      <c r="K704" s="39"/>
      <c r="L704" s="39"/>
      <c r="M704" s="39"/>
      <c r="N704" s="39"/>
      <c r="O704" s="39"/>
      <c r="P704" s="39"/>
      <c r="Q704" s="39"/>
      <c r="R704" s="39"/>
      <c r="S704" s="39"/>
      <c r="T704" s="39"/>
      <c r="U704" s="39"/>
      <c r="V704" s="39"/>
      <c r="W704" s="39"/>
      <c r="X704" s="39"/>
      <c r="Y704" s="39"/>
      <c r="Z704" s="39"/>
    </row>
    <row r="705" spans="1:26" ht="12.75" customHeight="1" x14ac:dyDescent="0.2">
      <c r="A705" s="38"/>
      <c r="B705" s="39"/>
      <c r="C705" s="39"/>
      <c r="D705" s="39"/>
      <c r="E705" s="39"/>
      <c r="F705" s="39"/>
      <c r="G705" s="39"/>
      <c r="H705" s="39"/>
      <c r="I705" s="39"/>
      <c r="J705" s="39"/>
      <c r="K705" s="39"/>
      <c r="L705" s="39"/>
      <c r="M705" s="39"/>
      <c r="N705" s="39"/>
      <c r="O705" s="39"/>
      <c r="P705" s="39"/>
      <c r="Q705" s="39"/>
      <c r="R705" s="39"/>
      <c r="S705" s="39"/>
      <c r="T705" s="39"/>
      <c r="U705" s="39"/>
      <c r="V705" s="39"/>
      <c r="W705" s="39"/>
      <c r="X705" s="39"/>
      <c r="Y705" s="39"/>
      <c r="Z705" s="39"/>
    </row>
    <row r="706" spans="1:26" ht="12.75" customHeight="1" x14ac:dyDescent="0.2">
      <c r="A706" s="38"/>
      <c r="B706" s="39"/>
      <c r="C706" s="39"/>
      <c r="D706" s="39"/>
      <c r="E706" s="39"/>
      <c r="F706" s="39"/>
      <c r="G706" s="39"/>
      <c r="H706" s="39"/>
      <c r="I706" s="39"/>
      <c r="J706" s="39"/>
      <c r="K706" s="39"/>
      <c r="L706" s="39"/>
      <c r="M706" s="39"/>
      <c r="N706" s="39"/>
      <c r="O706" s="39"/>
      <c r="P706" s="39"/>
      <c r="Q706" s="39"/>
      <c r="R706" s="39"/>
      <c r="S706" s="39"/>
      <c r="T706" s="39"/>
      <c r="U706" s="39"/>
      <c r="V706" s="39"/>
      <c r="W706" s="39"/>
      <c r="X706" s="39"/>
      <c r="Y706" s="39"/>
      <c r="Z706" s="39"/>
    </row>
    <row r="707" spans="1:26" ht="12.75" customHeight="1" x14ac:dyDescent="0.2">
      <c r="A707" s="38"/>
      <c r="B707" s="39"/>
      <c r="C707" s="39"/>
      <c r="D707" s="39"/>
      <c r="E707" s="39"/>
      <c r="F707" s="39"/>
      <c r="G707" s="39"/>
      <c r="H707" s="39"/>
      <c r="I707" s="39"/>
      <c r="J707" s="39"/>
      <c r="K707" s="39"/>
      <c r="L707" s="39"/>
      <c r="M707" s="39"/>
      <c r="N707" s="39"/>
      <c r="O707" s="39"/>
      <c r="P707" s="39"/>
      <c r="Q707" s="39"/>
      <c r="R707" s="39"/>
      <c r="S707" s="39"/>
      <c r="T707" s="39"/>
      <c r="U707" s="39"/>
      <c r="V707" s="39"/>
      <c r="W707" s="39"/>
      <c r="X707" s="39"/>
      <c r="Y707" s="39"/>
      <c r="Z707" s="39"/>
    </row>
    <row r="708" spans="1:26" ht="12.75" customHeight="1" x14ac:dyDescent="0.2">
      <c r="A708" s="38"/>
      <c r="B708" s="39"/>
      <c r="C708" s="39"/>
      <c r="D708" s="39"/>
      <c r="E708" s="39"/>
      <c r="F708" s="39"/>
      <c r="G708" s="39"/>
      <c r="H708" s="39"/>
      <c r="I708" s="39"/>
      <c r="J708" s="39"/>
      <c r="K708" s="39"/>
      <c r="L708" s="39"/>
      <c r="M708" s="39"/>
      <c r="N708" s="39"/>
      <c r="O708" s="39"/>
      <c r="P708" s="39"/>
      <c r="Q708" s="39"/>
      <c r="R708" s="39"/>
      <c r="S708" s="39"/>
      <c r="T708" s="39"/>
      <c r="U708" s="39"/>
      <c r="V708" s="39"/>
      <c r="W708" s="39"/>
      <c r="X708" s="39"/>
      <c r="Y708" s="39"/>
      <c r="Z708" s="39"/>
    </row>
    <row r="709" spans="1:26" ht="12.75" customHeight="1" x14ac:dyDescent="0.2">
      <c r="A709" s="38"/>
      <c r="B709" s="39"/>
      <c r="C709" s="39"/>
      <c r="D709" s="39"/>
      <c r="E709" s="39"/>
      <c r="F709" s="39"/>
      <c r="G709" s="39"/>
      <c r="H709" s="39"/>
      <c r="I709" s="39"/>
      <c r="J709" s="39"/>
      <c r="K709" s="39"/>
      <c r="L709" s="39"/>
      <c r="M709" s="39"/>
      <c r="N709" s="39"/>
      <c r="O709" s="39"/>
      <c r="P709" s="39"/>
      <c r="Q709" s="39"/>
      <c r="R709" s="39"/>
      <c r="S709" s="39"/>
      <c r="T709" s="39"/>
      <c r="U709" s="39"/>
      <c r="V709" s="39"/>
      <c r="W709" s="39"/>
      <c r="X709" s="39"/>
      <c r="Y709" s="39"/>
      <c r="Z709" s="39"/>
    </row>
    <row r="710" spans="1:26" ht="12.75" customHeight="1" x14ac:dyDescent="0.2">
      <c r="A710" s="38"/>
      <c r="B710" s="39"/>
      <c r="C710" s="39"/>
      <c r="D710" s="39"/>
      <c r="E710" s="39"/>
      <c r="F710" s="39"/>
      <c r="G710" s="39"/>
      <c r="H710" s="39"/>
      <c r="I710" s="39"/>
      <c r="J710" s="39"/>
      <c r="K710" s="39"/>
      <c r="L710" s="39"/>
      <c r="M710" s="39"/>
      <c r="N710" s="39"/>
      <c r="O710" s="39"/>
      <c r="P710" s="39"/>
      <c r="Q710" s="39"/>
      <c r="R710" s="39"/>
      <c r="S710" s="39"/>
      <c r="T710" s="39"/>
      <c r="U710" s="39"/>
      <c r="V710" s="39"/>
      <c r="W710" s="39"/>
      <c r="X710" s="39"/>
      <c r="Y710" s="39"/>
      <c r="Z710" s="39"/>
    </row>
    <row r="711" spans="1:26" ht="12.75" customHeight="1" x14ac:dyDescent="0.2">
      <c r="A711" s="38"/>
      <c r="B711" s="39"/>
      <c r="C711" s="39"/>
      <c r="D711" s="39"/>
      <c r="E711" s="39"/>
      <c r="F711" s="39"/>
      <c r="G711" s="39"/>
      <c r="H711" s="39"/>
      <c r="I711" s="39"/>
      <c r="J711" s="39"/>
      <c r="K711" s="39"/>
      <c r="L711" s="39"/>
      <c r="M711" s="39"/>
      <c r="N711" s="39"/>
      <c r="O711" s="39"/>
      <c r="P711" s="39"/>
      <c r="Q711" s="39"/>
      <c r="R711" s="39"/>
      <c r="S711" s="39"/>
      <c r="T711" s="39"/>
      <c r="U711" s="39"/>
      <c r="V711" s="39"/>
      <c r="W711" s="39"/>
      <c r="X711" s="39"/>
      <c r="Y711" s="39"/>
      <c r="Z711" s="39"/>
    </row>
    <row r="712" spans="1:26" ht="12.75" customHeight="1" x14ac:dyDescent="0.2">
      <c r="A712" s="38"/>
      <c r="B712" s="39"/>
      <c r="C712" s="39"/>
      <c r="D712" s="39"/>
      <c r="E712" s="39"/>
      <c r="F712" s="39"/>
      <c r="G712" s="39"/>
      <c r="H712" s="39"/>
      <c r="I712" s="39"/>
      <c r="J712" s="39"/>
      <c r="K712" s="39"/>
      <c r="L712" s="39"/>
      <c r="M712" s="39"/>
      <c r="N712" s="39"/>
      <c r="O712" s="39"/>
      <c r="P712" s="39"/>
      <c r="Q712" s="39"/>
      <c r="R712" s="39"/>
      <c r="S712" s="39"/>
      <c r="T712" s="39"/>
      <c r="U712" s="39"/>
      <c r="V712" s="39"/>
      <c r="W712" s="39"/>
      <c r="X712" s="39"/>
      <c r="Y712" s="39"/>
      <c r="Z712" s="39"/>
    </row>
    <row r="713" spans="1:26" ht="12.75" customHeight="1" x14ac:dyDescent="0.2">
      <c r="A713" s="38"/>
      <c r="B713" s="39"/>
      <c r="C713" s="39"/>
      <c r="D713" s="39"/>
      <c r="E713" s="39"/>
      <c r="F713" s="39"/>
      <c r="G713" s="39"/>
      <c r="H713" s="39"/>
      <c r="I713" s="39"/>
      <c r="J713" s="39"/>
      <c r="K713" s="39"/>
      <c r="L713" s="39"/>
      <c r="M713" s="39"/>
      <c r="N713" s="39"/>
      <c r="O713" s="39"/>
      <c r="P713" s="39"/>
      <c r="Q713" s="39"/>
      <c r="R713" s="39"/>
      <c r="S713" s="39"/>
      <c r="T713" s="39"/>
      <c r="U713" s="39"/>
      <c r="V713" s="39"/>
      <c r="W713" s="39"/>
      <c r="X713" s="39"/>
      <c r="Y713" s="39"/>
      <c r="Z713" s="39"/>
    </row>
    <row r="714" spans="1:26" ht="12.75" customHeight="1" x14ac:dyDescent="0.2">
      <c r="A714" s="38"/>
      <c r="B714" s="39"/>
      <c r="C714" s="39"/>
      <c r="D714" s="39"/>
      <c r="E714" s="39"/>
      <c r="F714" s="39"/>
      <c r="G714" s="39"/>
      <c r="H714" s="39"/>
      <c r="I714" s="39"/>
      <c r="J714" s="39"/>
      <c r="K714" s="39"/>
      <c r="L714" s="39"/>
      <c r="M714" s="39"/>
      <c r="N714" s="39"/>
      <c r="O714" s="39"/>
      <c r="P714" s="39"/>
      <c r="Q714" s="39"/>
      <c r="R714" s="39"/>
      <c r="S714" s="39"/>
      <c r="T714" s="39"/>
      <c r="U714" s="39"/>
      <c r="V714" s="39"/>
      <c r="W714" s="39"/>
      <c r="X714" s="39"/>
      <c r="Y714" s="39"/>
      <c r="Z714" s="39"/>
    </row>
    <row r="715" spans="1:26" ht="12.75" customHeight="1" x14ac:dyDescent="0.2">
      <c r="A715" s="38"/>
      <c r="B715" s="39"/>
      <c r="C715" s="39"/>
      <c r="D715" s="39"/>
      <c r="E715" s="39"/>
      <c r="F715" s="39"/>
      <c r="G715" s="39"/>
      <c r="H715" s="39"/>
      <c r="I715" s="39"/>
      <c r="J715" s="39"/>
      <c r="K715" s="39"/>
      <c r="L715" s="39"/>
      <c r="M715" s="39"/>
      <c r="N715" s="39"/>
      <c r="O715" s="39"/>
      <c r="P715" s="39"/>
      <c r="Q715" s="39"/>
      <c r="R715" s="39"/>
      <c r="S715" s="39"/>
      <c r="T715" s="39"/>
      <c r="U715" s="39"/>
      <c r="V715" s="39"/>
      <c r="W715" s="39"/>
      <c r="X715" s="39"/>
      <c r="Y715" s="39"/>
      <c r="Z715" s="39"/>
    </row>
    <row r="716" spans="1:26" ht="12.75" customHeight="1" x14ac:dyDescent="0.2">
      <c r="A716" s="38"/>
      <c r="B716" s="39"/>
      <c r="C716" s="39"/>
      <c r="D716" s="39"/>
      <c r="E716" s="39"/>
      <c r="F716" s="39"/>
      <c r="G716" s="39"/>
      <c r="H716" s="39"/>
      <c r="I716" s="39"/>
      <c r="J716" s="39"/>
      <c r="K716" s="39"/>
      <c r="L716" s="39"/>
      <c r="M716" s="39"/>
      <c r="N716" s="39"/>
      <c r="O716" s="39"/>
      <c r="P716" s="39"/>
      <c r="Q716" s="39"/>
      <c r="R716" s="39"/>
      <c r="S716" s="39"/>
      <c r="T716" s="39"/>
      <c r="U716" s="39"/>
      <c r="V716" s="39"/>
      <c r="W716" s="39"/>
      <c r="X716" s="39"/>
      <c r="Y716" s="39"/>
      <c r="Z716" s="39"/>
    </row>
    <row r="717" spans="1:26" ht="12.75" customHeight="1" x14ac:dyDescent="0.2">
      <c r="A717" s="38"/>
      <c r="B717" s="39"/>
      <c r="C717" s="39"/>
      <c r="D717" s="39"/>
      <c r="E717" s="39"/>
      <c r="F717" s="39"/>
      <c r="G717" s="39"/>
      <c r="H717" s="39"/>
      <c r="I717" s="39"/>
      <c r="J717" s="39"/>
      <c r="K717" s="39"/>
      <c r="L717" s="39"/>
      <c r="M717" s="39"/>
      <c r="N717" s="39"/>
      <c r="O717" s="39"/>
      <c r="P717" s="39"/>
      <c r="Q717" s="39"/>
      <c r="R717" s="39"/>
      <c r="S717" s="39"/>
      <c r="T717" s="39"/>
      <c r="U717" s="39"/>
      <c r="V717" s="39"/>
      <c r="W717" s="39"/>
      <c r="X717" s="39"/>
      <c r="Y717" s="39"/>
      <c r="Z717" s="39"/>
    </row>
    <row r="718" spans="1:26" ht="12.75" customHeight="1" x14ac:dyDescent="0.2">
      <c r="A718" s="38"/>
      <c r="B718" s="39"/>
      <c r="C718" s="39"/>
      <c r="D718" s="39"/>
      <c r="E718" s="39"/>
      <c r="F718" s="39"/>
      <c r="G718" s="39"/>
      <c r="H718" s="39"/>
      <c r="I718" s="39"/>
      <c r="J718" s="39"/>
      <c r="K718" s="39"/>
      <c r="L718" s="39"/>
      <c r="M718" s="39"/>
      <c r="N718" s="39"/>
      <c r="O718" s="39"/>
      <c r="P718" s="39"/>
      <c r="Q718" s="39"/>
      <c r="R718" s="39"/>
      <c r="S718" s="39"/>
      <c r="T718" s="39"/>
      <c r="U718" s="39"/>
      <c r="V718" s="39"/>
      <c r="W718" s="39"/>
      <c r="X718" s="39"/>
      <c r="Y718" s="39"/>
      <c r="Z718" s="39"/>
    </row>
    <row r="719" spans="1:26" ht="12.75" customHeight="1" x14ac:dyDescent="0.2">
      <c r="A719" s="38"/>
      <c r="B719" s="39"/>
      <c r="C719" s="39"/>
      <c r="D719" s="39"/>
      <c r="E719" s="39"/>
      <c r="F719" s="39"/>
      <c r="G719" s="39"/>
      <c r="H719" s="39"/>
      <c r="I719" s="39"/>
      <c r="J719" s="39"/>
      <c r="K719" s="39"/>
      <c r="L719" s="39"/>
      <c r="M719" s="39"/>
      <c r="N719" s="39"/>
      <c r="O719" s="39"/>
      <c r="P719" s="39"/>
      <c r="Q719" s="39"/>
      <c r="R719" s="39"/>
      <c r="S719" s="39"/>
      <c r="T719" s="39"/>
      <c r="U719" s="39"/>
      <c r="V719" s="39"/>
      <c r="W719" s="39"/>
      <c r="X719" s="39"/>
      <c r="Y719" s="39"/>
      <c r="Z719" s="39"/>
    </row>
    <row r="720" spans="1:26" ht="12.75" customHeight="1" x14ac:dyDescent="0.2">
      <c r="A720" s="38"/>
      <c r="B720" s="39"/>
      <c r="C720" s="39"/>
      <c r="D720" s="39"/>
      <c r="E720" s="39"/>
      <c r="F720" s="39"/>
      <c r="G720" s="39"/>
      <c r="H720" s="39"/>
      <c r="I720" s="39"/>
      <c r="J720" s="39"/>
      <c r="K720" s="39"/>
      <c r="L720" s="39"/>
      <c r="M720" s="39"/>
      <c r="N720" s="39"/>
      <c r="O720" s="39"/>
      <c r="P720" s="39"/>
      <c r="Q720" s="39"/>
      <c r="R720" s="39"/>
      <c r="S720" s="39"/>
      <c r="T720" s="39"/>
      <c r="U720" s="39"/>
      <c r="V720" s="39"/>
      <c r="W720" s="39"/>
      <c r="X720" s="39"/>
      <c r="Y720" s="39"/>
      <c r="Z720" s="39"/>
    </row>
    <row r="721" spans="1:26" ht="12.75" customHeight="1" x14ac:dyDescent="0.2">
      <c r="A721" s="38"/>
      <c r="B721" s="39"/>
      <c r="C721" s="39"/>
      <c r="D721" s="39"/>
      <c r="E721" s="39"/>
      <c r="F721" s="39"/>
      <c r="G721" s="39"/>
      <c r="H721" s="39"/>
      <c r="I721" s="39"/>
      <c r="J721" s="39"/>
      <c r="K721" s="39"/>
      <c r="L721" s="39"/>
      <c r="M721" s="39"/>
      <c r="N721" s="39"/>
      <c r="O721" s="39"/>
      <c r="P721" s="39"/>
      <c r="Q721" s="39"/>
      <c r="R721" s="39"/>
      <c r="S721" s="39"/>
      <c r="T721" s="39"/>
      <c r="U721" s="39"/>
      <c r="V721" s="39"/>
      <c r="W721" s="39"/>
      <c r="X721" s="39"/>
      <c r="Y721" s="39"/>
      <c r="Z721" s="39"/>
    </row>
    <row r="722" spans="1:26" ht="12.75" customHeight="1" x14ac:dyDescent="0.2">
      <c r="A722" s="38"/>
      <c r="B722" s="39"/>
      <c r="C722" s="39"/>
      <c r="D722" s="39"/>
      <c r="E722" s="39"/>
      <c r="F722" s="39"/>
      <c r="G722" s="39"/>
      <c r="H722" s="39"/>
      <c r="I722" s="39"/>
      <c r="J722" s="39"/>
      <c r="K722" s="39"/>
      <c r="L722" s="39"/>
      <c r="M722" s="39"/>
      <c r="N722" s="39"/>
      <c r="O722" s="39"/>
      <c r="P722" s="39"/>
      <c r="Q722" s="39"/>
      <c r="R722" s="39"/>
      <c r="S722" s="39"/>
      <c r="T722" s="39"/>
      <c r="U722" s="39"/>
      <c r="V722" s="39"/>
      <c r="W722" s="39"/>
      <c r="X722" s="39"/>
      <c r="Y722" s="39"/>
      <c r="Z722" s="39"/>
    </row>
    <row r="723" spans="1:26" ht="12.75" customHeight="1" x14ac:dyDescent="0.2">
      <c r="A723" s="38"/>
      <c r="B723" s="39"/>
      <c r="C723" s="39"/>
      <c r="D723" s="39"/>
      <c r="E723" s="39"/>
      <c r="F723" s="39"/>
      <c r="G723" s="39"/>
      <c r="H723" s="39"/>
      <c r="I723" s="39"/>
      <c r="J723" s="39"/>
      <c r="K723" s="39"/>
      <c r="L723" s="39"/>
      <c r="M723" s="39"/>
      <c r="N723" s="39"/>
      <c r="O723" s="39"/>
      <c r="P723" s="39"/>
      <c r="Q723" s="39"/>
      <c r="R723" s="39"/>
      <c r="S723" s="39"/>
      <c r="T723" s="39"/>
      <c r="U723" s="39"/>
      <c r="V723" s="39"/>
      <c r="W723" s="39"/>
      <c r="X723" s="39"/>
      <c r="Y723" s="39"/>
      <c r="Z723" s="39"/>
    </row>
    <row r="724" spans="1:26" ht="12.75" customHeight="1" x14ac:dyDescent="0.2">
      <c r="A724" s="38"/>
      <c r="B724" s="39"/>
      <c r="C724" s="39"/>
      <c r="D724" s="39"/>
      <c r="E724" s="39"/>
      <c r="F724" s="39"/>
      <c r="G724" s="39"/>
      <c r="H724" s="39"/>
      <c r="I724" s="39"/>
      <c r="J724" s="39"/>
      <c r="K724" s="39"/>
      <c r="L724" s="39"/>
      <c r="M724" s="39"/>
      <c r="N724" s="39"/>
      <c r="O724" s="39"/>
      <c r="P724" s="39"/>
      <c r="Q724" s="39"/>
      <c r="R724" s="39"/>
      <c r="S724" s="39"/>
      <c r="T724" s="39"/>
      <c r="U724" s="39"/>
      <c r="V724" s="39"/>
      <c r="W724" s="39"/>
      <c r="X724" s="39"/>
      <c r="Y724" s="39"/>
      <c r="Z724" s="39"/>
    </row>
    <row r="725" spans="1:26" ht="12.75" customHeight="1" x14ac:dyDescent="0.2">
      <c r="A725" s="38"/>
      <c r="B725" s="39"/>
      <c r="C725" s="39"/>
      <c r="D725" s="39"/>
      <c r="E725" s="39"/>
      <c r="F725" s="39"/>
      <c r="G725" s="39"/>
      <c r="H725" s="39"/>
      <c r="I725" s="39"/>
      <c r="J725" s="39"/>
      <c r="K725" s="39"/>
      <c r="L725" s="39"/>
      <c r="M725" s="39"/>
      <c r="N725" s="39"/>
      <c r="O725" s="39"/>
      <c r="P725" s="39"/>
      <c r="Q725" s="39"/>
      <c r="R725" s="39"/>
      <c r="S725" s="39"/>
      <c r="T725" s="39"/>
      <c r="U725" s="39"/>
      <c r="V725" s="39"/>
      <c r="W725" s="39"/>
      <c r="X725" s="39"/>
      <c r="Y725" s="39"/>
      <c r="Z725" s="39"/>
    </row>
    <row r="726" spans="1:26" ht="12.75" customHeight="1" x14ac:dyDescent="0.2">
      <c r="A726" s="38"/>
      <c r="B726" s="39"/>
      <c r="C726" s="39"/>
      <c r="D726" s="39"/>
      <c r="E726" s="39"/>
      <c r="F726" s="39"/>
      <c r="G726" s="39"/>
      <c r="H726" s="39"/>
      <c r="I726" s="39"/>
      <c r="J726" s="39"/>
      <c r="K726" s="39"/>
      <c r="L726" s="39"/>
      <c r="M726" s="39"/>
      <c r="N726" s="39"/>
      <c r="O726" s="39"/>
      <c r="P726" s="39"/>
      <c r="Q726" s="39"/>
      <c r="R726" s="39"/>
      <c r="S726" s="39"/>
      <c r="T726" s="39"/>
      <c r="U726" s="39"/>
      <c r="V726" s="39"/>
      <c r="W726" s="39"/>
      <c r="X726" s="39"/>
      <c r="Y726" s="39"/>
      <c r="Z726" s="39"/>
    </row>
    <row r="727" spans="1:26" ht="12.75" customHeight="1" x14ac:dyDescent="0.2">
      <c r="A727" s="38"/>
      <c r="B727" s="39"/>
      <c r="C727" s="39"/>
      <c r="D727" s="39"/>
      <c r="E727" s="39"/>
      <c r="F727" s="39"/>
      <c r="G727" s="39"/>
      <c r="H727" s="39"/>
      <c r="I727" s="39"/>
      <c r="J727" s="39"/>
      <c r="K727" s="39"/>
      <c r="L727" s="39"/>
      <c r="M727" s="39"/>
      <c r="N727" s="39"/>
      <c r="O727" s="39"/>
      <c r="P727" s="39"/>
      <c r="Q727" s="39"/>
      <c r="R727" s="39"/>
      <c r="S727" s="39"/>
      <c r="T727" s="39"/>
      <c r="U727" s="39"/>
      <c r="V727" s="39"/>
      <c r="W727" s="39"/>
      <c r="X727" s="39"/>
      <c r="Y727" s="39"/>
      <c r="Z727" s="39"/>
    </row>
    <row r="728" spans="1:26" ht="12.75" customHeight="1" x14ac:dyDescent="0.2">
      <c r="A728" s="38"/>
      <c r="B728" s="39"/>
      <c r="C728" s="39"/>
      <c r="D728" s="39"/>
      <c r="E728" s="39"/>
      <c r="F728" s="39"/>
      <c r="G728" s="39"/>
      <c r="H728" s="39"/>
      <c r="I728" s="39"/>
      <c r="J728" s="39"/>
      <c r="K728" s="39"/>
      <c r="L728" s="39"/>
      <c r="M728" s="39"/>
      <c r="N728" s="39"/>
      <c r="O728" s="39"/>
      <c r="P728" s="39"/>
      <c r="Q728" s="39"/>
      <c r="R728" s="39"/>
      <c r="S728" s="39"/>
      <c r="T728" s="39"/>
      <c r="U728" s="39"/>
      <c r="V728" s="39"/>
      <c r="W728" s="39"/>
      <c r="X728" s="39"/>
      <c r="Y728" s="39"/>
      <c r="Z728" s="39"/>
    </row>
    <row r="729" spans="1:26" ht="12.75" customHeight="1" x14ac:dyDescent="0.2">
      <c r="A729" s="38"/>
      <c r="B729" s="39"/>
      <c r="C729" s="39"/>
      <c r="D729" s="39"/>
      <c r="E729" s="39"/>
      <c r="F729" s="39"/>
      <c r="G729" s="39"/>
      <c r="H729" s="39"/>
      <c r="I729" s="39"/>
      <c r="J729" s="39"/>
      <c r="K729" s="39"/>
      <c r="L729" s="39"/>
      <c r="M729" s="39"/>
      <c r="N729" s="39"/>
      <c r="O729" s="39"/>
      <c r="P729" s="39"/>
      <c r="Q729" s="39"/>
      <c r="R729" s="39"/>
      <c r="S729" s="39"/>
      <c r="T729" s="39"/>
      <c r="U729" s="39"/>
      <c r="V729" s="39"/>
      <c r="W729" s="39"/>
      <c r="X729" s="39"/>
      <c r="Y729" s="39"/>
      <c r="Z729" s="39"/>
    </row>
    <row r="730" spans="1:26" ht="12.75" customHeight="1" x14ac:dyDescent="0.2">
      <c r="A730" s="38"/>
      <c r="B730" s="39"/>
      <c r="C730" s="39"/>
      <c r="D730" s="39"/>
      <c r="E730" s="39"/>
      <c r="F730" s="39"/>
      <c r="G730" s="39"/>
      <c r="H730" s="39"/>
      <c r="I730" s="39"/>
      <c r="J730" s="39"/>
      <c r="K730" s="39"/>
      <c r="L730" s="39"/>
      <c r="M730" s="39"/>
      <c r="N730" s="39"/>
      <c r="O730" s="39"/>
      <c r="P730" s="39"/>
      <c r="Q730" s="39"/>
      <c r="R730" s="39"/>
      <c r="S730" s="39"/>
      <c r="T730" s="39"/>
      <c r="U730" s="39"/>
      <c r="V730" s="39"/>
      <c r="W730" s="39"/>
      <c r="X730" s="39"/>
      <c r="Y730" s="39"/>
      <c r="Z730" s="39"/>
    </row>
    <row r="731" spans="1:26" ht="12.75" customHeight="1" x14ac:dyDescent="0.2">
      <c r="A731" s="38"/>
      <c r="B731" s="39"/>
      <c r="C731" s="39"/>
      <c r="D731" s="39"/>
      <c r="E731" s="39"/>
      <c r="F731" s="39"/>
      <c r="G731" s="39"/>
      <c r="H731" s="39"/>
      <c r="I731" s="39"/>
      <c r="J731" s="39"/>
      <c r="K731" s="39"/>
      <c r="L731" s="39"/>
      <c r="M731" s="39"/>
      <c r="N731" s="39"/>
      <c r="O731" s="39"/>
      <c r="P731" s="39"/>
      <c r="Q731" s="39"/>
      <c r="R731" s="39"/>
      <c r="S731" s="39"/>
      <c r="T731" s="39"/>
      <c r="U731" s="39"/>
      <c r="V731" s="39"/>
      <c r="W731" s="39"/>
      <c r="X731" s="39"/>
      <c r="Y731" s="39"/>
      <c r="Z731" s="39"/>
    </row>
    <row r="732" spans="1:26" ht="12.75" customHeight="1" x14ac:dyDescent="0.2">
      <c r="A732" s="38"/>
      <c r="B732" s="39"/>
      <c r="C732" s="39"/>
      <c r="D732" s="39"/>
      <c r="E732" s="39"/>
      <c r="F732" s="39"/>
      <c r="G732" s="39"/>
      <c r="H732" s="39"/>
      <c r="I732" s="39"/>
      <c r="J732" s="39"/>
      <c r="K732" s="39"/>
      <c r="L732" s="39"/>
      <c r="M732" s="39"/>
      <c r="N732" s="39"/>
      <c r="O732" s="39"/>
      <c r="P732" s="39"/>
      <c r="Q732" s="39"/>
      <c r="R732" s="39"/>
      <c r="S732" s="39"/>
      <c r="T732" s="39"/>
      <c r="U732" s="39"/>
      <c r="V732" s="39"/>
      <c r="W732" s="39"/>
      <c r="X732" s="39"/>
      <c r="Y732" s="39"/>
      <c r="Z732" s="39"/>
    </row>
    <row r="733" spans="1:26" ht="12.75" customHeight="1" x14ac:dyDescent="0.2">
      <c r="A733" s="38"/>
      <c r="B733" s="39"/>
      <c r="C733" s="39"/>
      <c r="D733" s="39"/>
      <c r="E733" s="39"/>
      <c r="F733" s="39"/>
      <c r="G733" s="39"/>
      <c r="H733" s="39"/>
      <c r="I733" s="39"/>
      <c r="J733" s="39"/>
      <c r="K733" s="39"/>
      <c r="L733" s="39"/>
      <c r="M733" s="39"/>
      <c r="N733" s="39"/>
      <c r="O733" s="39"/>
      <c r="P733" s="39"/>
      <c r="Q733" s="39"/>
      <c r="R733" s="39"/>
      <c r="S733" s="39"/>
      <c r="T733" s="39"/>
      <c r="U733" s="39"/>
      <c r="V733" s="39"/>
      <c r="W733" s="39"/>
      <c r="X733" s="39"/>
      <c r="Y733" s="39"/>
      <c r="Z733" s="39"/>
    </row>
    <row r="734" spans="1:26" ht="12.75" customHeight="1" x14ac:dyDescent="0.2">
      <c r="A734" s="38"/>
      <c r="B734" s="39"/>
      <c r="C734" s="39"/>
      <c r="D734" s="39"/>
      <c r="E734" s="39"/>
      <c r="F734" s="39"/>
      <c r="G734" s="39"/>
      <c r="H734" s="39"/>
      <c r="I734" s="39"/>
      <c r="J734" s="39"/>
      <c r="K734" s="39"/>
      <c r="L734" s="39"/>
      <c r="M734" s="39"/>
      <c r="N734" s="39"/>
      <c r="O734" s="39"/>
      <c r="P734" s="39"/>
      <c r="Q734" s="39"/>
      <c r="R734" s="39"/>
      <c r="S734" s="39"/>
      <c r="T734" s="39"/>
      <c r="U734" s="39"/>
      <c r="V734" s="39"/>
      <c r="W734" s="39"/>
      <c r="X734" s="39"/>
      <c r="Y734" s="39"/>
      <c r="Z734" s="39"/>
    </row>
    <row r="735" spans="1:26" ht="12.75" customHeight="1" x14ac:dyDescent="0.2">
      <c r="A735" s="38"/>
      <c r="B735" s="39"/>
      <c r="C735" s="39"/>
      <c r="D735" s="39"/>
      <c r="E735" s="39"/>
      <c r="F735" s="39"/>
      <c r="G735" s="39"/>
      <c r="H735" s="39"/>
      <c r="I735" s="39"/>
      <c r="J735" s="39"/>
      <c r="K735" s="39"/>
      <c r="L735" s="39"/>
      <c r="M735" s="39"/>
      <c r="N735" s="39"/>
      <c r="O735" s="39"/>
      <c r="P735" s="39"/>
      <c r="Q735" s="39"/>
      <c r="R735" s="39"/>
      <c r="S735" s="39"/>
      <c r="T735" s="39"/>
      <c r="U735" s="39"/>
      <c r="V735" s="39"/>
      <c r="W735" s="39"/>
      <c r="X735" s="39"/>
      <c r="Y735" s="39"/>
      <c r="Z735" s="39"/>
    </row>
    <row r="736" spans="1:26" ht="12.75" customHeight="1" x14ac:dyDescent="0.2">
      <c r="A736" s="38"/>
      <c r="B736" s="39"/>
      <c r="C736" s="39"/>
      <c r="D736" s="39"/>
      <c r="E736" s="39"/>
      <c r="F736" s="39"/>
      <c r="G736" s="39"/>
      <c r="H736" s="39"/>
      <c r="I736" s="39"/>
      <c r="J736" s="39"/>
      <c r="K736" s="39"/>
      <c r="L736" s="39"/>
      <c r="M736" s="39"/>
      <c r="N736" s="39"/>
      <c r="O736" s="39"/>
      <c r="P736" s="39"/>
      <c r="Q736" s="39"/>
      <c r="R736" s="39"/>
      <c r="S736" s="39"/>
      <c r="T736" s="39"/>
      <c r="U736" s="39"/>
      <c r="V736" s="39"/>
      <c r="W736" s="39"/>
      <c r="X736" s="39"/>
      <c r="Y736" s="39"/>
      <c r="Z736" s="39"/>
    </row>
    <row r="737" spans="1:26" ht="12.75" customHeight="1" x14ac:dyDescent="0.2">
      <c r="A737" s="38"/>
      <c r="B737" s="39"/>
      <c r="C737" s="39"/>
      <c r="D737" s="39"/>
      <c r="E737" s="39"/>
      <c r="F737" s="39"/>
      <c r="G737" s="39"/>
      <c r="H737" s="39"/>
      <c r="I737" s="39"/>
      <c r="J737" s="39"/>
      <c r="K737" s="39"/>
      <c r="L737" s="39"/>
      <c r="M737" s="39"/>
      <c r="N737" s="39"/>
      <c r="O737" s="39"/>
      <c r="P737" s="39"/>
      <c r="Q737" s="39"/>
      <c r="R737" s="39"/>
      <c r="S737" s="39"/>
      <c r="T737" s="39"/>
      <c r="U737" s="39"/>
      <c r="V737" s="39"/>
      <c r="W737" s="39"/>
      <c r="X737" s="39"/>
      <c r="Y737" s="39"/>
      <c r="Z737" s="39"/>
    </row>
    <row r="738" spans="1:26" ht="12.75" customHeight="1" x14ac:dyDescent="0.2">
      <c r="A738" s="38"/>
      <c r="B738" s="39"/>
      <c r="C738" s="39"/>
      <c r="D738" s="39"/>
      <c r="E738" s="39"/>
      <c r="F738" s="39"/>
      <c r="G738" s="39"/>
      <c r="H738" s="39"/>
      <c r="I738" s="39"/>
      <c r="J738" s="39"/>
      <c r="K738" s="39"/>
      <c r="L738" s="39"/>
      <c r="M738" s="39"/>
      <c r="N738" s="39"/>
      <c r="O738" s="39"/>
      <c r="P738" s="39"/>
      <c r="Q738" s="39"/>
      <c r="R738" s="39"/>
      <c r="S738" s="39"/>
      <c r="T738" s="39"/>
      <c r="U738" s="39"/>
      <c r="V738" s="39"/>
      <c r="W738" s="39"/>
      <c r="X738" s="39"/>
      <c r="Y738" s="39"/>
      <c r="Z738" s="39"/>
    </row>
    <row r="739" spans="1:26" ht="12.75" customHeight="1" x14ac:dyDescent="0.2">
      <c r="A739" s="38"/>
      <c r="B739" s="39"/>
      <c r="C739" s="39"/>
      <c r="D739" s="39"/>
      <c r="E739" s="39"/>
      <c r="F739" s="39"/>
      <c r="G739" s="39"/>
      <c r="H739" s="39"/>
      <c r="I739" s="39"/>
      <c r="J739" s="39"/>
      <c r="K739" s="39"/>
      <c r="L739" s="39"/>
      <c r="M739" s="39"/>
      <c r="N739" s="39"/>
      <c r="O739" s="39"/>
      <c r="P739" s="39"/>
      <c r="Q739" s="39"/>
      <c r="R739" s="39"/>
      <c r="S739" s="39"/>
      <c r="T739" s="39"/>
      <c r="U739" s="39"/>
      <c r="V739" s="39"/>
      <c r="W739" s="39"/>
      <c r="X739" s="39"/>
      <c r="Y739" s="39"/>
      <c r="Z739" s="39"/>
    </row>
    <row r="740" spans="1:26" ht="12.75" customHeight="1" x14ac:dyDescent="0.2">
      <c r="A740" s="38"/>
      <c r="B740" s="39"/>
      <c r="C740" s="39"/>
      <c r="D740" s="39"/>
      <c r="E740" s="39"/>
      <c r="F740" s="39"/>
      <c r="G740" s="39"/>
      <c r="H740" s="39"/>
      <c r="I740" s="39"/>
      <c r="J740" s="39"/>
      <c r="K740" s="39"/>
      <c r="L740" s="39"/>
      <c r="M740" s="39"/>
      <c r="N740" s="39"/>
      <c r="O740" s="39"/>
      <c r="P740" s="39"/>
      <c r="Q740" s="39"/>
      <c r="R740" s="39"/>
      <c r="S740" s="39"/>
      <c r="T740" s="39"/>
      <c r="U740" s="39"/>
      <c r="V740" s="39"/>
      <c r="W740" s="39"/>
      <c r="X740" s="39"/>
      <c r="Y740" s="39"/>
      <c r="Z740" s="39"/>
    </row>
    <row r="741" spans="1:26" ht="12.75" customHeight="1" x14ac:dyDescent="0.2">
      <c r="A741" s="38"/>
      <c r="B741" s="39"/>
      <c r="C741" s="39"/>
      <c r="D741" s="39"/>
      <c r="E741" s="39"/>
      <c r="F741" s="39"/>
      <c r="G741" s="39"/>
      <c r="H741" s="39"/>
      <c r="I741" s="39"/>
      <c r="J741" s="39"/>
      <c r="K741" s="39"/>
      <c r="L741" s="39"/>
      <c r="M741" s="39"/>
      <c r="N741" s="39"/>
      <c r="O741" s="39"/>
      <c r="P741" s="39"/>
      <c r="Q741" s="39"/>
      <c r="R741" s="39"/>
      <c r="S741" s="39"/>
      <c r="T741" s="39"/>
      <c r="U741" s="39"/>
      <c r="V741" s="39"/>
      <c r="W741" s="39"/>
      <c r="X741" s="39"/>
      <c r="Y741" s="39"/>
      <c r="Z741" s="39"/>
    </row>
    <row r="742" spans="1:26" ht="12.75" customHeight="1" x14ac:dyDescent="0.2">
      <c r="A742" s="38"/>
      <c r="B742" s="39"/>
      <c r="C742" s="39"/>
      <c r="D742" s="39"/>
      <c r="E742" s="39"/>
      <c r="F742" s="39"/>
      <c r="G742" s="39"/>
      <c r="H742" s="39"/>
      <c r="I742" s="39"/>
      <c r="J742" s="39"/>
      <c r="K742" s="39"/>
      <c r="L742" s="39"/>
      <c r="M742" s="39"/>
      <c r="N742" s="39"/>
      <c r="O742" s="39"/>
      <c r="P742" s="39"/>
      <c r="Q742" s="39"/>
      <c r="R742" s="39"/>
      <c r="S742" s="39"/>
      <c r="T742" s="39"/>
      <c r="U742" s="39"/>
      <c r="V742" s="39"/>
      <c r="W742" s="39"/>
      <c r="X742" s="39"/>
      <c r="Y742" s="39"/>
      <c r="Z742" s="39"/>
    </row>
    <row r="743" spans="1:26" ht="12.75" customHeight="1" x14ac:dyDescent="0.2">
      <c r="A743" s="38"/>
      <c r="B743" s="39"/>
      <c r="C743" s="39"/>
      <c r="D743" s="39"/>
      <c r="E743" s="39"/>
      <c r="F743" s="39"/>
      <c r="G743" s="39"/>
      <c r="H743" s="39"/>
      <c r="I743" s="39"/>
      <c r="J743" s="39"/>
      <c r="K743" s="39"/>
      <c r="L743" s="39"/>
      <c r="M743" s="39"/>
      <c r="N743" s="39"/>
      <c r="O743" s="39"/>
      <c r="P743" s="39"/>
      <c r="Q743" s="39"/>
      <c r="R743" s="39"/>
      <c r="S743" s="39"/>
      <c r="T743" s="39"/>
      <c r="U743" s="39"/>
      <c r="V743" s="39"/>
      <c r="W743" s="39"/>
      <c r="X743" s="39"/>
      <c r="Y743" s="39"/>
      <c r="Z743" s="39"/>
    </row>
    <row r="744" spans="1:26" ht="12.75" customHeight="1" x14ac:dyDescent="0.2">
      <c r="A744" s="38"/>
      <c r="B744" s="39"/>
      <c r="C744" s="39"/>
      <c r="D744" s="39"/>
      <c r="E744" s="39"/>
      <c r="F744" s="39"/>
      <c r="G744" s="39"/>
      <c r="H744" s="39"/>
      <c r="I744" s="39"/>
      <c r="J744" s="39"/>
      <c r="K744" s="39"/>
      <c r="L744" s="39"/>
      <c r="M744" s="39"/>
      <c r="N744" s="39"/>
      <c r="O744" s="39"/>
      <c r="P744" s="39"/>
      <c r="Q744" s="39"/>
      <c r="R744" s="39"/>
      <c r="S744" s="39"/>
      <c r="T744" s="39"/>
      <c r="U744" s="39"/>
      <c r="V744" s="39"/>
      <c r="W744" s="39"/>
      <c r="X744" s="39"/>
      <c r="Y744" s="39"/>
      <c r="Z744" s="39"/>
    </row>
    <row r="745" spans="1:26" ht="12.75" customHeight="1" x14ac:dyDescent="0.2">
      <c r="A745" s="38"/>
      <c r="B745" s="39"/>
      <c r="C745" s="39"/>
      <c r="D745" s="39"/>
      <c r="E745" s="39"/>
      <c r="F745" s="39"/>
      <c r="G745" s="39"/>
      <c r="H745" s="39"/>
      <c r="I745" s="39"/>
      <c r="J745" s="39"/>
      <c r="K745" s="39"/>
      <c r="L745" s="39"/>
      <c r="M745" s="39"/>
      <c r="N745" s="39"/>
      <c r="O745" s="39"/>
      <c r="P745" s="39"/>
      <c r="Q745" s="39"/>
      <c r="R745" s="39"/>
      <c r="S745" s="39"/>
      <c r="T745" s="39"/>
      <c r="U745" s="39"/>
      <c r="V745" s="39"/>
      <c r="W745" s="39"/>
      <c r="X745" s="39"/>
      <c r="Y745" s="39"/>
      <c r="Z745" s="39"/>
    </row>
    <row r="746" spans="1:26" ht="12.75" customHeight="1" x14ac:dyDescent="0.2">
      <c r="A746" s="38"/>
      <c r="B746" s="39"/>
      <c r="C746" s="39"/>
      <c r="D746" s="39"/>
      <c r="E746" s="39"/>
      <c r="F746" s="39"/>
      <c r="G746" s="39"/>
      <c r="H746" s="39"/>
      <c r="I746" s="39"/>
      <c r="J746" s="39"/>
      <c r="K746" s="39"/>
      <c r="L746" s="39"/>
      <c r="M746" s="39"/>
      <c r="N746" s="39"/>
      <c r="O746" s="39"/>
      <c r="P746" s="39"/>
      <c r="Q746" s="39"/>
      <c r="R746" s="39"/>
      <c r="S746" s="39"/>
      <c r="T746" s="39"/>
      <c r="U746" s="39"/>
      <c r="V746" s="39"/>
      <c r="W746" s="39"/>
      <c r="X746" s="39"/>
      <c r="Y746" s="39"/>
      <c r="Z746" s="39"/>
    </row>
    <row r="747" spans="1:26" ht="12.75" customHeight="1" x14ac:dyDescent="0.2">
      <c r="A747" s="38"/>
      <c r="B747" s="39"/>
      <c r="C747" s="39"/>
      <c r="D747" s="39"/>
      <c r="E747" s="39"/>
      <c r="F747" s="39"/>
      <c r="G747" s="39"/>
      <c r="H747" s="39"/>
      <c r="I747" s="39"/>
      <c r="J747" s="39"/>
      <c r="K747" s="39"/>
      <c r="L747" s="39"/>
      <c r="M747" s="39"/>
      <c r="N747" s="39"/>
      <c r="O747" s="39"/>
      <c r="P747" s="39"/>
      <c r="Q747" s="39"/>
      <c r="R747" s="39"/>
      <c r="S747" s="39"/>
      <c r="T747" s="39"/>
      <c r="U747" s="39"/>
      <c r="V747" s="39"/>
      <c r="W747" s="39"/>
      <c r="X747" s="39"/>
      <c r="Y747" s="39"/>
      <c r="Z747" s="39"/>
    </row>
    <row r="748" spans="1:26" ht="12.75" customHeight="1" x14ac:dyDescent="0.2">
      <c r="A748" s="38"/>
      <c r="B748" s="39"/>
      <c r="C748" s="39"/>
      <c r="D748" s="39"/>
      <c r="E748" s="39"/>
      <c r="F748" s="39"/>
      <c r="G748" s="39"/>
      <c r="H748" s="39"/>
      <c r="I748" s="39"/>
      <c r="J748" s="39"/>
      <c r="K748" s="39"/>
      <c r="L748" s="39"/>
      <c r="M748" s="39"/>
      <c r="N748" s="39"/>
      <c r="O748" s="39"/>
      <c r="P748" s="39"/>
      <c r="Q748" s="39"/>
      <c r="R748" s="39"/>
      <c r="S748" s="39"/>
      <c r="T748" s="39"/>
      <c r="U748" s="39"/>
      <c r="V748" s="39"/>
      <c r="W748" s="39"/>
      <c r="X748" s="39"/>
      <c r="Y748" s="39"/>
      <c r="Z748" s="39"/>
    </row>
    <row r="749" spans="1:26" ht="12.75" customHeight="1" x14ac:dyDescent="0.2">
      <c r="A749" s="38"/>
      <c r="B749" s="39"/>
      <c r="C749" s="39"/>
      <c r="D749" s="39"/>
      <c r="E749" s="39"/>
      <c r="F749" s="39"/>
      <c r="G749" s="39"/>
      <c r="H749" s="39"/>
      <c r="I749" s="39"/>
      <c r="J749" s="39"/>
      <c r="K749" s="39"/>
      <c r="L749" s="39"/>
      <c r="M749" s="39"/>
      <c r="N749" s="39"/>
      <c r="O749" s="39"/>
      <c r="P749" s="39"/>
      <c r="Q749" s="39"/>
      <c r="R749" s="39"/>
      <c r="S749" s="39"/>
      <c r="T749" s="39"/>
      <c r="U749" s="39"/>
      <c r="V749" s="39"/>
      <c r="W749" s="39"/>
      <c r="X749" s="39"/>
      <c r="Y749" s="39"/>
      <c r="Z749" s="39"/>
    </row>
    <row r="750" spans="1:26" ht="12.75" customHeight="1" x14ac:dyDescent="0.2">
      <c r="A750" s="38"/>
      <c r="B750" s="39"/>
      <c r="C750" s="39"/>
      <c r="D750" s="39"/>
      <c r="E750" s="39"/>
      <c r="F750" s="39"/>
      <c r="G750" s="39"/>
      <c r="H750" s="39"/>
      <c r="I750" s="39"/>
      <c r="J750" s="39"/>
      <c r="K750" s="39"/>
      <c r="L750" s="39"/>
      <c r="M750" s="39"/>
      <c r="N750" s="39"/>
      <c r="O750" s="39"/>
      <c r="P750" s="39"/>
      <c r="Q750" s="39"/>
      <c r="R750" s="39"/>
      <c r="S750" s="39"/>
      <c r="T750" s="39"/>
      <c r="U750" s="39"/>
      <c r="V750" s="39"/>
      <c r="W750" s="39"/>
      <c r="X750" s="39"/>
      <c r="Y750" s="39"/>
      <c r="Z750" s="39"/>
    </row>
    <row r="751" spans="1:26" ht="12.75" customHeight="1" x14ac:dyDescent="0.2">
      <c r="A751" s="38"/>
      <c r="B751" s="39"/>
      <c r="C751" s="39"/>
      <c r="D751" s="39"/>
      <c r="E751" s="39"/>
      <c r="F751" s="39"/>
      <c r="G751" s="39"/>
      <c r="H751" s="39"/>
      <c r="I751" s="39"/>
      <c r="J751" s="39"/>
      <c r="K751" s="39"/>
      <c r="L751" s="39"/>
      <c r="M751" s="39"/>
      <c r="N751" s="39"/>
      <c r="O751" s="39"/>
      <c r="P751" s="39"/>
      <c r="Q751" s="39"/>
      <c r="R751" s="39"/>
      <c r="S751" s="39"/>
      <c r="T751" s="39"/>
      <c r="U751" s="39"/>
      <c r="V751" s="39"/>
      <c r="W751" s="39"/>
      <c r="X751" s="39"/>
      <c r="Y751" s="39"/>
      <c r="Z751" s="39"/>
    </row>
    <row r="752" spans="1:26" ht="12.75" customHeight="1" x14ac:dyDescent="0.2">
      <c r="A752" s="38"/>
      <c r="B752" s="39"/>
      <c r="C752" s="39"/>
      <c r="D752" s="39"/>
      <c r="E752" s="39"/>
      <c r="F752" s="39"/>
      <c r="G752" s="39"/>
      <c r="H752" s="39"/>
      <c r="I752" s="39"/>
      <c r="J752" s="39"/>
      <c r="K752" s="39"/>
      <c r="L752" s="39"/>
      <c r="M752" s="39"/>
      <c r="N752" s="39"/>
      <c r="O752" s="39"/>
      <c r="P752" s="39"/>
      <c r="Q752" s="39"/>
      <c r="R752" s="39"/>
      <c r="S752" s="39"/>
      <c r="T752" s="39"/>
      <c r="U752" s="39"/>
      <c r="V752" s="39"/>
      <c r="W752" s="39"/>
      <c r="X752" s="39"/>
      <c r="Y752" s="39"/>
      <c r="Z752" s="39"/>
    </row>
    <row r="753" spans="1:26" ht="12.75" customHeight="1" x14ac:dyDescent="0.2">
      <c r="A753" s="38"/>
      <c r="B753" s="39"/>
      <c r="C753" s="39"/>
      <c r="D753" s="39"/>
      <c r="E753" s="39"/>
      <c r="F753" s="39"/>
      <c r="G753" s="39"/>
      <c r="H753" s="39"/>
      <c r="I753" s="39"/>
      <c r="J753" s="39"/>
      <c r="K753" s="39"/>
      <c r="L753" s="39"/>
      <c r="M753" s="39"/>
      <c r="N753" s="39"/>
      <c r="O753" s="39"/>
      <c r="P753" s="39"/>
      <c r="Q753" s="39"/>
      <c r="R753" s="39"/>
      <c r="S753" s="39"/>
      <c r="T753" s="39"/>
      <c r="U753" s="39"/>
      <c r="V753" s="39"/>
      <c r="W753" s="39"/>
      <c r="X753" s="39"/>
      <c r="Y753" s="39"/>
      <c r="Z753" s="39"/>
    </row>
    <row r="754" spans="1:26" ht="12.75" customHeight="1" x14ac:dyDescent="0.2">
      <c r="A754" s="38"/>
      <c r="B754" s="39"/>
      <c r="C754" s="39"/>
      <c r="D754" s="39"/>
      <c r="E754" s="39"/>
      <c r="F754" s="39"/>
      <c r="G754" s="39"/>
      <c r="H754" s="39"/>
      <c r="I754" s="39"/>
      <c r="J754" s="39"/>
      <c r="K754" s="39"/>
      <c r="L754" s="39"/>
      <c r="M754" s="39"/>
      <c r="N754" s="39"/>
      <c r="O754" s="39"/>
      <c r="P754" s="39"/>
      <c r="Q754" s="39"/>
      <c r="R754" s="39"/>
      <c r="S754" s="39"/>
      <c r="T754" s="39"/>
      <c r="U754" s="39"/>
      <c r="V754" s="39"/>
      <c r="W754" s="39"/>
      <c r="X754" s="39"/>
      <c r="Y754" s="39"/>
      <c r="Z754" s="39"/>
    </row>
    <row r="755" spans="1:26" ht="12.75" customHeight="1" x14ac:dyDescent="0.2">
      <c r="A755" s="38"/>
      <c r="B755" s="39"/>
      <c r="C755" s="39"/>
      <c r="D755" s="39"/>
      <c r="E755" s="39"/>
      <c r="F755" s="39"/>
      <c r="G755" s="39"/>
      <c r="H755" s="39"/>
      <c r="I755" s="39"/>
      <c r="J755" s="39"/>
      <c r="K755" s="39"/>
      <c r="L755" s="39"/>
      <c r="M755" s="39"/>
      <c r="N755" s="39"/>
      <c r="O755" s="39"/>
      <c r="P755" s="39"/>
      <c r="Q755" s="39"/>
      <c r="R755" s="39"/>
      <c r="S755" s="39"/>
      <c r="T755" s="39"/>
      <c r="U755" s="39"/>
      <c r="V755" s="39"/>
      <c r="W755" s="39"/>
      <c r="X755" s="39"/>
      <c r="Y755" s="39"/>
      <c r="Z755" s="39"/>
    </row>
    <row r="756" spans="1:26" ht="12.75" customHeight="1" x14ac:dyDescent="0.2">
      <c r="A756" s="38"/>
      <c r="B756" s="39"/>
      <c r="C756" s="39"/>
      <c r="D756" s="39"/>
      <c r="E756" s="39"/>
      <c r="F756" s="39"/>
      <c r="G756" s="39"/>
      <c r="H756" s="39"/>
      <c r="I756" s="39"/>
      <c r="J756" s="39"/>
      <c r="K756" s="39"/>
      <c r="L756" s="39"/>
      <c r="M756" s="39"/>
      <c r="N756" s="39"/>
      <c r="O756" s="39"/>
      <c r="P756" s="39"/>
      <c r="Q756" s="39"/>
      <c r="R756" s="39"/>
      <c r="S756" s="39"/>
      <c r="T756" s="39"/>
      <c r="U756" s="39"/>
      <c r="V756" s="39"/>
      <c r="W756" s="39"/>
      <c r="X756" s="39"/>
      <c r="Y756" s="39"/>
      <c r="Z756" s="39"/>
    </row>
    <row r="757" spans="1:26" ht="12.75" customHeight="1" x14ac:dyDescent="0.2">
      <c r="A757" s="38"/>
      <c r="B757" s="39"/>
      <c r="C757" s="39"/>
      <c r="D757" s="39"/>
      <c r="E757" s="39"/>
      <c r="F757" s="39"/>
      <c r="G757" s="39"/>
      <c r="H757" s="39"/>
      <c r="I757" s="39"/>
      <c r="J757" s="39"/>
      <c r="K757" s="39"/>
      <c r="L757" s="39"/>
      <c r="M757" s="39"/>
      <c r="N757" s="39"/>
      <c r="O757" s="39"/>
      <c r="P757" s="39"/>
      <c r="Q757" s="39"/>
      <c r="R757" s="39"/>
      <c r="S757" s="39"/>
      <c r="T757" s="39"/>
      <c r="U757" s="39"/>
      <c r="V757" s="39"/>
      <c r="W757" s="39"/>
      <c r="X757" s="39"/>
      <c r="Y757" s="39"/>
      <c r="Z757" s="39"/>
    </row>
    <row r="758" spans="1:26" ht="12.75" customHeight="1" x14ac:dyDescent="0.2">
      <c r="A758" s="38"/>
      <c r="B758" s="39"/>
      <c r="C758" s="39"/>
      <c r="D758" s="39"/>
      <c r="E758" s="39"/>
      <c r="F758" s="39"/>
      <c r="G758" s="39"/>
      <c r="H758" s="39"/>
      <c r="I758" s="39"/>
      <c r="J758" s="39"/>
      <c r="K758" s="39"/>
      <c r="L758" s="39"/>
      <c r="M758" s="39"/>
      <c r="N758" s="39"/>
      <c r="O758" s="39"/>
      <c r="P758" s="39"/>
      <c r="Q758" s="39"/>
      <c r="R758" s="39"/>
      <c r="S758" s="39"/>
      <c r="T758" s="39"/>
      <c r="U758" s="39"/>
      <c r="V758" s="39"/>
      <c r="W758" s="39"/>
      <c r="X758" s="39"/>
      <c r="Y758" s="39"/>
      <c r="Z758" s="39"/>
    </row>
    <row r="759" spans="1:26" ht="12.75" customHeight="1" x14ac:dyDescent="0.2">
      <c r="A759" s="38"/>
      <c r="B759" s="39"/>
      <c r="C759" s="39"/>
      <c r="D759" s="39"/>
      <c r="E759" s="39"/>
      <c r="F759" s="39"/>
      <c r="G759" s="39"/>
      <c r="H759" s="39"/>
      <c r="I759" s="39"/>
      <c r="J759" s="39"/>
      <c r="K759" s="39"/>
      <c r="L759" s="39"/>
      <c r="M759" s="39"/>
      <c r="N759" s="39"/>
      <c r="O759" s="39"/>
      <c r="P759" s="39"/>
      <c r="Q759" s="39"/>
      <c r="R759" s="39"/>
      <c r="S759" s="39"/>
      <c r="T759" s="39"/>
      <c r="U759" s="39"/>
      <c r="V759" s="39"/>
      <c r="W759" s="39"/>
      <c r="X759" s="39"/>
      <c r="Y759" s="39"/>
      <c r="Z759" s="39"/>
    </row>
    <row r="760" spans="1:26" ht="12.75" customHeight="1" x14ac:dyDescent="0.2">
      <c r="A760" s="38"/>
      <c r="B760" s="39"/>
      <c r="C760" s="39"/>
      <c r="D760" s="39"/>
      <c r="E760" s="39"/>
      <c r="F760" s="39"/>
      <c r="G760" s="39"/>
      <c r="H760" s="39"/>
      <c r="I760" s="39"/>
      <c r="J760" s="39"/>
      <c r="K760" s="39"/>
      <c r="L760" s="39"/>
      <c r="M760" s="39"/>
      <c r="N760" s="39"/>
      <c r="O760" s="39"/>
      <c r="P760" s="39"/>
      <c r="Q760" s="39"/>
      <c r="R760" s="39"/>
      <c r="S760" s="39"/>
      <c r="T760" s="39"/>
      <c r="U760" s="39"/>
      <c r="V760" s="39"/>
      <c r="W760" s="39"/>
      <c r="X760" s="39"/>
      <c r="Y760" s="39"/>
      <c r="Z760" s="39"/>
    </row>
    <row r="761" spans="1:26" ht="12.75" customHeight="1" x14ac:dyDescent="0.2">
      <c r="A761" s="38"/>
      <c r="B761" s="39"/>
      <c r="C761" s="39"/>
      <c r="D761" s="39"/>
      <c r="E761" s="39"/>
      <c r="F761" s="39"/>
      <c r="G761" s="39"/>
      <c r="H761" s="39"/>
      <c r="I761" s="39"/>
      <c r="J761" s="39"/>
      <c r="K761" s="39"/>
      <c r="L761" s="39"/>
      <c r="M761" s="39"/>
      <c r="N761" s="39"/>
      <c r="O761" s="39"/>
      <c r="P761" s="39"/>
      <c r="Q761" s="39"/>
      <c r="R761" s="39"/>
      <c r="S761" s="39"/>
      <c r="T761" s="39"/>
      <c r="U761" s="39"/>
      <c r="V761" s="39"/>
      <c r="W761" s="39"/>
      <c r="X761" s="39"/>
      <c r="Y761" s="39"/>
      <c r="Z761" s="39"/>
    </row>
    <row r="762" spans="1:26" ht="12.75" customHeight="1" x14ac:dyDescent="0.2">
      <c r="A762" s="38"/>
      <c r="B762" s="39"/>
      <c r="C762" s="39"/>
      <c r="D762" s="39"/>
      <c r="E762" s="39"/>
      <c r="F762" s="39"/>
      <c r="G762" s="39"/>
      <c r="H762" s="39"/>
      <c r="I762" s="39"/>
      <c r="J762" s="39"/>
      <c r="K762" s="39"/>
      <c r="L762" s="39"/>
      <c r="M762" s="39"/>
      <c r="N762" s="39"/>
      <c r="O762" s="39"/>
      <c r="P762" s="39"/>
      <c r="Q762" s="39"/>
      <c r="R762" s="39"/>
      <c r="S762" s="39"/>
      <c r="T762" s="39"/>
      <c r="U762" s="39"/>
      <c r="V762" s="39"/>
      <c r="W762" s="39"/>
      <c r="X762" s="39"/>
      <c r="Y762" s="39"/>
      <c r="Z762" s="39"/>
    </row>
    <row r="763" spans="1:26" ht="12.75" customHeight="1" x14ac:dyDescent="0.2">
      <c r="A763" s="38"/>
      <c r="B763" s="39"/>
      <c r="C763" s="39"/>
      <c r="D763" s="39"/>
      <c r="E763" s="39"/>
      <c r="F763" s="39"/>
      <c r="G763" s="39"/>
      <c r="H763" s="39"/>
      <c r="I763" s="39"/>
      <c r="J763" s="39"/>
      <c r="K763" s="39"/>
      <c r="L763" s="39"/>
      <c r="M763" s="39"/>
      <c r="N763" s="39"/>
      <c r="O763" s="39"/>
      <c r="P763" s="39"/>
      <c r="Q763" s="39"/>
      <c r="R763" s="39"/>
      <c r="S763" s="39"/>
      <c r="T763" s="39"/>
      <c r="U763" s="39"/>
      <c r="V763" s="39"/>
      <c r="W763" s="39"/>
      <c r="X763" s="39"/>
      <c r="Y763" s="39"/>
      <c r="Z763" s="39"/>
    </row>
    <row r="764" spans="1:26" ht="12.75" customHeight="1" x14ac:dyDescent="0.2">
      <c r="A764" s="38"/>
      <c r="B764" s="39"/>
      <c r="C764" s="39"/>
      <c r="D764" s="39"/>
      <c r="E764" s="39"/>
      <c r="F764" s="39"/>
      <c r="G764" s="39"/>
      <c r="H764" s="39"/>
      <c r="I764" s="39"/>
      <c r="J764" s="39"/>
      <c r="K764" s="39"/>
      <c r="L764" s="39"/>
      <c r="M764" s="39"/>
      <c r="N764" s="39"/>
      <c r="O764" s="39"/>
      <c r="P764" s="39"/>
      <c r="Q764" s="39"/>
      <c r="R764" s="39"/>
      <c r="S764" s="39"/>
      <c r="T764" s="39"/>
      <c r="U764" s="39"/>
      <c r="V764" s="39"/>
      <c r="W764" s="39"/>
      <c r="X764" s="39"/>
      <c r="Y764" s="39"/>
      <c r="Z764" s="39"/>
    </row>
    <row r="765" spans="1:26" ht="12.75" customHeight="1" x14ac:dyDescent="0.2">
      <c r="A765" s="38"/>
      <c r="B765" s="39"/>
      <c r="C765" s="39"/>
      <c r="D765" s="39"/>
      <c r="E765" s="39"/>
      <c r="F765" s="39"/>
      <c r="G765" s="39"/>
      <c r="H765" s="39"/>
      <c r="I765" s="39"/>
      <c r="J765" s="39"/>
      <c r="K765" s="39"/>
      <c r="L765" s="39"/>
      <c r="M765" s="39"/>
      <c r="N765" s="39"/>
      <c r="O765" s="39"/>
      <c r="P765" s="39"/>
      <c r="Q765" s="39"/>
      <c r="R765" s="39"/>
      <c r="S765" s="39"/>
      <c r="T765" s="39"/>
      <c r="U765" s="39"/>
      <c r="V765" s="39"/>
      <c r="W765" s="39"/>
      <c r="X765" s="39"/>
      <c r="Y765" s="39"/>
      <c r="Z765" s="39"/>
    </row>
    <row r="766" spans="1:26" ht="12.75" customHeight="1" x14ac:dyDescent="0.2">
      <c r="A766" s="38"/>
      <c r="B766" s="39"/>
      <c r="C766" s="39"/>
      <c r="D766" s="39"/>
      <c r="E766" s="39"/>
      <c r="F766" s="39"/>
      <c r="G766" s="39"/>
      <c r="H766" s="39"/>
      <c r="I766" s="39"/>
      <c r="J766" s="39"/>
      <c r="K766" s="39"/>
      <c r="L766" s="39"/>
      <c r="M766" s="39"/>
      <c r="N766" s="39"/>
      <c r="O766" s="39"/>
      <c r="P766" s="39"/>
      <c r="Q766" s="39"/>
      <c r="R766" s="39"/>
      <c r="S766" s="39"/>
      <c r="T766" s="39"/>
      <c r="U766" s="39"/>
      <c r="V766" s="39"/>
      <c r="W766" s="39"/>
      <c r="X766" s="39"/>
      <c r="Y766" s="39"/>
      <c r="Z766" s="39"/>
    </row>
    <row r="767" spans="1:26" ht="12.75" customHeight="1" x14ac:dyDescent="0.2">
      <c r="A767" s="38"/>
      <c r="B767" s="39"/>
      <c r="C767" s="39"/>
      <c r="D767" s="39"/>
      <c r="E767" s="39"/>
      <c r="F767" s="39"/>
      <c r="G767" s="39"/>
      <c r="H767" s="39"/>
      <c r="I767" s="39"/>
      <c r="J767" s="39"/>
      <c r="K767" s="39"/>
      <c r="L767" s="39"/>
      <c r="M767" s="39"/>
      <c r="N767" s="39"/>
      <c r="O767" s="39"/>
      <c r="P767" s="39"/>
      <c r="Q767" s="39"/>
      <c r="R767" s="39"/>
      <c r="S767" s="39"/>
      <c r="T767" s="39"/>
      <c r="U767" s="39"/>
      <c r="V767" s="39"/>
      <c r="W767" s="39"/>
      <c r="X767" s="39"/>
      <c r="Y767" s="39"/>
      <c r="Z767" s="39"/>
    </row>
    <row r="768" spans="1:26" ht="12.75" customHeight="1" x14ac:dyDescent="0.2">
      <c r="A768" s="38"/>
      <c r="B768" s="39"/>
      <c r="C768" s="39"/>
      <c r="D768" s="39"/>
      <c r="E768" s="39"/>
      <c r="F768" s="39"/>
      <c r="G768" s="39"/>
      <c r="H768" s="39"/>
      <c r="I768" s="39"/>
      <c r="J768" s="39"/>
      <c r="K768" s="39"/>
      <c r="L768" s="39"/>
      <c r="M768" s="39"/>
      <c r="N768" s="39"/>
      <c r="O768" s="39"/>
      <c r="P768" s="39"/>
      <c r="Q768" s="39"/>
      <c r="R768" s="39"/>
      <c r="S768" s="39"/>
      <c r="T768" s="39"/>
      <c r="U768" s="39"/>
      <c r="V768" s="39"/>
      <c r="W768" s="39"/>
      <c r="X768" s="39"/>
      <c r="Y768" s="39"/>
      <c r="Z768" s="39"/>
    </row>
    <row r="769" spans="1:26" ht="12.75" customHeight="1" x14ac:dyDescent="0.2">
      <c r="A769" s="38"/>
      <c r="B769" s="39"/>
      <c r="C769" s="39"/>
      <c r="D769" s="39"/>
      <c r="E769" s="39"/>
      <c r="F769" s="39"/>
      <c r="G769" s="39"/>
      <c r="H769" s="39"/>
      <c r="I769" s="39"/>
      <c r="J769" s="39"/>
      <c r="K769" s="39"/>
      <c r="L769" s="39"/>
      <c r="M769" s="39"/>
      <c r="N769" s="39"/>
      <c r="O769" s="39"/>
      <c r="P769" s="39"/>
      <c r="Q769" s="39"/>
      <c r="R769" s="39"/>
      <c r="S769" s="39"/>
      <c r="T769" s="39"/>
      <c r="U769" s="39"/>
      <c r="V769" s="39"/>
      <c r="W769" s="39"/>
      <c r="X769" s="39"/>
      <c r="Y769" s="39"/>
      <c r="Z769" s="39"/>
    </row>
    <row r="770" spans="1:26" ht="12.75" customHeight="1" x14ac:dyDescent="0.2">
      <c r="A770" s="38"/>
      <c r="B770" s="39"/>
      <c r="C770" s="39"/>
      <c r="D770" s="39"/>
      <c r="E770" s="39"/>
      <c r="F770" s="39"/>
      <c r="G770" s="39"/>
      <c r="H770" s="39"/>
      <c r="I770" s="39"/>
      <c r="J770" s="39"/>
      <c r="K770" s="39"/>
      <c r="L770" s="39"/>
      <c r="M770" s="39"/>
      <c r="N770" s="39"/>
      <c r="O770" s="39"/>
      <c r="P770" s="39"/>
      <c r="Q770" s="39"/>
      <c r="R770" s="39"/>
      <c r="S770" s="39"/>
      <c r="T770" s="39"/>
      <c r="U770" s="39"/>
      <c r="V770" s="39"/>
      <c r="W770" s="39"/>
      <c r="X770" s="39"/>
      <c r="Y770" s="39"/>
      <c r="Z770" s="39"/>
    </row>
    <row r="771" spans="1:26" ht="12.75" customHeight="1" x14ac:dyDescent="0.2">
      <c r="A771" s="38"/>
      <c r="B771" s="39"/>
      <c r="C771" s="39"/>
      <c r="D771" s="39"/>
      <c r="E771" s="39"/>
      <c r="F771" s="39"/>
      <c r="G771" s="39"/>
      <c r="H771" s="39"/>
      <c r="I771" s="39"/>
      <c r="J771" s="39"/>
      <c r="K771" s="39"/>
      <c r="L771" s="39"/>
      <c r="M771" s="39"/>
      <c r="N771" s="39"/>
      <c r="O771" s="39"/>
      <c r="P771" s="39"/>
      <c r="Q771" s="39"/>
      <c r="R771" s="39"/>
      <c r="S771" s="39"/>
      <c r="T771" s="39"/>
      <c r="U771" s="39"/>
      <c r="V771" s="39"/>
      <c r="W771" s="39"/>
      <c r="X771" s="39"/>
      <c r="Y771" s="39"/>
      <c r="Z771" s="39"/>
    </row>
    <row r="772" spans="1:26" ht="12.75" customHeight="1" x14ac:dyDescent="0.2">
      <c r="A772" s="38"/>
      <c r="B772" s="39"/>
      <c r="C772" s="39"/>
      <c r="D772" s="39"/>
      <c r="E772" s="39"/>
      <c r="F772" s="39"/>
      <c r="G772" s="39"/>
      <c r="H772" s="39"/>
      <c r="I772" s="39"/>
      <c r="J772" s="39"/>
      <c r="K772" s="39"/>
      <c r="L772" s="39"/>
      <c r="M772" s="39"/>
      <c r="N772" s="39"/>
      <c r="O772" s="39"/>
      <c r="P772" s="39"/>
      <c r="Q772" s="39"/>
      <c r="R772" s="39"/>
      <c r="S772" s="39"/>
      <c r="T772" s="39"/>
      <c r="U772" s="39"/>
      <c r="V772" s="39"/>
      <c r="W772" s="39"/>
      <c r="X772" s="39"/>
      <c r="Y772" s="39"/>
      <c r="Z772" s="39"/>
    </row>
    <row r="773" spans="1:26" ht="12.75" customHeight="1" x14ac:dyDescent="0.2">
      <c r="A773" s="38"/>
      <c r="B773" s="39"/>
      <c r="C773" s="39"/>
      <c r="D773" s="39"/>
      <c r="E773" s="39"/>
      <c r="F773" s="39"/>
      <c r="G773" s="39"/>
      <c r="H773" s="39"/>
      <c r="I773" s="39"/>
      <c r="J773" s="39"/>
      <c r="K773" s="39"/>
      <c r="L773" s="39"/>
      <c r="M773" s="39"/>
      <c r="N773" s="39"/>
      <c r="O773" s="39"/>
      <c r="P773" s="39"/>
      <c r="Q773" s="39"/>
      <c r="R773" s="39"/>
      <c r="S773" s="39"/>
      <c r="T773" s="39"/>
      <c r="U773" s="39"/>
      <c r="V773" s="39"/>
      <c r="W773" s="39"/>
      <c r="X773" s="39"/>
      <c r="Y773" s="39"/>
      <c r="Z773" s="39"/>
    </row>
    <row r="774" spans="1:26" ht="12.75" customHeight="1" x14ac:dyDescent="0.2">
      <c r="A774" s="38"/>
      <c r="B774" s="39"/>
      <c r="C774" s="39"/>
      <c r="D774" s="39"/>
      <c r="E774" s="39"/>
      <c r="F774" s="39"/>
      <c r="G774" s="39"/>
      <c r="H774" s="39"/>
      <c r="I774" s="39"/>
      <c r="J774" s="39"/>
      <c r="K774" s="39"/>
      <c r="L774" s="39"/>
      <c r="M774" s="39"/>
      <c r="N774" s="39"/>
      <c r="O774" s="39"/>
      <c r="P774" s="39"/>
      <c r="Q774" s="39"/>
      <c r="R774" s="39"/>
      <c r="S774" s="39"/>
      <c r="T774" s="39"/>
      <c r="U774" s="39"/>
      <c r="V774" s="39"/>
      <c r="W774" s="39"/>
      <c r="X774" s="39"/>
      <c r="Y774" s="39"/>
      <c r="Z774" s="39"/>
    </row>
    <row r="775" spans="1:26" ht="12.75" customHeight="1" x14ac:dyDescent="0.2">
      <c r="A775" s="38"/>
      <c r="B775" s="39"/>
      <c r="C775" s="39"/>
      <c r="D775" s="39"/>
      <c r="E775" s="39"/>
      <c r="F775" s="39"/>
      <c r="G775" s="39"/>
      <c r="H775" s="39"/>
      <c r="I775" s="39"/>
      <c r="J775" s="39"/>
      <c r="K775" s="39"/>
      <c r="L775" s="39"/>
      <c r="M775" s="39"/>
      <c r="N775" s="39"/>
      <c r="O775" s="39"/>
      <c r="P775" s="39"/>
      <c r="Q775" s="39"/>
      <c r="R775" s="39"/>
      <c r="S775" s="39"/>
      <c r="T775" s="39"/>
      <c r="U775" s="39"/>
      <c r="V775" s="39"/>
      <c r="W775" s="39"/>
      <c r="X775" s="39"/>
      <c r="Y775" s="39"/>
      <c r="Z775" s="39"/>
    </row>
    <row r="776" spans="1:26" ht="12.75" customHeight="1" x14ac:dyDescent="0.2">
      <c r="A776" s="38"/>
      <c r="B776" s="39"/>
      <c r="C776" s="39"/>
      <c r="D776" s="39"/>
      <c r="E776" s="39"/>
      <c r="F776" s="39"/>
      <c r="G776" s="39"/>
      <c r="H776" s="39"/>
      <c r="I776" s="39"/>
      <c r="J776" s="39"/>
      <c r="K776" s="39"/>
      <c r="L776" s="39"/>
      <c r="M776" s="39"/>
      <c r="N776" s="39"/>
      <c r="O776" s="39"/>
      <c r="P776" s="39"/>
      <c r="Q776" s="39"/>
      <c r="R776" s="39"/>
      <c r="S776" s="39"/>
      <c r="T776" s="39"/>
      <c r="U776" s="39"/>
      <c r="V776" s="39"/>
      <c r="W776" s="39"/>
      <c r="X776" s="39"/>
      <c r="Y776" s="39"/>
      <c r="Z776" s="39"/>
    </row>
    <row r="777" spans="1:26" ht="12.75" customHeight="1" x14ac:dyDescent="0.2">
      <c r="A777" s="38"/>
      <c r="B777" s="39"/>
      <c r="C777" s="39"/>
      <c r="D777" s="39"/>
      <c r="E777" s="39"/>
      <c r="F777" s="39"/>
      <c r="G777" s="39"/>
      <c r="H777" s="39"/>
      <c r="I777" s="39"/>
      <c r="J777" s="39"/>
      <c r="K777" s="39"/>
      <c r="L777" s="39"/>
      <c r="M777" s="39"/>
      <c r="N777" s="39"/>
      <c r="O777" s="39"/>
      <c r="P777" s="39"/>
      <c r="Q777" s="39"/>
      <c r="R777" s="39"/>
      <c r="S777" s="39"/>
      <c r="T777" s="39"/>
      <c r="U777" s="39"/>
      <c r="V777" s="39"/>
      <c r="W777" s="39"/>
      <c r="X777" s="39"/>
      <c r="Y777" s="39"/>
      <c r="Z777" s="39"/>
    </row>
    <row r="778" spans="1:26" ht="12.75" customHeight="1" x14ac:dyDescent="0.2">
      <c r="A778" s="38"/>
      <c r="B778" s="39"/>
      <c r="C778" s="39"/>
      <c r="D778" s="39"/>
      <c r="E778" s="39"/>
      <c r="F778" s="39"/>
      <c r="G778" s="39"/>
      <c r="H778" s="39"/>
      <c r="I778" s="39"/>
      <c r="J778" s="39"/>
      <c r="K778" s="39"/>
      <c r="L778" s="39"/>
      <c r="M778" s="39"/>
      <c r="N778" s="39"/>
      <c r="O778" s="39"/>
      <c r="P778" s="39"/>
      <c r="Q778" s="39"/>
      <c r="R778" s="39"/>
      <c r="S778" s="39"/>
      <c r="T778" s="39"/>
      <c r="U778" s="39"/>
      <c r="V778" s="39"/>
      <c r="W778" s="39"/>
      <c r="X778" s="39"/>
      <c r="Y778" s="39"/>
      <c r="Z778" s="39"/>
    </row>
    <row r="779" spans="1:26" ht="12.75" customHeight="1" x14ac:dyDescent="0.2">
      <c r="A779" s="38"/>
      <c r="B779" s="39"/>
      <c r="C779" s="39"/>
      <c r="D779" s="39"/>
      <c r="E779" s="39"/>
      <c r="F779" s="39"/>
      <c r="G779" s="39"/>
      <c r="H779" s="39"/>
      <c r="I779" s="39"/>
      <c r="J779" s="39"/>
      <c r="K779" s="39"/>
      <c r="L779" s="39"/>
      <c r="M779" s="39"/>
      <c r="N779" s="39"/>
      <c r="O779" s="39"/>
      <c r="P779" s="39"/>
      <c r="Q779" s="39"/>
      <c r="R779" s="39"/>
      <c r="S779" s="39"/>
      <c r="T779" s="39"/>
      <c r="U779" s="39"/>
      <c r="V779" s="39"/>
      <c r="W779" s="39"/>
      <c r="X779" s="39"/>
      <c r="Y779" s="39"/>
      <c r="Z779" s="39"/>
    </row>
    <row r="780" spans="1:26" ht="12.75" customHeight="1" x14ac:dyDescent="0.2">
      <c r="A780" s="38"/>
      <c r="B780" s="39"/>
      <c r="C780" s="39"/>
      <c r="D780" s="39"/>
      <c r="E780" s="39"/>
      <c r="F780" s="39"/>
      <c r="G780" s="39"/>
      <c r="H780" s="39"/>
      <c r="I780" s="39"/>
      <c r="J780" s="39"/>
      <c r="K780" s="39"/>
      <c r="L780" s="39"/>
      <c r="M780" s="39"/>
      <c r="N780" s="39"/>
      <c r="O780" s="39"/>
      <c r="P780" s="39"/>
      <c r="Q780" s="39"/>
      <c r="R780" s="39"/>
      <c r="S780" s="39"/>
      <c r="T780" s="39"/>
      <c r="U780" s="39"/>
      <c r="V780" s="39"/>
      <c r="W780" s="39"/>
      <c r="X780" s="39"/>
      <c r="Y780" s="39"/>
      <c r="Z780" s="39"/>
    </row>
    <row r="781" spans="1:26" ht="12.75" customHeight="1" x14ac:dyDescent="0.2">
      <c r="A781" s="38"/>
      <c r="B781" s="39"/>
      <c r="C781" s="39"/>
      <c r="D781" s="39"/>
      <c r="E781" s="39"/>
      <c r="F781" s="39"/>
      <c r="G781" s="39"/>
      <c r="H781" s="39"/>
      <c r="I781" s="39"/>
      <c r="J781" s="39"/>
      <c r="K781" s="39"/>
      <c r="L781" s="39"/>
      <c r="M781" s="39"/>
      <c r="N781" s="39"/>
      <c r="O781" s="39"/>
      <c r="P781" s="39"/>
      <c r="Q781" s="39"/>
      <c r="R781" s="39"/>
      <c r="S781" s="39"/>
      <c r="T781" s="39"/>
      <c r="U781" s="39"/>
      <c r="V781" s="39"/>
      <c r="W781" s="39"/>
      <c r="X781" s="39"/>
      <c r="Y781" s="39"/>
      <c r="Z781" s="39"/>
    </row>
    <row r="782" spans="1:26" ht="12.75" customHeight="1" x14ac:dyDescent="0.2">
      <c r="A782" s="38"/>
      <c r="B782" s="39"/>
      <c r="C782" s="39"/>
      <c r="D782" s="39"/>
      <c r="E782" s="39"/>
      <c r="F782" s="39"/>
      <c r="G782" s="39"/>
      <c r="H782" s="39"/>
      <c r="I782" s="39"/>
      <c r="J782" s="39"/>
      <c r="K782" s="39"/>
      <c r="L782" s="39"/>
      <c r="M782" s="39"/>
      <c r="N782" s="39"/>
      <c r="O782" s="39"/>
      <c r="P782" s="39"/>
      <c r="Q782" s="39"/>
      <c r="R782" s="39"/>
      <c r="S782" s="39"/>
      <c r="T782" s="39"/>
      <c r="U782" s="39"/>
      <c r="V782" s="39"/>
      <c r="W782" s="39"/>
      <c r="X782" s="39"/>
      <c r="Y782" s="39"/>
      <c r="Z782" s="39"/>
    </row>
    <row r="783" spans="1:26" ht="12.75" customHeight="1" x14ac:dyDescent="0.2">
      <c r="A783" s="38"/>
      <c r="B783" s="39"/>
      <c r="C783" s="39"/>
      <c r="D783" s="39"/>
      <c r="E783" s="39"/>
      <c r="F783" s="39"/>
      <c r="G783" s="39"/>
      <c r="H783" s="39"/>
      <c r="I783" s="39"/>
      <c r="J783" s="39"/>
      <c r="K783" s="39"/>
      <c r="L783" s="39"/>
      <c r="M783" s="39"/>
      <c r="N783" s="39"/>
      <c r="O783" s="39"/>
      <c r="P783" s="39"/>
      <c r="Q783" s="39"/>
      <c r="R783" s="39"/>
      <c r="S783" s="39"/>
      <c r="T783" s="39"/>
      <c r="U783" s="39"/>
      <c r="V783" s="39"/>
      <c r="W783" s="39"/>
      <c r="X783" s="39"/>
      <c r="Y783" s="39"/>
      <c r="Z783" s="39"/>
    </row>
    <row r="784" spans="1:26" ht="12.75" customHeight="1" x14ac:dyDescent="0.2">
      <c r="A784" s="38"/>
      <c r="B784" s="39"/>
      <c r="C784" s="39"/>
      <c r="D784" s="39"/>
      <c r="E784" s="39"/>
      <c r="F784" s="39"/>
      <c r="G784" s="39"/>
      <c r="H784" s="39"/>
      <c r="I784" s="39"/>
      <c r="J784" s="39"/>
      <c r="K784" s="39"/>
      <c r="L784" s="39"/>
      <c r="M784" s="39"/>
      <c r="N784" s="39"/>
      <c r="O784" s="39"/>
      <c r="P784" s="39"/>
      <c r="Q784" s="39"/>
      <c r="R784" s="39"/>
      <c r="S784" s="39"/>
      <c r="T784" s="39"/>
      <c r="U784" s="39"/>
      <c r="V784" s="39"/>
      <c r="W784" s="39"/>
      <c r="X784" s="39"/>
      <c r="Y784" s="39"/>
      <c r="Z784" s="39"/>
    </row>
    <row r="785" spans="1:26" ht="12.75" customHeight="1" x14ac:dyDescent="0.2">
      <c r="A785" s="38"/>
      <c r="B785" s="39"/>
      <c r="C785" s="39"/>
      <c r="D785" s="39"/>
      <c r="E785" s="39"/>
      <c r="F785" s="39"/>
      <c r="G785" s="39"/>
      <c r="H785" s="39"/>
      <c r="I785" s="39"/>
      <c r="J785" s="39"/>
      <c r="K785" s="39"/>
      <c r="L785" s="39"/>
      <c r="M785" s="39"/>
      <c r="N785" s="39"/>
      <c r="O785" s="39"/>
      <c r="P785" s="39"/>
      <c r="Q785" s="39"/>
      <c r="R785" s="39"/>
      <c r="S785" s="39"/>
      <c r="T785" s="39"/>
      <c r="U785" s="39"/>
      <c r="V785" s="39"/>
      <c r="W785" s="39"/>
      <c r="X785" s="39"/>
      <c r="Y785" s="39"/>
      <c r="Z785" s="39"/>
    </row>
    <row r="786" spans="1:26" ht="12.75" customHeight="1" x14ac:dyDescent="0.2">
      <c r="A786" s="38"/>
      <c r="B786" s="39"/>
      <c r="C786" s="39"/>
      <c r="D786" s="39"/>
      <c r="E786" s="39"/>
      <c r="F786" s="39"/>
      <c r="G786" s="39"/>
      <c r="H786" s="39"/>
      <c r="I786" s="39"/>
      <c r="J786" s="39"/>
      <c r="K786" s="39"/>
      <c r="L786" s="39"/>
      <c r="M786" s="39"/>
      <c r="N786" s="39"/>
      <c r="O786" s="39"/>
      <c r="P786" s="39"/>
      <c r="Q786" s="39"/>
      <c r="R786" s="39"/>
      <c r="S786" s="39"/>
      <c r="T786" s="39"/>
      <c r="U786" s="39"/>
      <c r="V786" s="39"/>
      <c r="W786" s="39"/>
      <c r="X786" s="39"/>
      <c r="Y786" s="39"/>
      <c r="Z786" s="39"/>
    </row>
    <row r="787" spans="1:26" ht="12.75" customHeight="1" x14ac:dyDescent="0.2">
      <c r="A787" s="38"/>
      <c r="B787" s="39"/>
      <c r="C787" s="39"/>
      <c r="D787" s="39"/>
      <c r="E787" s="39"/>
      <c r="F787" s="39"/>
      <c r="G787" s="39"/>
      <c r="H787" s="39"/>
      <c r="I787" s="39"/>
      <c r="J787" s="39"/>
      <c r="K787" s="39"/>
      <c r="L787" s="39"/>
      <c r="M787" s="39"/>
      <c r="N787" s="39"/>
      <c r="O787" s="39"/>
      <c r="P787" s="39"/>
      <c r="Q787" s="39"/>
      <c r="R787" s="39"/>
      <c r="S787" s="39"/>
      <c r="T787" s="39"/>
      <c r="U787" s="39"/>
      <c r="V787" s="39"/>
      <c r="W787" s="39"/>
      <c r="X787" s="39"/>
      <c r="Y787" s="39"/>
      <c r="Z787" s="39"/>
    </row>
    <row r="788" spans="1:26" ht="12.75" customHeight="1" x14ac:dyDescent="0.2">
      <c r="A788" s="38"/>
      <c r="B788" s="39"/>
      <c r="C788" s="39"/>
      <c r="D788" s="39"/>
      <c r="E788" s="39"/>
      <c r="F788" s="39"/>
      <c r="G788" s="39"/>
      <c r="H788" s="39"/>
      <c r="I788" s="39"/>
      <c r="J788" s="39"/>
      <c r="K788" s="39"/>
      <c r="L788" s="39"/>
      <c r="M788" s="39"/>
      <c r="N788" s="39"/>
      <c r="O788" s="39"/>
      <c r="P788" s="39"/>
      <c r="Q788" s="39"/>
      <c r="R788" s="39"/>
      <c r="S788" s="39"/>
      <c r="T788" s="39"/>
      <c r="U788" s="39"/>
      <c r="V788" s="39"/>
      <c r="W788" s="39"/>
      <c r="X788" s="39"/>
      <c r="Y788" s="39"/>
      <c r="Z788" s="39"/>
    </row>
    <row r="789" spans="1:26" ht="12.75" customHeight="1" x14ac:dyDescent="0.2">
      <c r="A789" s="38"/>
      <c r="B789" s="39"/>
      <c r="C789" s="39"/>
      <c r="D789" s="39"/>
      <c r="E789" s="39"/>
      <c r="F789" s="39"/>
      <c r="G789" s="39"/>
      <c r="H789" s="39"/>
      <c r="I789" s="39"/>
      <c r="J789" s="39"/>
      <c r="K789" s="39"/>
      <c r="L789" s="39"/>
      <c r="M789" s="39"/>
      <c r="N789" s="39"/>
      <c r="O789" s="39"/>
      <c r="P789" s="39"/>
      <c r="Q789" s="39"/>
      <c r="R789" s="39"/>
      <c r="S789" s="39"/>
      <c r="T789" s="39"/>
      <c r="U789" s="39"/>
      <c r="V789" s="39"/>
      <c r="W789" s="39"/>
      <c r="X789" s="39"/>
      <c r="Y789" s="39"/>
      <c r="Z789" s="39"/>
    </row>
    <row r="790" spans="1:26" ht="12.75" customHeight="1" x14ac:dyDescent="0.2">
      <c r="A790" s="38"/>
      <c r="B790" s="39"/>
      <c r="C790" s="39"/>
      <c r="D790" s="39"/>
      <c r="E790" s="39"/>
      <c r="F790" s="39"/>
      <c r="G790" s="39"/>
      <c r="H790" s="39"/>
      <c r="I790" s="39"/>
      <c r="J790" s="39"/>
      <c r="K790" s="39"/>
      <c r="L790" s="39"/>
      <c r="M790" s="39"/>
      <c r="N790" s="39"/>
      <c r="O790" s="39"/>
      <c r="P790" s="39"/>
      <c r="Q790" s="39"/>
      <c r="R790" s="39"/>
      <c r="S790" s="39"/>
      <c r="T790" s="39"/>
      <c r="U790" s="39"/>
      <c r="V790" s="39"/>
      <c r="W790" s="39"/>
      <c r="X790" s="39"/>
      <c r="Y790" s="39"/>
      <c r="Z790" s="39"/>
    </row>
    <row r="791" spans="1:26" ht="12.75" customHeight="1" x14ac:dyDescent="0.2">
      <c r="A791" s="38"/>
      <c r="B791" s="39"/>
      <c r="C791" s="39"/>
      <c r="D791" s="39"/>
      <c r="E791" s="39"/>
      <c r="F791" s="39"/>
      <c r="G791" s="39"/>
      <c r="H791" s="39"/>
      <c r="I791" s="39"/>
      <c r="J791" s="39"/>
      <c r="K791" s="39"/>
      <c r="L791" s="39"/>
      <c r="M791" s="39"/>
      <c r="N791" s="39"/>
      <c r="O791" s="39"/>
      <c r="P791" s="39"/>
      <c r="Q791" s="39"/>
      <c r="R791" s="39"/>
      <c r="S791" s="39"/>
      <c r="T791" s="39"/>
      <c r="U791" s="39"/>
      <c r="V791" s="39"/>
      <c r="W791" s="39"/>
      <c r="X791" s="39"/>
      <c r="Y791" s="39"/>
      <c r="Z791" s="39"/>
    </row>
    <row r="792" spans="1:26" ht="12.75" customHeight="1" x14ac:dyDescent="0.2">
      <c r="A792" s="38"/>
      <c r="B792" s="39"/>
      <c r="C792" s="39"/>
      <c r="D792" s="39"/>
      <c r="E792" s="39"/>
      <c r="F792" s="39"/>
      <c r="G792" s="39"/>
      <c r="H792" s="39"/>
      <c r="I792" s="39"/>
      <c r="J792" s="39"/>
      <c r="K792" s="39"/>
      <c r="L792" s="39"/>
      <c r="M792" s="39"/>
      <c r="N792" s="39"/>
      <c r="O792" s="39"/>
      <c r="P792" s="39"/>
      <c r="Q792" s="39"/>
      <c r="R792" s="39"/>
      <c r="S792" s="39"/>
      <c r="T792" s="39"/>
      <c r="U792" s="39"/>
      <c r="V792" s="39"/>
      <c r="W792" s="39"/>
      <c r="X792" s="39"/>
      <c r="Y792" s="39"/>
      <c r="Z792" s="39"/>
    </row>
    <row r="793" spans="1:26" ht="12.75" customHeight="1" x14ac:dyDescent="0.2">
      <c r="A793" s="38"/>
      <c r="B793" s="39"/>
      <c r="C793" s="39"/>
      <c r="D793" s="39"/>
      <c r="E793" s="39"/>
      <c r="F793" s="39"/>
      <c r="G793" s="39"/>
      <c r="H793" s="39"/>
      <c r="I793" s="39"/>
      <c r="J793" s="39"/>
      <c r="K793" s="39"/>
      <c r="L793" s="39"/>
      <c r="M793" s="39"/>
      <c r="N793" s="39"/>
      <c r="O793" s="39"/>
      <c r="P793" s="39"/>
      <c r="Q793" s="39"/>
      <c r="R793" s="39"/>
      <c r="S793" s="39"/>
      <c r="T793" s="39"/>
      <c r="U793" s="39"/>
      <c r="V793" s="39"/>
      <c r="W793" s="39"/>
      <c r="X793" s="39"/>
      <c r="Y793" s="39"/>
      <c r="Z793" s="39"/>
    </row>
    <row r="794" spans="1:26" ht="12.75" customHeight="1" x14ac:dyDescent="0.2">
      <c r="A794" s="38"/>
      <c r="B794" s="39"/>
      <c r="C794" s="39"/>
      <c r="D794" s="39"/>
      <c r="E794" s="39"/>
      <c r="F794" s="39"/>
      <c r="G794" s="39"/>
      <c r="H794" s="39"/>
      <c r="I794" s="39"/>
      <c r="J794" s="39"/>
      <c r="K794" s="39"/>
      <c r="L794" s="39"/>
      <c r="M794" s="39"/>
      <c r="N794" s="39"/>
      <c r="O794" s="39"/>
      <c r="P794" s="39"/>
      <c r="Q794" s="39"/>
      <c r="R794" s="39"/>
      <c r="S794" s="39"/>
      <c r="T794" s="39"/>
      <c r="U794" s="39"/>
      <c r="V794" s="39"/>
      <c r="W794" s="39"/>
      <c r="X794" s="39"/>
      <c r="Y794" s="39"/>
      <c r="Z794" s="39"/>
    </row>
    <row r="795" spans="1:26" ht="12.75" customHeight="1" x14ac:dyDescent="0.2">
      <c r="A795" s="38"/>
      <c r="B795" s="39"/>
      <c r="C795" s="39"/>
      <c r="D795" s="39"/>
      <c r="E795" s="39"/>
      <c r="F795" s="39"/>
      <c r="G795" s="39"/>
      <c r="H795" s="39"/>
      <c r="I795" s="39"/>
      <c r="J795" s="39"/>
      <c r="K795" s="39"/>
      <c r="L795" s="39"/>
      <c r="M795" s="39"/>
      <c r="N795" s="39"/>
      <c r="O795" s="39"/>
      <c r="P795" s="39"/>
      <c r="Q795" s="39"/>
      <c r="R795" s="39"/>
      <c r="S795" s="39"/>
      <c r="T795" s="39"/>
      <c r="U795" s="39"/>
      <c r="V795" s="39"/>
      <c r="W795" s="39"/>
      <c r="X795" s="39"/>
      <c r="Y795" s="39"/>
      <c r="Z795" s="39"/>
    </row>
    <row r="796" spans="1:26" ht="12.75" customHeight="1" x14ac:dyDescent="0.2">
      <c r="A796" s="38"/>
      <c r="B796" s="39"/>
      <c r="C796" s="39"/>
      <c r="D796" s="39"/>
      <c r="E796" s="39"/>
      <c r="F796" s="39"/>
      <c r="G796" s="39"/>
      <c r="H796" s="39"/>
      <c r="I796" s="39"/>
      <c r="J796" s="39"/>
      <c r="K796" s="39"/>
      <c r="L796" s="39"/>
      <c r="M796" s="39"/>
      <c r="N796" s="39"/>
      <c r="O796" s="39"/>
      <c r="P796" s="39"/>
      <c r="Q796" s="39"/>
      <c r="R796" s="39"/>
      <c r="S796" s="39"/>
      <c r="T796" s="39"/>
      <c r="U796" s="39"/>
      <c r="V796" s="39"/>
      <c r="W796" s="39"/>
      <c r="X796" s="39"/>
      <c r="Y796" s="39"/>
      <c r="Z796" s="39"/>
    </row>
    <row r="797" spans="1:26" ht="12.75" customHeight="1" x14ac:dyDescent="0.2">
      <c r="A797" s="38"/>
      <c r="B797" s="39"/>
      <c r="C797" s="39"/>
      <c r="D797" s="39"/>
      <c r="E797" s="39"/>
      <c r="F797" s="39"/>
      <c r="G797" s="39"/>
      <c r="H797" s="39"/>
      <c r="I797" s="39"/>
      <c r="J797" s="39"/>
      <c r="K797" s="39"/>
      <c r="L797" s="39"/>
      <c r="M797" s="39"/>
      <c r="N797" s="39"/>
      <c r="O797" s="39"/>
      <c r="P797" s="39"/>
      <c r="Q797" s="39"/>
      <c r="R797" s="39"/>
      <c r="S797" s="39"/>
      <c r="T797" s="39"/>
      <c r="U797" s="39"/>
      <c r="V797" s="39"/>
      <c r="W797" s="39"/>
      <c r="X797" s="39"/>
      <c r="Y797" s="39"/>
      <c r="Z797" s="39"/>
    </row>
    <row r="798" spans="1:26" ht="12.75" customHeight="1" x14ac:dyDescent="0.2">
      <c r="A798" s="38"/>
      <c r="B798" s="39"/>
      <c r="C798" s="39"/>
      <c r="D798" s="39"/>
      <c r="E798" s="39"/>
      <c r="F798" s="39"/>
      <c r="G798" s="39"/>
      <c r="H798" s="39"/>
      <c r="I798" s="39"/>
      <c r="J798" s="39"/>
      <c r="K798" s="39"/>
      <c r="L798" s="39"/>
      <c r="M798" s="39"/>
      <c r="N798" s="39"/>
      <c r="O798" s="39"/>
      <c r="P798" s="39"/>
      <c r="Q798" s="39"/>
      <c r="R798" s="39"/>
      <c r="S798" s="39"/>
      <c r="T798" s="39"/>
      <c r="U798" s="39"/>
      <c r="V798" s="39"/>
      <c r="W798" s="39"/>
      <c r="X798" s="39"/>
      <c r="Y798" s="39"/>
      <c r="Z798" s="39"/>
    </row>
    <row r="799" spans="1:26" ht="12.75" customHeight="1" x14ac:dyDescent="0.2">
      <c r="A799" s="38"/>
      <c r="B799" s="39"/>
      <c r="C799" s="39"/>
      <c r="D799" s="39"/>
      <c r="E799" s="39"/>
      <c r="F799" s="39"/>
      <c r="G799" s="39"/>
      <c r="H799" s="39"/>
      <c r="I799" s="39"/>
      <c r="J799" s="39"/>
      <c r="K799" s="39"/>
      <c r="L799" s="39"/>
      <c r="M799" s="39"/>
      <c r="N799" s="39"/>
      <c r="O799" s="39"/>
      <c r="P799" s="39"/>
      <c r="Q799" s="39"/>
      <c r="R799" s="39"/>
      <c r="S799" s="39"/>
      <c r="T799" s="39"/>
      <c r="U799" s="39"/>
      <c r="V799" s="39"/>
      <c r="W799" s="39"/>
      <c r="X799" s="39"/>
      <c r="Y799" s="39"/>
      <c r="Z799" s="39"/>
    </row>
    <row r="800" spans="1:26" ht="12.75" customHeight="1" x14ac:dyDescent="0.2">
      <c r="A800" s="38"/>
      <c r="B800" s="39"/>
      <c r="C800" s="39"/>
      <c r="D800" s="39"/>
      <c r="E800" s="39"/>
      <c r="F800" s="39"/>
      <c r="G800" s="39"/>
      <c r="H800" s="39"/>
      <c r="I800" s="39"/>
      <c r="J800" s="39"/>
      <c r="K800" s="39"/>
      <c r="L800" s="39"/>
      <c r="M800" s="39"/>
      <c r="N800" s="39"/>
      <c r="O800" s="39"/>
      <c r="P800" s="39"/>
      <c r="Q800" s="39"/>
      <c r="R800" s="39"/>
      <c r="S800" s="39"/>
      <c r="T800" s="39"/>
      <c r="U800" s="39"/>
      <c r="V800" s="39"/>
      <c r="W800" s="39"/>
      <c r="X800" s="39"/>
      <c r="Y800" s="39"/>
      <c r="Z800" s="39"/>
    </row>
    <row r="801" spans="1:26" ht="12.75" customHeight="1" x14ac:dyDescent="0.2">
      <c r="A801" s="38"/>
      <c r="B801" s="39"/>
      <c r="C801" s="39"/>
      <c r="D801" s="39"/>
      <c r="E801" s="39"/>
      <c r="F801" s="39"/>
      <c r="G801" s="39"/>
      <c r="H801" s="39"/>
      <c r="I801" s="39"/>
      <c r="J801" s="39"/>
      <c r="K801" s="39"/>
      <c r="L801" s="39"/>
      <c r="M801" s="39"/>
      <c r="N801" s="39"/>
      <c r="O801" s="39"/>
      <c r="P801" s="39"/>
      <c r="Q801" s="39"/>
      <c r="R801" s="39"/>
      <c r="S801" s="39"/>
      <c r="T801" s="39"/>
      <c r="U801" s="39"/>
      <c r="V801" s="39"/>
      <c r="W801" s="39"/>
      <c r="X801" s="39"/>
      <c r="Y801" s="39"/>
      <c r="Z801" s="39"/>
    </row>
    <row r="802" spans="1:26" ht="12.75" customHeight="1" x14ac:dyDescent="0.2">
      <c r="A802" s="38"/>
      <c r="B802" s="39"/>
      <c r="C802" s="39"/>
      <c r="D802" s="39"/>
      <c r="E802" s="39"/>
      <c r="F802" s="39"/>
      <c r="G802" s="39"/>
      <c r="H802" s="39"/>
      <c r="I802" s="39"/>
      <c r="J802" s="39"/>
      <c r="K802" s="39"/>
      <c r="L802" s="39"/>
      <c r="M802" s="39"/>
      <c r="N802" s="39"/>
      <c r="O802" s="39"/>
      <c r="P802" s="39"/>
      <c r="Q802" s="39"/>
      <c r="R802" s="39"/>
      <c r="S802" s="39"/>
      <c r="T802" s="39"/>
      <c r="U802" s="39"/>
      <c r="V802" s="39"/>
      <c r="W802" s="39"/>
      <c r="X802" s="39"/>
      <c r="Y802" s="39"/>
      <c r="Z802" s="39"/>
    </row>
    <row r="803" spans="1:26" ht="12.75" customHeight="1" x14ac:dyDescent="0.2">
      <c r="A803" s="38"/>
      <c r="B803" s="39"/>
      <c r="C803" s="39"/>
      <c r="D803" s="39"/>
      <c r="E803" s="39"/>
      <c r="F803" s="39"/>
      <c r="G803" s="39"/>
      <c r="H803" s="39"/>
      <c r="I803" s="39"/>
      <c r="J803" s="39"/>
      <c r="K803" s="39"/>
      <c r="L803" s="39"/>
      <c r="M803" s="39"/>
      <c r="N803" s="39"/>
      <c r="O803" s="39"/>
      <c r="P803" s="39"/>
      <c r="Q803" s="39"/>
      <c r="R803" s="39"/>
      <c r="S803" s="39"/>
      <c r="T803" s="39"/>
      <c r="U803" s="39"/>
      <c r="V803" s="39"/>
      <c r="W803" s="39"/>
      <c r="X803" s="39"/>
      <c r="Y803" s="39"/>
      <c r="Z803" s="39"/>
    </row>
    <row r="804" spans="1:26" ht="12.75" customHeight="1" x14ac:dyDescent="0.2">
      <c r="A804" s="38"/>
      <c r="B804" s="39"/>
      <c r="C804" s="39"/>
      <c r="D804" s="39"/>
      <c r="E804" s="39"/>
      <c r="F804" s="39"/>
      <c r="G804" s="39"/>
      <c r="H804" s="39"/>
      <c r="I804" s="39"/>
      <c r="J804" s="39"/>
      <c r="K804" s="39"/>
      <c r="L804" s="39"/>
      <c r="M804" s="39"/>
      <c r="N804" s="39"/>
      <c r="O804" s="39"/>
      <c r="P804" s="39"/>
      <c r="Q804" s="39"/>
      <c r="R804" s="39"/>
      <c r="S804" s="39"/>
      <c r="T804" s="39"/>
      <c r="U804" s="39"/>
      <c r="V804" s="39"/>
      <c r="W804" s="39"/>
      <c r="X804" s="39"/>
      <c r="Y804" s="39"/>
      <c r="Z804" s="39"/>
    </row>
    <row r="805" spans="1:26" ht="12.75" customHeight="1" x14ac:dyDescent="0.2">
      <c r="A805" s="38"/>
      <c r="B805" s="39"/>
      <c r="C805" s="39"/>
      <c r="D805" s="39"/>
      <c r="E805" s="39"/>
      <c r="F805" s="39"/>
      <c r="G805" s="39"/>
      <c r="H805" s="39"/>
      <c r="I805" s="39"/>
      <c r="J805" s="39"/>
      <c r="K805" s="39"/>
      <c r="L805" s="39"/>
      <c r="M805" s="39"/>
      <c r="N805" s="39"/>
      <c r="O805" s="39"/>
      <c r="P805" s="39"/>
      <c r="Q805" s="39"/>
      <c r="R805" s="39"/>
      <c r="S805" s="39"/>
      <c r="T805" s="39"/>
      <c r="U805" s="39"/>
      <c r="V805" s="39"/>
      <c r="W805" s="39"/>
      <c r="X805" s="39"/>
      <c r="Y805" s="39"/>
      <c r="Z805" s="39"/>
    </row>
    <row r="806" spans="1:26" ht="12.75" customHeight="1" x14ac:dyDescent="0.2">
      <c r="A806" s="38"/>
      <c r="B806" s="39"/>
      <c r="C806" s="39"/>
      <c r="D806" s="39"/>
      <c r="E806" s="39"/>
      <c r="F806" s="39"/>
      <c r="G806" s="39"/>
      <c r="H806" s="39"/>
      <c r="I806" s="39"/>
      <c r="J806" s="39"/>
      <c r="K806" s="39"/>
      <c r="L806" s="39"/>
      <c r="M806" s="39"/>
      <c r="N806" s="39"/>
      <c r="O806" s="39"/>
      <c r="P806" s="39"/>
      <c r="Q806" s="39"/>
      <c r="R806" s="39"/>
      <c r="S806" s="39"/>
      <c r="T806" s="39"/>
      <c r="U806" s="39"/>
      <c r="V806" s="39"/>
      <c r="W806" s="39"/>
      <c r="X806" s="39"/>
      <c r="Y806" s="39"/>
      <c r="Z806" s="39"/>
    </row>
    <row r="807" spans="1:26" ht="12.75" customHeight="1" x14ac:dyDescent="0.2">
      <c r="A807" s="38"/>
      <c r="B807" s="39"/>
      <c r="C807" s="39"/>
      <c r="D807" s="39"/>
      <c r="E807" s="39"/>
      <c r="F807" s="39"/>
      <c r="G807" s="39"/>
      <c r="H807" s="39"/>
      <c r="I807" s="39"/>
      <c r="J807" s="39"/>
      <c r="K807" s="39"/>
      <c r="L807" s="39"/>
      <c r="M807" s="39"/>
      <c r="N807" s="39"/>
      <c r="O807" s="39"/>
      <c r="P807" s="39"/>
      <c r="Q807" s="39"/>
      <c r="R807" s="39"/>
      <c r="S807" s="39"/>
      <c r="T807" s="39"/>
      <c r="U807" s="39"/>
      <c r="V807" s="39"/>
      <c r="W807" s="39"/>
      <c r="X807" s="39"/>
      <c r="Y807" s="39"/>
      <c r="Z807" s="39"/>
    </row>
    <row r="808" spans="1:26" ht="12.75" customHeight="1" x14ac:dyDescent="0.2">
      <c r="A808" s="38"/>
      <c r="B808" s="39"/>
      <c r="C808" s="39"/>
      <c r="D808" s="39"/>
      <c r="E808" s="39"/>
      <c r="F808" s="39"/>
      <c r="G808" s="39"/>
      <c r="H808" s="39"/>
      <c r="I808" s="39"/>
      <c r="J808" s="39"/>
      <c r="K808" s="39"/>
      <c r="L808" s="39"/>
      <c r="M808" s="39"/>
      <c r="N808" s="39"/>
      <c r="O808" s="39"/>
      <c r="P808" s="39"/>
      <c r="Q808" s="39"/>
      <c r="R808" s="39"/>
      <c r="S808" s="39"/>
      <c r="T808" s="39"/>
      <c r="U808" s="39"/>
      <c r="V808" s="39"/>
      <c r="W808" s="39"/>
      <c r="X808" s="39"/>
      <c r="Y808" s="39"/>
      <c r="Z808" s="39"/>
    </row>
    <row r="809" spans="1:26" ht="12.75" customHeight="1" x14ac:dyDescent="0.2">
      <c r="A809" s="38"/>
      <c r="B809" s="39"/>
      <c r="C809" s="39"/>
      <c r="D809" s="39"/>
      <c r="E809" s="39"/>
      <c r="F809" s="39"/>
      <c r="G809" s="39"/>
      <c r="H809" s="39"/>
      <c r="I809" s="39"/>
      <c r="J809" s="39"/>
      <c r="K809" s="39"/>
      <c r="L809" s="39"/>
      <c r="M809" s="39"/>
      <c r="N809" s="39"/>
      <c r="O809" s="39"/>
      <c r="P809" s="39"/>
      <c r="Q809" s="39"/>
      <c r="R809" s="39"/>
      <c r="S809" s="39"/>
      <c r="T809" s="39"/>
      <c r="U809" s="39"/>
      <c r="V809" s="39"/>
      <c r="W809" s="39"/>
      <c r="X809" s="39"/>
      <c r="Y809" s="39"/>
      <c r="Z809" s="39"/>
    </row>
    <row r="810" spans="1:26" ht="12.75" customHeight="1" x14ac:dyDescent="0.2">
      <c r="A810" s="38"/>
      <c r="B810" s="39"/>
      <c r="C810" s="39"/>
      <c r="D810" s="39"/>
      <c r="E810" s="39"/>
      <c r="F810" s="39"/>
      <c r="G810" s="39"/>
      <c r="H810" s="39"/>
      <c r="I810" s="39"/>
      <c r="J810" s="39"/>
      <c r="K810" s="39"/>
      <c r="L810" s="39"/>
      <c r="M810" s="39"/>
      <c r="N810" s="39"/>
      <c r="O810" s="39"/>
      <c r="P810" s="39"/>
      <c r="Q810" s="39"/>
      <c r="R810" s="39"/>
      <c r="S810" s="39"/>
      <c r="T810" s="39"/>
      <c r="U810" s="39"/>
      <c r="V810" s="39"/>
      <c r="W810" s="39"/>
      <c r="X810" s="39"/>
      <c r="Y810" s="39"/>
      <c r="Z810" s="39"/>
    </row>
    <row r="811" spans="1:26" ht="12.75" customHeight="1" x14ac:dyDescent="0.2">
      <c r="A811" s="38"/>
      <c r="B811" s="39"/>
      <c r="C811" s="39"/>
      <c r="D811" s="39"/>
      <c r="E811" s="39"/>
      <c r="F811" s="39"/>
      <c r="G811" s="39"/>
      <c r="H811" s="39"/>
      <c r="I811" s="39"/>
      <c r="J811" s="39"/>
      <c r="K811" s="39"/>
      <c r="L811" s="39"/>
      <c r="M811" s="39"/>
      <c r="N811" s="39"/>
      <c r="O811" s="39"/>
      <c r="P811" s="39"/>
      <c r="Q811" s="39"/>
      <c r="R811" s="39"/>
      <c r="S811" s="39"/>
      <c r="T811" s="39"/>
      <c r="U811" s="39"/>
      <c r="V811" s="39"/>
      <c r="W811" s="39"/>
      <c r="X811" s="39"/>
      <c r="Y811" s="39"/>
      <c r="Z811" s="39"/>
    </row>
    <row r="812" spans="1:26" ht="12.75" customHeight="1" x14ac:dyDescent="0.2">
      <c r="A812" s="38"/>
      <c r="B812" s="39"/>
      <c r="C812" s="39"/>
      <c r="D812" s="39"/>
      <c r="E812" s="39"/>
      <c r="F812" s="39"/>
      <c r="G812" s="39"/>
      <c r="H812" s="39"/>
      <c r="I812" s="39"/>
      <c r="J812" s="39"/>
      <c r="K812" s="39"/>
      <c r="L812" s="39"/>
      <c r="M812" s="39"/>
      <c r="N812" s="39"/>
      <c r="O812" s="39"/>
      <c r="P812" s="39"/>
      <c r="Q812" s="39"/>
      <c r="R812" s="39"/>
      <c r="S812" s="39"/>
      <c r="T812" s="39"/>
      <c r="U812" s="39"/>
      <c r="V812" s="39"/>
      <c r="W812" s="39"/>
      <c r="X812" s="39"/>
      <c r="Y812" s="39"/>
      <c r="Z812" s="39"/>
    </row>
    <row r="813" spans="1:26" ht="12.75" customHeight="1" x14ac:dyDescent="0.2">
      <c r="A813" s="38"/>
      <c r="B813" s="39"/>
      <c r="C813" s="39"/>
      <c r="D813" s="39"/>
      <c r="E813" s="39"/>
      <c r="F813" s="39"/>
      <c r="G813" s="39"/>
      <c r="H813" s="39"/>
      <c r="I813" s="39"/>
      <c r="J813" s="39"/>
      <c r="K813" s="39"/>
      <c r="L813" s="39"/>
      <c r="M813" s="39"/>
      <c r="N813" s="39"/>
      <c r="O813" s="39"/>
      <c r="P813" s="39"/>
      <c r="Q813" s="39"/>
      <c r="R813" s="39"/>
      <c r="S813" s="39"/>
      <c r="T813" s="39"/>
      <c r="U813" s="39"/>
      <c r="V813" s="39"/>
      <c r="W813" s="39"/>
      <c r="X813" s="39"/>
      <c r="Y813" s="39"/>
      <c r="Z813" s="39"/>
    </row>
    <row r="814" spans="1:26" ht="12.75" customHeight="1" x14ac:dyDescent="0.2">
      <c r="A814" s="38"/>
      <c r="B814" s="39"/>
      <c r="C814" s="39"/>
      <c r="D814" s="39"/>
      <c r="E814" s="39"/>
      <c r="F814" s="39"/>
      <c r="G814" s="39"/>
      <c r="H814" s="39"/>
      <c r="I814" s="39"/>
      <c r="J814" s="39"/>
      <c r="K814" s="39"/>
      <c r="L814" s="39"/>
      <c r="M814" s="39"/>
      <c r="N814" s="39"/>
      <c r="O814" s="39"/>
      <c r="P814" s="39"/>
      <c r="Q814" s="39"/>
      <c r="R814" s="39"/>
      <c r="S814" s="39"/>
      <c r="T814" s="39"/>
      <c r="U814" s="39"/>
      <c r="V814" s="39"/>
      <c r="W814" s="39"/>
      <c r="X814" s="39"/>
      <c r="Y814" s="39"/>
      <c r="Z814" s="39"/>
    </row>
    <row r="815" spans="1:26" ht="12.75" customHeight="1" x14ac:dyDescent="0.2">
      <c r="A815" s="38"/>
      <c r="B815" s="39"/>
      <c r="C815" s="39"/>
      <c r="D815" s="39"/>
      <c r="E815" s="39"/>
      <c r="F815" s="39"/>
      <c r="G815" s="39"/>
      <c r="H815" s="39"/>
      <c r="I815" s="39"/>
      <c r="J815" s="39"/>
      <c r="K815" s="39"/>
      <c r="L815" s="39"/>
      <c r="M815" s="39"/>
      <c r="N815" s="39"/>
      <c r="O815" s="39"/>
      <c r="P815" s="39"/>
      <c r="Q815" s="39"/>
      <c r="R815" s="39"/>
      <c r="S815" s="39"/>
      <c r="T815" s="39"/>
      <c r="U815" s="39"/>
      <c r="V815" s="39"/>
      <c r="W815" s="39"/>
      <c r="X815" s="39"/>
      <c r="Y815" s="39"/>
      <c r="Z815" s="39"/>
    </row>
    <row r="816" spans="1:26" ht="12.75" customHeight="1" x14ac:dyDescent="0.2">
      <c r="A816" s="38"/>
      <c r="B816" s="39"/>
      <c r="C816" s="39"/>
      <c r="D816" s="39"/>
      <c r="E816" s="39"/>
      <c r="F816" s="39"/>
      <c r="G816" s="39"/>
      <c r="H816" s="39"/>
      <c r="I816" s="39"/>
      <c r="J816" s="39"/>
      <c r="K816" s="39"/>
      <c r="L816" s="39"/>
      <c r="M816" s="39"/>
      <c r="N816" s="39"/>
      <c r="O816" s="39"/>
      <c r="P816" s="39"/>
      <c r="Q816" s="39"/>
      <c r="R816" s="39"/>
      <c r="S816" s="39"/>
      <c r="T816" s="39"/>
      <c r="U816" s="39"/>
      <c r="V816" s="39"/>
      <c r="W816" s="39"/>
      <c r="X816" s="39"/>
      <c r="Y816" s="39"/>
      <c r="Z816" s="39"/>
    </row>
    <row r="817" spans="1:26" ht="12.75" customHeight="1" x14ac:dyDescent="0.2">
      <c r="A817" s="38"/>
      <c r="B817" s="39"/>
      <c r="C817" s="39"/>
      <c r="D817" s="39"/>
      <c r="E817" s="39"/>
      <c r="F817" s="39"/>
      <c r="G817" s="39"/>
      <c r="H817" s="39"/>
      <c r="I817" s="39"/>
      <c r="J817" s="39"/>
      <c r="K817" s="39"/>
      <c r="L817" s="39"/>
      <c r="M817" s="39"/>
      <c r="N817" s="39"/>
      <c r="O817" s="39"/>
      <c r="P817" s="39"/>
      <c r="Q817" s="39"/>
      <c r="R817" s="39"/>
      <c r="S817" s="39"/>
      <c r="T817" s="39"/>
      <c r="U817" s="39"/>
      <c r="V817" s="39"/>
      <c r="W817" s="39"/>
      <c r="X817" s="39"/>
      <c r="Y817" s="39"/>
      <c r="Z817" s="39"/>
    </row>
    <row r="818" spans="1:26" ht="12.75" customHeight="1" x14ac:dyDescent="0.2">
      <c r="A818" s="38"/>
      <c r="B818" s="39"/>
      <c r="C818" s="39"/>
      <c r="D818" s="39"/>
      <c r="E818" s="39"/>
      <c r="F818" s="39"/>
      <c r="G818" s="39"/>
      <c r="H818" s="39"/>
      <c r="I818" s="39"/>
      <c r="J818" s="39"/>
      <c r="K818" s="39"/>
      <c r="L818" s="39"/>
      <c r="M818" s="39"/>
      <c r="N818" s="39"/>
      <c r="O818" s="39"/>
      <c r="P818" s="39"/>
      <c r="Q818" s="39"/>
      <c r="R818" s="39"/>
      <c r="S818" s="39"/>
      <c r="T818" s="39"/>
      <c r="U818" s="39"/>
      <c r="V818" s="39"/>
      <c r="W818" s="39"/>
      <c r="X818" s="39"/>
      <c r="Y818" s="39"/>
      <c r="Z818" s="39"/>
    </row>
    <row r="819" spans="1:26" ht="12.75" customHeight="1" x14ac:dyDescent="0.2">
      <c r="A819" s="38"/>
      <c r="B819" s="39"/>
      <c r="C819" s="39"/>
      <c r="D819" s="39"/>
      <c r="E819" s="39"/>
      <c r="F819" s="39"/>
      <c r="G819" s="39"/>
      <c r="H819" s="39"/>
      <c r="I819" s="39"/>
      <c r="J819" s="39"/>
      <c r="K819" s="39"/>
      <c r="L819" s="39"/>
      <c r="M819" s="39"/>
      <c r="N819" s="39"/>
      <c r="O819" s="39"/>
      <c r="P819" s="39"/>
      <c r="Q819" s="39"/>
      <c r="R819" s="39"/>
      <c r="S819" s="39"/>
      <c r="T819" s="39"/>
      <c r="U819" s="39"/>
      <c r="V819" s="39"/>
      <c r="W819" s="39"/>
      <c r="X819" s="39"/>
      <c r="Y819" s="39"/>
      <c r="Z819" s="39"/>
    </row>
    <row r="820" spans="1:26" ht="12.75" customHeight="1" x14ac:dyDescent="0.2">
      <c r="A820" s="38"/>
      <c r="B820" s="39"/>
      <c r="C820" s="39"/>
      <c r="D820" s="39"/>
      <c r="E820" s="39"/>
      <c r="F820" s="39"/>
      <c r="G820" s="39"/>
      <c r="H820" s="39"/>
      <c r="I820" s="39"/>
      <c r="J820" s="39"/>
      <c r="K820" s="39"/>
      <c r="L820" s="39"/>
      <c r="M820" s="39"/>
      <c r="N820" s="39"/>
      <c r="O820" s="39"/>
      <c r="P820" s="39"/>
      <c r="Q820" s="39"/>
      <c r="R820" s="39"/>
      <c r="S820" s="39"/>
      <c r="T820" s="39"/>
      <c r="U820" s="39"/>
      <c r="V820" s="39"/>
      <c r="W820" s="39"/>
      <c r="X820" s="39"/>
      <c r="Y820" s="39"/>
      <c r="Z820" s="39"/>
    </row>
    <row r="821" spans="1:26" ht="12.75" customHeight="1" x14ac:dyDescent="0.2">
      <c r="A821" s="38"/>
      <c r="B821" s="39"/>
      <c r="C821" s="39"/>
      <c r="D821" s="39"/>
      <c r="E821" s="39"/>
      <c r="F821" s="39"/>
      <c r="G821" s="39"/>
      <c r="H821" s="39"/>
      <c r="I821" s="39"/>
      <c r="J821" s="39"/>
      <c r="K821" s="39"/>
      <c r="L821" s="39"/>
      <c r="M821" s="39"/>
      <c r="N821" s="39"/>
      <c r="O821" s="39"/>
      <c r="P821" s="39"/>
      <c r="Q821" s="39"/>
      <c r="R821" s="39"/>
      <c r="S821" s="39"/>
      <c r="T821" s="39"/>
      <c r="U821" s="39"/>
      <c r="V821" s="39"/>
      <c r="W821" s="39"/>
      <c r="X821" s="39"/>
      <c r="Y821" s="39"/>
      <c r="Z821" s="39"/>
    </row>
    <row r="822" spans="1:26" ht="12.75" customHeight="1" x14ac:dyDescent="0.2">
      <c r="A822" s="38"/>
      <c r="B822" s="39"/>
      <c r="C822" s="39"/>
      <c r="D822" s="39"/>
      <c r="E822" s="39"/>
      <c r="F822" s="39"/>
      <c r="G822" s="39"/>
      <c r="H822" s="39"/>
      <c r="I822" s="39"/>
      <c r="J822" s="39"/>
      <c r="K822" s="39"/>
      <c r="L822" s="39"/>
      <c r="M822" s="39"/>
      <c r="N822" s="39"/>
      <c r="O822" s="39"/>
      <c r="P822" s="39"/>
      <c r="Q822" s="39"/>
      <c r="R822" s="39"/>
      <c r="S822" s="39"/>
      <c r="T822" s="39"/>
      <c r="U822" s="39"/>
      <c r="V822" s="39"/>
      <c r="W822" s="39"/>
      <c r="X822" s="39"/>
      <c r="Y822" s="39"/>
      <c r="Z822" s="39"/>
    </row>
    <row r="823" spans="1:26" ht="12.75" customHeight="1" x14ac:dyDescent="0.2">
      <c r="A823" s="38"/>
      <c r="B823" s="39"/>
      <c r="C823" s="39"/>
      <c r="D823" s="39"/>
      <c r="E823" s="39"/>
      <c r="F823" s="39"/>
      <c r="G823" s="39"/>
      <c r="H823" s="39"/>
      <c r="I823" s="39"/>
      <c r="J823" s="39"/>
      <c r="K823" s="39"/>
      <c r="L823" s="39"/>
      <c r="M823" s="39"/>
      <c r="N823" s="39"/>
      <c r="O823" s="39"/>
      <c r="P823" s="39"/>
      <c r="Q823" s="39"/>
      <c r="R823" s="39"/>
      <c r="S823" s="39"/>
      <c r="T823" s="39"/>
      <c r="U823" s="39"/>
      <c r="V823" s="39"/>
      <c r="W823" s="39"/>
      <c r="X823" s="39"/>
      <c r="Y823" s="39"/>
      <c r="Z823" s="39"/>
    </row>
    <row r="824" spans="1:26" ht="12.75" customHeight="1" x14ac:dyDescent="0.2">
      <c r="A824" s="38"/>
      <c r="B824" s="39"/>
      <c r="C824" s="39"/>
      <c r="D824" s="39"/>
      <c r="E824" s="39"/>
      <c r="F824" s="39"/>
      <c r="G824" s="39"/>
      <c r="H824" s="39"/>
      <c r="I824" s="39"/>
      <c r="J824" s="39"/>
      <c r="K824" s="39"/>
      <c r="L824" s="39"/>
      <c r="M824" s="39"/>
      <c r="N824" s="39"/>
      <c r="O824" s="39"/>
      <c r="P824" s="39"/>
      <c r="Q824" s="39"/>
      <c r="R824" s="39"/>
      <c r="S824" s="39"/>
      <c r="T824" s="39"/>
      <c r="U824" s="39"/>
      <c r="V824" s="39"/>
      <c r="W824" s="39"/>
      <c r="X824" s="39"/>
      <c r="Y824" s="39"/>
      <c r="Z824" s="39"/>
    </row>
    <row r="825" spans="1:26" ht="12.75" customHeight="1" x14ac:dyDescent="0.2">
      <c r="A825" s="38"/>
      <c r="B825" s="39"/>
      <c r="C825" s="39"/>
      <c r="D825" s="39"/>
      <c r="E825" s="39"/>
      <c r="F825" s="39"/>
      <c r="G825" s="39"/>
      <c r="H825" s="39"/>
      <c r="I825" s="39"/>
      <c r="J825" s="39"/>
      <c r="K825" s="39"/>
      <c r="L825" s="39"/>
      <c r="M825" s="39"/>
      <c r="N825" s="39"/>
      <c r="O825" s="39"/>
      <c r="P825" s="39"/>
      <c r="Q825" s="39"/>
      <c r="R825" s="39"/>
      <c r="S825" s="39"/>
      <c r="T825" s="39"/>
      <c r="U825" s="39"/>
      <c r="V825" s="39"/>
      <c r="W825" s="39"/>
      <c r="X825" s="39"/>
      <c r="Y825" s="39"/>
      <c r="Z825" s="39"/>
    </row>
    <row r="826" spans="1:26" ht="12.75" customHeight="1" x14ac:dyDescent="0.2">
      <c r="A826" s="38"/>
      <c r="B826" s="39"/>
      <c r="C826" s="39"/>
      <c r="D826" s="39"/>
      <c r="E826" s="39"/>
      <c r="F826" s="39"/>
      <c r="G826" s="39"/>
      <c r="H826" s="39"/>
      <c r="I826" s="39"/>
      <c r="J826" s="39"/>
      <c r="K826" s="39"/>
      <c r="L826" s="39"/>
      <c r="M826" s="39"/>
      <c r="N826" s="39"/>
      <c r="O826" s="39"/>
      <c r="P826" s="39"/>
      <c r="Q826" s="39"/>
      <c r="R826" s="39"/>
      <c r="S826" s="39"/>
      <c r="T826" s="39"/>
      <c r="U826" s="39"/>
      <c r="V826" s="39"/>
      <c r="W826" s="39"/>
      <c r="X826" s="39"/>
      <c r="Y826" s="39"/>
      <c r="Z826" s="39"/>
    </row>
    <row r="827" spans="1:26" ht="12.75" customHeight="1" x14ac:dyDescent="0.2">
      <c r="A827" s="38"/>
      <c r="B827" s="39"/>
      <c r="C827" s="39"/>
      <c r="D827" s="39"/>
      <c r="E827" s="39"/>
      <c r="F827" s="39"/>
      <c r="G827" s="39"/>
      <c r="H827" s="39"/>
      <c r="I827" s="39"/>
      <c r="J827" s="39"/>
      <c r="K827" s="39"/>
      <c r="L827" s="39"/>
      <c r="M827" s="39"/>
      <c r="N827" s="39"/>
      <c r="O827" s="39"/>
      <c r="P827" s="39"/>
      <c r="Q827" s="39"/>
      <c r="R827" s="39"/>
      <c r="S827" s="39"/>
      <c r="T827" s="39"/>
      <c r="U827" s="39"/>
      <c r="V827" s="39"/>
      <c r="W827" s="39"/>
      <c r="X827" s="39"/>
      <c r="Y827" s="39"/>
      <c r="Z827" s="39"/>
    </row>
    <row r="828" spans="1:26" ht="12.75" customHeight="1" x14ac:dyDescent="0.2">
      <c r="A828" s="38"/>
      <c r="B828" s="39"/>
      <c r="C828" s="39"/>
      <c r="D828" s="39"/>
      <c r="E828" s="39"/>
      <c r="F828" s="39"/>
      <c r="G828" s="39"/>
      <c r="H828" s="39"/>
      <c r="I828" s="39"/>
      <c r="J828" s="39"/>
      <c r="K828" s="39"/>
      <c r="L828" s="39"/>
      <c r="M828" s="39"/>
      <c r="N828" s="39"/>
      <c r="O828" s="39"/>
      <c r="P828" s="39"/>
      <c r="Q828" s="39"/>
      <c r="R828" s="39"/>
      <c r="S828" s="39"/>
      <c r="T828" s="39"/>
      <c r="U828" s="39"/>
      <c r="V828" s="39"/>
      <c r="W828" s="39"/>
      <c r="X828" s="39"/>
      <c r="Y828" s="39"/>
      <c r="Z828" s="39"/>
    </row>
    <row r="829" spans="1:26" ht="12.75" customHeight="1" x14ac:dyDescent="0.2">
      <c r="A829" s="38"/>
      <c r="B829" s="39"/>
      <c r="C829" s="39"/>
      <c r="D829" s="39"/>
      <c r="E829" s="39"/>
      <c r="F829" s="39"/>
      <c r="G829" s="39"/>
      <c r="H829" s="39"/>
      <c r="I829" s="39"/>
      <c r="J829" s="39"/>
      <c r="K829" s="39"/>
      <c r="L829" s="39"/>
      <c r="M829" s="39"/>
      <c r="N829" s="39"/>
      <c r="O829" s="39"/>
      <c r="P829" s="39"/>
      <c r="Q829" s="39"/>
      <c r="R829" s="39"/>
      <c r="S829" s="39"/>
      <c r="T829" s="39"/>
      <c r="U829" s="39"/>
      <c r="V829" s="39"/>
      <c r="W829" s="39"/>
      <c r="X829" s="39"/>
      <c r="Y829" s="39"/>
      <c r="Z829" s="39"/>
    </row>
    <row r="830" spans="1:26" ht="12.75" customHeight="1" x14ac:dyDescent="0.2">
      <c r="A830" s="38"/>
      <c r="B830" s="39"/>
      <c r="C830" s="39"/>
      <c r="D830" s="39"/>
      <c r="E830" s="39"/>
      <c r="F830" s="39"/>
      <c r="G830" s="39"/>
      <c r="H830" s="39"/>
      <c r="I830" s="39"/>
      <c r="J830" s="39"/>
      <c r="K830" s="39"/>
      <c r="L830" s="39"/>
      <c r="M830" s="39"/>
      <c r="N830" s="39"/>
      <c r="O830" s="39"/>
      <c r="P830" s="39"/>
      <c r="Q830" s="39"/>
      <c r="R830" s="39"/>
      <c r="S830" s="39"/>
      <c r="T830" s="39"/>
      <c r="U830" s="39"/>
      <c r="V830" s="39"/>
      <c r="W830" s="39"/>
      <c r="X830" s="39"/>
      <c r="Y830" s="39"/>
      <c r="Z830" s="39"/>
    </row>
    <row r="831" spans="1:26" ht="12.75" customHeight="1" x14ac:dyDescent="0.2">
      <c r="A831" s="38"/>
      <c r="B831" s="39"/>
      <c r="C831" s="39"/>
      <c r="D831" s="39"/>
      <c r="E831" s="39"/>
      <c r="F831" s="39"/>
      <c r="G831" s="39"/>
      <c r="H831" s="39"/>
      <c r="I831" s="39"/>
      <c r="J831" s="39"/>
      <c r="K831" s="39"/>
      <c r="L831" s="39"/>
      <c r="M831" s="39"/>
      <c r="N831" s="39"/>
      <c r="O831" s="39"/>
      <c r="P831" s="39"/>
      <c r="Q831" s="39"/>
      <c r="R831" s="39"/>
      <c r="S831" s="39"/>
      <c r="T831" s="39"/>
      <c r="U831" s="39"/>
      <c r="V831" s="39"/>
      <c r="W831" s="39"/>
      <c r="X831" s="39"/>
      <c r="Y831" s="39"/>
      <c r="Z831" s="39"/>
    </row>
    <row r="832" spans="1:26" ht="12.75" customHeight="1" x14ac:dyDescent="0.2">
      <c r="A832" s="38"/>
      <c r="B832" s="39"/>
      <c r="C832" s="39"/>
      <c r="D832" s="39"/>
      <c r="E832" s="39"/>
      <c r="F832" s="39"/>
      <c r="G832" s="39"/>
      <c r="H832" s="39"/>
      <c r="I832" s="39"/>
      <c r="J832" s="39"/>
      <c r="K832" s="39"/>
      <c r="L832" s="39"/>
      <c r="M832" s="39"/>
      <c r="N832" s="39"/>
      <c r="O832" s="39"/>
      <c r="P832" s="39"/>
      <c r="Q832" s="39"/>
      <c r="R832" s="39"/>
      <c r="S832" s="39"/>
      <c r="T832" s="39"/>
      <c r="U832" s="39"/>
      <c r="V832" s="39"/>
      <c r="W832" s="39"/>
      <c r="X832" s="39"/>
      <c r="Y832" s="39"/>
      <c r="Z832" s="39"/>
    </row>
    <row r="833" spans="1:26" ht="12.75" customHeight="1" x14ac:dyDescent="0.2">
      <c r="A833" s="38"/>
      <c r="B833" s="39"/>
      <c r="C833" s="39"/>
      <c r="D833" s="39"/>
      <c r="E833" s="39"/>
      <c r="F833" s="39"/>
      <c r="G833" s="39"/>
      <c r="H833" s="39"/>
      <c r="I833" s="39"/>
      <c r="J833" s="39"/>
      <c r="K833" s="39"/>
      <c r="L833" s="39"/>
      <c r="M833" s="39"/>
      <c r="N833" s="39"/>
      <c r="O833" s="39"/>
      <c r="P833" s="39"/>
      <c r="Q833" s="39"/>
      <c r="R833" s="39"/>
      <c r="S833" s="39"/>
      <c r="T833" s="39"/>
      <c r="U833" s="39"/>
      <c r="V833" s="39"/>
      <c r="W833" s="39"/>
      <c r="X833" s="39"/>
      <c r="Y833" s="39"/>
      <c r="Z833" s="39"/>
    </row>
    <row r="834" spans="1:26" ht="12.75" customHeight="1" x14ac:dyDescent="0.2">
      <c r="A834" s="38"/>
      <c r="B834" s="39"/>
      <c r="C834" s="39"/>
      <c r="D834" s="39"/>
      <c r="E834" s="39"/>
      <c r="F834" s="39"/>
      <c r="G834" s="39"/>
      <c r="H834" s="39"/>
      <c r="I834" s="39"/>
      <c r="J834" s="39"/>
      <c r="K834" s="39"/>
      <c r="L834" s="39"/>
      <c r="M834" s="39"/>
      <c r="N834" s="39"/>
      <c r="O834" s="39"/>
      <c r="P834" s="39"/>
      <c r="Q834" s="39"/>
      <c r="R834" s="39"/>
      <c r="S834" s="39"/>
      <c r="T834" s="39"/>
      <c r="U834" s="39"/>
      <c r="V834" s="39"/>
      <c r="W834" s="39"/>
      <c r="X834" s="39"/>
      <c r="Y834" s="39"/>
      <c r="Z834" s="39"/>
    </row>
    <row r="835" spans="1:26" ht="12.75" customHeight="1" x14ac:dyDescent="0.2">
      <c r="A835" s="38"/>
      <c r="B835" s="39"/>
      <c r="C835" s="39"/>
      <c r="D835" s="39"/>
      <c r="E835" s="39"/>
      <c r="F835" s="39"/>
      <c r="G835" s="39"/>
      <c r="H835" s="39"/>
      <c r="I835" s="39"/>
      <c r="J835" s="39"/>
      <c r="K835" s="39"/>
      <c r="L835" s="39"/>
      <c r="M835" s="39"/>
      <c r="N835" s="39"/>
      <c r="O835" s="39"/>
      <c r="P835" s="39"/>
      <c r="Q835" s="39"/>
      <c r="R835" s="39"/>
      <c r="S835" s="39"/>
      <c r="T835" s="39"/>
      <c r="U835" s="39"/>
      <c r="V835" s="39"/>
      <c r="W835" s="39"/>
      <c r="X835" s="39"/>
      <c r="Y835" s="39"/>
      <c r="Z835" s="39"/>
    </row>
    <row r="836" spans="1:26" ht="12.75" customHeight="1" x14ac:dyDescent="0.2">
      <c r="A836" s="38"/>
      <c r="B836" s="39"/>
      <c r="C836" s="39"/>
      <c r="D836" s="39"/>
      <c r="E836" s="39"/>
      <c r="F836" s="39"/>
      <c r="G836" s="39"/>
      <c r="H836" s="39"/>
      <c r="I836" s="39"/>
      <c r="J836" s="39"/>
      <c r="K836" s="39"/>
      <c r="L836" s="39"/>
      <c r="M836" s="39"/>
      <c r="N836" s="39"/>
      <c r="O836" s="39"/>
      <c r="P836" s="39"/>
      <c r="Q836" s="39"/>
      <c r="R836" s="39"/>
      <c r="S836" s="39"/>
      <c r="T836" s="39"/>
      <c r="U836" s="39"/>
      <c r="V836" s="39"/>
      <c r="W836" s="39"/>
      <c r="X836" s="39"/>
      <c r="Y836" s="39"/>
      <c r="Z836" s="39"/>
    </row>
    <row r="837" spans="1:26" ht="12.75" customHeight="1" x14ac:dyDescent="0.2">
      <c r="A837" s="38"/>
      <c r="B837" s="39"/>
      <c r="C837" s="39"/>
      <c r="D837" s="39"/>
      <c r="E837" s="39"/>
      <c r="F837" s="39"/>
      <c r="G837" s="39"/>
      <c r="H837" s="39"/>
      <c r="I837" s="39"/>
      <c r="J837" s="39"/>
      <c r="K837" s="39"/>
      <c r="L837" s="39"/>
      <c r="M837" s="39"/>
      <c r="N837" s="39"/>
      <c r="O837" s="39"/>
      <c r="P837" s="39"/>
      <c r="Q837" s="39"/>
      <c r="R837" s="39"/>
      <c r="S837" s="39"/>
      <c r="T837" s="39"/>
      <c r="U837" s="39"/>
      <c r="V837" s="39"/>
      <c r="W837" s="39"/>
      <c r="X837" s="39"/>
      <c r="Y837" s="39"/>
      <c r="Z837" s="39"/>
    </row>
    <row r="838" spans="1:26" ht="12.75" customHeight="1" x14ac:dyDescent="0.2">
      <c r="A838" s="38"/>
      <c r="B838" s="39"/>
      <c r="C838" s="39"/>
      <c r="D838" s="39"/>
      <c r="E838" s="39"/>
      <c r="F838" s="39"/>
      <c r="G838" s="39"/>
      <c r="H838" s="39"/>
      <c r="I838" s="39"/>
      <c r="J838" s="39"/>
      <c r="K838" s="39"/>
      <c r="L838" s="39"/>
      <c r="M838" s="39"/>
      <c r="N838" s="39"/>
      <c r="O838" s="39"/>
      <c r="P838" s="39"/>
      <c r="Q838" s="39"/>
      <c r="R838" s="39"/>
      <c r="S838" s="39"/>
      <c r="T838" s="39"/>
      <c r="U838" s="39"/>
      <c r="V838" s="39"/>
      <c r="W838" s="39"/>
      <c r="X838" s="39"/>
      <c r="Y838" s="39"/>
      <c r="Z838" s="39"/>
    </row>
    <row r="839" spans="1:26" ht="12.75" customHeight="1" x14ac:dyDescent="0.2">
      <c r="A839" s="38"/>
      <c r="B839" s="39"/>
      <c r="C839" s="39"/>
      <c r="D839" s="39"/>
      <c r="E839" s="39"/>
      <c r="F839" s="39"/>
      <c r="G839" s="39"/>
      <c r="H839" s="39"/>
      <c r="I839" s="39"/>
      <c r="J839" s="39"/>
      <c r="K839" s="39"/>
      <c r="L839" s="39"/>
      <c r="M839" s="39"/>
      <c r="N839" s="39"/>
      <c r="O839" s="39"/>
      <c r="P839" s="39"/>
      <c r="Q839" s="39"/>
      <c r="R839" s="39"/>
      <c r="S839" s="39"/>
      <c r="T839" s="39"/>
      <c r="U839" s="39"/>
      <c r="V839" s="39"/>
      <c r="W839" s="39"/>
      <c r="X839" s="39"/>
      <c r="Y839" s="39"/>
      <c r="Z839" s="39"/>
    </row>
    <row r="840" spans="1:26" ht="12.75" customHeight="1" x14ac:dyDescent="0.2">
      <c r="A840" s="38"/>
      <c r="B840" s="39"/>
      <c r="C840" s="39"/>
      <c r="D840" s="39"/>
      <c r="E840" s="39"/>
      <c r="F840" s="39"/>
      <c r="G840" s="39"/>
      <c r="H840" s="39"/>
      <c r="I840" s="39"/>
      <c r="J840" s="39"/>
      <c r="K840" s="39"/>
      <c r="L840" s="39"/>
      <c r="M840" s="39"/>
      <c r="N840" s="39"/>
      <c r="O840" s="39"/>
      <c r="P840" s="39"/>
      <c r="Q840" s="39"/>
      <c r="R840" s="39"/>
      <c r="S840" s="39"/>
      <c r="T840" s="39"/>
      <c r="U840" s="39"/>
      <c r="V840" s="39"/>
      <c r="W840" s="39"/>
      <c r="X840" s="39"/>
      <c r="Y840" s="39"/>
      <c r="Z840" s="39"/>
    </row>
    <row r="841" spans="1:26" ht="12.75" customHeight="1" x14ac:dyDescent="0.2">
      <c r="A841" s="38"/>
      <c r="B841" s="39"/>
      <c r="C841" s="39"/>
      <c r="D841" s="39"/>
      <c r="E841" s="39"/>
      <c r="F841" s="39"/>
      <c r="G841" s="39"/>
      <c r="H841" s="39"/>
      <c r="I841" s="39"/>
      <c r="J841" s="39"/>
      <c r="K841" s="39"/>
      <c r="L841" s="39"/>
      <c r="M841" s="39"/>
      <c r="N841" s="39"/>
      <c r="O841" s="39"/>
      <c r="P841" s="39"/>
      <c r="Q841" s="39"/>
      <c r="R841" s="39"/>
      <c r="S841" s="39"/>
      <c r="T841" s="39"/>
      <c r="U841" s="39"/>
      <c r="V841" s="39"/>
      <c r="W841" s="39"/>
      <c r="X841" s="39"/>
      <c r="Y841" s="39"/>
      <c r="Z841" s="39"/>
    </row>
    <row r="842" spans="1:26" ht="12.75" customHeight="1" x14ac:dyDescent="0.2">
      <c r="A842" s="38"/>
      <c r="B842" s="39"/>
      <c r="C842" s="39"/>
      <c r="D842" s="39"/>
      <c r="E842" s="39"/>
      <c r="F842" s="39"/>
      <c r="G842" s="39"/>
      <c r="H842" s="39"/>
      <c r="I842" s="39"/>
      <c r="J842" s="39"/>
      <c r="K842" s="39"/>
      <c r="L842" s="39"/>
      <c r="M842" s="39"/>
      <c r="N842" s="39"/>
      <c r="O842" s="39"/>
      <c r="P842" s="39"/>
      <c r="Q842" s="39"/>
      <c r="R842" s="39"/>
      <c r="S842" s="39"/>
      <c r="T842" s="39"/>
      <c r="U842" s="39"/>
      <c r="V842" s="39"/>
      <c r="W842" s="39"/>
      <c r="X842" s="39"/>
      <c r="Y842" s="39"/>
      <c r="Z842" s="39"/>
    </row>
    <row r="843" spans="1:26" ht="12.75" customHeight="1" x14ac:dyDescent="0.2">
      <c r="A843" s="38"/>
      <c r="B843" s="39"/>
      <c r="C843" s="39"/>
      <c r="D843" s="39"/>
      <c r="E843" s="39"/>
      <c r="F843" s="39"/>
      <c r="G843" s="39"/>
      <c r="H843" s="39"/>
      <c r="I843" s="39"/>
      <c r="J843" s="39"/>
      <c r="K843" s="39"/>
      <c r="L843" s="39"/>
      <c r="M843" s="39"/>
      <c r="N843" s="39"/>
      <c r="O843" s="39"/>
      <c r="P843" s="39"/>
      <c r="Q843" s="39"/>
      <c r="R843" s="39"/>
      <c r="S843" s="39"/>
      <c r="T843" s="39"/>
      <c r="U843" s="39"/>
      <c r="V843" s="39"/>
      <c r="W843" s="39"/>
      <c r="X843" s="39"/>
      <c r="Y843" s="39"/>
      <c r="Z843" s="39"/>
    </row>
    <row r="844" spans="1:26" ht="12.75" customHeight="1" x14ac:dyDescent="0.2">
      <c r="A844" s="38"/>
      <c r="B844" s="39"/>
      <c r="C844" s="39"/>
      <c r="D844" s="39"/>
      <c r="E844" s="39"/>
      <c r="F844" s="39"/>
      <c r="G844" s="39"/>
      <c r="H844" s="39"/>
      <c r="I844" s="39"/>
      <c r="J844" s="39"/>
      <c r="K844" s="39"/>
      <c r="L844" s="39"/>
      <c r="M844" s="39"/>
      <c r="N844" s="39"/>
      <c r="O844" s="39"/>
      <c r="P844" s="39"/>
      <c r="Q844" s="39"/>
      <c r="R844" s="39"/>
      <c r="S844" s="39"/>
      <c r="T844" s="39"/>
      <c r="U844" s="39"/>
      <c r="V844" s="39"/>
      <c r="W844" s="39"/>
      <c r="X844" s="39"/>
      <c r="Y844" s="39"/>
      <c r="Z844" s="39"/>
    </row>
    <row r="845" spans="1:26" ht="12.75" customHeight="1" x14ac:dyDescent="0.2">
      <c r="A845" s="38"/>
      <c r="B845" s="39"/>
      <c r="C845" s="39"/>
      <c r="D845" s="39"/>
      <c r="E845" s="39"/>
      <c r="F845" s="39"/>
      <c r="G845" s="39"/>
      <c r="H845" s="39"/>
      <c r="I845" s="39"/>
      <c r="J845" s="39"/>
      <c r="K845" s="39"/>
      <c r="L845" s="39"/>
      <c r="M845" s="39"/>
      <c r="N845" s="39"/>
      <c r="O845" s="39"/>
      <c r="P845" s="39"/>
      <c r="Q845" s="39"/>
      <c r="R845" s="39"/>
      <c r="S845" s="39"/>
      <c r="T845" s="39"/>
      <c r="U845" s="39"/>
      <c r="V845" s="39"/>
      <c r="W845" s="39"/>
      <c r="X845" s="39"/>
      <c r="Y845" s="39"/>
      <c r="Z845" s="39"/>
    </row>
    <row r="846" spans="1:26" ht="12.75" customHeight="1" x14ac:dyDescent="0.2">
      <c r="A846" s="38"/>
      <c r="B846" s="39"/>
      <c r="C846" s="39"/>
      <c r="D846" s="39"/>
      <c r="E846" s="39"/>
      <c r="F846" s="39"/>
      <c r="G846" s="39"/>
      <c r="H846" s="39"/>
      <c r="I846" s="39"/>
      <c r="J846" s="39"/>
      <c r="K846" s="39"/>
      <c r="L846" s="39"/>
      <c r="M846" s="39"/>
      <c r="N846" s="39"/>
      <c r="O846" s="39"/>
      <c r="P846" s="39"/>
      <c r="Q846" s="39"/>
      <c r="R846" s="39"/>
      <c r="S846" s="39"/>
      <c r="T846" s="39"/>
      <c r="U846" s="39"/>
      <c r="V846" s="39"/>
      <c r="W846" s="39"/>
      <c r="X846" s="39"/>
      <c r="Y846" s="39"/>
      <c r="Z846" s="39"/>
    </row>
    <row r="847" spans="1:26" ht="12.75" customHeight="1" x14ac:dyDescent="0.2">
      <c r="A847" s="38"/>
      <c r="B847" s="39"/>
      <c r="C847" s="39"/>
      <c r="D847" s="39"/>
      <c r="E847" s="39"/>
      <c r="F847" s="39"/>
      <c r="G847" s="39"/>
      <c r="H847" s="39"/>
      <c r="I847" s="39"/>
      <c r="J847" s="39"/>
      <c r="K847" s="39"/>
      <c r="L847" s="39"/>
      <c r="M847" s="39"/>
      <c r="N847" s="39"/>
      <c r="O847" s="39"/>
      <c r="P847" s="39"/>
      <c r="Q847" s="39"/>
      <c r="R847" s="39"/>
      <c r="S847" s="39"/>
      <c r="T847" s="39"/>
      <c r="U847" s="39"/>
      <c r="V847" s="39"/>
      <c r="W847" s="39"/>
      <c r="X847" s="39"/>
      <c r="Y847" s="39"/>
      <c r="Z847" s="39"/>
    </row>
    <row r="848" spans="1:26" ht="12.75" customHeight="1" x14ac:dyDescent="0.2">
      <c r="A848" s="38"/>
      <c r="B848" s="39"/>
      <c r="C848" s="39"/>
      <c r="D848" s="39"/>
      <c r="E848" s="39"/>
      <c r="F848" s="39"/>
      <c r="G848" s="39"/>
      <c r="H848" s="39"/>
      <c r="I848" s="39"/>
      <c r="J848" s="39"/>
      <c r="K848" s="39"/>
      <c r="L848" s="39"/>
      <c r="M848" s="39"/>
      <c r="N848" s="39"/>
      <c r="O848" s="39"/>
      <c r="P848" s="39"/>
      <c r="Q848" s="39"/>
      <c r="R848" s="39"/>
      <c r="S848" s="39"/>
      <c r="T848" s="39"/>
      <c r="U848" s="39"/>
      <c r="V848" s="39"/>
      <c r="W848" s="39"/>
      <c r="X848" s="39"/>
      <c r="Y848" s="39"/>
      <c r="Z848" s="39"/>
    </row>
    <row r="849" spans="1:26" ht="12.75" customHeight="1" x14ac:dyDescent="0.2">
      <c r="A849" s="38"/>
      <c r="B849" s="39"/>
      <c r="C849" s="39"/>
      <c r="D849" s="39"/>
      <c r="E849" s="39"/>
      <c r="F849" s="39"/>
      <c r="G849" s="39"/>
      <c r="H849" s="39"/>
      <c r="I849" s="39"/>
      <c r="J849" s="39"/>
      <c r="K849" s="39"/>
      <c r="L849" s="39"/>
      <c r="M849" s="39"/>
      <c r="N849" s="39"/>
      <c r="O849" s="39"/>
      <c r="P849" s="39"/>
      <c r="Q849" s="39"/>
      <c r="R849" s="39"/>
      <c r="S849" s="39"/>
      <c r="T849" s="39"/>
      <c r="U849" s="39"/>
      <c r="V849" s="39"/>
      <c r="W849" s="39"/>
      <c r="X849" s="39"/>
      <c r="Y849" s="39"/>
      <c r="Z849" s="39"/>
    </row>
    <row r="850" spans="1:26" ht="12.75" customHeight="1" x14ac:dyDescent="0.2">
      <c r="A850" s="38"/>
      <c r="B850" s="39"/>
      <c r="C850" s="39"/>
      <c r="D850" s="39"/>
      <c r="E850" s="39"/>
      <c r="F850" s="39"/>
      <c r="G850" s="39"/>
      <c r="H850" s="39"/>
      <c r="I850" s="39"/>
      <c r="J850" s="39"/>
      <c r="K850" s="39"/>
      <c r="L850" s="39"/>
      <c r="M850" s="39"/>
      <c r="N850" s="39"/>
      <c r="O850" s="39"/>
      <c r="P850" s="39"/>
      <c r="Q850" s="39"/>
      <c r="R850" s="39"/>
      <c r="S850" s="39"/>
      <c r="T850" s="39"/>
      <c r="U850" s="39"/>
      <c r="V850" s="39"/>
      <c r="W850" s="39"/>
      <c r="X850" s="39"/>
      <c r="Y850" s="39"/>
      <c r="Z850" s="39"/>
    </row>
    <row r="851" spans="1:26" ht="12.75" customHeight="1" x14ac:dyDescent="0.2">
      <c r="A851" s="38"/>
      <c r="B851" s="39"/>
      <c r="C851" s="39"/>
      <c r="D851" s="39"/>
      <c r="E851" s="39"/>
      <c r="F851" s="39"/>
      <c r="G851" s="39"/>
      <c r="H851" s="39"/>
      <c r="I851" s="39"/>
      <c r="J851" s="39"/>
      <c r="K851" s="39"/>
      <c r="L851" s="39"/>
      <c r="M851" s="39"/>
      <c r="N851" s="39"/>
      <c r="O851" s="39"/>
      <c r="P851" s="39"/>
      <c r="Q851" s="39"/>
      <c r="R851" s="39"/>
      <c r="S851" s="39"/>
      <c r="T851" s="39"/>
      <c r="U851" s="39"/>
      <c r="V851" s="39"/>
      <c r="W851" s="39"/>
      <c r="X851" s="39"/>
      <c r="Y851" s="39"/>
      <c r="Z851" s="39"/>
    </row>
    <row r="852" spans="1:26" ht="12.75" customHeight="1" x14ac:dyDescent="0.2">
      <c r="A852" s="38"/>
      <c r="B852" s="39"/>
      <c r="C852" s="39"/>
      <c r="D852" s="39"/>
      <c r="E852" s="39"/>
      <c r="F852" s="39"/>
      <c r="G852" s="39"/>
      <c r="H852" s="39"/>
      <c r="I852" s="39"/>
      <c r="J852" s="39"/>
      <c r="K852" s="39"/>
      <c r="L852" s="39"/>
      <c r="M852" s="39"/>
      <c r="N852" s="39"/>
      <c r="O852" s="39"/>
      <c r="P852" s="39"/>
      <c r="Q852" s="39"/>
      <c r="R852" s="39"/>
      <c r="S852" s="39"/>
      <c r="T852" s="39"/>
      <c r="U852" s="39"/>
      <c r="V852" s="39"/>
      <c r="W852" s="39"/>
      <c r="X852" s="39"/>
      <c r="Y852" s="39"/>
      <c r="Z852" s="39"/>
    </row>
    <row r="853" spans="1:26" ht="12.75" customHeight="1" x14ac:dyDescent="0.2">
      <c r="A853" s="38"/>
      <c r="B853" s="39"/>
      <c r="C853" s="39"/>
      <c r="D853" s="39"/>
      <c r="E853" s="39"/>
      <c r="F853" s="39"/>
      <c r="G853" s="39"/>
      <c r="H853" s="39"/>
      <c r="I853" s="39"/>
      <c r="J853" s="39"/>
      <c r="K853" s="39"/>
      <c r="L853" s="39"/>
      <c r="M853" s="39"/>
      <c r="N853" s="39"/>
      <c r="O853" s="39"/>
      <c r="P853" s="39"/>
      <c r="Q853" s="39"/>
      <c r="R853" s="39"/>
      <c r="S853" s="39"/>
      <c r="T853" s="39"/>
      <c r="U853" s="39"/>
      <c r="V853" s="39"/>
      <c r="W853" s="39"/>
      <c r="X853" s="39"/>
      <c r="Y853" s="39"/>
      <c r="Z853" s="39"/>
    </row>
    <row r="854" spans="1:26" ht="12.75" customHeight="1" x14ac:dyDescent="0.2">
      <c r="A854" s="38"/>
      <c r="B854" s="39"/>
      <c r="C854" s="39"/>
      <c r="D854" s="39"/>
      <c r="E854" s="39"/>
      <c r="F854" s="39"/>
      <c r="G854" s="39"/>
      <c r="H854" s="39"/>
      <c r="I854" s="39"/>
      <c r="J854" s="39"/>
      <c r="K854" s="39"/>
      <c r="L854" s="39"/>
      <c r="M854" s="39"/>
      <c r="N854" s="39"/>
      <c r="O854" s="39"/>
      <c r="P854" s="39"/>
      <c r="Q854" s="39"/>
      <c r="R854" s="39"/>
      <c r="S854" s="39"/>
      <c r="T854" s="39"/>
      <c r="U854" s="39"/>
      <c r="V854" s="39"/>
      <c r="W854" s="39"/>
      <c r="X854" s="39"/>
      <c r="Y854" s="39"/>
      <c r="Z854" s="39"/>
    </row>
    <row r="855" spans="1:26" ht="12.75" customHeight="1" x14ac:dyDescent="0.2">
      <c r="A855" s="38"/>
      <c r="B855" s="39"/>
      <c r="C855" s="39"/>
      <c r="D855" s="39"/>
      <c r="E855" s="39"/>
      <c r="F855" s="39"/>
      <c r="G855" s="39"/>
      <c r="H855" s="39"/>
      <c r="I855" s="39"/>
      <c r="J855" s="39"/>
      <c r="K855" s="39"/>
      <c r="L855" s="39"/>
      <c r="M855" s="39"/>
      <c r="N855" s="39"/>
      <c r="O855" s="39"/>
      <c r="P855" s="39"/>
      <c r="Q855" s="39"/>
      <c r="R855" s="39"/>
      <c r="S855" s="39"/>
      <c r="T855" s="39"/>
      <c r="U855" s="39"/>
      <c r="V855" s="39"/>
      <c r="W855" s="39"/>
      <c r="X855" s="39"/>
      <c r="Y855" s="39"/>
      <c r="Z855" s="39"/>
    </row>
    <row r="856" spans="1:26" ht="12.75" customHeight="1" x14ac:dyDescent="0.2">
      <c r="A856" s="38"/>
      <c r="B856" s="39"/>
      <c r="C856" s="39"/>
      <c r="D856" s="39"/>
      <c r="E856" s="39"/>
      <c r="F856" s="39"/>
      <c r="G856" s="39"/>
      <c r="H856" s="39"/>
      <c r="I856" s="39"/>
      <c r="J856" s="39"/>
      <c r="K856" s="39"/>
      <c r="L856" s="39"/>
      <c r="M856" s="39"/>
      <c r="N856" s="39"/>
      <c r="O856" s="39"/>
      <c r="P856" s="39"/>
      <c r="Q856" s="39"/>
      <c r="R856" s="39"/>
      <c r="S856" s="39"/>
      <c r="T856" s="39"/>
      <c r="U856" s="39"/>
      <c r="V856" s="39"/>
      <c r="W856" s="39"/>
      <c r="X856" s="39"/>
      <c r="Y856" s="39"/>
      <c r="Z856" s="39"/>
    </row>
    <row r="857" spans="1:26" ht="12.75" customHeight="1" x14ac:dyDescent="0.2">
      <c r="A857" s="38"/>
      <c r="B857" s="39"/>
      <c r="C857" s="39"/>
      <c r="D857" s="39"/>
      <c r="E857" s="39"/>
      <c r="F857" s="39"/>
      <c r="G857" s="39"/>
      <c r="H857" s="39"/>
      <c r="I857" s="39"/>
      <c r="J857" s="39"/>
      <c r="K857" s="39"/>
      <c r="L857" s="39"/>
      <c r="M857" s="39"/>
      <c r="N857" s="39"/>
      <c r="O857" s="39"/>
      <c r="P857" s="39"/>
      <c r="Q857" s="39"/>
      <c r="R857" s="39"/>
      <c r="S857" s="39"/>
      <c r="T857" s="39"/>
      <c r="U857" s="39"/>
      <c r="V857" s="39"/>
      <c r="W857" s="39"/>
      <c r="X857" s="39"/>
      <c r="Y857" s="39"/>
      <c r="Z857" s="39"/>
    </row>
    <row r="858" spans="1:26" ht="12.75" customHeight="1" x14ac:dyDescent="0.2">
      <c r="A858" s="38"/>
      <c r="B858" s="39"/>
      <c r="C858" s="39"/>
      <c r="D858" s="39"/>
      <c r="E858" s="39"/>
      <c r="F858" s="39"/>
      <c r="G858" s="39"/>
      <c r="H858" s="39"/>
      <c r="I858" s="39"/>
      <c r="J858" s="39"/>
      <c r="K858" s="39"/>
      <c r="L858" s="39"/>
      <c r="M858" s="39"/>
      <c r="N858" s="39"/>
      <c r="O858" s="39"/>
      <c r="P858" s="39"/>
      <c r="Q858" s="39"/>
      <c r="R858" s="39"/>
      <c r="S858" s="39"/>
      <c r="T858" s="39"/>
      <c r="U858" s="39"/>
      <c r="V858" s="39"/>
      <c r="W858" s="39"/>
      <c r="X858" s="39"/>
      <c r="Y858" s="39"/>
      <c r="Z858" s="39"/>
    </row>
    <row r="859" spans="1:26" ht="12.75" customHeight="1" x14ac:dyDescent="0.2">
      <c r="A859" s="38"/>
      <c r="B859" s="39"/>
      <c r="C859" s="39"/>
      <c r="D859" s="39"/>
      <c r="E859" s="39"/>
      <c r="F859" s="39"/>
      <c r="G859" s="39"/>
      <c r="H859" s="39"/>
      <c r="I859" s="39"/>
      <c r="J859" s="39"/>
      <c r="K859" s="39"/>
      <c r="L859" s="39"/>
      <c r="M859" s="39"/>
      <c r="N859" s="39"/>
      <c r="O859" s="39"/>
      <c r="P859" s="39"/>
      <c r="Q859" s="39"/>
      <c r="R859" s="39"/>
      <c r="S859" s="39"/>
      <c r="T859" s="39"/>
      <c r="U859" s="39"/>
      <c r="V859" s="39"/>
      <c r="W859" s="39"/>
      <c r="X859" s="39"/>
      <c r="Y859" s="39"/>
      <c r="Z859" s="39"/>
    </row>
    <row r="860" spans="1:26" ht="12.75" customHeight="1" x14ac:dyDescent="0.2">
      <c r="A860" s="38"/>
      <c r="B860" s="39"/>
      <c r="C860" s="39"/>
      <c r="D860" s="39"/>
      <c r="E860" s="39"/>
      <c r="F860" s="39"/>
      <c r="G860" s="39"/>
      <c r="H860" s="39"/>
      <c r="I860" s="39"/>
      <c r="J860" s="39"/>
      <c r="K860" s="39"/>
      <c r="L860" s="39"/>
      <c r="M860" s="39"/>
      <c r="N860" s="39"/>
      <c r="O860" s="39"/>
      <c r="P860" s="39"/>
      <c r="Q860" s="39"/>
      <c r="R860" s="39"/>
      <c r="S860" s="39"/>
      <c r="T860" s="39"/>
      <c r="U860" s="39"/>
      <c r="V860" s="39"/>
      <c r="W860" s="39"/>
      <c r="X860" s="39"/>
      <c r="Y860" s="39"/>
      <c r="Z860" s="39"/>
    </row>
    <row r="861" spans="1:26" ht="12.75" customHeight="1" x14ac:dyDescent="0.2">
      <c r="A861" s="38"/>
      <c r="B861" s="39"/>
      <c r="C861" s="39"/>
      <c r="D861" s="39"/>
      <c r="E861" s="39"/>
      <c r="F861" s="39"/>
      <c r="G861" s="39"/>
      <c r="H861" s="39"/>
      <c r="I861" s="39"/>
      <c r="J861" s="39"/>
      <c r="K861" s="39"/>
      <c r="L861" s="39"/>
      <c r="M861" s="39"/>
      <c r="N861" s="39"/>
      <c r="O861" s="39"/>
      <c r="P861" s="39"/>
      <c r="Q861" s="39"/>
      <c r="R861" s="39"/>
      <c r="S861" s="39"/>
      <c r="T861" s="39"/>
      <c r="U861" s="39"/>
      <c r="V861" s="39"/>
      <c r="W861" s="39"/>
      <c r="X861" s="39"/>
      <c r="Y861" s="39"/>
      <c r="Z861" s="39"/>
    </row>
    <row r="862" spans="1:26" ht="12.75" customHeight="1" x14ac:dyDescent="0.2">
      <c r="A862" s="38"/>
      <c r="B862" s="39"/>
      <c r="C862" s="39"/>
      <c r="D862" s="39"/>
      <c r="E862" s="39"/>
      <c r="F862" s="39"/>
      <c r="G862" s="39"/>
      <c r="H862" s="39"/>
      <c r="I862" s="39"/>
      <c r="J862" s="39"/>
      <c r="K862" s="39"/>
      <c r="L862" s="39"/>
      <c r="M862" s="39"/>
      <c r="N862" s="39"/>
      <c r="O862" s="39"/>
      <c r="P862" s="39"/>
      <c r="Q862" s="39"/>
      <c r="R862" s="39"/>
      <c r="S862" s="39"/>
      <c r="T862" s="39"/>
      <c r="U862" s="39"/>
      <c r="V862" s="39"/>
      <c r="W862" s="39"/>
      <c r="X862" s="39"/>
      <c r="Y862" s="39"/>
      <c r="Z862" s="39"/>
    </row>
    <row r="863" spans="1:26" ht="12.75" customHeight="1" x14ac:dyDescent="0.2">
      <c r="A863" s="38"/>
      <c r="B863" s="39"/>
      <c r="C863" s="39"/>
      <c r="D863" s="39"/>
      <c r="E863" s="39"/>
      <c r="F863" s="39"/>
      <c r="G863" s="39"/>
      <c r="H863" s="39"/>
      <c r="I863" s="39"/>
      <c r="J863" s="39"/>
      <c r="K863" s="39"/>
      <c r="L863" s="39"/>
      <c r="M863" s="39"/>
      <c r="N863" s="39"/>
      <c r="O863" s="39"/>
      <c r="P863" s="39"/>
      <c r="Q863" s="39"/>
      <c r="R863" s="39"/>
      <c r="S863" s="39"/>
      <c r="T863" s="39"/>
      <c r="U863" s="39"/>
      <c r="V863" s="39"/>
      <c r="W863" s="39"/>
      <c r="X863" s="39"/>
      <c r="Y863" s="39"/>
      <c r="Z863" s="39"/>
    </row>
    <row r="864" spans="1:26" ht="12.75" customHeight="1" x14ac:dyDescent="0.2">
      <c r="A864" s="38"/>
      <c r="B864" s="39"/>
      <c r="C864" s="39"/>
      <c r="D864" s="39"/>
      <c r="E864" s="39"/>
      <c r="F864" s="39"/>
      <c r="G864" s="39"/>
      <c r="H864" s="39"/>
      <c r="I864" s="39"/>
      <c r="J864" s="39"/>
      <c r="K864" s="39"/>
      <c r="L864" s="39"/>
      <c r="M864" s="39"/>
      <c r="N864" s="39"/>
      <c r="O864" s="39"/>
      <c r="P864" s="39"/>
      <c r="Q864" s="39"/>
      <c r="R864" s="39"/>
      <c r="S864" s="39"/>
      <c r="T864" s="39"/>
      <c r="U864" s="39"/>
      <c r="V864" s="39"/>
      <c r="W864" s="39"/>
      <c r="X864" s="39"/>
      <c r="Y864" s="39"/>
      <c r="Z864" s="39"/>
    </row>
    <row r="865" spans="1:26" ht="12.75" customHeight="1" x14ac:dyDescent="0.2">
      <c r="A865" s="38"/>
      <c r="B865" s="39"/>
      <c r="C865" s="39"/>
      <c r="D865" s="39"/>
      <c r="E865" s="39"/>
      <c r="F865" s="39"/>
      <c r="G865" s="39"/>
      <c r="H865" s="39"/>
      <c r="I865" s="39"/>
      <c r="J865" s="39"/>
      <c r="K865" s="39"/>
      <c r="L865" s="39"/>
      <c r="M865" s="39"/>
      <c r="N865" s="39"/>
      <c r="O865" s="39"/>
      <c r="P865" s="39"/>
      <c r="Q865" s="39"/>
      <c r="R865" s="39"/>
      <c r="S865" s="39"/>
      <c r="T865" s="39"/>
      <c r="U865" s="39"/>
      <c r="V865" s="39"/>
      <c r="W865" s="39"/>
      <c r="X865" s="39"/>
      <c r="Y865" s="39"/>
      <c r="Z865" s="39"/>
    </row>
    <row r="866" spans="1:26" ht="12.75" customHeight="1" x14ac:dyDescent="0.2">
      <c r="A866" s="38"/>
      <c r="B866" s="39"/>
      <c r="C866" s="39"/>
      <c r="D866" s="39"/>
      <c r="E866" s="39"/>
      <c r="F866" s="39"/>
      <c r="G866" s="39"/>
      <c r="H866" s="39"/>
      <c r="I866" s="39"/>
      <c r="J866" s="39"/>
      <c r="K866" s="39"/>
      <c r="L866" s="39"/>
      <c r="M866" s="39"/>
      <c r="N866" s="39"/>
      <c r="O866" s="39"/>
      <c r="P866" s="39"/>
      <c r="Q866" s="39"/>
      <c r="R866" s="39"/>
      <c r="S866" s="39"/>
      <c r="T866" s="39"/>
      <c r="U866" s="39"/>
      <c r="V866" s="39"/>
      <c r="W866" s="39"/>
      <c r="X866" s="39"/>
      <c r="Y866" s="39"/>
      <c r="Z866" s="39"/>
    </row>
    <row r="867" spans="1:26" ht="12.75" customHeight="1" x14ac:dyDescent="0.2">
      <c r="A867" s="38"/>
      <c r="B867" s="39"/>
      <c r="C867" s="39"/>
      <c r="D867" s="39"/>
      <c r="E867" s="39"/>
      <c r="F867" s="39"/>
      <c r="G867" s="39"/>
      <c r="H867" s="39"/>
      <c r="I867" s="39"/>
      <c r="J867" s="39"/>
      <c r="K867" s="39"/>
      <c r="L867" s="39"/>
      <c r="M867" s="39"/>
      <c r="N867" s="39"/>
      <c r="O867" s="39"/>
      <c r="P867" s="39"/>
      <c r="Q867" s="39"/>
      <c r="R867" s="39"/>
      <c r="S867" s="39"/>
      <c r="T867" s="39"/>
      <c r="U867" s="39"/>
      <c r="V867" s="39"/>
      <c r="W867" s="39"/>
      <c r="X867" s="39"/>
      <c r="Y867" s="39"/>
      <c r="Z867" s="39"/>
    </row>
    <row r="868" spans="1:26" ht="12.75" customHeight="1" x14ac:dyDescent="0.2">
      <c r="A868" s="38"/>
      <c r="B868" s="39"/>
      <c r="C868" s="39"/>
      <c r="D868" s="39"/>
      <c r="E868" s="39"/>
      <c r="F868" s="39"/>
      <c r="G868" s="39"/>
      <c r="H868" s="39"/>
      <c r="I868" s="39"/>
      <c r="J868" s="39"/>
      <c r="K868" s="39"/>
      <c r="L868" s="39"/>
      <c r="M868" s="39"/>
      <c r="N868" s="39"/>
      <c r="O868" s="39"/>
      <c r="P868" s="39"/>
      <c r="Q868" s="39"/>
      <c r="R868" s="39"/>
      <c r="S868" s="39"/>
      <c r="T868" s="39"/>
      <c r="U868" s="39"/>
      <c r="V868" s="39"/>
      <c r="W868" s="39"/>
      <c r="X868" s="39"/>
      <c r="Y868" s="39"/>
      <c r="Z868" s="39"/>
    </row>
    <row r="869" spans="1:26" ht="12.75" customHeight="1" x14ac:dyDescent="0.2">
      <c r="A869" s="38"/>
      <c r="B869" s="39"/>
      <c r="C869" s="39"/>
      <c r="D869" s="39"/>
      <c r="E869" s="39"/>
      <c r="F869" s="39"/>
      <c r="G869" s="39"/>
      <c r="H869" s="39"/>
      <c r="I869" s="39"/>
      <c r="J869" s="39"/>
      <c r="K869" s="39"/>
      <c r="L869" s="39"/>
      <c r="M869" s="39"/>
      <c r="N869" s="39"/>
      <c r="O869" s="39"/>
      <c r="P869" s="39"/>
      <c r="Q869" s="39"/>
      <c r="R869" s="39"/>
      <c r="S869" s="39"/>
      <c r="T869" s="39"/>
      <c r="U869" s="39"/>
      <c r="V869" s="39"/>
      <c r="W869" s="39"/>
      <c r="X869" s="39"/>
      <c r="Y869" s="39"/>
      <c r="Z869" s="39"/>
    </row>
    <row r="870" spans="1:26" ht="12.75" customHeight="1" x14ac:dyDescent="0.2">
      <c r="A870" s="38"/>
      <c r="B870" s="39"/>
      <c r="C870" s="39"/>
      <c r="D870" s="39"/>
      <c r="E870" s="39"/>
      <c r="F870" s="39"/>
      <c r="G870" s="39"/>
      <c r="H870" s="39"/>
      <c r="I870" s="39"/>
      <c r="J870" s="39"/>
      <c r="K870" s="39"/>
      <c r="L870" s="39"/>
      <c r="M870" s="39"/>
      <c r="N870" s="39"/>
      <c r="O870" s="39"/>
      <c r="P870" s="39"/>
      <c r="Q870" s="39"/>
      <c r="R870" s="39"/>
      <c r="S870" s="39"/>
      <c r="T870" s="39"/>
      <c r="U870" s="39"/>
      <c r="V870" s="39"/>
      <c r="W870" s="39"/>
      <c r="X870" s="39"/>
      <c r="Y870" s="39"/>
      <c r="Z870" s="39"/>
    </row>
    <row r="871" spans="1:26" ht="12.75" customHeight="1" x14ac:dyDescent="0.2">
      <c r="A871" s="38"/>
      <c r="B871" s="39"/>
      <c r="C871" s="39"/>
      <c r="D871" s="39"/>
      <c r="E871" s="39"/>
      <c r="F871" s="39"/>
      <c r="G871" s="39"/>
      <c r="H871" s="39"/>
      <c r="I871" s="39"/>
      <c r="J871" s="39"/>
      <c r="K871" s="39"/>
      <c r="L871" s="39"/>
      <c r="M871" s="39"/>
      <c r="N871" s="39"/>
      <c r="O871" s="39"/>
      <c r="P871" s="39"/>
      <c r="Q871" s="39"/>
      <c r="R871" s="39"/>
      <c r="S871" s="39"/>
      <c r="T871" s="39"/>
      <c r="U871" s="39"/>
      <c r="V871" s="39"/>
      <c r="W871" s="39"/>
      <c r="X871" s="39"/>
      <c r="Y871" s="39"/>
      <c r="Z871" s="39"/>
    </row>
    <row r="872" spans="1:26" ht="12.75" customHeight="1" x14ac:dyDescent="0.2">
      <c r="A872" s="38"/>
      <c r="B872" s="39"/>
      <c r="C872" s="39"/>
      <c r="D872" s="39"/>
      <c r="E872" s="39"/>
      <c r="F872" s="39"/>
      <c r="G872" s="39"/>
      <c r="H872" s="39"/>
      <c r="I872" s="39"/>
      <c r="J872" s="39"/>
      <c r="K872" s="39"/>
      <c r="L872" s="39"/>
      <c r="M872" s="39"/>
      <c r="N872" s="39"/>
      <c r="O872" s="39"/>
      <c r="P872" s="39"/>
      <c r="Q872" s="39"/>
      <c r="R872" s="39"/>
      <c r="S872" s="39"/>
      <c r="T872" s="39"/>
      <c r="U872" s="39"/>
      <c r="V872" s="39"/>
      <c r="W872" s="39"/>
      <c r="X872" s="39"/>
      <c r="Y872" s="39"/>
      <c r="Z872" s="39"/>
    </row>
    <row r="873" spans="1:26" ht="12.75" customHeight="1" x14ac:dyDescent="0.2">
      <c r="A873" s="38"/>
      <c r="B873" s="39"/>
      <c r="C873" s="39"/>
      <c r="D873" s="39"/>
      <c r="E873" s="39"/>
      <c r="F873" s="39"/>
      <c r="G873" s="39"/>
      <c r="H873" s="39"/>
      <c r="I873" s="39"/>
      <c r="J873" s="39"/>
      <c r="K873" s="39"/>
      <c r="L873" s="39"/>
      <c r="M873" s="39"/>
      <c r="N873" s="39"/>
      <c r="O873" s="39"/>
      <c r="P873" s="39"/>
      <c r="Q873" s="39"/>
      <c r="R873" s="39"/>
      <c r="S873" s="39"/>
      <c r="T873" s="39"/>
      <c r="U873" s="39"/>
      <c r="V873" s="39"/>
      <c r="W873" s="39"/>
      <c r="X873" s="39"/>
      <c r="Y873" s="39"/>
      <c r="Z873" s="39"/>
    </row>
    <row r="874" spans="1:26" ht="12.75" customHeight="1" x14ac:dyDescent="0.2">
      <c r="A874" s="38"/>
      <c r="B874" s="39"/>
      <c r="C874" s="39"/>
      <c r="D874" s="39"/>
      <c r="E874" s="39"/>
      <c r="F874" s="39"/>
      <c r="G874" s="39"/>
      <c r="H874" s="39"/>
      <c r="I874" s="39"/>
      <c r="J874" s="39"/>
      <c r="K874" s="39"/>
      <c r="L874" s="39"/>
      <c r="M874" s="39"/>
      <c r="N874" s="39"/>
      <c r="O874" s="39"/>
      <c r="P874" s="39"/>
      <c r="Q874" s="39"/>
      <c r="R874" s="39"/>
      <c r="S874" s="39"/>
      <c r="T874" s="39"/>
      <c r="U874" s="39"/>
      <c r="V874" s="39"/>
      <c r="W874" s="39"/>
      <c r="X874" s="39"/>
      <c r="Y874" s="39"/>
      <c r="Z874" s="39"/>
    </row>
    <row r="875" spans="1:26" ht="12.75" customHeight="1" x14ac:dyDescent="0.2">
      <c r="A875" s="38"/>
      <c r="B875" s="39"/>
      <c r="C875" s="39"/>
      <c r="D875" s="39"/>
      <c r="E875" s="39"/>
      <c r="F875" s="39"/>
      <c r="G875" s="39"/>
      <c r="H875" s="39"/>
      <c r="I875" s="39"/>
      <c r="J875" s="39"/>
      <c r="K875" s="39"/>
      <c r="L875" s="39"/>
      <c r="M875" s="39"/>
      <c r="N875" s="39"/>
      <c r="O875" s="39"/>
      <c r="P875" s="39"/>
      <c r="Q875" s="39"/>
      <c r="R875" s="39"/>
      <c r="S875" s="39"/>
      <c r="T875" s="39"/>
      <c r="U875" s="39"/>
      <c r="V875" s="39"/>
      <c r="W875" s="39"/>
      <c r="X875" s="39"/>
      <c r="Y875" s="39"/>
      <c r="Z875" s="39"/>
    </row>
    <row r="876" spans="1:26" ht="12.75" customHeight="1" x14ac:dyDescent="0.2">
      <c r="A876" s="38"/>
      <c r="B876" s="39"/>
      <c r="C876" s="39"/>
      <c r="D876" s="39"/>
      <c r="E876" s="39"/>
      <c r="F876" s="39"/>
      <c r="G876" s="39"/>
      <c r="H876" s="39"/>
      <c r="I876" s="39"/>
      <c r="J876" s="39"/>
      <c r="K876" s="39"/>
      <c r="L876" s="39"/>
      <c r="M876" s="39"/>
      <c r="N876" s="39"/>
      <c r="O876" s="39"/>
      <c r="P876" s="39"/>
      <c r="Q876" s="39"/>
      <c r="R876" s="39"/>
      <c r="S876" s="39"/>
      <c r="T876" s="39"/>
      <c r="U876" s="39"/>
      <c r="V876" s="39"/>
      <c r="W876" s="39"/>
      <c r="X876" s="39"/>
      <c r="Y876" s="39"/>
      <c r="Z876" s="39"/>
    </row>
    <row r="877" spans="1:26" ht="12.75" customHeight="1" x14ac:dyDescent="0.2">
      <c r="A877" s="38"/>
      <c r="B877" s="39"/>
      <c r="C877" s="39"/>
      <c r="D877" s="39"/>
      <c r="E877" s="39"/>
      <c r="F877" s="39"/>
      <c r="G877" s="39"/>
      <c r="H877" s="39"/>
      <c r="I877" s="39"/>
      <c r="J877" s="39"/>
      <c r="K877" s="39"/>
      <c r="L877" s="39"/>
      <c r="M877" s="39"/>
      <c r="N877" s="39"/>
      <c r="O877" s="39"/>
      <c r="P877" s="39"/>
      <c r="Q877" s="39"/>
      <c r="R877" s="39"/>
      <c r="S877" s="39"/>
      <c r="T877" s="39"/>
      <c r="U877" s="39"/>
      <c r="V877" s="39"/>
      <c r="W877" s="39"/>
      <c r="X877" s="39"/>
      <c r="Y877" s="39"/>
      <c r="Z877" s="39"/>
    </row>
    <row r="878" spans="1:26" ht="12.75" customHeight="1" x14ac:dyDescent="0.2">
      <c r="A878" s="38"/>
      <c r="B878" s="39"/>
      <c r="C878" s="39"/>
      <c r="D878" s="39"/>
      <c r="E878" s="39"/>
      <c r="F878" s="39"/>
      <c r="G878" s="39"/>
      <c r="H878" s="39"/>
      <c r="I878" s="39"/>
      <c r="J878" s="39"/>
      <c r="K878" s="39"/>
      <c r="L878" s="39"/>
      <c r="M878" s="39"/>
      <c r="N878" s="39"/>
      <c r="O878" s="39"/>
      <c r="P878" s="39"/>
      <c r="Q878" s="39"/>
      <c r="R878" s="39"/>
      <c r="S878" s="39"/>
      <c r="T878" s="39"/>
      <c r="U878" s="39"/>
      <c r="V878" s="39"/>
      <c r="W878" s="39"/>
      <c r="X878" s="39"/>
      <c r="Y878" s="39"/>
      <c r="Z878" s="39"/>
    </row>
    <row r="879" spans="1:26" ht="12.75" customHeight="1" x14ac:dyDescent="0.2">
      <c r="A879" s="38"/>
      <c r="B879" s="39"/>
      <c r="C879" s="39"/>
      <c r="D879" s="39"/>
      <c r="E879" s="39"/>
      <c r="F879" s="39"/>
      <c r="G879" s="39"/>
      <c r="H879" s="39"/>
      <c r="I879" s="39"/>
      <c r="J879" s="39"/>
      <c r="K879" s="39"/>
      <c r="L879" s="39"/>
      <c r="M879" s="39"/>
      <c r="N879" s="39"/>
      <c r="O879" s="39"/>
      <c r="P879" s="39"/>
      <c r="Q879" s="39"/>
      <c r="R879" s="39"/>
      <c r="S879" s="39"/>
      <c r="T879" s="39"/>
      <c r="U879" s="39"/>
      <c r="V879" s="39"/>
      <c r="W879" s="39"/>
      <c r="X879" s="39"/>
      <c r="Y879" s="39"/>
      <c r="Z879" s="39"/>
    </row>
    <row r="880" spans="1:26" ht="12.75" customHeight="1" x14ac:dyDescent="0.2">
      <c r="A880" s="38"/>
      <c r="B880" s="39"/>
      <c r="C880" s="39"/>
      <c r="D880" s="39"/>
      <c r="E880" s="39"/>
      <c r="F880" s="39"/>
      <c r="G880" s="39"/>
      <c r="H880" s="39"/>
      <c r="I880" s="39"/>
      <c r="J880" s="39"/>
      <c r="K880" s="39"/>
      <c r="L880" s="39"/>
      <c r="M880" s="39"/>
      <c r="N880" s="39"/>
      <c r="O880" s="39"/>
      <c r="P880" s="39"/>
      <c r="Q880" s="39"/>
      <c r="R880" s="39"/>
      <c r="S880" s="39"/>
      <c r="T880" s="39"/>
      <c r="U880" s="39"/>
      <c r="V880" s="39"/>
      <c r="W880" s="39"/>
      <c r="X880" s="39"/>
      <c r="Y880" s="39"/>
      <c r="Z880" s="39"/>
    </row>
    <row r="881" spans="1:26" ht="12.75" customHeight="1" x14ac:dyDescent="0.2">
      <c r="A881" s="38"/>
      <c r="B881" s="39"/>
      <c r="C881" s="39"/>
      <c r="D881" s="39"/>
      <c r="E881" s="39"/>
      <c r="F881" s="39"/>
      <c r="G881" s="39"/>
      <c r="H881" s="39"/>
      <c r="I881" s="39"/>
      <c r="J881" s="39"/>
      <c r="K881" s="39"/>
      <c r="L881" s="39"/>
      <c r="M881" s="39"/>
      <c r="N881" s="39"/>
      <c r="O881" s="39"/>
      <c r="P881" s="39"/>
      <c r="Q881" s="39"/>
      <c r="R881" s="39"/>
      <c r="S881" s="39"/>
      <c r="T881" s="39"/>
      <c r="U881" s="39"/>
      <c r="V881" s="39"/>
      <c r="W881" s="39"/>
      <c r="X881" s="39"/>
      <c r="Y881" s="39"/>
      <c r="Z881" s="39"/>
    </row>
    <row r="882" spans="1:26" ht="12.75" customHeight="1" x14ac:dyDescent="0.2">
      <c r="A882" s="38"/>
      <c r="B882" s="39"/>
      <c r="C882" s="39"/>
      <c r="D882" s="39"/>
      <c r="E882" s="39"/>
      <c r="F882" s="39"/>
      <c r="G882" s="39"/>
      <c r="H882" s="39"/>
      <c r="I882" s="39"/>
      <c r="J882" s="39"/>
      <c r="K882" s="39"/>
      <c r="L882" s="39"/>
      <c r="M882" s="39"/>
      <c r="N882" s="39"/>
      <c r="O882" s="39"/>
      <c r="P882" s="39"/>
      <c r="Q882" s="39"/>
      <c r="R882" s="39"/>
      <c r="S882" s="39"/>
      <c r="T882" s="39"/>
      <c r="U882" s="39"/>
      <c r="V882" s="39"/>
      <c r="W882" s="39"/>
      <c r="X882" s="39"/>
      <c r="Y882" s="39"/>
      <c r="Z882" s="39"/>
    </row>
    <row r="883" spans="1:26" ht="12.75" customHeight="1" x14ac:dyDescent="0.2">
      <c r="A883" s="38"/>
      <c r="B883" s="39"/>
      <c r="C883" s="39"/>
      <c r="D883" s="39"/>
      <c r="E883" s="39"/>
      <c r="F883" s="39"/>
      <c r="G883" s="39"/>
      <c r="H883" s="39"/>
      <c r="I883" s="39"/>
      <c r="J883" s="39"/>
      <c r="K883" s="39"/>
      <c r="L883" s="39"/>
      <c r="M883" s="39"/>
      <c r="N883" s="39"/>
      <c r="O883" s="39"/>
      <c r="P883" s="39"/>
      <c r="Q883" s="39"/>
      <c r="R883" s="39"/>
      <c r="S883" s="39"/>
      <c r="T883" s="39"/>
      <c r="U883" s="39"/>
      <c r="V883" s="39"/>
      <c r="W883" s="39"/>
      <c r="X883" s="39"/>
      <c r="Y883" s="39"/>
      <c r="Z883" s="39"/>
    </row>
    <row r="884" spans="1:26" ht="12.75" customHeight="1" x14ac:dyDescent="0.2">
      <c r="A884" s="38"/>
      <c r="B884" s="39"/>
      <c r="C884" s="39"/>
      <c r="D884" s="39"/>
      <c r="E884" s="39"/>
      <c r="F884" s="39"/>
      <c r="G884" s="39"/>
      <c r="H884" s="39"/>
      <c r="I884" s="39"/>
      <c r="J884" s="39"/>
      <c r="K884" s="39"/>
      <c r="L884" s="39"/>
      <c r="M884" s="39"/>
      <c r="N884" s="39"/>
      <c r="O884" s="39"/>
      <c r="P884" s="39"/>
      <c r="Q884" s="39"/>
      <c r="R884" s="39"/>
      <c r="S884" s="39"/>
      <c r="T884" s="39"/>
      <c r="U884" s="39"/>
      <c r="V884" s="39"/>
      <c r="W884" s="39"/>
      <c r="X884" s="39"/>
      <c r="Y884" s="39"/>
      <c r="Z884" s="39"/>
    </row>
    <row r="885" spans="1:26" ht="12.75" customHeight="1" x14ac:dyDescent="0.2">
      <c r="A885" s="38"/>
      <c r="B885" s="39"/>
      <c r="C885" s="39"/>
      <c r="D885" s="39"/>
      <c r="E885" s="39"/>
      <c r="F885" s="39"/>
      <c r="G885" s="39"/>
      <c r="H885" s="39"/>
      <c r="I885" s="39"/>
      <c r="J885" s="39"/>
      <c r="K885" s="39"/>
      <c r="L885" s="39"/>
      <c r="M885" s="39"/>
      <c r="N885" s="39"/>
      <c r="O885" s="39"/>
      <c r="P885" s="39"/>
      <c r="Q885" s="39"/>
      <c r="R885" s="39"/>
      <c r="S885" s="39"/>
      <c r="T885" s="39"/>
      <c r="U885" s="39"/>
      <c r="V885" s="39"/>
      <c r="W885" s="39"/>
      <c r="X885" s="39"/>
      <c r="Y885" s="39"/>
      <c r="Z885" s="39"/>
    </row>
    <row r="886" spans="1:26" ht="12.75" customHeight="1" x14ac:dyDescent="0.2">
      <c r="A886" s="38"/>
      <c r="B886" s="39"/>
      <c r="C886" s="39"/>
      <c r="D886" s="39"/>
      <c r="E886" s="39"/>
      <c r="F886" s="39"/>
      <c r="G886" s="39"/>
      <c r="H886" s="39"/>
      <c r="I886" s="39"/>
      <c r="J886" s="39"/>
      <c r="K886" s="39"/>
      <c r="L886" s="39"/>
      <c r="M886" s="39"/>
      <c r="N886" s="39"/>
      <c r="O886" s="39"/>
      <c r="P886" s="39"/>
      <c r="Q886" s="39"/>
      <c r="R886" s="39"/>
      <c r="S886" s="39"/>
      <c r="T886" s="39"/>
      <c r="U886" s="39"/>
      <c r="V886" s="39"/>
      <c r="W886" s="39"/>
      <c r="X886" s="39"/>
      <c r="Y886" s="39"/>
      <c r="Z886" s="39"/>
    </row>
    <row r="887" spans="1:26" ht="12.75" customHeight="1" x14ac:dyDescent="0.2">
      <c r="A887" s="38"/>
      <c r="B887" s="39"/>
      <c r="C887" s="39"/>
      <c r="D887" s="39"/>
      <c r="E887" s="39"/>
      <c r="F887" s="39"/>
      <c r="G887" s="39"/>
      <c r="H887" s="39"/>
      <c r="I887" s="39"/>
      <c r="J887" s="39"/>
      <c r="K887" s="39"/>
      <c r="L887" s="39"/>
      <c r="M887" s="39"/>
      <c r="N887" s="39"/>
      <c r="O887" s="39"/>
      <c r="P887" s="39"/>
      <c r="Q887" s="39"/>
      <c r="R887" s="39"/>
      <c r="S887" s="39"/>
      <c r="T887" s="39"/>
      <c r="U887" s="39"/>
      <c r="V887" s="39"/>
      <c r="W887" s="39"/>
      <c r="X887" s="39"/>
      <c r="Y887" s="39"/>
      <c r="Z887" s="39"/>
    </row>
    <row r="888" spans="1:26" ht="12.75" customHeight="1" x14ac:dyDescent="0.2">
      <c r="A888" s="38"/>
      <c r="B888" s="39"/>
      <c r="C888" s="39"/>
      <c r="D888" s="39"/>
      <c r="E888" s="39"/>
      <c r="F888" s="39"/>
      <c r="G888" s="39"/>
      <c r="H888" s="39"/>
      <c r="I888" s="39"/>
      <c r="J888" s="39"/>
      <c r="K888" s="39"/>
      <c r="L888" s="39"/>
      <c r="M888" s="39"/>
      <c r="N888" s="39"/>
      <c r="O888" s="39"/>
      <c r="P888" s="39"/>
      <c r="Q888" s="39"/>
      <c r="R888" s="39"/>
      <c r="S888" s="39"/>
      <c r="T888" s="39"/>
      <c r="U888" s="39"/>
      <c r="V888" s="39"/>
      <c r="W888" s="39"/>
      <c r="X888" s="39"/>
      <c r="Y888" s="39"/>
      <c r="Z888" s="39"/>
    </row>
    <row r="889" spans="1:26" ht="12.75" customHeight="1" x14ac:dyDescent="0.2">
      <c r="A889" s="38"/>
      <c r="B889" s="39"/>
      <c r="C889" s="39"/>
      <c r="D889" s="39"/>
      <c r="E889" s="39"/>
      <c r="F889" s="39"/>
      <c r="G889" s="39"/>
      <c r="H889" s="39"/>
      <c r="I889" s="39"/>
      <c r="J889" s="39"/>
      <c r="K889" s="39"/>
      <c r="L889" s="39"/>
      <c r="M889" s="39"/>
      <c r="N889" s="39"/>
      <c r="O889" s="39"/>
      <c r="P889" s="39"/>
      <c r="Q889" s="39"/>
      <c r="R889" s="39"/>
      <c r="S889" s="39"/>
      <c r="T889" s="39"/>
      <c r="U889" s="39"/>
      <c r="V889" s="39"/>
      <c r="W889" s="39"/>
      <c r="X889" s="39"/>
      <c r="Y889" s="39"/>
      <c r="Z889" s="39"/>
    </row>
    <row r="890" spans="1:26" ht="12.75" customHeight="1" x14ac:dyDescent="0.2">
      <c r="A890" s="38"/>
      <c r="B890" s="39"/>
      <c r="C890" s="39"/>
      <c r="D890" s="39"/>
      <c r="E890" s="39"/>
      <c r="F890" s="39"/>
      <c r="G890" s="39"/>
      <c r="H890" s="39"/>
      <c r="I890" s="39"/>
      <c r="J890" s="39"/>
      <c r="K890" s="39"/>
      <c r="L890" s="39"/>
      <c r="M890" s="39"/>
      <c r="N890" s="39"/>
      <c r="O890" s="39"/>
      <c r="P890" s="39"/>
      <c r="Q890" s="39"/>
      <c r="R890" s="39"/>
      <c r="S890" s="39"/>
      <c r="T890" s="39"/>
      <c r="U890" s="39"/>
      <c r="V890" s="39"/>
      <c r="W890" s="39"/>
      <c r="X890" s="39"/>
      <c r="Y890" s="39"/>
      <c r="Z890" s="39"/>
    </row>
    <row r="891" spans="1:26" ht="12.75" customHeight="1" x14ac:dyDescent="0.2">
      <c r="A891" s="38"/>
      <c r="B891" s="39"/>
      <c r="C891" s="39"/>
      <c r="D891" s="39"/>
      <c r="E891" s="39"/>
      <c r="F891" s="39"/>
      <c r="G891" s="39"/>
      <c r="H891" s="39"/>
      <c r="I891" s="39"/>
      <c r="J891" s="39"/>
      <c r="K891" s="39"/>
      <c r="L891" s="39"/>
      <c r="M891" s="39"/>
      <c r="N891" s="39"/>
      <c r="O891" s="39"/>
      <c r="P891" s="39"/>
      <c r="Q891" s="39"/>
      <c r="R891" s="39"/>
      <c r="S891" s="39"/>
      <c r="T891" s="39"/>
      <c r="U891" s="39"/>
      <c r="V891" s="39"/>
      <c r="W891" s="39"/>
      <c r="X891" s="39"/>
      <c r="Y891" s="39"/>
      <c r="Z891" s="39"/>
    </row>
    <row r="892" spans="1:26" ht="12.75" customHeight="1" x14ac:dyDescent="0.2">
      <c r="A892" s="38"/>
      <c r="B892" s="39"/>
      <c r="C892" s="39"/>
      <c r="D892" s="39"/>
      <c r="E892" s="39"/>
      <c r="F892" s="39"/>
      <c r="G892" s="39"/>
      <c r="H892" s="39"/>
      <c r="I892" s="39"/>
      <c r="J892" s="39"/>
      <c r="K892" s="39"/>
      <c r="L892" s="39"/>
      <c r="M892" s="39"/>
      <c r="N892" s="39"/>
      <c r="O892" s="39"/>
      <c r="P892" s="39"/>
      <c r="Q892" s="39"/>
      <c r="R892" s="39"/>
      <c r="S892" s="39"/>
      <c r="T892" s="39"/>
      <c r="U892" s="39"/>
      <c r="V892" s="39"/>
      <c r="W892" s="39"/>
      <c r="X892" s="39"/>
      <c r="Y892" s="39"/>
      <c r="Z892" s="39"/>
    </row>
    <row r="893" spans="1:26" ht="12.75" customHeight="1" x14ac:dyDescent="0.2">
      <c r="A893" s="38"/>
      <c r="B893" s="39"/>
      <c r="C893" s="39"/>
      <c r="D893" s="39"/>
      <c r="E893" s="39"/>
      <c r="F893" s="39"/>
      <c r="G893" s="39"/>
      <c r="H893" s="39"/>
      <c r="I893" s="39"/>
      <c r="J893" s="39"/>
      <c r="K893" s="39"/>
      <c r="L893" s="39"/>
      <c r="M893" s="39"/>
      <c r="N893" s="39"/>
      <c r="O893" s="39"/>
      <c r="P893" s="39"/>
      <c r="Q893" s="39"/>
      <c r="R893" s="39"/>
      <c r="S893" s="39"/>
      <c r="T893" s="39"/>
      <c r="U893" s="39"/>
      <c r="V893" s="39"/>
      <c r="W893" s="39"/>
      <c r="X893" s="39"/>
      <c r="Y893" s="39"/>
      <c r="Z893" s="39"/>
    </row>
    <row r="894" spans="1:26" ht="12.75" customHeight="1" x14ac:dyDescent="0.2">
      <c r="A894" s="38"/>
      <c r="B894" s="39"/>
      <c r="C894" s="39"/>
      <c r="D894" s="39"/>
      <c r="E894" s="39"/>
      <c r="F894" s="39"/>
      <c r="G894" s="39"/>
      <c r="H894" s="39"/>
      <c r="I894" s="39"/>
      <c r="J894" s="39"/>
      <c r="K894" s="39"/>
      <c r="L894" s="39"/>
      <c r="M894" s="39"/>
      <c r="N894" s="39"/>
      <c r="O894" s="39"/>
      <c r="P894" s="39"/>
      <c r="Q894" s="39"/>
      <c r="R894" s="39"/>
      <c r="S894" s="39"/>
      <c r="T894" s="39"/>
      <c r="U894" s="39"/>
      <c r="V894" s="39"/>
      <c r="W894" s="39"/>
      <c r="X894" s="39"/>
      <c r="Y894" s="39"/>
      <c r="Z894" s="39"/>
    </row>
    <row r="895" spans="1:26" ht="12.75" customHeight="1" x14ac:dyDescent="0.2">
      <c r="A895" s="38"/>
      <c r="B895" s="39"/>
      <c r="C895" s="39"/>
      <c r="D895" s="39"/>
      <c r="E895" s="39"/>
      <c r="F895" s="39"/>
      <c r="G895" s="39"/>
      <c r="H895" s="39"/>
      <c r="I895" s="39"/>
      <c r="J895" s="39"/>
      <c r="K895" s="39"/>
      <c r="L895" s="39"/>
      <c r="M895" s="39"/>
      <c r="N895" s="39"/>
      <c r="O895" s="39"/>
      <c r="P895" s="39"/>
      <c r="Q895" s="39"/>
      <c r="R895" s="39"/>
      <c r="S895" s="39"/>
      <c r="T895" s="39"/>
      <c r="U895" s="39"/>
      <c r="V895" s="39"/>
      <c r="W895" s="39"/>
      <c r="X895" s="39"/>
      <c r="Y895" s="39"/>
      <c r="Z895" s="39"/>
    </row>
    <row r="896" spans="1:26" ht="12.75" customHeight="1" x14ac:dyDescent="0.2">
      <c r="A896" s="38"/>
      <c r="B896" s="39"/>
      <c r="C896" s="39"/>
      <c r="D896" s="39"/>
      <c r="E896" s="39"/>
      <c r="F896" s="39"/>
      <c r="G896" s="39"/>
      <c r="H896" s="39"/>
      <c r="I896" s="39"/>
      <c r="J896" s="39"/>
      <c r="K896" s="39"/>
      <c r="L896" s="39"/>
      <c r="M896" s="39"/>
      <c r="N896" s="39"/>
      <c r="O896" s="39"/>
      <c r="P896" s="39"/>
      <c r="Q896" s="39"/>
      <c r="R896" s="39"/>
      <c r="S896" s="39"/>
      <c r="T896" s="39"/>
      <c r="U896" s="39"/>
      <c r="V896" s="39"/>
      <c r="W896" s="39"/>
      <c r="X896" s="39"/>
      <c r="Y896" s="39"/>
      <c r="Z896" s="39"/>
    </row>
    <row r="897" spans="1:26" ht="12.75" customHeight="1" x14ac:dyDescent="0.2">
      <c r="A897" s="38"/>
      <c r="B897" s="39"/>
      <c r="C897" s="39"/>
      <c r="D897" s="39"/>
      <c r="E897" s="39"/>
      <c r="F897" s="39"/>
      <c r="G897" s="39"/>
      <c r="H897" s="39"/>
      <c r="I897" s="39"/>
      <c r="J897" s="39"/>
      <c r="K897" s="39"/>
      <c r="L897" s="39"/>
      <c r="M897" s="39"/>
      <c r="N897" s="39"/>
      <c r="O897" s="39"/>
      <c r="P897" s="39"/>
      <c r="Q897" s="39"/>
      <c r="R897" s="39"/>
      <c r="S897" s="39"/>
      <c r="T897" s="39"/>
      <c r="U897" s="39"/>
      <c r="V897" s="39"/>
      <c r="W897" s="39"/>
      <c r="X897" s="39"/>
      <c r="Y897" s="39"/>
      <c r="Z897" s="39"/>
    </row>
    <row r="898" spans="1:26" ht="12.75" customHeight="1" x14ac:dyDescent="0.2">
      <c r="A898" s="38"/>
      <c r="B898" s="39"/>
      <c r="C898" s="39"/>
      <c r="D898" s="39"/>
      <c r="E898" s="39"/>
      <c r="F898" s="39"/>
      <c r="G898" s="39"/>
      <c r="H898" s="39"/>
      <c r="I898" s="39"/>
      <c r="J898" s="39"/>
      <c r="K898" s="39"/>
      <c r="L898" s="39"/>
      <c r="M898" s="39"/>
      <c r="N898" s="39"/>
      <c r="O898" s="39"/>
      <c r="P898" s="39"/>
      <c r="Q898" s="39"/>
      <c r="R898" s="39"/>
      <c r="S898" s="39"/>
      <c r="T898" s="39"/>
      <c r="U898" s="39"/>
      <c r="V898" s="39"/>
      <c r="W898" s="39"/>
      <c r="X898" s="39"/>
      <c r="Y898" s="39"/>
      <c r="Z898" s="39"/>
    </row>
    <row r="899" spans="1:26" ht="12.75" customHeight="1" x14ac:dyDescent="0.2">
      <c r="A899" s="38"/>
      <c r="B899" s="39"/>
      <c r="C899" s="39"/>
      <c r="D899" s="39"/>
      <c r="E899" s="39"/>
      <c r="F899" s="39"/>
      <c r="G899" s="39"/>
      <c r="H899" s="39"/>
      <c r="I899" s="39"/>
      <c r="J899" s="39"/>
      <c r="K899" s="39"/>
      <c r="L899" s="39"/>
      <c r="M899" s="39"/>
      <c r="N899" s="39"/>
      <c r="O899" s="39"/>
      <c r="P899" s="39"/>
      <c r="Q899" s="39"/>
      <c r="R899" s="39"/>
      <c r="S899" s="39"/>
      <c r="T899" s="39"/>
      <c r="U899" s="39"/>
      <c r="V899" s="39"/>
      <c r="W899" s="39"/>
      <c r="X899" s="39"/>
      <c r="Y899" s="39"/>
      <c r="Z899" s="39"/>
    </row>
    <row r="900" spans="1:26" ht="12.75" customHeight="1" x14ac:dyDescent="0.2">
      <c r="A900" s="38"/>
      <c r="B900" s="39"/>
      <c r="C900" s="39"/>
      <c r="D900" s="39"/>
      <c r="E900" s="39"/>
      <c r="F900" s="39"/>
      <c r="G900" s="39"/>
      <c r="H900" s="39"/>
      <c r="I900" s="39"/>
      <c r="J900" s="39"/>
      <c r="K900" s="39"/>
      <c r="L900" s="39"/>
      <c r="M900" s="39"/>
      <c r="N900" s="39"/>
      <c r="O900" s="39"/>
      <c r="P900" s="39"/>
      <c r="Q900" s="39"/>
      <c r="R900" s="39"/>
      <c r="S900" s="39"/>
      <c r="T900" s="39"/>
      <c r="U900" s="39"/>
      <c r="V900" s="39"/>
      <c r="W900" s="39"/>
      <c r="X900" s="39"/>
      <c r="Y900" s="39"/>
      <c r="Z900" s="39"/>
    </row>
    <row r="901" spans="1:26" ht="12.75" customHeight="1" x14ac:dyDescent="0.2">
      <c r="A901" s="38"/>
      <c r="B901" s="39"/>
      <c r="C901" s="39"/>
      <c r="D901" s="39"/>
      <c r="E901" s="39"/>
      <c r="F901" s="39"/>
      <c r="G901" s="39"/>
      <c r="H901" s="39"/>
      <c r="I901" s="39"/>
      <c r="J901" s="39"/>
      <c r="K901" s="39"/>
      <c r="L901" s="39"/>
      <c r="M901" s="39"/>
      <c r="N901" s="39"/>
      <c r="O901" s="39"/>
      <c r="P901" s="39"/>
      <c r="Q901" s="39"/>
      <c r="R901" s="39"/>
      <c r="S901" s="39"/>
      <c r="T901" s="39"/>
      <c r="U901" s="39"/>
      <c r="V901" s="39"/>
      <c r="W901" s="39"/>
      <c r="X901" s="39"/>
      <c r="Y901" s="39"/>
      <c r="Z901" s="39"/>
    </row>
    <row r="902" spans="1:26" ht="12.75" customHeight="1" x14ac:dyDescent="0.2">
      <c r="A902" s="38"/>
      <c r="B902" s="39"/>
      <c r="C902" s="39"/>
      <c r="D902" s="39"/>
      <c r="E902" s="39"/>
      <c r="F902" s="39"/>
      <c r="G902" s="39"/>
      <c r="H902" s="39"/>
      <c r="I902" s="39"/>
      <c r="J902" s="39"/>
      <c r="K902" s="39"/>
      <c r="L902" s="39"/>
      <c r="M902" s="39"/>
      <c r="N902" s="39"/>
      <c r="O902" s="39"/>
      <c r="P902" s="39"/>
      <c r="Q902" s="39"/>
      <c r="R902" s="39"/>
      <c r="S902" s="39"/>
      <c r="T902" s="39"/>
      <c r="U902" s="39"/>
      <c r="V902" s="39"/>
      <c r="W902" s="39"/>
      <c r="X902" s="39"/>
      <c r="Y902" s="39"/>
      <c r="Z902" s="39"/>
    </row>
    <row r="903" spans="1:26" ht="12.75" customHeight="1" x14ac:dyDescent="0.2">
      <c r="A903" s="38"/>
      <c r="B903" s="39"/>
      <c r="C903" s="39"/>
      <c r="D903" s="39"/>
      <c r="E903" s="39"/>
      <c r="F903" s="39"/>
      <c r="G903" s="39"/>
      <c r="H903" s="39"/>
      <c r="I903" s="39"/>
      <c r="J903" s="39"/>
      <c r="K903" s="39"/>
      <c r="L903" s="39"/>
      <c r="M903" s="39"/>
      <c r="N903" s="39"/>
      <c r="O903" s="39"/>
      <c r="P903" s="39"/>
      <c r="Q903" s="39"/>
      <c r="R903" s="39"/>
      <c r="S903" s="39"/>
      <c r="T903" s="39"/>
      <c r="U903" s="39"/>
      <c r="V903" s="39"/>
      <c r="W903" s="39"/>
      <c r="X903" s="39"/>
      <c r="Y903" s="39"/>
      <c r="Z903" s="39"/>
    </row>
    <row r="904" spans="1:26" ht="12.75" customHeight="1" x14ac:dyDescent="0.2">
      <c r="A904" s="38"/>
      <c r="B904" s="39"/>
      <c r="C904" s="39"/>
      <c r="D904" s="39"/>
      <c r="E904" s="39"/>
      <c r="F904" s="39"/>
      <c r="G904" s="39"/>
      <c r="H904" s="39"/>
      <c r="I904" s="39"/>
      <c r="J904" s="39"/>
      <c r="K904" s="39"/>
      <c r="L904" s="39"/>
      <c r="M904" s="39"/>
      <c r="N904" s="39"/>
      <c r="O904" s="39"/>
      <c r="P904" s="39"/>
      <c r="Q904" s="39"/>
      <c r="R904" s="39"/>
      <c r="S904" s="39"/>
      <c r="T904" s="39"/>
      <c r="U904" s="39"/>
      <c r="V904" s="39"/>
      <c r="W904" s="39"/>
      <c r="X904" s="39"/>
      <c r="Y904" s="39"/>
      <c r="Z904" s="39"/>
    </row>
    <row r="905" spans="1:26" ht="12.75" customHeight="1" x14ac:dyDescent="0.2">
      <c r="A905" s="38"/>
      <c r="B905" s="39"/>
      <c r="C905" s="39"/>
      <c r="D905" s="39"/>
      <c r="E905" s="39"/>
      <c r="F905" s="39"/>
      <c r="G905" s="39"/>
      <c r="H905" s="39"/>
      <c r="I905" s="39"/>
      <c r="J905" s="39"/>
      <c r="K905" s="39"/>
      <c r="L905" s="39"/>
      <c r="M905" s="39"/>
      <c r="N905" s="39"/>
      <c r="O905" s="39"/>
      <c r="P905" s="39"/>
      <c r="Q905" s="39"/>
      <c r="R905" s="39"/>
      <c r="S905" s="39"/>
      <c r="T905" s="39"/>
      <c r="U905" s="39"/>
      <c r="V905" s="39"/>
      <c r="W905" s="39"/>
      <c r="X905" s="39"/>
      <c r="Y905" s="39"/>
      <c r="Z905" s="39"/>
    </row>
    <row r="906" spans="1:26" ht="12.75" customHeight="1" x14ac:dyDescent="0.2">
      <c r="A906" s="38"/>
      <c r="B906" s="39"/>
      <c r="C906" s="39"/>
      <c r="D906" s="39"/>
      <c r="E906" s="39"/>
      <c r="F906" s="39"/>
      <c r="G906" s="39"/>
      <c r="H906" s="39"/>
      <c r="I906" s="39"/>
      <c r="J906" s="39"/>
      <c r="K906" s="39"/>
      <c r="L906" s="39"/>
      <c r="M906" s="39"/>
      <c r="N906" s="39"/>
      <c r="O906" s="39"/>
      <c r="P906" s="39"/>
      <c r="Q906" s="39"/>
      <c r="R906" s="39"/>
      <c r="S906" s="39"/>
      <c r="T906" s="39"/>
      <c r="U906" s="39"/>
      <c r="V906" s="39"/>
      <c r="W906" s="39"/>
      <c r="X906" s="39"/>
      <c r="Y906" s="39"/>
      <c r="Z906" s="39"/>
    </row>
    <row r="907" spans="1:26" ht="12.75" customHeight="1" x14ac:dyDescent="0.2">
      <c r="A907" s="38"/>
      <c r="B907" s="39"/>
      <c r="C907" s="39"/>
      <c r="D907" s="39"/>
      <c r="E907" s="39"/>
      <c r="F907" s="39"/>
      <c r="G907" s="39"/>
      <c r="H907" s="39"/>
      <c r="I907" s="39"/>
      <c r="J907" s="39"/>
      <c r="K907" s="39"/>
      <c r="L907" s="39"/>
      <c r="M907" s="39"/>
      <c r="N907" s="39"/>
      <c r="O907" s="39"/>
      <c r="P907" s="39"/>
      <c r="Q907" s="39"/>
      <c r="R907" s="39"/>
      <c r="S907" s="39"/>
      <c r="T907" s="39"/>
      <c r="U907" s="39"/>
      <c r="V907" s="39"/>
      <c r="W907" s="39"/>
      <c r="X907" s="39"/>
      <c r="Y907" s="39"/>
      <c r="Z907" s="39"/>
    </row>
    <row r="908" spans="1:26" ht="12.75" customHeight="1" x14ac:dyDescent="0.2">
      <c r="A908" s="38"/>
      <c r="B908" s="39"/>
      <c r="C908" s="39"/>
      <c r="D908" s="39"/>
      <c r="E908" s="39"/>
      <c r="F908" s="39"/>
      <c r="G908" s="39"/>
      <c r="H908" s="39"/>
      <c r="I908" s="39"/>
      <c r="J908" s="39"/>
      <c r="K908" s="39"/>
      <c r="L908" s="39"/>
      <c r="M908" s="39"/>
      <c r="N908" s="39"/>
      <c r="O908" s="39"/>
      <c r="P908" s="39"/>
      <c r="Q908" s="39"/>
      <c r="R908" s="39"/>
      <c r="S908" s="39"/>
      <c r="T908" s="39"/>
      <c r="U908" s="39"/>
      <c r="V908" s="39"/>
      <c r="W908" s="39"/>
      <c r="X908" s="39"/>
      <c r="Y908" s="39"/>
      <c r="Z908" s="39"/>
    </row>
    <row r="909" spans="1:26" ht="12.75" customHeight="1" x14ac:dyDescent="0.2">
      <c r="A909" s="38"/>
      <c r="B909" s="39"/>
      <c r="C909" s="39"/>
      <c r="D909" s="39"/>
      <c r="E909" s="39"/>
      <c r="F909" s="39"/>
      <c r="G909" s="39"/>
      <c r="H909" s="39"/>
      <c r="I909" s="39"/>
      <c r="J909" s="39"/>
      <c r="K909" s="39"/>
      <c r="L909" s="39"/>
      <c r="M909" s="39"/>
      <c r="N909" s="39"/>
      <c r="O909" s="39"/>
      <c r="P909" s="39"/>
      <c r="Q909" s="39"/>
      <c r="R909" s="39"/>
      <c r="S909" s="39"/>
      <c r="T909" s="39"/>
      <c r="U909" s="39"/>
      <c r="V909" s="39"/>
      <c r="W909" s="39"/>
      <c r="X909" s="39"/>
      <c r="Y909" s="39"/>
      <c r="Z909" s="39"/>
    </row>
    <row r="910" spans="1:26" ht="12.75" customHeight="1" x14ac:dyDescent="0.2">
      <c r="A910" s="38"/>
      <c r="B910" s="39"/>
      <c r="C910" s="39"/>
      <c r="D910" s="39"/>
      <c r="E910" s="39"/>
      <c r="F910" s="39"/>
      <c r="G910" s="39"/>
      <c r="H910" s="39"/>
      <c r="I910" s="39"/>
      <c r="J910" s="39"/>
      <c r="K910" s="39"/>
      <c r="L910" s="39"/>
      <c r="M910" s="39"/>
      <c r="N910" s="39"/>
      <c r="O910" s="39"/>
      <c r="P910" s="39"/>
      <c r="Q910" s="39"/>
      <c r="R910" s="39"/>
      <c r="S910" s="39"/>
      <c r="T910" s="39"/>
      <c r="U910" s="39"/>
      <c r="V910" s="39"/>
      <c r="W910" s="39"/>
      <c r="X910" s="39"/>
      <c r="Y910" s="39"/>
      <c r="Z910" s="39"/>
    </row>
    <row r="911" spans="1:26" ht="12.75" customHeight="1" x14ac:dyDescent="0.2">
      <c r="A911" s="38"/>
      <c r="B911" s="39"/>
      <c r="C911" s="39"/>
      <c r="D911" s="39"/>
      <c r="E911" s="39"/>
      <c r="F911" s="39"/>
      <c r="G911" s="39"/>
      <c r="H911" s="39"/>
      <c r="I911" s="39"/>
      <c r="J911" s="39"/>
      <c r="K911" s="39"/>
      <c r="L911" s="39"/>
      <c r="M911" s="39"/>
      <c r="N911" s="39"/>
      <c r="O911" s="39"/>
      <c r="P911" s="39"/>
      <c r="Q911" s="39"/>
      <c r="R911" s="39"/>
      <c r="S911" s="39"/>
      <c r="T911" s="39"/>
      <c r="U911" s="39"/>
      <c r="V911" s="39"/>
      <c r="W911" s="39"/>
      <c r="X911" s="39"/>
      <c r="Y911" s="39"/>
      <c r="Z911" s="39"/>
    </row>
    <row r="912" spans="1:26" ht="12.75" customHeight="1" x14ac:dyDescent="0.2">
      <c r="A912" s="38"/>
      <c r="B912" s="39"/>
      <c r="C912" s="39"/>
      <c r="D912" s="39"/>
      <c r="E912" s="39"/>
      <c r="F912" s="39"/>
      <c r="G912" s="39"/>
      <c r="H912" s="39"/>
      <c r="I912" s="39"/>
      <c r="J912" s="39"/>
      <c r="K912" s="39"/>
      <c r="L912" s="39"/>
      <c r="M912" s="39"/>
      <c r="N912" s="39"/>
      <c r="O912" s="39"/>
      <c r="P912" s="39"/>
      <c r="Q912" s="39"/>
      <c r="R912" s="39"/>
      <c r="S912" s="39"/>
      <c r="T912" s="39"/>
      <c r="U912" s="39"/>
      <c r="V912" s="39"/>
      <c r="W912" s="39"/>
      <c r="X912" s="39"/>
      <c r="Y912" s="39"/>
      <c r="Z912" s="39"/>
    </row>
    <row r="913" spans="1:26" ht="12.75" customHeight="1" x14ac:dyDescent="0.2">
      <c r="A913" s="38"/>
      <c r="B913" s="39"/>
      <c r="C913" s="39"/>
      <c r="D913" s="39"/>
      <c r="E913" s="39"/>
      <c r="F913" s="39"/>
      <c r="G913" s="39"/>
      <c r="H913" s="39"/>
      <c r="I913" s="39"/>
      <c r="J913" s="39"/>
      <c r="K913" s="39"/>
      <c r="L913" s="39"/>
      <c r="M913" s="39"/>
      <c r="N913" s="39"/>
      <c r="O913" s="39"/>
      <c r="P913" s="39"/>
      <c r="Q913" s="39"/>
      <c r="R913" s="39"/>
      <c r="S913" s="39"/>
      <c r="T913" s="39"/>
      <c r="U913" s="39"/>
      <c r="V913" s="39"/>
      <c r="W913" s="39"/>
      <c r="X913" s="39"/>
      <c r="Y913" s="39"/>
      <c r="Z913" s="39"/>
    </row>
    <row r="914" spans="1:26" ht="12.75" customHeight="1" x14ac:dyDescent="0.2">
      <c r="A914" s="38"/>
      <c r="B914" s="39"/>
      <c r="C914" s="39"/>
      <c r="D914" s="39"/>
      <c r="E914" s="39"/>
      <c r="F914" s="39"/>
      <c r="G914" s="39"/>
      <c r="H914" s="39"/>
      <c r="I914" s="39"/>
      <c r="J914" s="39"/>
      <c r="K914" s="39"/>
      <c r="L914" s="39"/>
      <c r="M914" s="39"/>
      <c r="N914" s="39"/>
      <c r="O914" s="39"/>
      <c r="P914" s="39"/>
      <c r="Q914" s="39"/>
      <c r="R914" s="39"/>
      <c r="S914" s="39"/>
      <c r="T914" s="39"/>
      <c r="U914" s="39"/>
      <c r="V914" s="39"/>
      <c r="W914" s="39"/>
      <c r="X914" s="39"/>
      <c r="Y914" s="39"/>
      <c r="Z914" s="39"/>
    </row>
    <row r="915" spans="1:26" ht="12.75" customHeight="1" x14ac:dyDescent="0.2">
      <c r="A915" s="38"/>
      <c r="B915" s="39"/>
      <c r="C915" s="39"/>
      <c r="D915" s="39"/>
      <c r="E915" s="39"/>
      <c r="F915" s="39"/>
      <c r="G915" s="39"/>
      <c r="H915" s="39"/>
      <c r="I915" s="39"/>
      <c r="J915" s="39"/>
      <c r="K915" s="39"/>
      <c r="L915" s="39"/>
      <c r="M915" s="39"/>
      <c r="N915" s="39"/>
      <c r="O915" s="39"/>
      <c r="P915" s="39"/>
      <c r="Q915" s="39"/>
      <c r="R915" s="39"/>
      <c r="S915" s="39"/>
      <c r="T915" s="39"/>
      <c r="U915" s="39"/>
      <c r="V915" s="39"/>
      <c r="W915" s="39"/>
      <c r="X915" s="39"/>
      <c r="Y915" s="39"/>
      <c r="Z915" s="39"/>
    </row>
    <row r="916" spans="1:26" ht="12.75" customHeight="1" x14ac:dyDescent="0.2">
      <c r="A916" s="38"/>
      <c r="B916" s="39"/>
      <c r="C916" s="39"/>
      <c r="D916" s="39"/>
      <c r="E916" s="39"/>
      <c r="F916" s="39"/>
      <c r="G916" s="39"/>
      <c r="H916" s="39"/>
      <c r="I916" s="39"/>
      <c r="J916" s="39"/>
      <c r="K916" s="39"/>
      <c r="L916" s="39"/>
      <c r="M916" s="39"/>
      <c r="N916" s="39"/>
      <c r="O916" s="39"/>
      <c r="P916" s="39"/>
      <c r="Q916" s="39"/>
      <c r="R916" s="39"/>
      <c r="S916" s="39"/>
      <c r="T916" s="39"/>
      <c r="U916" s="39"/>
      <c r="V916" s="39"/>
      <c r="W916" s="39"/>
      <c r="X916" s="39"/>
      <c r="Y916" s="39"/>
      <c r="Z916" s="39"/>
    </row>
    <row r="917" spans="1:26" ht="12.75" customHeight="1" x14ac:dyDescent="0.2">
      <c r="A917" s="38"/>
      <c r="B917" s="39"/>
      <c r="C917" s="39"/>
      <c r="D917" s="39"/>
      <c r="E917" s="39"/>
      <c r="F917" s="39"/>
      <c r="G917" s="39"/>
      <c r="H917" s="39"/>
      <c r="I917" s="39"/>
      <c r="J917" s="39"/>
      <c r="K917" s="39"/>
      <c r="L917" s="39"/>
      <c r="M917" s="39"/>
      <c r="N917" s="39"/>
      <c r="O917" s="39"/>
      <c r="P917" s="39"/>
      <c r="Q917" s="39"/>
      <c r="R917" s="39"/>
      <c r="S917" s="39"/>
      <c r="T917" s="39"/>
      <c r="U917" s="39"/>
      <c r="V917" s="39"/>
      <c r="W917" s="39"/>
      <c r="X917" s="39"/>
      <c r="Y917" s="39"/>
      <c r="Z917" s="39"/>
    </row>
    <row r="918" spans="1:26" ht="12.75" customHeight="1" x14ac:dyDescent="0.2">
      <c r="A918" s="38"/>
      <c r="B918" s="39"/>
      <c r="C918" s="39"/>
      <c r="D918" s="39"/>
      <c r="E918" s="39"/>
      <c r="F918" s="39"/>
      <c r="G918" s="39"/>
      <c r="H918" s="39"/>
      <c r="I918" s="39"/>
      <c r="J918" s="39"/>
      <c r="K918" s="39"/>
      <c r="L918" s="39"/>
      <c r="M918" s="39"/>
      <c r="N918" s="39"/>
      <c r="O918" s="39"/>
      <c r="P918" s="39"/>
      <c r="Q918" s="39"/>
      <c r="R918" s="39"/>
      <c r="S918" s="39"/>
      <c r="T918" s="39"/>
      <c r="U918" s="39"/>
      <c r="V918" s="39"/>
      <c r="W918" s="39"/>
      <c r="X918" s="39"/>
      <c r="Y918" s="39"/>
      <c r="Z918" s="39"/>
    </row>
    <row r="919" spans="1:26" ht="12.75" customHeight="1" x14ac:dyDescent="0.2">
      <c r="A919" s="38"/>
      <c r="B919" s="39"/>
      <c r="C919" s="39"/>
      <c r="D919" s="39"/>
      <c r="E919" s="39"/>
      <c r="F919" s="39"/>
      <c r="G919" s="39"/>
      <c r="H919" s="39"/>
      <c r="I919" s="39"/>
      <c r="J919" s="39"/>
      <c r="K919" s="39"/>
      <c r="L919" s="39"/>
      <c r="M919" s="39"/>
      <c r="N919" s="39"/>
      <c r="O919" s="39"/>
      <c r="P919" s="39"/>
      <c r="Q919" s="39"/>
      <c r="R919" s="39"/>
      <c r="S919" s="39"/>
      <c r="T919" s="39"/>
      <c r="U919" s="39"/>
      <c r="V919" s="39"/>
      <c r="W919" s="39"/>
      <c r="X919" s="39"/>
      <c r="Y919" s="39"/>
      <c r="Z919" s="39"/>
    </row>
    <row r="920" spans="1:26" ht="12.75" customHeight="1" x14ac:dyDescent="0.2">
      <c r="A920" s="38"/>
      <c r="B920" s="39"/>
      <c r="C920" s="39"/>
      <c r="D920" s="39"/>
      <c r="E920" s="39"/>
      <c r="F920" s="39"/>
      <c r="G920" s="39"/>
      <c r="H920" s="39"/>
      <c r="I920" s="39"/>
      <c r="J920" s="39"/>
      <c r="K920" s="39"/>
      <c r="L920" s="39"/>
      <c r="M920" s="39"/>
      <c r="N920" s="39"/>
      <c r="O920" s="39"/>
      <c r="P920" s="39"/>
      <c r="Q920" s="39"/>
      <c r="R920" s="39"/>
      <c r="S920" s="39"/>
      <c r="T920" s="39"/>
      <c r="U920" s="39"/>
      <c r="V920" s="39"/>
      <c r="W920" s="39"/>
      <c r="X920" s="39"/>
      <c r="Y920" s="39"/>
      <c r="Z920" s="39"/>
    </row>
    <row r="921" spans="1:26" ht="12.75" customHeight="1" x14ac:dyDescent="0.2">
      <c r="A921" s="38"/>
      <c r="B921" s="39"/>
      <c r="C921" s="39"/>
      <c r="D921" s="39"/>
      <c r="E921" s="39"/>
      <c r="F921" s="39"/>
      <c r="G921" s="39"/>
      <c r="H921" s="39"/>
      <c r="I921" s="39"/>
      <c r="J921" s="39"/>
      <c r="K921" s="39"/>
      <c r="L921" s="39"/>
      <c r="M921" s="39"/>
      <c r="N921" s="39"/>
      <c r="O921" s="39"/>
      <c r="P921" s="39"/>
      <c r="Q921" s="39"/>
      <c r="R921" s="39"/>
      <c r="S921" s="39"/>
      <c r="T921" s="39"/>
      <c r="U921" s="39"/>
      <c r="V921" s="39"/>
      <c r="W921" s="39"/>
      <c r="X921" s="39"/>
      <c r="Y921" s="39"/>
      <c r="Z921" s="39"/>
    </row>
    <row r="922" spans="1:26" ht="12.75" customHeight="1" x14ac:dyDescent="0.2">
      <c r="A922" s="38"/>
      <c r="B922" s="39"/>
      <c r="C922" s="39"/>
      <c r="D922" s="39"/>
      <c r="E922" s="39"/>
      <c r="F922" s="39"/>
      <c r="G922" s="39"/>
      <c r="H922" s="39"/>
      <c r="I922" s="39"/>
      <c r="J922" s="39"/>
      <c r="K922" s="39"/>
      <c r="L922" s="39"/>
      <c r="M922" s="39"/>
      <c r="N922" s="39"/>
      <c r="O922" s="39"/>
      <c r="P922" s="39"/>
      <c r="Q922" s="39"/>
      <c r="R922" s="39"/>
      <c r="S922" s="39"/>
      <c r="T922" s="39"/>
      <c r="U922" s="39"/>
      <c r="V922" s="39"/>
      <c r="W922" s="39"/>
      <c r="X922" s="39"/>
      <c r="Y922" s="39"/>
      <c r="Z922" s="39"/>
    </row>
    <row r="923" spans="1:26" ht="12.75" customHeight="1" x14ac:dyDescent="0.2">
      <c r="A923" s="38"/>
      <c r="B923" s="39"/>
      <c r="C923" s="39"/>
      <c r="D923" s="39"/>
      <c r="E923" s="39"/>
      <c r="F923" s="39"/>
      <c r="G923" s="39"/>
      <c r="H923" s="39"/>
      <c r="I923" s="39"/>
      <c r="J923" s="39"/>
      <c r="K923" s="39"/>
      <c r="L923" s="39"/>
      <c r="M923" s="39"/>
      <c r="N923" s="39"/>
      <c r="O923" s="39"/>
      <c r="P923" s="39"/>
      <c r="Q923" s="39"/>
      <c r="R923" s="39"/>
      <c r="S923" s="39"/>
      <c r="T923" s="39"/>
      <c r="U923" s="39"/>
      <c r="V923" s="39"/>
      <c r="W923" s="39"/>
      <c r="X923" s="39"/>
      <c r="Y923" s="39"/>
      <c r="Z923" s="39"/>
    </row>
    <row r="924" spans="1:26" ht="12.75" customHeight="1" x14ac:dyDescent="0.2">
      <c r="A924" s="38"/>
      <c r="B924" s="39"/>
      <c r="C924" s="39"/>
      <c r="D924" s="39"/>
      <c r="E924" s="39"/>
      <c r="F924" s="39"/>
      <c r="G924" s="39"/>
      <c r="H924" s="39"/>
      <c r="I924" s="39"/>
      <c r="J924" s="39"/>
      <c r="K924" s="39"/>
      <c r="L924" s="39"/>
      <c r="M924" s="39"/>
      <c r="N924" s="39"/>
      <c r="O924" s="39"/>
      <c r="P924" s="39"/>
      <c r="Q924" s="39"/>
      <c r="R924" s="39"/>
      <c r="S924" s="39"/>
      <c r="T924" s="39"/>
      <c r="U924" s="39"/>
      <c r="V924" s="39"/>
      <c r="W924" s="39"/>
      <c r="X924" s="39"/>
      <c r="Y924" s="39"/>
      <c r="Z924" s="39"/>
    </row>
    <row r="925" spans="1:26" ht="12.75" customHeight="1" x14ac:dyDescent="0.2">
      <c r="A925" s="38"/>
      <c r="B925" s="39"/>
      <c r="C925" s="39"/>
      <c r="D925" s="39"/>
      <c r="E925" s="39"/>
      <c r="F925" s="39"/>
      <c r="G925" s="39"/>
      <c r="H925" s="39"/>
      <c r="I925" s="39"/>
      <c r="J925" s="39"/>
      <c r="K925" s="39"/>
      <c r="L925" s="39"/>
      <c r="M925" s="39"/>
      <c r="N925" s="39"/>
      <c r="O925" s="39"/>
      <c r="P925" s="39"/>
      <c r="Q925" s="39"/>
      <c r="R925" s="39"/>
      <c r="S925" s="39"/>
      <c r="T925" s="39"/>
      <c r="U925" s="39"/>
      <c r="V925" s="39"/>
      <c r="W925" s="39"/>
      <c r="X925" s="39"/>
      <c r="Y925" s="39"/>
      <c r="Z925" s="39"/>
    </row>
    <row r="926" spans="1:26" ht="12.75" customHeight="1" x14ac:dyDescent="0.2">
      <c r="A926" s="38"/>
      <c r="B926" s="39"/>
      <c r="C926" s="39"/>
      <c r="D926" s="39"/>
      <c r="E926" s="39"/>
      <c r="F926" s="39"/>
      <c r="G926" s="39"/>
      <c r="H926" s="39"/>
      <c r="I926" s="39"/>
      <c r="J926" s="39"/>
      <c r="K926" s="39"/>
      <c r="L926" s="39"/>
      <c r="M926" s="39"/>
      <c r="N926" s="39"/>
      <c r="O926" s="39"/>
      <c r="P926" s="39"/>
      <c r="Q926" s="39"/>
      <c r="R926" s="39"/>
      <c r="S926" s="39"/>
      <c r="T926" s="39"/>
      <c r="U926" s="39"/>
      <c r="V926" s="39"/>
      <c r="W926" s="39"/>
      <c r="X926" s="39"/>
      <c r="Y926" s="39"/>
      <c r="Z926" s="39"/>
    </row>
    <row r="927" spans="1:26" ht="12.75" customHeight="1" x14ac:dyDescent="0.2">
      <c r="A927" s="38"/>
      <c r="B927" s="39"/>
      <c r="C927" s="39"/>
      <c r="D927" s="39"/>
      <c r="E927" s="39"/>
      <c r="F927" s="39"/>
      <c r="G927" s="39"/>
      <c r="H927" s="39"/>
      <c r="I927" s="39"/>
      <c r="J927" s="39"/>
      <c r="K927" s="39"/>
      <c r="L927" s="39"/>
      <c r="M927" s="39"/>
      <c r="N927" s="39"/>
      <c r="O927" s="39"/>
      <c r="P927" s="39"/>
      <c r="Q927" s="39"/>
      <c r="R927" s="39"/>
      <c r="S927" s="39"/>
      <c r="T927" s="39"/>
      <c r="U927" s="39"/>
      <c r="V927" s="39"/>
      <c r="W927" s="39"/>
      <c r="X927" s="39"/>
      <c r="Y927" s="39"/>
      <c r="Z927" s="39"/>
    </row>
    <row r="928" spans="1:26" ht="12.75" customHeight="1" x14ac:dyDescent="0.2">
      <c r="A928" s="38"/>
      <c r="B928" s="39"/>
      <c r="C928" s="39"/>
      <c r="D928" s="39"/>
      <c r="E928" s="39"/>
      <c r="F928" s="39"/>
      <c r="G928" s="39"/>
      <c r="H928" s="39"/>
      <c r="I928" s="39"/>
      <c r="J928" s="39"/>
      <c r="K928" s="39"/>
      <c r="L928" s="39"/>
      <c r="M928" s="39"/>
      <c r="N928" s="39"/>
      <c r="O928" s="39"/>
      <c r="P928" s="39"/>
      <c r="Q928" s="39"/>
      <c r="R928" s="39"/>
      <c r="S928" s="39"/>
      <c r="T928" s="39"/>
      <c r="U928" s="39"/>
      <c r="V928" s="39"/>
      <c r="W928" s="39"/>
      <c r="X928" s="39"/>
      <c r="Y928" s="39"/>
      <c r="Z928" s="39"/>
    </row>
    <row r="929" spans="1:26" ht="12.75" customHeight="1" x14ac:dyDescent="0.2">
      <c r="A929" s="38"/>
      <c r="B929" s="39"/>
      <c r="C929" s="39"/>
      <c r="D929" s="39"/>
      <c r="E929" s="39"/>
      <c r="F929" s="39"/>
      <c r="G929" s="39"/>
      <c r="H929" s="39"/>
      <c r="I929" s="39"/>
      <c r="J929" s="39"/>
      <c r="K929" s="39"/>
      <c r="L929" s="39"/>
      <c r="M929" s="39"/>
      <c r="N929" s="39"/>
      <c r="O929" s="39"/>
      <c r="P929" s="39"/>
      <c r="Q929" s="39"/>
      <c r="R929" s="39"/>
      <c r="S929" s="39"/>
      <c r="T929" s="39"/>
      <c r="U929" s="39"/>
      <c r="V929" s="39"/>
      <c r="W929" s="39"/>
      <c r="X929" s="39"/>
      <c r="Y929" s="39"/>
      <c r="Z929" s="39"/>
    </row>
    <row r="930" spans="1:26" ht="12.75" customHeight="1" x14ac:dyDescent="0.2">
      <c r="A930" s="38"/>
      <c r="B930" s="39"/>
      <c r="C930" s="39"/>
      <c r="D930" s="39"/>
      <c r="E930" s="39"/>
      <c r="F930" s="39"/>
      <c r="G930" s="39"/>
      <c r="H930" s="39"/>
      <c r="I930" s="39"/>
      <c r="J930" s="39"/>
      <c r="K930" s="39"/>
      <c r="L930" s="39"/>
      <c r="M930" s="39"/>
      <c r="N930" s="39"/>
      <c r="O930" s="39"/>
      <c r="P930" s="39"/>
      <c r="Q930" s="39"/>
      <c r="R930" s="39"/>
      <c r="S930" s="39"/>
      <c r="T930" s="39"/>
      <c r="U930" s="39"/>
      <c r="V930" s="39"/>
      <c r="W930" s="39"/>
      <c r="X930" s="39"/>
      <c r="Y930" s="39"/>
      <c r="Z930" s="39"/>
    </row>
    <row r="931" spans="1:26" ht="12.75" customHeight="1" x14ac:dyDescent="0.2">
      <c r="A931" s="38"/>
      <c r="B931" s="39"/>
      <c r="C931" s="39"/>
      <c r="D931" s="39"/>
      <c r="E931" s="39"/>
      <c r="F931" s="39"/>
      <c r="G931" s="39"/>
      <c r="H931" s="39"/>
      <c r="I931" s="39"/>
      <c r="J931" s="39"/>
      <c r="K931" s="39"/>
      <c r="L931" s="39"/>
      <c r="M931" s="39"/>
      <c r="N931" s="39"/>
      <c r="O931" s="39"/>
      <c r="P931" s="39"/>
      <c r="Q931" s="39"/>
      <c r="R931" s="39"/>
      <c r="S931" s="39"/>
      <c r="T931" s="39"/>
      <c r="U931" s="39"/>
      <c r="V931" s="39"/>
      <c r="W931" s="39"/>
      <c r="X931" s="39"/>
      <c r="Y931" s="39"/>
      <c r="Z931" s="39"/>
    </row>
    <row r="932" spans="1:26" ht="12.75" customHeight="1" x14ac:dyDescent="0.2">
      <c r="A932" s="38"/>
      <c r="B932" s="39"/>
      <c r="C932" s="39"/>
      <c r="D932" s="39"/>
      <c r="E932" s="39"/>
      <c r="F932" s="39"/>
      <c r="G932" s="39"/>
      <c r="H932" s="39"/>
      <c r="I932" s="39"/>
      <c r="J932" s="39"/>
      <c r="K932" s="39"/>
      <c r="L932" s="39"/>
      <c r="M932" s="39"/>
      <c r="N932" s="39"/>
      <c r="O932" s="39"/>
      <c r="P932" s="39"/>
      <c r="Q932" s="39"/>
      <c r="R932" s="39"/>
      <c r="S932" s="39"/>
      <c r="T932" s="39"/>
      <c r="U932" s="39"/>
      <c r="V932" s="39"/>
      <c r="W932" s="39"/>
      <c r="X932" s="39"/>
      <c r="Y932" s="39"/>
      <c r="Z932" s="39"/>
    </row>
    <row r="933" spans="1:26" ht="12.75" customHeight="1" x14ac:dyDescent="0.2">
      <c r="A933" s="38"/>
      <c r="B933" s="39"/>
      <c r="C933" s="39"/>
      <c r="D933" s="39"/>
      <c r="E933" s="39"/>
      <c r="F933" s="39"/>
      <c r="G933" s="39"/>
      <c r="H933" s="39"/>
      <c r="I933" s="39"/>
      <c r="J933" s="39"/>
      <c r="K933" s="39"/>
      <c r="L933" s="39"/>
      <c r="M933" s="39"/>
      <c r="N933" s="39"/>
      <c r="O933" s="39"/>
      <c r="P933" s="39"/>
      <c r="Q933" s="39"/>
      <c r="R933" s="39"/>
      <c r="S933" s="39"/>
      <c r="T933" s="39"/>
      <c r="U933" s="39"/>
      <c r="V933" s="39"/>
      <c r="W933" s="39"/>
      <c r="X933" s="39"/>
      <c r="Y933" s="39"/>
      <c r="Z933" s="39"/>
    </row>
    <row r="934" spans="1:26" ht="12.75" customHeight="1" x14ac:dyDescent="0.2">
      <c r="A934" s="38"/>
      <c r="B934" s="39"/>
      <c r="C934" s="39"/>
      <c r="D934" s="39"/>
      <c r="E934" s="39"/>
      <c r="F934" s="39"/>
      <c r="G934" s="39"/>
      <c r="H934" s="39"/>
      <c r="I934" s="39"/>
      <c r="J934" s="39"/>
      <c r="K934" s="39"/>
      <c r="L934" s="39"/>
      <c r="M934" s="39"/>
      <c r="N934" s="39"/>
      <c r="O934" s="39"/>
      <c r="P934" s="39"/>
      <c r="Q934" s="39"/>
      <c r="R934" s="39"/>
      <c r="S934" s="39"/>
      <c r="T934" s="39"/>
      <c r="U934" s="39"/>
      <c r="V934" s="39"/>
      <c r="W934" s="39"/>
      <c r="X934" s="39"/>
      <c r="Y934" s="39"/>
      <c r="Z934" s="39"/>
    </row>
    <row r="935" spans="1:26" ht="12.75" customHeight="1" x14ac:dyDescent="0.2">
      <c r="A935" s="38"/>
      <c r="B935" s="39"/>
      <c r="C935" s="39"/>
      <c r="D935" s="39"/>
      <c r="E935" s="39"/>
      <c r="F935" s="39"/>
      <c r="G935" s="39"/>
      <c r="H935" s="39"/>
      <c r="I935" s="39"/>
      <c r="J935" s="39"/>
      <c r="K935" s="39"/>
      <c r="L935" s="39"/>
      <c r="M935" s="39"/>
      <c r="N935" s="39"/>
      <c r="O935" s="39"/>
      <c r="P935" s="39"/>
      <c r="Q935" s="39"/>
      <c r="R935" s="39"/>
      <c r="S935" s="39"/>
      <c r="T935" s="39"/>
      <c r="U935" s="39"/>
      <c r="V935" s="39"/>
      <c r="W935" s="39"/>
      <c r="X935" s="39"/>
      <c r="Y935" s="39"/>
      <c r="Z935" s="39"/>
    </row>
    <row r="936" spans="1:26" ht="12.75" customHeight="1" x14ac:dyDescent="0.2">
      <c r="A936" s="38"/>
      <c r="B936" s="39"/>
      <c r="C936" s="39"/>
      <c r="D936" s="39"/>
      <c r="E936" s="39"/>
      <c r="F936" s="39"/>
      <c r="G936" s="39"/>
      <c r="H936" s="39"/>
      <c r="I936" s="39"/>
      <c r="J936" s="39"/>
      <c r="K936" s="39"/>
      <c r="L936" s="39"/>
      <c r="M936" s="39"/>
      <c r="N936" s="39"/>
      <c r="O936" s="39"/>
      <c r="P936" s="39"/>
      <c r="Q936" s="39"/>
      <c r="R936" s="39"/>
      <c r="S936" s="39"/>
      <c r="T936" s="39"/>
      <c r="U936" s="39"/>
      <c r="V936" s="39"/>
      <c r="W936" s="39"/>
      <c r="X936" s="39"/>
      <c r="Y936" s="39"/>
      <c r="Z936" s="39"/>
    </row>
    <row r="937" spans="1:26" ht="12.75" customHeight="1" x14ac:dyDescent="0.2">
      <c r="A937" s="38"/>
      <c r="B937" s="39"/>
      <c r="C937" s="39"/>
      <c r="D937" s="39"/>
      <c r="E937" s="39"/>
      <c r="F937" s="39"/>
      <c r="G937" s="39"/>
      <c r="H937" s="39"/>
      <c r="I937" s="39"/>
      <c r="J937" s="39"/>
      <c r="K937" s="39"/>
      <c r="L937" s="39"/>
      <c r="M937" s="39"/>
      <c r="N937" s="39"/>
      <c r="O937" s="39"/>
      <c r="P937" s="39"/>
      <c r="Q937" s="39"/>
      <c r="R937" s="39"/>
      <c r="S937" s="39"/>
      <c r="T937" s="39"/>
      <c r="U937" s="39"/>
      <c r="V937" s="39"/>
      <c r="W937" s="39"/>
      <c r="X937" s="39"/>
      <c r="Y937" s="39"/>
      <c r="Z937" s="39"/>
    </row>
    <row r="938" spans="1:26" ht="12.75" customHeight="1" x14ac:dyDescent="0.2">
      <c r="A938" s="38"/>
      <c r="B938" s="39"/>
      <c r="C938" s="39"/>
      <c r="D938" s="39"/>
      <c r="E938" s="39"/>
      <c r="F938" s="39"/>
      <c r="G938" s="39"/>
      <c r="H938" s="39"/>
      <c r="I938" s="39"/>
      <c r="J938" s="39"/>
      <c r="K938" s="39"/>
      <c r="L938" s="39"/>
      <c r="M938" s="39"/>
      <c r="N938" s="39"/>
      <c r="O938" s="39"/>
      <c r="P938" s="39"/>
      <c r="Q938" s="39"/>
      <c r="R938" s="39"/>
      <c r="S938" s="39"/>
      <c r="T938" s="39"/>
      <c r="U938" s="39"/>
      <c r="V938" s="39"/>
      <c r="W938" s="39"/>
      <c r="X938" s="39"/>
      <c r="Y938" s="39"/>
      <c r="Z938" s="39"/>
    </row>
    <row r="939" spans="1:26" ht="12.75" customHeight="1" x14ac:dyDescent="0.2">
      <c r="A939" s="38"/>
      <c r="B939" s="39"/>
      <c r="C939" s="39"/>
      <c r="D939" s="39"/>
      <c r="E939" s="39"/>
      <c r="F939" s="39"/>
      <c r="G939" s="39"/>
      <c r="H939" s="39"/>
      <c r="I939" s="39"/>
      <c r="J939" s="39"/>
      <c r="K939" s="39"/>
      <c r="L939" s="39"/>
      <c r="M939" s="39"/>
      <c r="N939" s="39"/>
      <c r="O939" s="39"/>
      <c r="P939" s="39"/>
      <c r="Q939" s="39"/>
      <c r="R939" s="39"/>
      <c r="S939" s="39"/>
      <c r="T939" s="39"/>
      <c r="U939" s="39"/>
      <c r="V939" s="39"/>
      <c r="W939" s="39"/>
      <c r="X939" s="39"/>
      <c r="Y939" s="39"/>
      <c r="Z939" s="39"/>
    </row>
    <row r="940" spans="1:26" ht="12.75" customHeight="1" x14ac:dyDescent="0.2">
      <c r="A940" s="38"/>
      <c r="B940" s="39"/>
      <c r="C940" s="39"/>
      <c r="D940" s="39"/>
      <c r="E940" s="39"/>
      <c r="F940" s="39"/>
      <c r="G940" s="39"/>
      <c r="H940" s="39"/>
      <c r="I940" s="39"/>
      <c r="J940" s="39"/>
      <c r="K940" s="39"/>
      <c r="L940" s="39"/>
      <c r="M940" s="39"/>
      <c r="N940" s="39"/>
      <c r="O940" s="39"/>
      <c r="P940" s="39"/>
      <c r="Q940" s="39"/>
      <c r="R940" s="39"/>
      <c r="S940" s="39"/>
      <c r="T940" s="39"/>
      <c r="U940" s="39"/>
      <c r="V940" s="39"/>
      <c r="W940" s="39"/>
      <c r="X940" s="39"/>
      <c r="Y940" s="39"/>
      <c r="Z940" s="39"/>
    </row>
    <row r="941" spans="1:26" ht="12.75" customHeight="1" x14ac:dyDescent="0.2">
      <c r="A941" s="38"/>
      <c r="B941" s="39"/>
      <c r="C941" s="39"/>
      <c r="D941" s="39"/>
      <c r="E941" s="39"/>
      <c r="F941" s="39"/>
      <c r="G941" s="39"/>
      <c r="H941" s="39"/>
      <c r="I941" s="39"/>
      <c r="J941" s="39"/>
      <c r="K941" s="39"/>
      <c r="L941" s="39"/>
      <c r="M941" s="39"/>
      <c r="N941" s="39"/>
      <c r="O941" s="39"/>
      <c r="P941" s="39"/>
      <c r="Q941" s="39"/>
      <c r="R941" s="39"/>
      <c r="S941" s="39"/>
      <c r="T941" s="39"/>
      <c r="U941" s="39"/>
      <c r="V941" s="39"/>
      <c r="W941" s="39"/>
      <c r="X941" s="39"/>
      <c r="Y941" s="39"/>
      <c r="Z941" s="39"/>
    </row>
    <row r="942" spans="1:26" ht="12.75" customHeight="1" x14ac:dyDescent="0.2">
      <c r="A942" s="38"/>
      <c r="B942" s="39"/>
      <c r="C942" s="39"/>
      <c r="D942" s="39"/>
      <c r="E942" s="39"/>
      <c r="F942" s="39"/>
      <c r="G942" s="39"/>
      <c r="H942" s="39"/>
      <c r="I942" s="39"/>
      <c r="J942" s="39"/>
      <c r="K942" s="39"/>
      <c r="L942" s="39"/>
      <c r="M942" s="39"/>
      <c r="N942" s="39"/>
      <c r="O942" s="39"/>
      <c r="P942" s="39"/>
      <c r="Q942" s="39"/>
      <c r="R942" s="39"/>
      <c r="S942" s="39"/>
      <c r="T942" s="39"/>
      <c r="U942" s="39"/>
      <c r="V942" s="39"/>
      <c r="W942" s="39"/>
      <c r="X942" s="39"/>
      <c r="Y942" s="39"/>
      <c r="Z942" s="39"/>
    </row>
    <row r="943" spans="1:26" ht="12.75" customHeight="1" x14ac:dyDescent="0.2">
      <c r="A943" s="38"/>
      <c r="B943" s="39"/>
      <c r="C943" s="39"/>
      <c r="D943" s="39"/>
      <c r="E943" s="39"/>
      <c r="F943" s="39"/>
      <c r="G943" s="39"/>
      <c r="H943" s="39"/>
      <c r="I943" s="39"/>
      <c r="J943" s="39"/>
      <c r="K943" s="39"/>
      <c r="L943" s="39"/>
      <c r="M943" s="39"/>
      <c r="N943" s="39"/>
      <c r="O943" s="39"/>
      <c r="P943" s="39"/>
      <c r="Q943" s="39"/>
      <c r="R943" s="39"/>
      <c r="S943" s="39"/>
      <c r="T943" s="39"/>
      <c r="U943" s="39"/>
      <c r="V943" s="39"/>
      <c r="W943" s="39"/>
      <c r="X943" s="39"/>
      <c r="Y943" s="39"/>
      <c r="Z943" s="39"/>
    </row>
    <row r="944" spans="1:26" ht="12.75" customHeight="1" x14ac:dyDescent="0.2">
      <c r="A944" s="38"/>
      <c r="B944" s="39"/>
      <c r="C944" s="39"/>
      <c r="D944" s="39"/>
      <c r="E944" s="39"/>
      <c r="F944" s="39"/>
      <c r="G944" s="39"/>
      <c r="H944" s="39"/>
      <c r="I944" s="39"/>
      <c r="J944" s="39"/>
      <c r="K944" s="39"/>
      <c r="L944" s="39"/>
      <c r="M944" s="39"/>
      <c r="N944" s="39"/>
      <c r="O944" s="39"/>
      <c r="P944" s="39"/>
      <c r="Q944" s="39"/>
      <c r="R944" s="39"/>
      <c r="S944" s="39"/>
      <c r="T944" s="39"/>
      <c r="U944" s="39"/>
      <c r="V944" s="39"/>
      <c r="W944" s="39"/>
      <c r="X944" s="39"/>
      <c r="Y944" s="39"/>
      <c r="Z944" s="39"/>
    </row>
    <row r="945" spans="1:26" ht="12.75" customHeight="1" x14ac:dyDescent="0.2">
      <c r="A945" s="38"/>
      <c r="B945" s="39"/>
      <c r="C945" s="39"/>
      <c r="D945" s="39"/>
      <c r="E945" s="39"/>
      <c r="F945" s="39"/>
      <c r="G945" s="39"/>
      <c r="H945" s="39"/>
      <c r="I945" s="39"/>
      <c r="J945" s="39"/>
      <c r="K945" s="39"/>
      <c r="L945" s="39"/>
      <c r="M945" s="39"/>
      <c r="N945" s="39"/>
      <c r="O945" s="39"/>
      <c r="P945" s="39"/>
      <c r="Q945" s="39"/>
      <c r="R945" s="39"/>
      <c r="S945" s="39"/>
      <c r="T945" s="39"/>
      <c r="U945" s="39"/>
      <c r="V945" s="39"/>
      <c r="W945" s="39"/>
      <c r="X945" s="39"/>
      <c r="Y945" s="39"/>
      <c r="Z945" s="39"/>
    </row>
    <row r="946" spans="1:26" ht="12.75" customHeight="1" x14ac:dyDescent="0.2">
      <c r="A946" s="38"/>
      <c r="B946" s="39"/>
      <c r="C946" s="39"/>
      <c r="D946" s="39"/>
      <c r="E946" s="39"/>
      <c r="F946" s="39"/>
      <c r="G946" s="39"/>
      <c r="H946" s="39"/>
      <c r="I946" s="39"/>
      <c r="J946" s="39"/>
      <c r="K946" s="39"/>
      <c r="L946" s="39"/>
      <c r="M946" s="39"/>
      <c r="N946" s="39"/>
      <c r="O946" s="39"/>
      <c r="P946" s="39"/>
      <c r="Q946" s="39"/>
      <c r="R946" s="39"/>
      <c r="S946" s="39"/>
      <c r="T946" s="39"/>
      <c r="U946" s="39"/>
      <c r="V946" s="39"/>
      <c r="W946" s="39"/>
      <c r="X946" s="39"/>
      <c r="Y946" s="39"/>
      <c r="Z946" s="39"/>
    </row>
    <row r="947" spans="1:26" ht="12.75" customHeight="1" x14ac:dyDescent="0.2">
      <c r="A947" s="38"/>
      <c r="B947" s="39"/>
      <c r="C947" s="39"/>
      <c r="D947" s="39"/>
      <c r="E947" s="39"/>
      <c r="F947" s="39"/>
      <c r="G947" s="39"/>
      <c r="H947" s="39"/>
      <c r="I947" s="39"/>
      <c r="J947" s="39"/>
      <c r="K947" s="39"/>
      <c r="L947" s="39"/>
      <c r="M947" s="39"/>
      <c r="N947" s="39"/>
      <c r="O947" s="39"/>
      <c r="P947" s="39"/>
      <c r="Q947" s="39"/>
      <c r="R947" s="39"/>
      <c r="S947" s="39"/>
      <c r="T947" s="39"/>
      <c r="U947" s="39"/>
      <c r="V947" s="39"/>
      <c r="W947" s="39"/>
      <c r="X947" s="39"/>
      <c r="Y947" s="39"/>
      <c r="Z947" s="39"/>
    </row>
    <row r="948" spans="1:26" ht="12.75" customHeight="1" x14ac:dyDescent="0.2">
      <c r="A948" s="38"/>
      <c r="B948" s="39"/>
      <c r="C948" s="39"/>
      <c r="D948" s="39"/>
      <c r="E948" s="39"/>
      <c r="F948" s="39"/>
      <c r="G948" s="39"/>
      <c r="H948" s="39"/>
      <c r="I948" s="39"/>
      <c r="J948" s="39"/>
      <c r="K948" s="39"/>
      <c r="L948" s="39"/>
      <c r="M948" s="39"/>
      <c r="N948" s="39"/>
      <c r="O948" s="39"/>
      <c r="P948" s="39"/>
      <c r="Q948" s="39"/>
      <c r="R948" s="39"/>
      <c r="S948" s="39"/>
      <c r="T948" s="39"/>
      <c r="U948" s="39"/>
      <c r="V948" s="39"/>
      <c r="W948" s="39"/>
      <c r="X948" s="39"/>
      <c r="Y948" s="39"/>
      <c r="Z948" s="39"/>
    </row>
    <row r="949" spans="1:26" ht="12.75" customHeight="1" x14ac:dyDescent="0.2">
      <c r="A949" s="38"/>
      <c r="B949" s="39"/>
      <c r="C949" s="39"/>
      <c r="D949" s="39"/>
      <c r="E949" s="39"/>
      <c r="F949" s="39"/>
      <c r="G949" s="39"/>
      <c r="H949" s="39"/>
      <c r="I949" s="39"/>
      <c r="J949" s="39"/>
      <c r="K949" s="39"/>
      <c r="L949" s="39"/>
      <c r="M949" s="39"/>
      <c r="N949" s="39"/>
      <c r="O949" s="39"/>
      <c r="P949" s="39"/>
      <c r="Q949" s="39"/>
      <c r="R949" s="39"/>
      <c r="S949" s="39"/>
      <c r="T949" s="39"/>
      <c r="U949" s="39"/>
      <c r="V949" s="39"/>
      <c r="W949" s="39"/>
      <c r="X949" s="39"/>
      <c r="Y949" s="39"/>
      <c r="Z949" s="39"/>
    </row>
    <row r="950" spans="1:26" ht="12.75" customHeight="1" x14ac:dyDescent="0.2">
      <c r="A950" s="38"/>
      <c r="B950" s="39"/>
      <c r="C950" s="39"/>
      <c r="D950" s="39"/>
      <c r="E950" s="39"/>
      <c r="F950" s="39"/>
      <c r="G950" s="39"/>
      <c r="H950" s="39"/>
      <c r="I950" s="39"/>
      <c r="J950" s="39"/>
      <c r="K950" s="39"/>
      <c r="L950" s="39"/>
      <c r="M950" s="39"/>
      <c r="N950" s="39"/>
      <c r="O950" s="39"/>
      <c r="P950" s="39"/>
      <c r="Q950" s="39"/>
      <c r="R950" s="39"/>
      <c r="S950" s="39"/>
      <c r="T950" s="39"/>
      <c r="U950" s="39"/>
      <c r="V950" s="39"/>
      <c r="W950" s="39"/>
      <c r="X950" s="39"/>
      <c r="Y950" s="39"/>
      <c r="Z950" s="39"/>
    </row>
    <row r="951" spans="1:26" ht="12.75" customHeight="1" x14ac:dyDescent="0.2">
      <c r="A951" s="38"/>
      <c r="B951" s="39"/>
      <c r="C951" s="39"/>
      <c r="D951" s="39"/>
      <c r="E951" s="39"/>
      <c r="F951" s="39"/>
      <c r="G951" s="39"/>
      <c r="H951" s="39"/>
      <c r="I951" s="39"/>
      <c r="J951" s="39"/>
      <c r="K951" s="39"/>
      <c r="L951" s="39"/>
      <c r="M951" s="39"/>
      <c r="N951" s="39"/>
      <c r="O951" s="39"/>
      <c r="P951" s="39"/>
      <c r="Q951" s="39"/>
      <c r="R951" s="39"/>
      <c r="S951" s="39"/>
      <c r="T951" s="39"/>
      <c r="U951" s="39"/>
      <c r="V951" s="39"/>
      <c r="W951" s="39"/>
      <c r="X951" s="39"/>
      <c r="Y951" s="39"/>
      <c r="Z951" s="39"/>
    </row>
    <row r="952" spans="1:26" ht="12.75" customHeight="1" x14ac:dyDescent="0.2">
      <c r="A952" s="38"/>
      <c r="B952" s="39"/>
      <c r="C952" s="39"/>
      <c r="D952" s="39"/>
      <c r="E952" s="39"/>
      <c r="F952" s="39"/>
      <c r="G952" s="39"/>
      <c r="H952" s="39"/>
      <c r="I952" s="39"/>
      <c r="J952" s="39"/>
      <c r="K952" s="39"/>
      <c r="L952" s="39"/>
      <c r="M952" s="39"/>
      <c r="N952" s="39"/>
      <c r="O952" s="39"/>
      <c r="P952" s="39"/>
      <c r="Q952" s="39"/>
      <c r="R952" s="39"/>
      <c r="S952" s="39"/>
      <c r="T952" s="39"/>
      <c r="U952" s="39"/>
      <c r="V952" s="39"/>
      <c r="W952" s="39"/>
      <c r="X952" s="39"/>
      <c r="Y952" s="39"/>
      <c r="Z952" s="39"/>
    </row>
    <row r="953" spans="1:26" ht="12.75" customHeight="1" x14ac:dyDescent="0.2">
      <c r="A953" s="38"/>
      <c r="B953" s="39"/>
      <c r="C953" s="39"/>
      <c r="D953" s="39"/>
      <c r="E953" s="39"/>
      <c r="F953" s="39"/>
      <c r="G953" s="39"/>
      <c r="H953" s="39"/>
      <c r="I953" s="39"/>
      <c r="J953" s="39"/>
      <c r="K953" s="39"/>
      <c r="L953" s="39"/>
      <c r="M953" s="39"/>
      <c r="N953" s="39"/>
      <c r="O953" s="39"/>
      <c r="P953" s="39"/>
      <c r="Q953" s="39"/>
      <c r="R953" s="39"/>
      <c r="S953" s="39"/>
      <c r="T953" s="39"/>
      <c r="U953" s="39"/>
      <c r="V953" s="39"/>
      <c r="W953" s="39"/>
      <c r="X953" s="39"/>
      <c r="Y953" s="39"/>
      <c r="Z953" s="39"/>
    </row>
    <row r="954" spans="1:26" ht="12.75" customHeight="1" x14ac:dyDescent="0.2">
      <c r="A954" s="38"/>
      <c r="B954" s="39"/>
      <c r="C954" s="39"/>
      <c r="D954" s="39"/>
      <c r="E954" s="39"/>
      <c r="F954" s="39"/>
      <c r="G954" s="39"/>
      <c r="H954" s="39"/>
      <c r="I954" s="39"/>
      <c r="J954" s="39"/>
      <c r="K954" s="39"/>
      <c r="L954" s="39"/>
      <c r="M954" s="39"/>
      <c r="N954" s="39"/>
      <c r="O954" s="39"/>
      <c r="P954" s="39"/>
      <c r="Q954" s="39"/>
      <c r="R954" s="39"/>
      <c r="S954" s="39"/>
      <c r="T954" s="39"/>
      <c r="U954" s="39"/>
      <c r="V954" s="39"/>
      <c r="W954" s="39"/>
      <c r="X954" s="39"/>
      <c r="Y954" s="39"/>
      <c r="Z954" s="39"/>
    </row>
    <row r="955" spans="1:26" ht="12.75" customHeight="1" x14ac:dyDescent="0.2">
      <c r="A955" s="38"/>
      <c r="B955" s="39"/>
      <c r="C955" s="39"/>
      <c r="D955" s="39"/>
      <c r="E955" s="39"/>
      <c r="F955" s="39"/>
      <c r="G955" s="39"/>
      <c r="H955" s="39"/>
      <c r="I955" s="39"/>
      <c r="J955" s="39"/>
      <c r="K955" s="39"/>
      <c r="L955" s="39"/>
      <c r="M955" s="39"/>
      <c r="N955" s="39"/>
      <c r="O955" s="39"/>
      <c r="P955" s="39"/>
      <c r="Q955" s="39"/>
      <c r="R955" s="39"/>
      <c r="S955" s="39"/>
      <c r="T955" s="39"/>
      <c r="U955" s="39"/>
      <c r="V955" s="39"/>
      <c r="W955" s="39"/>
      <c r="X955" s="39"/>
      <c r="Y955" s="39"/>
      <c r="Z955" s="39"/>
    </row>
    <row r="956" spans="1:26" ht="12.75" customHeight="1" x14ac:dyDescent="0.2">
      <c r="A956" s="38"/>
      <c r="B956" s="39"/>
      <c r="C956" s="39"/>
      <c r="D956" s="39"/>
      <c r="E956" s="39"/>
      <c r="F956" s="39"/>
      <c r="G956" s="39"/>
      <c r="H956" s="39"/>
      <c r="I956" s="39"/>
      <c r="J956" s="39"/>
      <c r="K956" s="39"/>
      <c r="L956" s="39"/>
      <c r="M956" s="39"/>
      <c r="N956" s="39"/>
      <c r="O956" s="39"/>
      <c r="P956" s="39"/>
      <c r="Q956" s="39"/>
      <c r="R956" s="39"/>
      <c r="S956" s="39"/>
      <c r="T956" s="39"/>
      <c r="U956" s="39"/>
      <c r="V956" s="39"/>
      <c r="W956" s="39"/>
      <c r="X956" s="39"/>
      <c r="Y956" s="39"/>
      <c r="Z956" s="39"/>
    </row>
    <row r="957" spans="1:26" ht="12.75" customHeight="1" x14ac:dyDescent="0.2">
      <c r="A957" s="38"/>
      <c r="B957" s="39"/>
      <c r="C957" s="39"/>
      <c r="D957" s="39"/>
      <c r="E957" s="39"/>
      <c r="F957" s="39"/>
      <c r="G957" s="39"/>
      <c r="H957" s="39"/>
      <c r="I957" s="39"/>
      <c r="J957" s="39"/>
      <c r="K957" s="39"/>
      <c r="L957" s="39"/>
      <c r="M957" s="39"/>
      <c r="N957" s="39"/>
      <c r="O957" s="39"/>
      <c r="P957" s="39"/>
      <c r="Q957" s="39"/>
      <c r="R957" s="39"/>
      <c r="S957" s="39"/>
      <c r="T957" s="39"/>
      <c r="U957" s="39"/>
      <c r="V957" s="39"/>
      <c r="W957" s="39"/>
      <c r="X957" s="39"/>
      <c r="Y957" s="39"/>
      <c r="Z957" s="39"/>
    </row>
    <row r="958" spans="1:26" ht="12.75" customHeight="1" x14ac:dyDescent="0.2">
      <c r="A958" s="38"/>
      <c r="B958" s="39"/>
      <c r="C958" s="39"/>
      <c r="D958" s="39"/>
      <c r="E958" s="39"/>
      <c r="F958" s="39"/>
      <c r="G958" s="39"/>
      <c r="H958" s="39"/>
      <c r="I958" s="39"/>
      <c r="J958" s="39"/>
      <c r="K958" s="39"/>
      <c r="L958" s="39"/>
      <c r="M958" s="39"/>
      <c r="N958" s="39"/>
      <c r="O958" s="39"/>
      <c r="P958" s="39"/>
      <c r="Q958" s="39"/>
      <c r="R958" s="39"/>
      <c r="S958" s="39"/>
      <c r="T958" s="39"/>
      <c r="U958" s="39"/>
      <c r="V958" s="39"/>
      <c r="W958" s="39"/>
      <c r="X958" s="39"/>
      <c r="Y958" s="39"/>
      <c r="Z958" s="39"/>
    </row>
    <row r="959" spans="1:26" ht="12.75" customHeight="1" x14ac:dyDescent="0.2">
      <c r="A959" s="38"/>
      <c r="B959" s="39"/>
      <c r="C959" s="39"/>
      <c r="D959" s="39"/>
      <c r="E959" s="39"/>
      <c r="F959" s="39"/>
      <c r="G959" s="39"/>
      <c r="H959" s="39"/>
      <c r="I959" s="39"/>
      <c r="J959" s="39"/>
      <c r="K959" s="39"/>
      <c r="L959" s="39"/>
      <c r="M959" s="39"/>
      <c r="N959" s="39"/>
      <c r="O959" s="39"/>
      <c r="P959" s="39"/>
      <c r="Q959" s="39"/>
      <c r="R959" s="39"/>
      <c r="S959" s="39"/>
      <c r="T959" s="39"/>
      <c r="U959" s="39"/>
      <c r="V959" s="39"/>
      <c r="W959" s="39"/>
      <c r="X959" s="39"/>
      <c r="Y959" s="39"/>
      <c r="Z959" s="39"/>
    </row>
    <row r="960" spans="1:26" ht="12.75" customHeight="1" x14ac:dyDescent="0.2">
      <c r="A960" s="38"/>
      <c r="B960" s="39"/>
      <c r="C960" s="39"/>
      <c r="D960" s="39"/>
      <c r="E960" s="39"/>
      <c r="F960" s="39"/>
      <c r="G960" s="39"/>
      <c r="H960" s="39"/>
      <c r="I960" s="39"/>
      <c r="J960" s="39"/>
      <c r="K960" s="39"/>
      <c r="L960" s="39"/>
      <c r="M960" s="39"/>
      <c r="N960" s="39"/>
      <c r="O960" s="39"/>
      <c r="P960" s="39"/>
      <c r="Q960" s="39"/>
      <c r="R960" s="39"/>
      <c r="S960" s="39"/>
      <c r="T960" s="39"/>
      <c r="U960" s="39"/>
      <c r="V960" s="39"/>
      <c r="W960" s="39"/>
      <c r="X960" s="39"/>
      <c r="Y960" s="39"/>
      <c r="Z960" s="39"/>
    </row>
    <row r="961" spans="1:26" ht="12.75" customHeight="1" x14ac:dyDescent="0.2">
      <c r="A961" s="38"/>
      <c r="B961" s="39"/>
      <c r="C961" s="39"/>
      <c r="D961" s="39"/>
      <c r="E961" s="39"/>
      <c r="F961" s="39"/>
      <c r="G961" s="39"/>
      <c r="H961" s="39"/>
      <c r="I961" s="39"/>
      <c r="J961" s="39"/>
      <c r="K961" s="39"/>
      <c r="L961" s="39"/>
      <c r="M961" s="39"/>
      <c r="N961" s="39"/>
      <c r="O961" s="39"/>
      <c r="P961" s="39"/>
      <c r="Q961" s="39"/>
      <c r="R961" s="39"/>
      <c r="S961" s="39"/>
      <c r="T961" s="39"/>
      <c r="U961" s="39"/>
      <c r="V961" s="39"/>
      <c r="W961" s="39"/>
      <c r="X961" s="39"/>
      <c r="Y961" s="39"/>
      <c r="Z961" s="39"/>
    </row>
    <row r="962" spans="1:26" ht="12.75" customHeight="1" x14ac:dyDescent="0.2">
      <c r="A962" s="38"/>
      <c r="B962" s="39"/>
      <c r="C962" s="39"/>
      <c r="D962" s="39"/>
      <c r="E962" s="39"/>
      <c r="F962" s="39"/>
      <c r="G962" s="39"/>
      <c r="H962" s="39"/>
      <c r="I962" s="39"/>
      <c r="J962" s="39"/>
      <c r="K962" s="39"/>
      <c r="L962" s="39"/>
      <c r="M962" s="39"/>
      <c r="N962" s="39"/>
      <c r="O962" s="39"/>
      <c r="P962" s="39"/>
      <c r="Q962" s="39"/>
      <c r="R962" s="39"/>
      <c r="S962" s="39"/>
      <c r="T962" s="39"/>
      <c r="U962" s="39"/>
      <c r="V962" s="39"/>
      <c r="W962" s="39"/>
      <c r="X962" s="39"/>
      <c r="Y962" s="39"/>
      <c r="Z962" s="39"/>
    </row>
    <row r="963" spans="1:26" ht="12.75" customHeight="1" x14ac:dyDescent="0.2">
      <c r="A963" s="38"/>
      <c r="B963" s="39"/>
      <c r="C963" s="39"/>
      <c r="D963" s="39"/>
      <c r="E963" s="39"/>
      <c r="F963" s="39"/>
      <c r="G963" s="39"/>
      <c r="H963" s="39"/>
      <c r="I963" s="39"/>
      <c r="J963" s="39"/>
      <c r="K963" s="39"/>
      <c r="L963" s="39"/>
      <c r="M963" s="39"/>
      <c r="N963" s="39"/>
      <c r="O963" s="39"/>
      <c r="P963" s="39"/>
      <c r="Q963" s="39"/>
      <c r="R963" s="39"/>
      <c r="S963" s="39"/>
      <c r="T963" s="39"/>
      <c r="U963" s="39"/>
      <c r="V963" s="39"/>
      <c r="W963" s="39"/>
      <c r="X963" s="39"/>
      <c r="Y963" s="39"/>
      <c r="Z963" s="39"/>
    </row>
    <row r="964" spans="1:26" ht="12.75" customHeight="1" x14ac:dyDescent="0.2">
      <c r="A964" s="38"/>
      <c r="B964" s="39"/>
      <c r="C964" s="39"/>
      <c r="D964" s="39"/>
      <c r="E964" s="39"/>
      <c r="F964" s="39"/>
      <c r="G964" s="39"/>
      <c r="H964" s="39"/>
      <c r="I964" s="39"/>
      <c r="J964" s="39"/>
      <c r="K964" s="39"/>
      <c r="L964" s="39"/>
      <c r="M964" s="39"/>
      <c r="N964" s="39"/>
      <c r="O964" s="39"/>
      <c r="P964" s="39"/>
      <c r="Q964" s="39"/>
      <c r="R964" s="39"/>
      <c r="S964" s="39"/>
      <c r="T964" s="39"/>
      <c r="U964" s="39"/>
      <c r="V964" s="39"/>
      <c r="W964" s="39"/>
      <c r="X964" s="39"/>
      <c r="Y964" s="39"/>
      <c r="Z964" s="39"/>
    </row>
    <row r="965" spans="1:26" ht="12.75" customHeight="1" x14ac:dyDescent="0.2">
      <c r="A965" s="38"/>
      <c r="B965" s="39"/>
      <c r="C965" s="39"/>
      <c r="D965" s="39"/>
      <c r="E965" s="39"/>
      <c r="F965" s="39"/>
      <c r="G965" s="39"/>
      <c r="H965" s="39"/>
      <c r="I965" s="39"/>
      <c r="J965" s="39"/>
      <c r="K965" s="39"/>
      <c r="L965" s="39"/>
      <c r="M965" s="39"/>
      <c r="N965" s="39"/>
      <c r="O965" s="39"/>
      <c r="P965" s="39"/>
      <c r="Q965" s="39"/>
      <c r="R965" s="39"/>
      <c r="S965" s="39"/>
      <c r="T965" s="39"/>
      <c r="U965" s="39"/>
      <c r="V965" s="39"/>
      <c r="W965" s="39"/>
      <c r="X965" s="39"/>
      <c r="Y965" s="39"/>
      <c r="Z965" s="39"/>
    </row>
    <row r="966" spans="1:26" ht="12.75" customHeight="1" x14ac:dyDescent="0.2">
      <c r="A966" s="38"/>
      <c r="B966" s="39"/>
      <c r="C966" s="39"/>
      <c r="D966" s="39"/>
      <c r="E966" s="39"/>
      <c r="F966" s="39"/>
      <c r="G966" s="39"/>
      <c r="H966" s="39"/>
      <c r="I966" s="39"/>
      <c r="J966" s="39"/>
      <c r="K966" s="39"/>
      <c r="L966" s="39"/>
      <c r="M966" s="39"/>
      <c r="N966" s="39"/>
      <c r="O966" s="39"/>
      <c r="P966" s="39"/>
      <c r="Q966" s="39"/>
      <c r="R966" s="39"/>
      <c r="S966" s="39"/>
      <c r="T966" s="39"/>
      <c r="U966" s="39"/>
      <c r="V966" s="39"/>
      <c r="W966" s="39"/>
      <c r="X966" s="39"/>
      <c r="Y966" s="39"/>
      <c r="Z966" s="39"/>
    </row>
    <row r="967" spans="1:26" ht="12.75" customHeight="1" x14ac:dyDescent="0.2">
      <c r="A967" s="38"/>
      <c r="B967" s="39"/>
      <c r="C967" s="39"/>
      <c r="D967" s="39"/>
      <c r="E967" s="39"/>
      <c r="F967" s="39"/>
      <c r="G967" s="39"/>
      <c r="H967" s="39"/>
      <c r="I967" s="39"/>
      <c r="J967" s="39"/>
      <c r="K967" s="39"/>
      <c r="L967" s="39"/>
      <c r="M967" s="39"/>
      <c r="N967" s="39"/>
      <c r="O967" s="39"/>
      <c r="P967" s="39"/>
      <c r="Q967" s="39"/>
      <c r="R967" s="39"/>
      <c r="S967" s="39"/>
      <c r="T967" s="39"/>
      <c r="U967" s="39"/>
      <c r="V967" s="39"/>
      <c r="W967" s="39"/>
      <c r="X967" s="39"/>
      <c r="Y967" s="39"/>
      <c r="Z967" s="39"/>
    </row>
    <row r="968" spans="1:26" ht="12.75" customHeight="1" x14ac:dyDescent="0.2">
      <c r="A968" s="38"/>
      <c r="B968" s="39"/>
      <c r="C968" s="39"/>
      <c r="D968" s="39"/>
      <c r="E968" s="39"/>
      <c r="F968" s="39"/>
      <c r="G968" s="39"/>
      <c r="H968" s="39"/>
      <c r="I968" s="39"/>
      <c r="J968" s="39"/>
      <c r="K968" s="39"/>
      <c r="L968" s="39"/>
      <c r="M968" s="39"/>
      <c r="N968" s="39"/>
      <c r="O968" s="39"/>
      <c r="P968" s="39"/>
      <c r="Q968" s="39"/>
      <c r="R968" s="39"/>
      <c r="S968" s="39"/>
      <c r="T968" s="39"/>
      <c r="U968" s="39"/>
      <c r="V968" s="39"/>
      <c r="W968" s="39"/>
      <c r="X968" s="39"/>
      <c r="Y968" s="39"/>
      <c r="Z968" s="39"/>
    </row>
    <row r="969" spans="1:26" ht="12.75" customHeight="1" x14ac:dyDescent="0.2">
      <c r="A969" s="38"/>
      <c r="B969" s="39"/>
      <c r="C969" s="39"/>
      <c r="D969" s="39"/>
      <c r="E969" s="39"/>
      <c r="F969" s="39"/>
      <c r="G969" s="39"/>
      <c r="H969" s="39"/>
      <c r="I969" s="39"/>
      <c r="J969" s="39"/>
      <c r="K969" s="39"/>
      <c r="L969" s="39"/>
      <c r="M969" s="39"/>
      <c r="N969" s="39"/>
      <c r="O969" s="39"/>
      <c r="P969" s="39"/>
      <c r="Q969" s="39"/>
      <c r="R969" s="39"/>
      <c r="S969" s="39"/>
      <c r="T969" s="39"/>
      <c r="U969" s="39"/>
      <c r="V969" s="39"/>
      <c r="W969" s="39"/>
      <c r="X969" s="39"/>
      <c r="Y969" s="39"/>
      <c r="Z969" s="39"/>
    </row>
    <row r="970" spans="1:26" ht="12.75" customHeight="1" x14ac:dyDescent="0.2">
      <c r="A970" s="38"/>
      <c r="B970" s="39"/>
      <c r="C970" s="39"/>
      <c r="D970" s="39"/>
      <c r="E970" s="39"/>
      <c r="F970" s="39"/>
      <c r="G970" s="39"/>
      <c r="H970" s="39"/>
      <c r="I970" s="39"/>
      <c r="J970" s="39"/>
      <c r="K970" s="39"/>
      <c r="L970" s="39"/>
      <c r="M970" s="39"/>
      <c r="N970" s="39"/>
      <c r="O970" s="39"/>
      <c r="P970" s="39"/>
      <c r="Q970" s="39"/>
      <c r="R970" s="39"/>
      <c r="S970" s="39"/>
      <c r="T970" s="39"/>
      <c r="U970" s="39"/>
      <c r="V970" s="39"/>
      <c r="W970" s="39"/>
      <c r="X970" s="39"/>
      <c r="Y970" s="39"/>
      <c r="Z970" s="39"/>
    </row>
    <row r="971" spans="1:26" ht="12.75" customHeight="1" x14ac:dyDescent="0.2">
      <c r="A971" s="38"/>
      <c r="B971" s="39"/>
      <c r="C971" s="39"/>
      <c r="D971" s="39"/>
      <c r="E971" s="39"/>
      <c r="F971" s="39"/>
      <c r="G971" s="39"/>
      <c r="H971" s="39"/>
      <c r="I971" s="39"/>
      <c r="J971" s="39"/>
      <c r="K971" s="39"/>
      <c r="L971" s="39"/>
      <c r="M971" s="39"/>
      <c r="N971" s="39"/>
      <c r="O971" s="39"/>
      <c r="P971" s="39"/>
      <c r="Q971" s="39"/>
      <c r="R971" s="39"/>
      <c r="S971" s="39"/>
      <c r="T971" s="39"/>
      <c r="U971" s="39"/>
      <c r="V971" s="39"/>
      <c r="W971" s="39"/>
      <c r="X971" s="39"/>
      <c r="Y971" s="39"/>
      <c r="Z971" s="39"/>
    </row>
    <row r="972" spans="1:26" ht="12.75" customHeight="1" x14ac:dyDescent="0.2">
      <c r="A972" s="38"/>
      <c r="B972" s="39"/>
      <c r="C972" s="39"/>
      <c r="D972" s="39"/>
      <c r="E972" s="39"/>
      <c r="F972" s="39"/>
      <c r="G972" s="39"/>
      <c r="H972" s="39"/>
      <c r="I972" s="39"/>
      <c r="J972" s="39"/>
      <c r="K972" s="39"/>
      <c r="L972" s="39"/>
      <c r="M972" s="39"/>
      <c r="N972" s="39"/>
      <c r="O972" s="39"/>
      <c r="P972" s="39"/>
      <c r="Q972" s="39"/>
      <c r="R972" s="39"/>
      <c r="S972" s="39"/>
      <c r="T972" s="39"/>
      <c r="U972" s="39"/>
      <c r="V972" s="39"/>
      <c r="W972" s="39"/>
      <c r="X972" s="39"/>
      <c r="Y972" s="39"/>
      <c r="Z972" s="39"/>
    </row>
    <row r="973" spans="1:26" ht="12.75" customHeight="1" x14ac:dyDescent="0.2">
      <c r="A973" s="38"/>
      <c r="B973" s="39"/>
      <c r="C973" s="39"/>
      <c r="D973" s="39"/>
      <c r="E973" s="39"/>
      <c r="F973" s="39"/>
      <c r="G973" s="39"/>
      <c r="H973" s="39"/>
      <c r="I973" s="39"/>
      <c r="J973" s="39"/>
      <c r="K973" s="39"/>
      <c r="L973" s="39"/>
      <c r="M973" s="39"/>
      <c r="N973" s="39"/>
      <c r="O973" s="39"/>
      <c r="P973" s="39"/>
      <c r="Q973" s="39"/>
      <c r="R973" s="39"/>
      <c r="S973" s="39"/>
      <c r="T973" s="39"/>
      <c r="U973" s="39"/>
      <c r="V973" s="39"/>
      <c r="W973" s="39"/>
      <c r="X973" s="39"/>
      <c r="Y973" s="39"/>
      <c r="Z973" s="39"/>
    </row>
    <row r="974" spans="1:26" ht="12.75" customHeight="1" x14ac:dyDescent="0.2">
      <c r="A974" s="38"/>
      <c r="B974" s="39"/>
      <c r="C974" s="39"/>
      <c r="D974" s="39"/>
      <c r="E974" s="39"/>
      <c r="F974" s="39"/>
      <c r="G974" s="39"/>
      <c r="H974" s="39"/>
      <c r="I974" s="39"/>
      <c r="J974" s="39"/>
      <c r="K974" s="39"/>
      <c r="L974" s="39"/>
      <c r="M974" s="39"/>
      <c r="N974" s="39"/>
      <c r="O974" s="39"/>
      <c r="P974" s="39"/>
      <c r="Q974" s="39"/>
      <c r="R974" s="39"/>
      <c r="S974" s="39"/>
      <c r="T974" s="39"/>
      <c r="U974" s="39"/>
      <c r="V974" s="39"/>
      <c r="W974" s="39"/>
      <c r="X974" s="39"/>
      <c r="Y974" s="39"/>
      <c r="Z974" s="39"/>
    </row>
    <row r="975" spans="1:26" ht="12.75" customHeight="1" x14ac:dyDescent="0.2">
      <c r="A975" s="38"/>
      <c r="B975" s="39"/>
      <c r="C975" s="39"/>
      <c r="D975" s="39"/>
      <c r="E975" s="39"/>
      <c r="F975" s="39"/>
      <c r="G975" s="39"/>
      <c r="H975" s="39"/>
      <c r="I975" s="39"/>
      <c r="J975" s="39"/>
      <c r="K975" s="39"/>
      <c r="L975" s="39"/>
      <c r="M975" s="39"/>
      <c r="N975" s="39"/>
      <c r="O975" s="39"/>
      <c r="P975" s="39"/>
      <c r="Q975" s="39"/>
      <c r="R975" s="39"/>
      <c r="S975" s="39"/>
      <c r="T975" s="39"/>
      <c r="U975" s="39"/>
      <c r="V975" s="39"/>
      <c r="W975" s="39"/>
      <c r="X975" s="39"/>
      <c r="Y975" s="39"/>
      <c r="Z975" s="39"/>
    </row>
    <row r="976" spans="1:26" ht="12.75" customHeight="1" x14ac:dyDescent="0.2">
      <c r="A976" s="38"/>
      <c r="B976" s="39"/>
      <c r="C976" s="39"/>
      <c r="D976" s="39"/>
      <c r="E976" s="39"/>
      <c r="F976" s="39"/>
      <c r="G976" s="39"/>
      <c r="H976" s="39"/>
      <c r="I976" s="39"/>
      <c r="J976" s="39"/>
      <c r="K976" s="39"/>
      <c r="L976" s="39"/>
      <c r="M976" s="39"/>
      <c r="N976" s="39"/>
      <c r="O976" s="39"/>
      <c r="P976" s="39"/>
      <c r="Q976" s="39"/>
      <c r="R976" s="39"/>
      <c r="S976" s="39"/>
      <c r="T976" s="39"/>
      <c r="U976" s="39"/>
      <c r="V976" s="39"/>
      <c r="W976" s="39"/>
      <c r="X976" s="39"/>
      <c r="Y976" s="39"/>
      <c r="Z976" s="39"/>
    </row>
    <row r="977" spans="1:26" ht="12.75" customHeight="1" x14ac:dyDescent="0.2">
      <c r="A977" s="38"/>
      <c r="B977" s="39"/>
      <c r="C977" s="39"/>
      <c r="D977" s="39"/>
      <c r="E977" s="39"/>
      <c r="F977" s="39"/>
      <c r="G977" s="39"/>
      <c r="H977" s="39"/>
      <c r="I977" s="39"/>
      <c r="J977" s="39"/>
      <c r="K977" s="39"/>
      <c r="L977" s="39"/>
      <c r="M977" s="39"/>
      <c r="N977" s="39"/>
      <c r="O977" s="39"/>
      <c r="P977" s="39"/>
      <c r="Q977" s="39"/>
      <c r="R977" s="39"/>
      <c r="S977" s="39"/>
      <c r="T977" s="39"/>
      <c r="U977" s="39"/>
      <c r="V977" s="39"/>
      <c r="W977" s="39"/>
      <c r="X977" s="39"/>
      <c r="Y977" s="39"/>
      <c r="Z977" s="39"/>
    </row>
    <row r="978" spans="1:26" ht="12.75" customHeight="1" x14ac:dyDescent="0.2">
      <c r="A978" s="38"/>
      <c r="B978" s="39"/>
      <c r="C978" s="39"/>
      <c r="D978" s="39"/>
      <c r="E978" s="39"/>
      <c r="F978" s="39"/>
      <c r="G978" s="39"/>
      <c r="H978" s="39"/>
      <c r="I978" s="39"/>
      <c r="J978" s="39"/>
      <c r="K978" s="39"/>
      <c r="L978" s="39"/>
      <c r="M978" s="39"/>
      <c r="N978" s="39"/>
      <c r="O978" s="39"/>
      <c r="P978" s="39"/>
      <c r="Q978" s="39"/>
      <c r="R978" s="39"/>
      <c r="S978" s="39"/>
      <c r="T978" s="39"/>
      <c r="U978" s="39"/>
      <c r="V978" s="39"/>
      <c r="W978" s="39"/>
      <c r="X978" s="39"/>
      <c r="Y978" s="39"/>
      <c r="Z978" s="39"/>
    </row>
    <row r="979" spans="1:26" ht="12.75" customHeight="1" x14ac:dyDescent="0.2">
      <c r="A979" s="38"/>
      <c r="B979" s="39"/>
      <c r="C979" s="39"/>
      <c r="D979" s="39"/>
      <c r="E979" s="39"/>
      <c r="F979" s="39"/>
      <c r="G979" s="39"/>
      <c r="H979" s="39"/>
      <c r="I979" s="39"/>
      <c r="J979" s="39"/>
      <c r="K979" s="39"/>
      <c r="L979" s="39"/>
      <c r="M979" s="39"/>
      <c r="N979" s="39"/>
      <c r="O979" s="39"/>
      <c r="P979" s="39"/>
      <c r="Q979" s="39"/>
      <c r="R979" s="39"/>
      <c r="S979" s="39"/>
      <c r="T979" s="39"/>
      <c r="U979" s="39"/>
      <c r="V979" s="39"/>
      <c r="W979" s="39"/>
      <c r="X979" s="39"/>
      <c r="Y979" s="39"/>
      <c r="Z979" s="39"/>
    </row>
    <row r="980" spans="1:26" ht="12.75" customHeight="1" x14ac:dyDescent="0.2">
      <c r="A980" s="38"/>
      <c r="B980" s="39"/>
      <c r="C980" s="39"/>
      <c r="D980" s="39"/>
      <c r="E980" s="39"/>
      <c r="F980" s="39"/>
      <c r="G980" s="39"/>
      <c r="H980" s="39"/>
      <c r="I980" s="39"/>
      <c r="J980" s="39"/>
      <c r="K980" s="39"/>
      <c r="L980" s="39"/>
      <c r="M980" s="39"/>
      <c r="N980" s="39"/>
      <c r="O980" s="39"/>
      <c r="P980" s="39"/>
      <c r="Q980" s="39"/>
      <c r="R980" s="39"/>
      <c r="S980" s="39"/>
      <c r="T980" s="39"/>
      <c r="U980" s="39"/>
      <c r="V980" s="39"/>
      <c r="W980" s="39"/>
      <c r="X980" s="39"/>
      <c r="Y980" s="39"/>
      <c r="Z980" s="39"/>
    </row>
    <row r="981" spans="1:26" ht="12.75" customHeight="1" x14ac:dyDescent="0.2">
      <c r="A981" s="38"/>
      <c r="B981" s="39"/>
      <c r="C981" s="39"/>
      <c r="D981" s="39"/>
      <c r="E981" s="39"/>
      <c r="F981" s="39"/>
      <c r="G981" s="39"/>
      <c r="H981" s="39"/>
      <c r="I981" s="39"/>
      <c r="J981" s="39"/>
      <c r="K981" s="39"/>
      <c r="L981" s="39"/>
      <c r="M981" s="39"/>
      <c r="N981" s="39"/>
      <c r="O981" s="39"/>
      <c r="P981" s="39"/>
      <c r="Q981" s="39"/>
      <c r="R981" s="39"/>
      <c r="S981" s="39"/>
      <c r="T981" s="39"/>
      <c r="U981" s="39"/>
      <c r="V981" s="39"/>
      <c r="W981" s="39"/>
      <c r="X981" s="39"/>
      <c r="Y981" s="39"/>
      <c r="Z981" s="39"/>
    </row>
    <row r="982" spans="1:26" ht="12.75" customHeight="1" x14ac:dyDescent="0.2">
      <c r="A982" s="38"/>
      <c r="B982" s="39"/>
      <c r="C982" s="39"/>
      <c r="D982" s="39"/>
      <c r="E982" s="39"/>
      <c r="F982" s="39"/>
      <c r="G982" s="39"/>
      <c r="H982" s="39"/>
      <c r="I982" s="39"/>
      <c r="J982" s="39"/>
      <c r="K982" s="39"/>
      <c r="L982" s="39"/>
      <c r="M982" s="39"/>
      <c r="N982" s="39"/>
      <c r="O982" s="39"/>
      <c r="P982" s="39"/>
      <c r="Q982" s="39"/>
      <c r="R982" s="39"/>
      <c r="S982" s="39"/>
      <c r="T982" s="39"/>
      <c r="U982" s="39"/>
      <c r="V982" s="39"/>
      <c r="W982" s="39"/>
      <c r="X982" s="39"/>
      <c r="Y982" s="39"/>
      <c r="Z982" s="39"/>
    </row>
    <row r="983" spans="1:26" ht="12.75" customHeight="1" x14ac:dyDescent="0.2">
      <c r="A983" s="38"/>
      <c r="B983" s="39"/>
      <c r="C983" s="39"/>
      <c r="D983" s="39"/>
      <c r="E983" s="39"/>
      <c r="F983" s="39"/>
      <c r="G983" s="39"/>
      <c r="H983" s="39"/>
      <c r="I983" s="39"/>
      <c r="J983" s="39"/>
      <c r="K983" s="39"/>
      <c r="L983" s="39"/>
      <c r="M983" s="39"/>
      <c r="N983" s="39"/>
      <c r="O983" s="39"/>
      <c r="P983" s="39"/>
      <c r="Q983" s="39"/>
      <c r="R983" s="39"/>
      <c r="S983" s="39"/>
      <c r="T983" s="39"/>
      <c r="U983" s="39"/>
      <c r="V983" s="39"/>
      <c r="W983" s="39"/>
      <c r="X983" s="39"/>
      <c r="Y983" s="39"/>
      <c r="Z983" s="39"/>
    </row>
    <row r="984" spans="1:26" ht="12.75" customHeight="1" x14ac:dyDescent="0.2">
      <c r="A984" s="38"/>
      <c r="B984" s="39"/>
      <c r="C984" s="39"/>
      <c r="D984" s="39"/>
      <c r="E984" s="39"/>
      <c r="F984" s="39"/>
      <c r="G984" s="39"/>
      <c r="H984" s="39"/>
      <c r="I984" s="39"/>
      <c r="J984" s="39"/>
      <c r="K984" s="39"/>
      <c r="L984" s="39"/>
      <c r="M984" s="39"/>
      <c r="N984" s="39"/>
      <c r="O984" s="39"/>
      <c r="P984" s="39"/>
      <c r="Q984" s="39"/>
      <c r="R984" s="39"/>
      <c r="S984" s="39"/>
      <c r="T984" s="39"/>
      <c r="U984" s="39"/>
      <c r="V984" s="39"/>
      <c r="W984" s="39"/>
      <c r="X984" s="39"/>
      <c r="Y984" s="39"/>
      <c r="Z984" s="39"/>
    </row>
    <row r="985" spans="1:26" ht="12.75" customHeight="1" x14ac:dyDescent="0.2">
      <c r="A985" s="38"/>
      <c r="B985" s="39"/>
      <c r="C985" s="39"/>
      <c r="D985" s="39"/>
      <c r="E985" s="39"/>
      <c r="F985" s="39"/>
      <c r="G985" s="39"/>
      <c r="H985" s="39"/>
      <c r="I985" s="39"/>
      <c r="J985" s="39"/>
      <c r="K985" s="39"/>
      <c r="L985" s="39"/>
      <c r="M985" s="39"/>
      <c r="N985" s="39"/>
      <c r="O985" s="39"/>
      <c r="P985" s="39"/>
      <c r="Q985" s="39"/>
      <c r="R985" s="39"/>
      <c r="S985" s="39"/>
      <c r="T985" s="39"/>
      <c r="U985" s="39"/>
      <c r="V985" s="39"/>
      <c r="W985" s="39"/>
      <c r="X985" s="39"/>
      <c r="Y985" s="39"/>
      <c r="Z985" s="39"/>
    </row>
    <row r="986" spans="1:26" ht="12.75" customHeight="1" x14ac:dyDescent="0.2">
      <c r="A986" s="38"/>
      <c r="B986" s="39"/>
      <c r="C986" s="39"/>
      <c r="D986" s="39"/>
      <c r="E986" s="39"/>
      <c r="F986" s="39"/>
      <c r="G986" s="39"/>
      <c r="H986" s="39"/>
      <c r="I986" s="39"/>
      <c r="J986" s="39"/>
      <c r="K986" s="39"/>
      <c r="L986" s="39"/>
      <c r="M986" s="39"/>
      <c r="N986" s="39"/>
      <c r="O986" s="39"/>
      <c r="P986" s="39"/>
      <c r="Q986" s="39"/>
      <c r="R986" s="39"/>
      <c r="S986" s="39"/>
      <c r="T986" s="39"/>
      <c r="U986" s="39"/>
      <c r="V986" s="39"/>
      <c r="W986" s="39"/>
      <c r="X986" s="39"/>
      <c r="Y986" s="39"/>
      <c r="Z986" s="39"/>
    </row>
    <row r="987" spans="1:26" ht="12.75" customHeight="1" x14ac:dyDescent="0.2">
      <c r="A987" s="38"/>
      <c r="B987" s="39"/>
      <c r="C987" s="39"/>
      <c r="D987" s="39"/>
      <c r="E987" s="39"/>
      <c r="F987" s="39"/>
      <c r="G987" s="39"/>
      <c r="H987" s="39"/>
      <c r="I987" s="39"/>
      <c r="J987" s="39"/>
      <c r="K987" s="39"/>
      <c r="L987" s="39"/>
      <c r="M987" s="39"/>
      <c r="N987" s="39"/>
      <c r="O987" s="39"/>
      <c r="P987" s="39"/>
      <c r="Q987" s="39"/>
      <c r="R987" s="39"/>
      <c r="S987" s="39"/>
      <c r="T987" s="39"/>
      <c r="U987" s="39"/>
      <c r="V987" s="39"/>
      <c r="W987" s="39"/>
      <c r="X987" s="39"/>
      <c r="Y987" s="39"/>
      <c r="Z987" s="39"/>
    </row>
    <row r="988" spans="1:26" ht="12.75" customHeight="1" x14ac:dyDescent="0.2">
      <c r="A988" s="38"/>
      <c r="B988" s="39"/>
      <c r="C988" s="39"/>
      <c r="D988" s="39"/>
      <c r="E988" s="39"/>
      <c r="F988" s="39"/>
      <c r="G988" s="39"/>
      <c r="H988" s="39"/>
      <c r="I988" s="39"/>
      <c r="J988" s="39"/>
      <c r="K988" s="39"/>
      <c r="L988" s="39"/>
      <c r="M988" s="39"/>
      <c r="N988" s="39"/>
      <c r="O988" s="39"/>
      <c r="P988" s="39"/>
      <c r="Q988" s="39"/>
      <c r="R988" s="39"/>
      <c r="S988" s="39"/>
      <c r="T988" s="39"/>
      <c r="U988" s="39"/>
      <c r="V988" s="39"/>
      <c r="W988" s="39"/>
      <c r="X988" s="39"/>
      <c r="Y988" s="39"/>
      <c r="Z988" s="39"/>
    </row>
    <row r="989" spans="1:26" ht="12.75" customHeight="1" x14ac:dyDescent="0.2">
      <c r="A989" s="38"/>
      <c r="B989" s="39"/>
      <c r="C989" s="39"/>
      <c r="D989" s="39"/>
      <c r="E989" s="39"/>
      <c r="F989" s="39"/>
      <c r="G989" s="39"/>
      <c r="H989" s="39"/>
      <c r="I989" s="39"/>
      <c r="J989" s="39"/>
      <c r="K989" s="39"/>
      <c r="L989" s="39"/>
      <c r="M989" s="39"/>
      <c r="N989" s="39"/>
      <c r="O989" s="39"/>
      <c r="P989" s="39"/>
      <c r="Q989" s="39"/>
      <c r="R989" s="39"/>
      <c r="S989" s="39"/>
      <c r="T989" s="39"/>
      <c r="U989" s="39"/>
      <c r="V989" s="39"/>
      <c r="W989" s="39"/>
      <c r="X989" s="39"/>
      <c r="Y989" s="39"/>
      <c r="Z989" s="39"/>
    </row>
    <row r="990" spans="1:26" ht="12.75" customHeight="1" x14ac:dyDescent="0.2">
      <c r="A990" s="38"/>
      <c r="B990" s="39"/>
      <c r="C990" s="39"/>
      <c r="D990" s="39"/>
      <c r="E990" s="39"/>
      <c r="F990" s="39"/>
      <c r="G990" s="39"/>
      <c r="H990" s="39"/>
      <c r="I990" s="39"/>
      <c r="J990" s="39"/>
      <c r="K990" s="39"/>
      <c r="L990" s="39"/>
      <c r="M990" s="39"/>
      <c r="N990" s="39"/>
      <c r="O990" s="39"/>
      <c r="P990" s="39"/>
      <c r="Q990" s="39"/>
      <c r="R990" s="39"/>
      <c r="S990" s="39"/>
      <c r="T990" s="39"/>
      <c r="U990" s="39"/>
      <c r="V990" s="39"/>
      <c r="W990" s="39"/>
      <c r="X990" s="39"/>
      <c r="Y990" s="39"/>
      <c r="Z990" s="39"/>
    </row>
    <row r="991" spans="1:26" ht="12.75" customHeight="1" x14ac:dyDescent="0.2">
      <c r="A991" s="38"/>
      <c r="B991" s="39"/>
      <c r="C991" s="39"/>
      <c r="D991" s="39"/>
      <c r="E991" s="39"/>
      <c r="F991" s="39"/>
      <c r="G991" s="39"/>
      <c r="H991" s="39"/>
      <c r="I991" s="39"/>
      <c r="J991" s="39"/>
      <c r="K991" s="39"/>
      <c r="L991" s="39"/>
      <c r="M991" s="39"/>
      <c r="N991" s="39"/>
      <c r="O991" s="39"/>
      <c r="P991" s="39"/>
      <c r="Q991" s="39"/>
      <c r="R991" s="39"/>
      <c r="S991" s="39"/>
      <c r="T991" s="39"/>
      <c r="U991" s="39"/>
      <c r="V991" s="39"/>
      <c r="W991" s="39"/>
      <c r="X991" s="39"/>
      <c r="Y991" s="39"/>
      <c r="Z991" s="39"/>
    </row>
    <row r="992" spans="1:26" ht="12.75" customHeight="1" x14ac:dyDescent="0.2">
      <c r="A992" s="38"/>
      <c r="B992" s="39"/>
      <c r="C992" s="39"/>
      <c r="D992" s="39"/>
      <c r="E992" s="39"/>
      <c r="F992" s="39"/>
      <c r="G992" s="39"/>
      <c r="H992" s="39"/>
      <c r="I992" s="39"/>
      <c r="J992" s="39"/>
      <c r="K992" s="39"/>
      <c r="L992" s="39"/>
      <c r="M992" s="39"/>
      <c r="N992" s="39"/>
      <c r="O992" s="39"/>
      <c r="P992" s="39"/>
      <c r="Q992" s="39"/>
      <c r="R992" s="39"/>
      <c r="S992" s="39"/>
      <c r="T992" s="39"/>
      <c r="U992" s="39"/>
      <c r="V992" s="39"/>
      <c r="W992" s="39"/>
      <c r="X992" s="39"/>
      <c r="Y992" s="39"/>
      <c r="Z992" s="39"/>
    </row>
    <row r="993" spans="1:26" ht="12.75" customHeight="1" x14ac:dyDescent="0.2">
      <c r="A993" s="38"/>
      <c r="B993" s="39"/>
      <c r="C993" s="39"/>
      <c r="D993" s="39"/>
      <c r="E993" s="39"/>
      <c r="F993" s="39"/>
      <c r="G993" s="39"/>
      <c r="H993" s="39"/>
      <c r="I993" s="39"/>
      <c r="J993" s="39"/>
      <c r="K993" s="39"/>
      <c r="L993" s="39"/>
      <c r="M993" s="39"/>
      <c r="N993" s="39"/>
      <c r="O993" s="39"/>
      <c r="P993" s="39"/>
      <c r="Q993" s="39"/>
      <c r="R993" s="39"/>
      <c r="S993" s="39"/>
      <c r="T993" s="39"/>
      <c r="U993" s="39"/>
      <c r="V993" s="39"/>
      <c r="W993" s="39"/>
      <c r="X993" s="39"/>
      <c r="Y993" s="39"/>
      <c r="Z993" s="39"/>
    </row>
    <row r="994" spans="1:26" ht="12.75" customHeight="1" x14ac:dyDescent="0.2">
      <c r="A994" s="38"/>
      <c r="B994" s="39"/>
      <c r="C994" s="39"/>
      <c r="D994" s="39"/>
      <c r="E994" s="39"/>
      <c r="F994" s="39"/>
      <c r="G994" s="39"/>
      <c r="H994" s="39"/>
      <c r="I994" s="39"/>
      <c r="J994" s="39"/>
      <c r="K994" s="39"/>
      <c r="L994" s="39"/>
      <c r="M994" s="39"/>
      <c r="N994" s="39"/>
      <c r="O994" s="39"/>
      <c r="P994" s="39"/>
      <c r="Q994" s="39"/>
      <c r="R994" s="39"/>
      <c r="S994" s="39"/>
      <c r="T994" s="39"/>
      <c r="U994" s="39"/>
      <c r="V994" s="39"/>
      <c r="W994" s="39"/>
      <c r="X994" s="39"/>
      <c r="Y994" s="39"/>
      <c r="Z994" s="39"/>
    </row>
    <row r="995" spans="1:26" ht="12.75" customHeight="1" x14ac:dyDescent="0.2">
      <c r="A995" s="38"/>
      <c r="B995" s="39"/>
      <c r="C995" s="39"/>
      <c r="D995" s="39"/>
      <c r="E995" s="39"/>
      <c r="F995" s="39"/>
      <c r="G995" s="39"/>
      <c r="H995" s="39"/>
      <c r="I995" s="39"/>
      <c r="J995" s="39"/>
      <c r="K995" s="39"/>
      <c r="L995" s="39"/>
      <c r="M995" s="39"/>
      <c r="N995" s="39"/>
      <c r="O995" s="39"/>
      <c r="P995" s="39"/>
      <c r="Q995" s="39"/>
      <c r="R995" s="39"/>
      <c r="S995" s="39"/>
      <c r="T995" s="39"/>
      <c r="U995" s="39"/>
      <c r="V995" s="39"/>
      <c r="W995" s="39"/>
      <c r="X995" s="39"/>
      <c r="Y995" s="39"/>
      <c r="Z995" s="39"/>
    </row>
    <row r="996" spans="1:26" ht="12.75" customHeight="1" x14ac:dyDescent="0.2">
      <c r="A996" s="38"/>
      <c r="B996" s="39"/>
      <c r="C996" s="39"/>
      <c r="D996" s="39"/>
      <c r="E996" s="39"/>
      <c r="F996" s="39"/>
      <c r="G996" s="39"/>
      <c r="H996" s="39"/>
      <c r="I996" s="39"/>
      <c r="J996" s="39"/>
      <c r="K996" s="39"/>
      <c r="L996" s="39"/>
      <c r="M996" s="39"/>
      <c r="N996" s="39"/>
      <c r="O996" s="39"/>
      <c r="P996" s="39"/>
      <c r="Q996" s="39"/>
      <c r="R996" s="39"/>
      <c r="S996" s="39"/>
      <c r="T996" s="39"/>
      <c r="U996" s="39"/>
      <c r="V996" s="39"/>
      <c r="W996" s="39"/>
      <c r="X996" s="39"/>
      <c r="Y996" s="39"/>
      <c r="Z996" s="39"/>
    </row>
    <row r="997" spans="1:26" ht="12.75" customHeight="1" x14ac:dyDescent="0.2">
      <c r="A997" s="38"/>
      <c r="B997" s="39"/>
      <c r="C997" s="39"/>
      <c r="D997" s="39"/>
      <c r="E997" s="39"/>
      <c r="F997" s="39"/>
      <c r="G997" s="39"/>
      <c r="H997" s="39"/>
      <c r="I997" s="39"/>
      <c r="J997" s="39"/>
      <c r="K997" s="39"/>
      <c r="L997" s="39"/>
      <c r="M997" s="39"/>
      <c r="N997" s="39"/>
      <c r="O997" s="39"/>
      <c r="P997" s="39"/>
      <c r="Q997" s="39"/>
      <c r="R997" s="39"/>
      <c r="S997" s="39"/>
      <c r="T997" s="39"/>
      <c r="U997" s="39"/>
      <c r="V997" s="39"/>
      <c r="W997" s="39"/>
      <c r="X997" s="39"/>
      <c r="Y997" s="39"/>
      <c r="Z997" s="39"/>
    </row>
    <row r="998" spans="1:26" ht="12.75" customHeight="1" x14ac:dyDescent="0.2">
      <c r="A998" s="38"/>
      <c r="B998" s="39"/>
      <c r="C998" s="39"/>
      <c r="D998" s="39"/>
      <c r="E998" s="39"/>
      <c r="F998" s="39"/>
      <c r="G998" s="39"/>
      <c r="H998" s="39"/>
      <c r="I998" s="39"/>
      <c r="J998" s="39"/>
      <c r="K998" s="39"/>
      <c r="L998" s="39"/>
      <c r="M998" s="39"/>
      <c r="N998" s="39"/>
      <c r="O998" s="39"/>
      <c r="P998" s="39"/>
      <c r="Q998" s="39"/>
      <c r="R998" s="39"/>
      <c r="S998" s="39"/>
      <c r="T998" s="39"/>
      <c r="U998" s="39"/>
      <c r="V998" s="39"/>
      <c r="W998" s="39"/>
      <c r="X998" s="39"/>
      <c r="Y998" s="39"/>
      <c r="Z998" s="39"/>
    </row>
    <row r="999" spans="1:26" ht="12.75" customHeight="1" x14ac:dyDescent="0.2">
      <c r="A999" s="38"/>
      <c r="B999" s="39"/>
      <c r="C999" s="39"/>
      <c r="D999" s="39"/>
      <c r="E999" s="39"/>
      <c r="F999" s="39"/>
      <c r="G999" s="39"/>
      <c r="H999" s="39"/>
      <c r="I999" s="39"/>
      <c r="J999" s="39"/>
      <c r="K999" s="39"/>
      <c r="L999" s="39"/>
      <c r="M999" s="39"/>
      <c r="N999" s="39"/>
      <c r="O999" s="39"/>
      <c r="P999" s="39"/>
      <c r="Q999" s="39"/>
      <c r="R999" s="39"/>
      <c r="S999" s="39"/>
      <c r="T999" s="39"/>
      <c r="U999" s="39"/>
      <c r="V999" s="39"/>
      <c r="W999" s="39"/>
      <c r="X999" s="39"/>
      <c r="Y999" s="39"/>
      <c r="Z999" s="39"/>
    </row>
    <row r="1000" spans="1:26" ht="12.75" customHeight="1" x14ac:dyDescent="0.2">
      <c r="A1000" s="38"/>
      <c r="B1000" s="39"/>
      <c r="C1000" s="39"/>
      <c r="D1000" s="39"/>
      <c r="E1000" s="39"/>
      <c r="F1000" s="39"/>
      <c r="G1000" s="39"/>
      <c r="H1000" s="39"/>
      <c r="I1000" s="39"/>
      <c r="J1000" s="39"/>
      <c r="K1000" s="39"/>
      <c r="L1000" s="39"/>
      <c r="M1000" s="39"/>
      <c r="N1000" s="39"/>
      <c r="O1000" s="39"/>
      <c r="P1000" s="39"/>
      <c r="Q1000" s="39"/>
      <c r="R1000" s="39"/>
      <c r="S1000" s="39"/>
      <c r="T1000" s="39"/>
      <c r="U1000" s="39"/>
      <c r="V1000" s="39"/>
      <c r="W1000" s="39"/>
      <c r="X1000" s="39"/>
      <c r="Y1000" s="39"/>
      <c r="Z1000" s="39"/>
    </row>
  </sheetData>
  <pageMargins left="0.78749999999999998" right="0.78749999999999998" top="1.0249999999999999" bottom="1.0249999999999999" header="0" footer="0"/>
  <pageSetup paperSize="9" orientation="portrait"/>
  <headerFooter>
    <oddHeader>&amp;C&amp;A</oddHeader>
    <oddFooter>&amp;CPage &amp;P</oddFooter>
  </headerFooter>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K1000"/>
  <sheetViews>
    <sheetView workbookViewId="0">
      <selection activeCell="E4" sqref="E4"/>
    </sheetView>
  </sheetViews>
  <sheetFormatPr defaultColWidth="14.42578125" defaultRowHeight="15" customHeight="1" x14ac:dyDescent="0.2"/>
  <cols>
    <col min="1" max="2" width="11.5703125" customWidth="1"/>
    <col min="3" max="3" width="26.140625" customWidth="1"/>
    <col min="4" max="4" width="57.28515625" customWidth="1"/>
    <col min="5" max="9" width="11.5703125" customWidth="1"/>
    <col min="10" max="10" width="33.85546875" customWidth="1"/>
    <col min="11" max="26" width="11.5703125" customWidth="1"/>
  </cols>
  <sheetData>
    <row r="1" spans="1:11" ht="12.75" customHeight="1" x14ac:dyDescent="0.2">
      <c r="A1" s="1"/>
      <c r="B1" s="2"/>
      <c r="C1" s="2"/>
      <c r="D1" s="2"/>
      <c r="E1" s="2"/>
      <c r="F1" s="2"/>
      <c r="G1" s="2"/>
      <c r="H1" s="2"/>
      <c r="I1" s="2"/>
      <c r="J1" s="65"/>
      <c r="K1" s="2"/>
    </row>
    <row r="2" spans="1:11" ht="12.75" customHeight="1" x14ac:dyDescent="0.2">
      <c r="A2" s="1"/>
      <c r="B2" s="8"/>
      <c r="C2" s="7" t="s">
        <v>461</v>
      </c>
      <c r="D2" s="8"/>
      <c r="E2" s="8"/>
      <c r="F2" s="8"/>
      <c r="G2" s="8"/>
      <c r="H2" s="8"/>
      <c r="I2" s="8"/>
      <c r="J2" s="33"/>
      <c r="K2" s="2"/>
    </row>
    <row r="3" spans="1:11" ht="12.75" customHeight="1" x14ac:dyDescent="0.4">
      <c r="A3" s="1"/>
      <c r="B3" s="8"/>
      <c r="C3" s="7" t="s">
        <v>417</v>
      </c>
      <c r="E3" s="54" t="str">
        <f>IF(ISBLANK(D3),"Voer de frequentie in van deze route!","ok")</f>
        <v>Voer de frequentie in van deze route!</v>
      </c>
      <c r="F3" s="8"/>
      <c r="G3" s="8"/>
      <c r="H3" s="8"/>
      <c r="I3" s="8"/>
      <c r="J3" s="33"/>
      <c r="K3" s="2"/>
    </row>
    <row r="4" spans="1:11" ht="12.75" customHeight="1" x14ac:dyDescent="0.4">
      <c r="A4" s="1"/>
      <c r="B4" s="8"/>
      <c r="C4" s="7" t="s">
        <v>122</v>
      </c>
      <c r="D4" s="8">
        <f>Voertuigen!D97</f>
        <v>0</v>
      </c>
      <c r="E4" s="54" t="str">
        <f>IF(OR(ISBLANK(D4),D4=0),"Voer een voertuig in bij tabblad voertuigen!","ok")</f>
        <v>Voer een voertuig in bij tabblad voertuigen!</v>
      </c>
      <c r="F4" s="8"/>
      <c r="G4" s="8"/>
      <c r="H4" s="8"/>
      <c r="I4" s="8"/>
      <c r="J4" s="33"/>
      <c r="K4" s="2"/>
    </row>
    <row r="5" spans="1:11" ht="12.75" customHeight="1" x14ac:dyDescent="0.4">
      <c r="A5" s="1"/>
      <c r="B5" s="8"/>
      <c r="C5" s="7" t="s">
        <v>418</v>
      </c>
      <c r="D5" s="8" t="str">
        <f>Voertuigen!E148</f>
        <v>-</v>
      </c>
      <c r="E5" s="54" t="str">
        <f>IF((D5="-"),"Voer een soort brandstof in bij tabblad voertuigen!","ok")</f>
        <v>Voer een soort brandstof in bij tabblad voertuigen!</v>
      </c>
      <c r="F5" s="8"/>
      <c r="G5" s="8"/>
      <c r="H5" s="8"/>
      <c r="I5" s="8"/>
      <c r="J5" s="33"/>
      <c r="K5" s="2"/>
    </row>
    <row r="6" spans="1:11" ht="12.75" customHeight="1" x14ac:dyDescent="0.2">
      <c r="A6" s="1"/>
      <c r="B6" s="8"/>
      <c r="C6" s="8"/>
      <c r="D6" s="8"/>
      <c r="E6" s="8"/>
      <c r="F6" s="8"/>
      <c r="G6" s="8"/>
      <c r="H6" s="8"/>
      <c r="I6" s="8"/>
      <c r="J6" s="33"/>
      <c r="K6" s="2"/>
    </row>
    <row r="7" spans="1:11" ht="12.75" customHeight="1" x14ac:dyDescent="0.2">
      <c r="A7" s="1"/>
      <c r="B7" s="8"/>
      <c r="C7" s="7" t="s">
        <v>419</v>
      </c>
      <c r="D7" s="7" t="s">
        <v>420</v>
      </c>
      <c r="E7" s="7" t="s">
        <v>421</v>
      </c>
      <c r="F7" s="7" t="s">
        <v>422</v>
      </c>
      <c r="G7" s="7" t="s">
        <v>423</v>
      </c>
      <c r="H7" s="7" t="s">
        <v>147</v>
      </c>
      <c r="I7" s="7" t="s">
        <v>424</v>
      </c>
      <c r="J7" s="7" t="s">
        <v>425</v>
      </c>
      <c r="K7" s="2"/>
    </row>
    <row r="8" spans="1:11" ht="12.75" customHeight="1" x14ac:dyDescent="0.2">
      <c r="A8" s="1"/>
      <c r="B8" s="8"/>
      <c r="C8" s="8">
        <v>1</v>
      </c>
      <c r="D8" s="39" t="s">
        <v>81</v>
      </c>
      <c r="E8" s="8" t="s">
        <v>427</v>
      </c>
      <c r="F8" s="8"/>
      <c r="G8" s="8"/>
      <c r="I8" s="8"/>
      <c r="J8" s="33"/>
      <c r="K8" s="2"/>
    </row>
    <row r="9" spans="1:11" ht="12.75" customHeight="1" x14ac:dyDescent="0.2">
      <c r="A9" s="1"/>
      <c r="B9" s="8"/>
      <c r="C9" s="8">
        <v>2</v>
      </c>
      <c r="D9" s="39" t="s">
        <v>81</v>
      </c>
      <c r="E9" s="39" t="s">
        <v>81</v>
      </c>
      <c r="G9" s="39" t="s">
        <v>81</v>
      </c>
      <c r="I9" s="8" t="str">
        <f t="shared" ref="I9:I37" si="0">IF(OR(F9="",G9="_"),IF(D9="_","","Vul de ontbrekende gegevens in"),"ok")</f>
        <v/>
      </c>
      <c r="J9" s="33" t="str">
        <f>IF(D9="_","",(IF(OR(D5=G9,D5="Hybride"),"Klopt","De ingevulde brandstofsoort klopt niet")))</f>
        <v/>
      </c>
      <c r="K9" s="2"/>
    </row>
    <row r="10" spans="1:11" ht="12.75" customHeight="1" x14ac:dyDescent="0.2">
      <c r="A10" s="1"/>
      <c r="B10" s="8"/>
      <c r="C10" s="8">
        <v>3</v>
      </c>
      <c r="D10" s="39" t="s">
        <v>81</v>
      </c>
      <c r="E10" s="39" t="s">
        <v>81</v>
      </c>
      <c r="G10" s="39" t="s">
        <v>81</v>
      </c>
      <c r="I10" s="8" t="str">
        <f t="shared" si="0"/>
        <v/>
      </c>
      <c r="J10" s="33" t="str">
        <f>IF(D10="_","",(IF(OR(D5=G10,D5="Hybride"),"Klopt","De ingevulde brandstofsoort klopt niet")))</f>
        <v/>
      </c>
      <c r="K10" s="2"/>
    </row>
    <row r="11" spans="1:11" ht="12.75" customHeight="1" x14ac:dyDescent="0.2">
      <c r="A11" s="1"/>
      <c r="B11" s="8"/>
      <c r="C11" s="8">
        <v>4</v>
      </c>
      <c r="D11" s="39" t="s">
        <v>81</v>
      </c>
      <c r="E11" s="39" t="s">
        <v>81</v>
      </c>
      <c r="G11" s="39" t="s">
        <v>81</v>
      </c>
      <c r="I11" s="8" t="str">
        <f t="shared" si="0"/>
        <v/>
      </c>
      <c r="J11" s="33" t="str">
        <f>IF(D11="_","",(IF(OR(D5=G11,D5="Hybride"),"Klopt","De ingevulde brandstofsoort klopt niet")))</f>
        <v/>
      </c>
      <c r="K11" s="2"/>
    </row>
    <row r="12" spans="1:11" ht="12.75" customHeight="1" x14ac:dyDescent="0.2">
      <c r="A12" s="1"/>
      <c r="B12" s="8"/>
      <c r="C12" s="8">
        <v>5</v>
      </c>
      <c r="D12" s="39" t="s">
        <v>81</v>
      </c>
      <c r="E12" s="39" t="s">
        <v>81</v>
      </c>
      <c r="G12" s="39" t="s">
        <v>81</v>
      </c>
      <c r="I12" s="8" t="str">
        <f t="shared" si="0"/>
        <v/>
      </c>
      <c r="J12" s="33" t="str">
        <f>IF(D12="_","",(IF(OR(D5=G12,D5="Hybride"),"Klopt","De ingevulde brandstofsoort klopt niet")))</f>
        <v/>
      </c>
      <c r="K12" s="2"/>
    </row>
    <row r="13" spans="1:11" ht="12.75" customHeight="1" x14ac:dyDescent="0.2">
      <c r="A13" s="1"/>
      <c r="B13" s="8"/>
      <c r="C13" s="8">
        <v>6</v>
      </c>
      <c r="D13" s="39" t="s">
        <v>81</v>
      </c>
      <c r="E13" s="39" t="s">
        <v>81</v>
      </c>
      <c r="G13" s="39" t="s">
        <v>81</v>
      </c>
      <c r="I13" s="8" t="str">
        <f t="shared" si="0"/>
        <v/>
      </c>
      <c r="J13" s="33" t="str">
        <f>IF(D13="_","",(IF(OR(D5=G13,D5="Hybride"),"Klopt","De ingevulde brandstofsoort klopt niet")))</f>
        <v/>
      </c>
      <c r="K13" s="2"/>
    </row>
    <row r="14" spans="1:11" ht="12.75" customHeight="1" x14ac:dyDescent="0.2">
      <c r="A14" s="1"/>
      <c r="B14" s="8"/>
      <c r="C14" s="8">
        <v>7</v>
      </c>
      <c r="D14" s="39" t="s">
        <v>81</v>
      </c>
      <c r="E14" s="39" t="s">
        <v>81</v>
      </c>
      <c r="G14" s="39" t="s">
        <v>81</v>
      </c>
      <c r="I14" s="8" t="str">
        <f t="shared" si="0"/>
        <v/>
      </c>
      <c r="J14" s="33" t="str">
        <f>IF(D14="_","",(IF(OR(D5=G14,D5="Hybride"),"Klopt","De ingevulde brandstofsoort klopt niet")))</f>
        <v/>
      </c>
      <c r="K14" s="2"/>
    </row>
    <row r="15" spans="1:11" ht="12.75" customHeight="1" x14ac:dyDescent="0.2">
      <c r="A15" s="1"/>
      <c r="B15" s="8"/>
      <c r="C15" s="8">
        <v>8</v>
      </c>
      <c r="D15" s="39" t="s">
        <v>81</v>
      </c>
      <c r="E15" s="39" t="s">
        <v>81</v>
      </c>
      <c r="G15" s="39" t="s">
        <v>81</v>
      </c>
      <c r="I15" s="8" t="str">
        <f t="shared" si="0"/>
        <v/>
      </c>
      <c r="J15" s="33" t="str">
        <f>IF(D15="_","",(IF(OR(D5=G15,D5="Hybride"),"Klopt","De ingevulde brandstofsoort klopt niet")))</f>
        <v/>
      </c>
      <c r="K15" s="2"/>
    </row>
    <row r="16" spans="1:11" ht="12.75" customHeight="1" x14ac:dyDescent="0.2">
      <c r="A16" s="1"/>
      <c r="B16" s="8"/>
      <c r="C16" s="8">
        <v>9</v>
      </c>
      <c r="D16" s="39" t="s">
        <v>81</v>
      </c>
      <c r="E16" s="39" t="s">
        <v>81</v>
      </c>
      <c r="G16" s="39" t="s">
        <v>81</v>
      </c>
      <c r="I16" s="8" t="str">
        <f t="shared" si="0"/>
        <v/>
      </c>
      <c r="J16" s="33" t="str">
        <f>IF(D16="_","",(IF(OR(D5=G16,D5="Hybride"),"Klopt","De ingevulde brandstofsoort klopt niet")))</f>
        <v/>
      </c>
      <c r="K16" s="2"/>
    </row>
    <row r="17" spans="1:11" ht="12.75" customHeight="1" x14ac:dyDescent="0.2">
      <c r="A17" s="1"/>
      <c r="B17" s="8"/>
      <c r="C17" s="8">
        <v>10</v>
      </c>
      <c r="D17" s="39" t="s">
        <v>81</v>
      </c>
      <c r="E17" s="39" t="s">
        <v>81</v>
      </c>
      <c r="G17" s="39" t="s">
        <v>81</v>
      </c>
      <c r="I17" s="8" t="str">
        <f t="shared" si="0"/>
        <v/>
      </c>
      <c r="J17" s="33" t="str">
        <f>IF(D17="_","",(IF(OR(D5=G17,D5="Hybride"),"Klopt","De ingevulde brandstofsoort klopt niet")))</f>
        <v/>
      </c>
      <c r="K17" s="2"/>
    </row>
    <row r="18" spans="1:11" ht="12.75" customHeight="1" x14ac:dyDescent="0.2">
      <c r="A18" s="1"/>
      <c r="B18" s="8"/>
      <c r="C18" s="8">
        <v>11</v>
      </c>
      <c r="D18" s="39" t="s">
        <v>81</v>
      </c>
      <c r="E18" s="39" t="s">
        <v>81</v>
      </c>
      <c r="G18" s="39" t="s">
        <v>81</v>
      </c>
      <c r="H18" s="39" t="s">
        <v>431</v>
      </c>
      <c r="I18" s="8" t="str">
        <f t="shared" si="0"/>
        <v/>
      </c>
      <c r="J18" s="33" t="str">
        <f>IF(D18="_","",(IF(OR(D5=G18,D5="Hybride"),"Klopt","De ingevulde brandstofsoort klopt niet")))</f>
        <v/>
      </c>
      <c r="K18" s="2"/>
    </row>
    <row r="19" spans="1:11" ht="12.75" customHeight="1" x14ac:dyDescent="0.2">
      <c r="A19" s="1"/>
      <c r="B19" s="8"/>
      <c r="C19" s="8">
        <v>12</v>
      </c>
      <c r="D19" s="39" t="s">
        <v>81</v>
      </c>
      <c r="E19" s="39" t="s">
        <v>81</v>
      </c>
      <c r="G19" s="39" t="s">
        <v>81</v>
      </c>
      <c r="H19" s="39" t="s">
        <v>431</v>
      </c>
      <c r="I19" s="8" t="str">
        <f t="shared" si="0"/>
        <v/>
      </c>
      <c r="J19" s="33" t="str">
        <f>IF(D19="_","",(IF(OR(D5=G19,D5="Hybride"),"Klopt","De ingevulde brandstofsoort klopt niet")))</f>
        <v/>
      </c>
      <c r="K19" s="2"/>
    </row>
    <row r="20" spans="1:11" ht="12.75" customHeight="1" x14ac:dyDescent="0.2">
      <c r="A20" s="1"/>
      <c r="B20" s="8"/>
      <c r="C20" s="8">
        <v>13</v>
      </c>
      <c r="D20" s="39" t="s">
        <v>81</v>
      </c>
      <c r="E20" s="39" t="s">
        <v>81</v>
      </c>
      <c r="G20" s="39" t="s">
        <v>81</v>
      </c>
      <c r="I20" s="8" t="str">
        <f t="shared" si="0"/>
        <v/>
      </c>
      <c r="J20" s="33" t="str">
        <f>IF(D20="_","",(IF(OR(D5=G20,D5="Hybride"),"Klopt","De ingevulde brandstofsoort klopt niet")))</f>
        <v/>
      </c>
      <c r="K20" s="2"/>
    </row>
    <row r="21" spans="1:11" ht="12.75" customHeight="1" x14ac:dyDescent="0.2">
      <c r="A21" s="1"/>
      <c r="B21" s="8"/>
      <c r="C21" s="8">
        <v>14</v>
      </c>
      <c r="D21" s="39" t="s">
        <v>81</v>
      </c>
      <c r="E21" s="39" t="s">
        <v>81</v>
      </c>
      <c r="G21" s="39" t="s">
        <v>81</v>
      </c>
      <c r="I21" s="8" t="str">
        <f t="shared" si="0"/>
        <v/>
      </c>
      <c r="J21" s="33" t="str">
        <f>IF(D21="_","",(IF(OR(D5=G21,D5="Hybride"),"Klopt","De ingevulde brandstofsoort klopt niet")))</f>
        <v/>
      </c>
      <c r="K21" s="2"/>
    </row>
    <row r="22" spans="1:11" ht="12.75" customHeight="1" x14ac:dyDescent="0.2">
      <c r="A22" s="1"/>
      <c r="B22" s="8"/>
      <c r="C22" s="8">
        <v>15</v>
      </c>
      <c r="D22" s="39" t="s">
        <v>81</v>
      </c>
      <c r="E22" s="39" t="s">
        <v>81</v>
      </c>
      <c r="F22" s="39" t="s">
        <v>445</v>
      </c>
      <c r="G22" s="39" t="s">
        <v>81</v>
      </c>
      <c r="I22" s="8" t="str">
        <f t="shared" si="0"/>
        <v/>
      </c>
      <c r="J22" s="33" t="str">
        <f>IF(D22="_","",(IF(OR(D5=G22,D5="Hybride"),"Klopt","De ingevulde brandstofsoort klopt niet")))</f>
        <v/>
      </c>
      <c r="K22" s="2"/>
    </row>
    <row r="23" spans="1:11" ht="12.75" customHeight="1" x14ac:dyDescent="0.2">
      <c r="A23" s="1"/>
      <c r="B23" s="8"/>
      <c r="C23" s="8">
        <v>16</v>
      </c>
      <c r="D23" s="39" t="s">
        <v>81</v>
      </c>
      <c r="E23" s="39" t="s">
        <v>81</v>
      </c>
      <c r="F23" s="39" t="s">
        <v>445</v>
      </c>
      <c r="G23" s="39" t="s">
        <v>81</v>
      </c>
      <c r="I23" s="8" t="str">
        <f t="shared" si="0"/>
        <v/>
      </c>
      <c r="J23" s="33" t="str">
        <f>IF(D23="_","",(IF(OR(D5=G23,D5="Hybride"),"Klopt","De ingevulde brandstofsoort klopt niet")))</f>
        <v/>
      </c>
      <c r="K23" s="2"/>
    </row>
    <row r="24" spans="1:11" ht="12.75" customHeight="1" x14ac:dyDescent="0.2">
      <c r="A24" s="1"/>
      <c r="B24" s="8"/>
      <c r="C24" s="8">
        <v>17</v>
      </c>
      <c r="D24" s="39" t="s">
        <v>81</v>
      </c>
      <c r="E24" s="39" t="s">
        <v>81</v>
      </c>
      <c r="F24" s="39" t="s">
        <v>445</v>
      </c>
      <c r="G24" s="39" t="s">
        <v>81</v>
      </c>
      <c r="I24" s="8" t="str">
        <f t="shared" si="0"/>
        <v/>
      </c>
      <c r="J24" s="33" t="str">
        <f>IF(D24="_","",(IF(OR(D5=G24,D5="Hybride"),"Klopt","De ingevulde brandstofsoort klopt niet")))</f>
        <v/>
      </c>
      <c r="K24" s="2"/>
    </row>
    <row r="25" spans="1:11" ht="12.75" customHeight="1" x14ac:dyDescent="0.2">
      <c r="A25" s="1"/>
      <c r="B25" s="8"/>
      <c r="C25" s="8">
        <v>18</v>
      </c>
      <c r="D25" s="39" t="s">
        <v>81</v>
      </c>
      <c r="E25" s="39" t="s">
        <v>81</v>
      </c>
      <c r="F25" s="39" t="s">
        <v>445</v>
      </c>
      <c r="G25" s="39" t="s">
        <v>81</v>
      </c>
      <c r="I25" s="8" t="str">
        <f t="shared" si="0"/>
        <v/>
      </c>
      <c r="J25" s="33" t="str">
        <f>IF(D25="_","",(IF(OR(D5=G25,D5="Hybride"),"Klopt","De ingevulde brandstofsoort klopt niet")))</f>
        <v/>
      </c>
      <c r="K25" s="2"/>
    </row>
    <row r="26" spans="1:11" ht="12.75" customHeight="1" x14ac:dyDescent="0.2">
      <c r="A26" s="1"/>
      <c r="B26" s="8"/>
      <c r="C26" s="8">
        <v>19</v>
      </c>
      <c r="D26" s="39" t="s">
        <v>81</v>
      </c>
      <c r="E26" s="39" t="s">
        <v>81</v>
      </c>
      <c r="F26" s="39" t="s">
        <v>445</v>
      </c>
      <c r="G26" s="39" t="s">
        <v>81</v>
      </c>
      <c r="I26" s="8" t="str">
        <f t="shared" si="0"/>
        <v/>
      </c>
      <c r="J26" s="33" t="str">
        <f>IF(D26="_","",(IF(OR(D5=G26,D5="Hybride"),"Klopt","De ingevulde brandstofsoort klopt niet")))</f>
        <v/>
      </c>
      <c r="K26" s="2"/>
    </row>
    <row r="27" spans="1:11" ht="12.75" customHeight="1" x14ac:dyDescent="0.2">
      <c r="A27" s="1"/>
      <c r="B27" s="8"/>
      <c r="C27" s="8">
        <v>20</v>
      </c>
      <c r="D27" s="39" t="s">
        <v>81</v>
      </c>
      <c r="E27" s="39" t="s">
        <v>81</v>
      </c>
      <c r="F27" s="39" t="s">
        <v>445</v>
      </c>
      <c r="G27" s="39" t="s">
        <v>81</v>
      </c>
      <c r="I27" s="8" t="str">
        <f t="shared" si="0"/>
        <v/>
      </c>
      <c r="J27" s="33" t="str">
        <f>IF(D27="_","",(IF(OR(D5=G27,D5="Hybride"),"Klopt","De ingevulde brandstofsoort klopt niet")))</f>
        <v/>
      </c>
      <c r="K27" s="2"/>
    </row>
    <row r="28" spans="1:11" ht="12.75" customHeight="1" x14ac:dyDescent="0.2">
      <c r="A28" s="1"/>
      <c r="B28" s="8"/>
      <c r="C28" s="8">
        <v>21</v>
      </c>
      <c r="D28" s="39" t="s">
        <v>81</v>
      </c>
      <c r="E28" s="39" t="s">
        <v>81</v>
      </c>
      <c r="F28" s="39" t="s">
        <v>445</v>
      </c>
      <c r="G28" s="39" t="s">
        <v>81</v>
      </c>
      <c r="I28" s="8" t="str">
        <f t="shared" si="0"/>
        <v/>
      </c>
      <c r="J28" s="33" t="str">
        <f>IF(D28="_","",(IF(OR(D5=G28,D5="Hybride"),"Klopt","De ingevulde brandstofsoort klopt niet")))</f>
        <v/>
      </c>
      <c r="K28" s="2"/>
    </row>
    <row r="29" spans="1:11" ht="12.75" customHeight="1" x14ac:dyDescent="0.2">
      <c r="A29" s="1"/>
      <c r="B29" s="8"/>
      <c r="C29" s="8">
        <v>22</v>
      </c>
      <c r="D29" s="39" t="s">
        <v>81</v>
      </c>
      <c r="E29" s="39" t="s">
        <v>81</v>
      </c>
      <c r="G29" s="39" t="s">
        <v>81</v>
      </c>
      <c r="I29" s="8" t="str">
        <f t="shared" si="0"/>
        <v/>
      </c>
      <c r="J29" s="33" t="str">
        <f>IF(D29="_","",(IF(OR(D5=G29,D5="Hybride"),"Klopt","De ingevulde brandstofsoort klopt niet")))</f>
        <v/>
      </c>
      <c r="K29" s="2"/>
    </row>
    <row r="30" spans="1:11" ht="12.75" customHeight="1" x14ac:dyDescent="0.2">
      <c r="A30" s="1"/>
      <c r="B30" s="8"/>
      <c r="C30" s="8">
        <v>23</v>
      </c>
      <c r="D30" s="39" t="s">
        <v>81</v>
      </c>
      <c r="E30" s="39" t="s">
        <v>81</v>
      </c>
      <c r="G30" s="39" t="s">
        <v>81</v>
      </c>
      <c r="I30" s="8" t="str">
        <f t="shared" si="0"/>
        <v/>
      </c>
      <c r="J30" s="33" t="str">
        <f>IF(D30="_","",(IF(OR(D5=G30,D5="Hybride"),"Klopt","De ingevulde brandstofsoort klopt niet")))</f>
        <v/>
      </c>
      <c r="K30" s="2"/>
    </row>
    <row r="31" spans="1:11" ht="12.75" customHeight="1" x14ac:dyDescent="0.2">
      <c r="A31" s="1"/>
      <c r="B31" s="8"/>
      <c r="C31" s="8">
        <v>24</v>
      </c>
      <c r="D31" s="39" t="s">
        <v>81</v>
      </c>
      <c r="E31" s="39" t="s">
        <v>81</v>
      </c>
      <c r="G31" s="39" t="s">
        <v>81</v>
      </c>
      <c r="I31" s="8" t="str">
        <f t="shared" si="0"/>
        <v/>
      </c>
      <c r="J31" s="33" t="str">
        <f>IF(D31="_","",(IF(OR(D5=G31,D5="Hybride"),"Klopt","De ingevulde brandstofsoort klopt niet")))</f>
        <v/>
      </c>
      <c r="K31" s="2"/>
    </row>
    <row r="32" spans="1:11" ht="12.75" customHeight="1" x14ac:dyDescent="0.2">
      <c r="A32" s="1"/>
      <c r="B32" s="8"/>
      <c r="C32" s="8">
        <v>25</v>
      </c>
      <c r="D32" s="39" t="s">
        <v>81</v>
      </c>
      <c r="E32" s="39" t="s">
        <v>81</v>
      </c>
      <c r="G32" s="39" t="s">
        <v>81</v>
      </c>
      <c r="I32" s="8" t="str">
        <f t="shared" si="0"/>
        <v/>
      </c>
      <c r="J32" s="33" t="str">
        <f>IF(D32="_","",(IF(OR(D5=G32,D5="Hybride"),"Klopt","De ingevulde brandstofsoort klopt niet")))</f>
        <v/>
      </c>
      <c r="K32" s="2"/>
    </row>
    <row r="33" spans="1:11" ht="12.75" customHeight="1" x14ac:dyDescent="0.2">
      <c r="A33" s="1"/>
      <c r="B33" s="8"/>
      <c r="C33" s="8">
        <v>26</v>
      </c>
      <c r="D33" s="39" t="s">
        <v>81</v>
      </c>
      <c r="E33" s="39" t="s">
        <v>81</v>
      </c>
      <c r="G33" s="39" t="s">
        <v>81</v>
      </c>
      <c r="I33" s="8" t="str">
        <f t="shared" si="0"/>
        <v/>
      </c>
      <c r="J33" s="33" t="str">
        <f>IF(D33="_","",(IF(OR(D5=G33,D5="Hybride"),"Klopt","De ingevulde brandstofsoort klopt niet")))</f>
        <v/>
      </c>
      <c r="K33" s="2"/>
    </row>
    <row r="34" spans="1:11" ht="12.75" customHeight="1" x14ac:dyDescent="0.2">
      <c r="A34" s="1"/>
      <c r="B34" s="8"/>
      <c r="C34" s="8">
        <v>27</v>
      </c>
      <c r="D34" s="39" t="s">
        <v>81</v>
      </c>
      <c r="E34" s="39" t="s">
        <v>81</v>
      </c>
      <c r="G34" s="39" t="s">
        <v>81</v>
      </c>
      <c r="I34" s="8" t="str">
        <f t="shared" si="0"/>
        <v/>
      </c>
      <c r="J34" s="33" t="str">
        <f>IF(D34="_","",(IF(OR(D5=G34,D5="Hybride"),"Klopt","De ingevulde brandstofsoort klopt niet")))</f>
        <v/>
      </c>
      <c r="K34" s="2"/>
    </row>
    <row r="35" spans="1:11" ht="12.75" customHeight="1" x14ac:dyDescent="0.2">
      <c r="A35" s="1"/>
      <c r="B35" s="8"/>
      <c r="C35" s="8">
        <v>28</v>
      </c>
      <c r="D35" s="39" t="s">
        <v>81</v>
      </c>
      <c r="E35" s="39" t="s">
        <v>81</v>
      </c>
      <c r="G35" s="39" t="s">
        <v>81</v>
      </c>
      <c r="I35" s="8" t="str">
        <f t="shared" si="0"/>
        <v/>
      </c>
      <c r="J35" s="33" t="str">
        <f>IF(D35="_","",(IF(OR(D5=G35,D5="Hybride"),"Klopt","De ingevulde brandstofsoort klopt niet")))</f>
        <v/>
      </c>
      <c r="K35" s="2"/>
    </row>
    <row r="36" spans="1:11" ht="12.75" customHeight="1" x14ac:dyDescent="0.2">
      <c r="A36" s="1"/>
      <c r="B36" s="8"/>
      <c r="C36" s="8">
        <v>29</v>
      </c>
      <c r="D36" s="39" t="s">
        <v>81</v>
      </c>
      <c r="E36" s="39" t="s">
        <v>81</v>
      </c>
      <c r="G36" s="39" t="s">
        <v>81</v>
      </c>
      <c r="I36" s="8" t="str">
        <f t="shared" si="0"/>
        <v/>
      </c>
      <c r="J36" s="33" t="str">
        <f>IF(D36="_","",(IF(OR(D5=G36,D5="Hybride"),"Klopt","De ingevulde brandstofsoort klopt niet")))</f>
        <v/>
      </c>
      <c r="K36" s="2"/>
    </row>
    <row r="37" spans="1:11" ht="12.75" customHeight="1" x14ac:dyDescent="0.2">
      <c r="A37" s="1"/>
      <c r="B37" s="8"/>
      <c r="C37" s="8">
        <v>30</v>
      </c>
      <c r="D37" s="39" t="s">
        <v>81</v>
      </c>
      <c r="E37" s="39" t="s">
        <v>81</v>
      </c>
      <c r="F37" s="38"/>
      <c r="G37" s="39" t="s">
        <v>81</v>
      </c>
      <c r="H37" s="38"/>
      <c r="I37" s="8" t="str">
        <f t="shared" si="0"/>
        <v/>
      </c>
      <c r="J37" s="33" t="str">
        <f>IF(D37="_","",(IF(OR(D5=G37,D5="Hybride"),"Klopt","De ingevulde brandstofsoort klopt niet")))</f>
        <v/>
      </c>
      <c r="K37" s="2"/>
    </row>
    <row r="38" spans="1:11" ht="12.75" customHeight="1" x14ac:dyDescent="0.2">
      <c r="A38" s="1"/>
      <c r="B38" s="8"/>
      <c r="C38" s="8"/>
      <c r="D38" s="7" t="s">
        <v>432</v>
      </c>
      <c r="E38" s="7"/>
      <c r="F38" s="7">
        <f>SUM(F9:F28)</f>
        <v>0</v>
      </c>
      <c r="G38" s="8"/>
      <c r="H38" s="8"/>
      <c r="I38" s="8"/>
      <c r="J38" s="33"/>
      <c r="K38" s="2"/>
    </row>
    <row r="39" spans="1:11" ht="12.75" customHeight="1" x14ac:dyDescent="0.2">
      <c r="A39" s="1"/>
      <c r="B39" s="8"/>
      <c r="C39" s="8"/>
      <c r="D39" s="8"/>
      <c r="E39" s="8"/>
      <c r="F39" s="8"/>
      <c r="G39" s="8"/>
      <c r="H39" s="8"/>
      <c r="I39" s="8"/>
      <c r="J39" s="33"/>
      <c r="K39" s="2"/>
    </row>
    <row r="40" spans="1:11" ht="12.75" customHeight="1" x14ac:dyDescent="0.2">
      <c r="A40" s="2"/>
      <c r="B40" s="2"/>
      <c r="C40" s="2"/>
      <c r="D40" s="2"/>
      <c r="E40" s="2"/>
      <c r="F40" s="2"/>
      <c r="G40" s="2"/>
      <c r="H40" s="2"/>
      <c r="I40" s="2"/>
      <c r="J40" s="65"/>
      <c r="K40" s="2"/>
    </row>
    <row r="41" spans="1:11" ht="12.75" customHeight="1" x14ac:dyDescent="0.2">
      <c r="A41" s="2"/>
      <c r="B41" s="2"/>
      <c r="C41" s="2"/>
      <c r="D41" s="2"/>
      <c r="E41" s="2"/>
      <c r="F41" s="2"/>
      <c r="G41" s="2"/>
      <c r="H41" s="2"/>
      <c r="I41" s="2"/>
      <c r="J41" s="65"/>
      <c r="K41" s="2"/>
    </row>
    <row r="42" spans="1:11" ht="12.75" customHeight="1" x14ac:dyDescent="0.2">
      <c r="A42" s="2"/>
      <c r="B42" s="8"/>
      <c r="C42" s="7" t="s">
        <v>209</v>
      </c>
      <c r="D42" s="7" t="s">
        <v>210</v>
      </c>
      <c r="E42" s="7"/>
      <c r="F42" s="7"/>
      <c r="G42" s="7"/>
      <c r="H42" s="7" t="s">
        <v>211</v>
      </c>
      <c r="I42" s="7"/>
      <c r="J42" s="2"/>
      <c r="K42" s="2"/>
    </row>
    <row r="43" spans="1:11" ht="12.75" customHeight="1" x14ac:dyDescent="0.2">
      <c r="A43" s="2"/>
      <c r="B43" s="8"/>
      <c r="C43" s="40" t="s">
        <v>212</v>
      </c>
      <c r="D43" s="40" t="s">
        <v>213</v>
      </c>
      <c r="E43" s="40"/>
      <c r="F43" s="40"/>
      <c r="G43" s="40"/>
      <c r="H43" s="41" t="s">
        <v>214</v>
      </c>
      <c r="I43" s="8"/>
      <c r="J43" s="2"/>
      <c r="K43" s="2"/>
    </row>
    <row r="44" spans="1:11" ht="12.75" customHeight="1" x14ac:dyDescent="0.2">
      <c r="A44" s="2"/>
      <c r="B44" s="8"/>
      <c r="C44" s="40" t="s">
        <v>212</v>
      </c>
      <c r="D44" s="40" t="s">
        <v>215</v>
      </c>
      <c r="E44" s="40"/>
      <c r="F44" s="40"/>
      <c r="G44" s="40"/>
      <c r="H44" s="41" t="s">
        <v>216</v>
      </c>
      <c r="I44" s="8"/>
      <c r="J44" s="2"/>
      <c r="K44" s="2"/>
    </row>
    <row r="45" spans="1:11" ht="12.75" customHeight="1" x14ac:dyDescent="0.2">
      <c r="A45" s="2"/>
      <c r="B45" s="8"/>
      <c r="C45" s="40" t="s">
        <v>212</v>
      </c>
      <c r="D45" s="40" t="s">
        <v>217</v>
      </c>
      <c r="E45" s="40"/>
      <c r="F45" s="40"/>
      <c r="G45" s="40"/>
      <c r="H45" s="41" t="s">
        <v>218</v>
      </c>
      <c r="I45" s="8"/>
      <c r="J45" s="2"/>
      <c r="K45" s="2"/>
    </row>
    <row r="46" spans="1:11" ht="12.75" customHeight="1" x14ac:dyDescent="0.2">
      <c r="A46" s="2"/>
      <c r="B46" s="8"/>
      <c r="C46" s="40" t="s">
        <v>212</v>
      </c>
      <c r="D46" s="40" t="s">
        <v>219</v>
      </c>
      <c r="E46" s="40"/>
      <c r="F46" s="40"/>
      <c r="G46" s="40"/>
      <c r="H46" s="41" t="s">
        <v>220</v>
      </c>
      <c r="I46" s="8"/>
      <c r="J46" s="2"/>
      <c r="K46" s="2"/>
    </row>
    <row r="47" spans="1:11" ht="12.75" customHeight="1" x14ac:dyDescent="0.2">
      <c r="A47" s="2"/>
      <c r="B47" s="8"/>
      <c r="C47" s="40" t="s">
        <v>212</v>
      </c>
      <c r="D47" s="40" t="s">
        <v>221</v>
      </c>
      <c r="E47" s="40"/>
      <c r="F47" s="40"/>
      <c r="G47" s="40"/>
      <c r="H47" s="41" t="s">
        <v>222</v>
      </c>
      <c r="I47" s="8"/>
      <c r="J47" s="2"/>
      <c r="K47" s="2"/>
    </row>
    <row r="48" spans="1:11" ht="12.75" customHeight="1" x14ac:dyDescent="0.2">
      <c r="A48" s="2"/>
      <c r="B48" s="8"/>
      <c r="C48" s="40" t="s">
        <v>212</v>
      </c>
      <c r="D48" s="40" t="s">
        <v>223</v>
      </c>
      <c r="E48" s="40"/>
      <c r="F48" s="40"/>
      <c r="G48" s="40"/>
      <c r="H48" s="41" t="s">
        <v>224</v>
      </c>
      <c r="I48" s="8"/>
      <c r="J48" s="2"/>
      <c r="K48" s="2"/>
    </row>
    <row r="49" spans="1:11" ht="12.75" customHeight="1" x14ac:dyDescent="0.2">
      <c r="A49" s="2"/>
      <c r="B49" s="8"/>
      <c r="C49" s="40" t="s">
        <v>212</v>
      </c>
      <c r="D49" s="28" t="s">
        <v>225</v>
      </c>
      <c r="E49" s="28"/>
      <c r="F49" s="28"/>
      <c r="G49" s="40"/>
      <c r="H49" s="41" t="s">
        <v>226</v>
      </c>
      <c r="I49" s="8"/>
      <c r="J49" s="2"/>
      <c r="K49" s="2"/>
    </row>
    <row r="50" spans="1:11" ht="12.75" customHeight="1" x14ac:dyDescent="0.2">
      <c r="A50" s="2"/>
      <c r="B50" s="8"/>
      <c r="C50" s="42"/>
      <c r="D50" s="42"/>
      <c r="E50" s="43"/>
      <c r="F50" s="44"/>
      <c r="G50" s="44"/>
      <c r="H50" s="40"/>
      <c r="I50" s="8"/>
      <c r="J50" s="2"/>
      <c r="K50" s="2"/>
    </row>
    <row r="51" spans="1:11" ht="12.75" customHeight="1" x14ac:dyDescent="0.2">
      <c r="A51" s="2"/>
      <c r="B51" s="8"/>
      <c r="C51" s="40" t="s">
        <v>213</v>
      </c>
      <c r="D51" s="18" t="s">
        <v>215</v>
      </c>
      <c r="E51" s="18"/>
      <c r="F51" s="18"/>
      <c r="G51" s="40"/>
      <c r="H51" s="41" t="s">
        <v>227</v>
      </c>
      <c r="I51" s="8"/>
      <c r="J51" s="2"/>
      <c r="K51" s="2"/>
    </row>
    <row r="52" spans="1:11" ht="12.75" customHeight="1" x14ac:dyDescent="0.2">
      <c r="A52" s="2"/>
      <c r="B52" s="8"/>
      <c r="C52" s="40" t="s">
        <v>213</v>
      </c>
      <c r="D52" s="40" t="s">
        <v>217</v>
      </c>
      <c r="E52" s="40"/>
      <c r="F52" s="40"/>
      <c r="G52" s="40"/>
      <c r="H52" s="41" t="s">
        <v>228</v>
      </c>
      <c r="I52" s="8"/>
      <c r="J52" s="2"/>
      <c r="K52" s="2"/>
    </row>
    <row r="53" spans="1:11" ht="12.75" customHeight="1" x14ac:dyDescent="0.2">
      <c r="A53" s="2"/>
      <c r="B53" s="8"/>
      <c r="C53" s="40" t="s">
        <v>213</v>
      </c>
      <c r="D53" s="40" t="s">
        <v>219</v>
      </c>
      <c r="E53" s="40"/>
      <c r="F53" s="40"/>
      <c r="G53" s="40"/>
      <c r="H53" s="41" t="s">
        <v>229</v>
      </c>
      <c r="I53" s="8"/>
      <c r="J53" s="2"/>
      <c r="K53" s="2"/>
    </row>
    <row r="54" spans="1:11" ht="12.75" customHeight="1" x14ac:dyDescent="0.2">
      <c r="A54" s="2"/>
      <c r="B54" s="8"/>
      <c r="C54" s="40" t="s">
        <v>213</v>
      </c>
      <c r="D54" s="40" t="s">
        <v>221</v>
      </c>
      <c r="E54" s="40"/>
      <c r="F54" s="40"/>
      <c r="G54" s="40"/>
      <c r="H54" s="41" t="s">
        <v>230</v>
      </c>
      <c r="I54" s="8"/>
      <c r="J54" s="2"/>
      <c r="K54" s="2"/>
    </row>
    <row r="55" spans="1:11" ht="12.75" customHeight="1" x14ac:dyDescent="0.2">
      <c r="A55" s="2"/>
      <c r="B55" s="8"/>
      <c r="C55" s="40" t="s">
        <v>213</v>
      </c>
      <c r="D55" s="40" t="s">
        <v>223</v>
      </c>
      <c r="E55" s="40"/>
      <c r="F55" s="40"/>
      <c r="G55" s="40"/>
      <c r="H55" s="41" t="s">
        <v>231</v>
      </c>
      <c r="I55" s="8"/>
      <c r="J55" s="2"/>
      <c r="K55" s="2"/>
    </row>
    <row r="56" spans="1:11" ht="12.75" customHeight="1" x14ac:dyDescent="0.2">
      <c r="A56" s="2"/>
      <c r="B56" s="8"/>
      <c r="C56" s="40" t="s">
        <v>213</v>
      </c>
      <c r="D56" s="40" t="s">
        <v>225</v>
      </c>
      <c r="E56" s="40"/>
      <c r="F56" s="40"/>
      <c r="G56" s="40"/>
      <c r="H56" s="41" t="s">
        <v>232</v>
      </c>
      <c r="I56" s="8"/>
      <c r="J56" s="2"/>
      <c r="K56" s="2"/>
    </row>
    <row r="57" spans="1:11" ht="12.75" customHeight="1" x14ac:dyDescent="0.2">
      <c r="A57" s="2"/>
      <c r="B57" s="8"/>
      <c r="C57" s="40"/>
      <c r="D57" s="40"/>
      <c r="E57" s="40"/>
      <c r="F57" s="40"/>
      <c r="G57" s="40"/>
      <c r="H57" s="40"/>
      <c r="I57" s="8"/>
      <c r="J57" s="2"/>
      <c r="K57" s="2"/>
    </row>
    <row r="58" spans="1:11" ht="12.75" customHeight="1" x14ac:dyDescent="0.2">
      <c r="A58" s="2"/>
      <c r="B58" s="8"/>
      <c r="C58" s="40" t="s">
        <v>215</v>
      </c>
      <c r="D58" s="40" t="s">
        <v>217</v>
      </c>
      <c r="E58" s="40"/>
      <c r="F58" s="40"/>
      <c r="G58" s="40"/>
      <c r="H58" s="41" t="s">
        <v>233</v>
      </c>
      <c r="I58" s="8"/>
      <c r="J58" s="2"/>
      <c r="K58" s="2"/>
    </row>
    <row r="59" spans="1:11" ht="12.75" customHeight="1" x14ac:dyDescent="0.2">
      <c r="A59" s="2"/>
      <c r="B59" s="8"/>
      <c r="C59" s="40" t="s">
        <v>215</v>
      </c>
      <c r="D59" s="40" t="s">
        <v>219</v>
      </c>
      <c r="E59" s="40"/>
      <c r="F59" s="40"/>
      <c r="G59" s="40"/>
      <c r="H59" s="41" t="s">
        <v>234</v>
      </c>
      <c r="I59" s="8"/>
      <c r="J59" s="2"/>
      <c r="K59" s="2"/>
    </row>
    <row r="60" spans="1:11" ht="12.75" customHeight="1" x14ac:dyDescent="0.2">
      <c r="A60" s="2"/>
      <c r="B60" s="8"/>
      <c r="C60" s="40" t="s">
        <v>215</v>
      </c>
      <c r="D60" s="40" t="s">
        <v>221</v>
      </c>
      <c r="E60" s="40"/>
      <c r="F60" s="40"/>
      <c r="G60" s="40"/>
      <c r="H60" s="41" t="s">
        <v>235</v>
      </c>
      <c r="I60" s="8"/>
      <c r="J60" s="2"/>
      <c r="K60" s="2"/>
    </row>
    <row r="61" spans="1:11" ht="12.75" customHeight="1" x14ac:dyDescent="0.2">
      <c r="A61" s="2"/>
      <c r="B61" s="8"/>
      <c r="C61" s="40" t="s">
        <v>215</v>
      </c>
      <c r="D61" s="40" t="s">
        <v>223</v>
      </c>
      <c r="E61" s="40"/>
      <c r="F61" s="40"/>
      <c r="G61" s="40"/>
      <c r="H61" s="41" t="s">
        <v>236</v>
      </c>
      <c r="I61" s="8"/>
      <c r="J61" s="2"/>
      <c r="K61" s="2"/>
    </row>
    <row r="62" spans="1:11" ht="12.75" customHeight="1" x14ac:dyDescent="0.2">
      <c r="A62" s="2"/>
      <c r="B62" s="8"/>
      <c r="C62" s="40" t="s">
        <v>215</v>
      </c>
      <c r="D62" s="40" t="s">
        <v>225</v>
      </c>
      <c r="E62" s="40"/>
      <c r="F62" s="40"/>
      <c r="G62" s="40"/>
      <c r="H62" s="41" t="s">
        <v>237</v>
      </c>
      <c r="I62" s="8"/>
      <c r="J62" s="2"/>
      <c r="K62" s="2"/>
    </row>
    <row r="63" spans="1:11" ht="12.75" customHeight="1" x14ac:dyDescent="0.2">
      <c r="A63" s="2"/>
      <c r="B63" s="8"/>
      <c r="C63" s="40"/>
      <c r="D63" s="40"/>
      <c r="E63" s="40"/>
      <c r="F63" s="40"/>
      <c r="G63" s="40"/>
      <c r="H63" s="40"/>
      <c r="I63" s="8"/>
      <c r="J63" s="2"/>
      <c r="K63" s="2"/>
    </row>
    <row r="64" spans="1:11" ht="12.75" customHeight="1" x14ac:dyDescent="0.2">
      <c r="A64" s="2"/>
      <c r="B64" s="8"/>
      <c r="C64" s="40" t="s">
        <v>217</v>
      </c>
      <c r="D64" s="40" t="s">
        <v>219</v>
      </c>
      <c r="E64" s="40"/>
      <c r="F64" s="40"/>
      <c r="G64" s="40"/>
      <c r="H64" s="41" t="s">
        <v>238</v>
      </c>
      <c r="I64" s="8"/>
      <c r="J64" s="2"/>
      <c r="K64" s="2"/>
    </row>
    <row r="65" spans="1:11" ht="12.75" customHeight="1" x14ac:dyDescent="0.2">
      <c r="A65" s="2"/>
      <c r="B65" s="8"/>
      <c r="C65" s="40" t="s">
        <v>217</v>
      </c>
      <c r="D65" s="40" t="s">
        <v>221</v>
      </c>
      <c r="E65" s="40"/>
      <c r="F65" s="40"/>
      <c r="G65" s="40"/>
      <c r="H65" s="41" t="s">
        <v>239</v>
      </c>
      <c r="I65" s="8"/>
      <c r="J65" s="2"/>
      <c r="K65" s="2"/>
    </row>
    <row r="66" spans="1:11" ht="12.75" customHeight="1" x14ac:dyDescent="0.2">
      <c r="A66" s="2"/>
      <c r="B66" s="8"/>
      <c r="C66" s="40" t="s">
        <v>217</v>
      </c>
      <c r="D66" s="40" t="s">
        <v>223</v>
      </c>
      <c r="E66" s="40"/>
      <c r="F66" s="40"/>
      <c r="G66" s="40"/>
      <c r="H66" s="41" t="s">
        <v>240</v>
      </c>
      <c r="I66" s="8"/>
      <c r="J66" s="2"/>
      <c r="K66" s="2"/>
    </row>
    <row r="67" spans="1:11" ht="12.75" customHeight="1" x14ac:dyDescent="0.2">
      <c r="A67" s="2"/>
      <c r="B67" s="8"/>
      <c r="C67" s="40" t="s">
        <v>217</v>
      </c>
      <c r="D67" s="40" t="s">
        <v>225</v>
      </c>
      <c r="E67" s="40"/>
      <c r="F67" s="40"/>
      <c r="G67" s="40"/>
      <c r="H67" s="41" t="s">
        <v>241</v>
      </c>
      <c r="I67" s="8"/>
      <c r="J67" s="2"/>
      <c r="K67" s="2"/>
    </row>
    <row r="68" spans="1:11" ht="12.75" customHeight="1" x14ac:dyDescent="0.2">
      <c r="A68" s="2"/>
      <c r="B68" s="8"/>
      <c r="C68" s="40"/>
      <c r="D68" s="40"/>
      <c r="E68" s="40"/>
      <c r="F68" s="40"/>
      <c r="G68" s="40"/>
      <c r="H68" s="40"/>
      <c r="I68" s="8"/>
      <c r="J68" s="2"/>
      <c r="K68" s="2"/>
    </row>
    <row r="69" spans="1:11" ht="12.75" customHeight="1" x14ac:dyDescent="0.2">
      <c r="A69" s="2"/>
      <c r="B69" s="8"/>
      <c r="C69" s="40" t="s">
        <v>219</v>
      </c>
      <c r="D69" s="40" t="s">
        <v>221</v>
      </c>
      <c r="E69" s="40"/>
      <c r="F69" s="40"/>
      <c r="G69" s="40"/>
      <c r="H69" s="41" t="s">
        <v>242</v>
      </c>
      <c r="I69" s="8"/>
      <c r="J69" s="2"/>
      <c r="K69" s="2"/>
    </row>
    <row r="70" spans="1:11" ht="12.75" customHeight="1" x14ac:dyDescent="0.2">
      <c r="A70" s="2"/>
      <c r="B70" s="8"/>
      <c r="C70" s="40" t="s">
        <v>219</v>
      </c>
      <c r="D70" s="40" t="s">
        <v>223</v>
      </c>
      <c r="E70" s="40"/>
      <c r="F70" s="40"/>
      <c r="G70" s="40"/>
      <c r="H70" s="41" t="s">
        <v>243</v>
      </c>
      <c r="I70" s="8"/>
      <c r="J70" s="2"/>
      <c r="K70" s="2"/>
    </row>
    <row r="71" spans="1:11" ht="12.75" customHeight="1" x14ac:dyDescent="0.2">
      <c r="A71" s="2"/>
      <c r="B71" s="8"/>
      <c r="C71" s="40" t="s">
        <v>219</v>
      </c>
      <c r="D71" s="40" t="s">
        <v>225</v>
      </c>
      <c r="E71" s="40"/>
      <c r="F71" s="40"/>
      <c r="G71" s="40"/>
      <c r="H71" s="41" t="s">
        <v>244</v>
      </c>
      <c r="I71" s="8"/>
      <c r="J71" s="2"/>
      <c r="K71" s="2"/>
    </row>
    <row r="72" spans="1:11" ht="12.75" customHeight="1" x14ac:dyDescent="0.2">
      <c r="A72" s="2"/>
      <c r="B72" s="8"/>
      <c r="C72" s="40"/>
      <c r="D72" s="40"/>
      <c r="E72" s="40"/>
      <c r="F72" s="40"/>
      <c r="G72" s="40"/>
      <c r="H72" s="40"/>
      <c r="I72" s="8"/>
      <c r="J72" s="2"/>
      <c r="K72" s="2"/>
    </row>
    <row r="73" spans="1:11" ht="12.75" customHeight="1" x14ac:dyDescent="0.2">
      <c r="A73" s="2"/>
      <c r="B73" s="8"/>
      <c r="C73" s="40" t="s">
        <v>221</v>
      </c>
      <c r="D73" s="40" t="s">
        <v>223</v>
      </c>
      <c r="E73" s="40"/>
      <c r="F73" s="40"/>
      <c r="G73" s="40"/>
      <c r="H73" s="41" t="s">
        <v>245</v>
      </c>
      <c r="I73" s="8"/>
      <c r="J73" s="2"/>
      <c r="K73" s="2"/>
    </row>
    <row r="74" spans="1:11" ht="12.75" customHeight="1" x14ac:dyDescent="0.2">
      <c r="A74" s="2"/>
      <c r="B74" s="8"/>
      <c r="C74" s="40" t="s">
        <v>221</v>
      </c>
      <c r="D74" s="40" t="s">
        <v>225</v>
      </c>
      <c r="E74" s="40"/>
      <c r="F74" s="40"/>
      <c r="G74" s="40"/>
      <c r="H74" s="41" t="s">
        <v>246</v>
      </c>
      <c r="I74" s="8"/>
      <c r="J74" s="2"/>
      <c r="K74" s="2"/>
    </row>
    <row r="75" spans="1:11" ht="12.75" customHeight="1" x14ac:dyDescent="0.2">
      <c r="A75" s="2"/>
      <c r="B75" s="8"/>
      <c r="C75" s="40"/>
      <c r="D75" s="40"/>
      <c r="E75" s="40"/>
      <c r="F75" s="40"/>
      <c r="G75" s="40"/>
      <c r="H75" s="40"/>
      <c r="I75" s="8"/>
      <c r="J75" s="2"/>
      <c r="K75" s="2"/>
    </row>
    <row r="76" spans="1:11" ht="12.75" customHeight="1" x14ac:dyDescent="0.2">
      <c r="A76" s="2"/>
      <c r="B76" s="8"/>
      <c r="C76" s="40" t="s">
        <v>223</v>
      </c>
      <c r="D76" s="40" t="s">
        <v>225</v>
      </c>
      <c r="E76" s="40"/>
      <c r="F76" s="40"/>
      <c r="G76" s="40"/>
      <c r="H76" s="41" t="s">
        <v>247</v>
      </c>
      <c r="I76" s="8"/>
      <c r="J76" s="2"/>
      <c r="K76" s="2"/>
    </row>
    <row r="77" spans="1:11" ht="12.75" customHeight="1" x14ac:dyDescent="0.2">
      <c r="A77" s="2"/>
      <c r="B77" s="8"/>
      <c r="C77" s="8"/>
      <c r="D77" s="8"/>
      <c r="E77" s="8"/>
      <c r="F77" s="8"/>
      <c r="G77" s="8"/>
      <c r="H77" s="8"/>
      <c r="I77" s="8"/>
      <c r="J77" s="2"/>
      <c r="K77" s="2"/>
    </row>
    <row r="78" spans="1:11" ht="12.75" customHeight="1" x14ac:dyDescent="0.2">
      <c r="A78" s="2"/>
      <c r="B78" s="8"/>
      <c r="C78" s="8" t="s">
        <v>248</v>
      </c>
      <c r="D78" s="8"/>
      <c r="E78" s="8"/>
      <c r="F78" s="8"/>
      <c r="G78" s="8"/>
      <c r="H78" s="8"/>
      <c r="I78" s="8"/>
      <c r="J78" s="2"/>
      <c r="K78" s="2"/>
    </row>
    <row r="79" spans="1:11" ht="12.75" customHeight="1" x14ac:dyDescent="0.2">
      <c r="A79" s="2"/>
      <c r="B79" s="8"/>
      <c r="C79" s="8"/>
      <c r="D79" s="8"/>
      <c r="E79" s="8"/>
      <c r="F79" s="8"/>
      <c r="G79" s="8"/>
      <c r="H79" s="8"/>
      <c r="I79" s="8"/>
      <c r="J79" s="2"/>
      <c r="K79" s="2"/>
    </row>
    <row r="80" spans="1:11" ht="12.75" customHeight="1" x14ac:dyDescent="0.2">
      <c r="A80" s="2"/>
      <c r="B80" s="2"/>
      <c r="C80" s="2"/>
      <c r="D80" s="2"/>
      <c r="E80" s="2"/>
      <c r="F80" s="2"/>
      <c r="G80" s="2"/>
      <c r="H80" s="2"/>
      <c r="I80" s="2"/>
      <c r="J80" s="2"/>
      <c r="K80" s="2"/>
    </row>
    <row r="81" spans="1:4" ht="12.75" customHeight="1" x14ac:dyDescent="0.2">
      <c r="A81" s="2"/>
      <c r="B81" s="2"/>
      <c r="C81" s="2"/>
      <c r="D81" s="2"/>
    </row>
    <row r="82" spans="1:4" ht="12.75" customHeight="1" x14ac:dyDescent="0.2">
      <c r="A82" s="2"/>
      <c r="B82" s="2" t="s">
        <v>433</v>
      </c>
      <c r="C82" s="2"/>
      <c r="D82" s="2"/>
    </row>
    <row r="83" spans="1:4" ht="12.75" customHeight="1" x14ac:dyDescent="0.2">
      <c r="A83" s="2"/>
      <c r="B83" s="62" t="s">
        <v>81</v>
      </c>
      <c r="D83" s="2"/>
    </row>
    <row r="84" spans="1:4" ht="12.75" customHeight="1" x14ac:dyDescent="0.2">
      <c r="A84" s="2"/>
      <c r="B84" s="62" t="s">
        <v>426</v>
      </c>
      <c r="D84" s="2"/>
    </row>
    <row r="85" spans="1:4" ht="12.75" customHeight="1" x14ac:dyDescent="0.2">
      <c r="A85" s="2"/>
      <c r="B85" s="62" t="s">
        <v>434</v>
      </c>
      <c r="D85" s="2"/>
    </row>
    <row r="86" spans="1:4" ht="12.75" customHeight="1" x14ac:dyDescent="0.2">
      <c r="A86" s="2"/>
      <c r="B86" s="62" t="s">
        <v>435</v>
      </c>
      <c r="D86" s="2"/>
    </row>
    <row r="87" spans="1:4" ht="12.75" customHeight="1" x14ac:dyDescent="0.2">
      <c r="A87" s="2"/>
      <c r="B87" s="62" t="s">
        <v>436</v>
      </c>
      <c r="D87" s="2"/>
    </row>
    <row r="88" spans="1:4" ht="12.75" customHeight="1" x14ac:dyDescent="0.2">
      <c r="A88" s="2"/>
      <c r="B88" s="62" t="s">
        <v>429</v>
      </c>
      <c r="D88" s="2"/>
    </row>
    <row r="89" spans="1:4" ht="12.75" customHeight="1" x14ac:dyDescent="0.2">
      <c r="A89" s="2"/>
      <c r="B89" s="62" t="s">
        <v>437</v>
      </c>
      <c r="D89" s="2"/>
    </row>
    <row r="90" spans="1:4" ht="12.75" customHeight="1" x14ac:dyDescent="0.2">
      <c r="A90" s="2"/>
      <c r="B90" s="62" t="s">
        <v>438</v>
      </c>
      <c r="D90" s="2"/>
    </row>
    <row r="91" spans="1:4" ht="12.75" customHeight="1" x14ac:dyDescent="0.2">
      <c r="A91" s="2"/>
      <c r="B91" s="62" t="s">
        <v>428</v>
      </c>
      <c r="D91" s="2"/>
    </row>
    <row r="92" spans="1:4" ht="12.75" customHeight="1" x14ac:dyDescent="0.2">
      <c r="A92" s="2"/>
      <c r="B92" s="62" t="s">
        <v>439</v>
      </c>
      <c r="D92" s="2"/>
    </row>
    <row r="93" spans="1:4" ht="12.75" customHeight="1" x14ac:dyDescent="0.2">
      <c r="A93" s="2"/>
      <c r="B93" s="62" t="s">
        <v>440</v>
      </c>
      <c r="D93" s="2"/>
    </row>
    <row r="94" spans="1:4" ht="12.75" customHeight="1" x14ac:dyDescent="0.2">
      <c r="A94" s="2"/>
      <c r="B94" s="62" t="s">
        <v>441</v>
      </c>
      <c r="D94" s="2"/>
    </row>
    <row r="95" spans="1:4" ht="12.75" customHeight="1" x14ac:dyDescent="0.2">
      <c r="A95" s="2"/>
      <c r="B95" s="62" t="s">
        <v>430</v>
      </c>
      <c r="D95" s="2"/>
    </row>
    <row r="96" spans="1:4" ht="12.75" customHeight="1" x14ac:dyDescent="0.2">
      <c r="A96" s="2"/>
      <c r="B96" s="62" t="s">
        <v>442</v>
      </c>
      <c r="D96" s="2"/>
    </row>
    <row r="97" spans="1:4" ht="12.75" customHeight="1" x14ac:dyDescent="0.2">
      <c r="A97" s="2"/>
      <c r="B97" s="62" t="s">
        <v>443</v>
      </c>
      <c r="D97" s="2"/>
    </row>
    <row r="98" spans="1:4" ht="12.75" customHeight="1" x14ac:dyDescent="0.2">
      <c r="A98" s="2"/>
      <c r="B98" s="62" t="s">
        <v>198</v>
      </c>
      <c r="D98" s="2"/>
    </row>
    <row r="99" spans="1:4" ht="12.75" customHeight="1" x14ac:dyDescent="0.2">
      <c r="A99" s="2"/>
      <c r="B99" s="2"/>
      <c r="C99" s="2"/>
      <c r="D99" s="2"/>
    </row>
    <row r="100" spans="1:4" ht="12.75" customHeight="1" x14ac:dyDescent="0.2"/>
    <row r="101" spans="1:4" ht="12.75" customHeight="1" x14ac:dyDescent="0.2"/>
    <row r="102" spans="1:4" ht="12.75" customHeight="1" x14ac:dyDescent="0.2"/>
    <row r="103" spans="1:4" ht="12.75" customHeight="1" x14ac:dyDescent="0.2"/>
    <row r="104" spans="1:4" ht="12.75" customHeight="1" x14ac:dyDescent="0.2"/>
    <row r="105" spans="1:4" ht="12.75" customHeight="1" x14ac:dyDescent="0.2"/>
    <row r="106" spans="1:4" ht="12.75" customHeight="1" x14ac:dyDescent="0.2"/>
    <row r="107" spans="1:4" ht="12.75" customHeight="1" x14ac:dyDescent="0.2"/>
    <row r="108" spans="1:4" ht="12.75" customHeight="1" x14ac:dyDescent="0.2"/>
    <row r="109" spans="1:4" ht="12.75" customHeight="1" x14ac:dyDescent="0.2"/>
    <row r="110" spans="1:4" ht="12.75" customHeight="1" x14ac:dyDescent="0.2"/>
    <row r="111" spans="1:4" ht="12.75" customHeight="1" x14ac:dyDescent="0.2"/>
    <row r="112" spans="1:4"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row r="158" ht="12.75" customHeight="1" x14ac:dyDescent="0.2"/>
    <row r="159" ht="12.75" customHeight="1" x14ac:dyDescent="0.2"/>
    <row r="160"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row r="169" ht="12.75" customHeight="1" x14ac:dyDescent="0.2"/>
    <row r="170" ht="12.75" customHeight="1" x14ac:dyDescent="0.2"/>
    <row r="171" ht="12.75" customHeight="1" x14ac:dyDescent="0.2"/>
    <row r="172" ht="12.75" customHeight="1" x14ac:dyDescent="0.2"/>
    <row r="173" ht="12.75" customHeight="1" x14ac:dyDescent="0.2"/>
    <row r="174" ht="12.75" customHeight="1" x14ac:dyDescent="0.2"/>
    <row r="175" ht="12.75" customHeight="1" x14ac:dyDescent="0.2"/>
    <row r="176"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ht="12.75" customHeight="1" x14ac:dyDescent="0.2"/>
    <row r="194" ht="12.75" customHeight="1" x14ac:dyDescent="0.2"/>
    <row r="195" ht="12.75" customHeight="1" x14ac:dyDescent="0.2"/>
    <row r="196" ht="12.75" customHeight="1" x14ac:dyDescent="0.2"/>
    <row r="197" ht="12.75" customHeight="1" x14ac:dyDescent="0.2"/>
    <row r="198" ht="12.75" customHeight="1" x14ac:dyDescent="0.2"/>
    <row r="199" ht="12.75" customHeight="1" x14ac:dyDescent="0.2"/>
    <row r="200" ht="12.75" customHeight="1" x14ac:dyDescent="0.2"/>
    <row r="201" ht="12.75" customHeight="1" x14ac:dyDescent="0.2"/>
    <row r="202" ht="12.75" customHeight="1" x14ac:dyDescent="0.2"/>
    <row r="203" ht="12.75" customHeight="1" x14ac:dyDescent="0.2"/>
    <row r="204" ht="12.75" customHeight="1" x14ac:dyDescent="0.2"/>
    <row r="205" ht="12.75" customHeight="1" x14ac:dyDescent="0.2"/>
    <row r="206" ht="12.75" customHeight="1" x14ac:dyDescent="0.2"/>
    <row r="207" ht="12.75" customHeight="1" x14ac:dyDescent="0.2"/>
    <row r="208" ht="12.75" customHeight="1" x14ac:dyDescent="0.2"/>
    <row r="209" ht="12.75" customHeight="1" x14ac:dyDescent="0.2"/>
    <row r="210" ht="12.75" customHeight="1" x14ac:dyDescent="0.2"/>
    <row r="211" ht="12.75" customHeight="1" x14ac:dyDescent="0.2"/>
    <row r="212" ht="12.75" customHeight="1" x14ac:dyDescent="0.2"/>
    <row r="213" ht="12.75" customHeight="1" x14ac:dyDescent="0.2"/>
    <row r="214" ht="12.75" customHeight="1" x14ac:dyDescent="0.2"/>
    <row r="215" ht="12.75" customHeight="1" x14ac:dyDescent="0.2"/>
    <row r="216" ht="12.75" customHeight="1" x14ac:dyDescent="0.2"/>
    <row r="217" ht="12.75" customHeight="1" x14ac:dyDescent="0.2"/>
    <row r="218" ht="12.75" customHeight="1" x14ac:dyDescent="0.2"/>
    <row r="219" ht="12.75" customHeight="1" x14ac:dyDescent="0.2"/>
    <row r="220" ht="12.75" customHeight="1" x14ac:dyDescent="0.2"/>
    <row r="221" ht="12.75" customHeight="1" x14ac:dyDescent="0.2"/>
    <row r="222" ht="12.75" customHeight="1" x14ac:dyDescent="0.2"/>
    <row r="223" ht="12.75" customHeight="1" x14ac:dyDescent="0.2"/>
    <row r="224" ht="12.75" customHeight="1" x14ac:dyDescent="0.2"/>
    <row r="225" ht="12.75" customHeight="1" x14ac:dyDescent="0.2"/>
    <row r="226" ht="12.75" customHeight="1" x14ac:dyDescent="0.2"/>
    <row r="227" ht="12.75" customHeight="1" x14ac:dyDescent="0.2"/>
    <row r="228" ht="12.75" customHeight="1" x14ac:dyDescent="0.2"/>
    <row r="229" ht="12.75" customHeight="1" x14ac:dyDescent="0.2"/>
    <row r="230" ht="12.75" customHeight="1" x14ac:dyDescent="0.2"/>
    <row r="231" ht="12.75" customHeight="1" x14ac:dyDescent="0.2"/>
    <row r="232" ht="12.75" customHeight="1" x14ac:dyDescent="0.2"/>
    <row r="233" ht="12.75" customHeight="1" x14ac:dyDescent="0.2"/>
    <row r="234" ht="12.75" customHeight="1" x14ac:dyDescent="0.2"/>
    <row r="235" ht="12.75" customHeight="1" x14ac:dyDescent="0.2"/>
    <row r="236" ht="12.75" customHeight="1" x14ac:dyDescent="0.2"/>
    <row r="237" ht="12.75" customHeight="1" x14ac:dyDescent="0.2"/>
    <row r="238" ht="12.75" customHeight="1" x14ac:dyDescent="0.2"/>
    <row r="239" ht="12.75" customHeight="1" x14ac:dyDescent="0.2"/>
    <row r="240" ht="12.75" customHeight="1" x14ac:dyDescent="0.2"/>
    <row r="241" ht="12.75" customHeight="1" x14ac:dyDescent="0.2"/>
    <row r="242" ht="12.75" customHeight="1" x14ac:dyDescent="0.2"/>
    <row r="243" ht="12.75" customHeight="1" x14ac:dyDescent="0.2"/>
    <row r="244" ht="12.75" customHeight="1" x14ac:dyDescent="0.2"/>
    <row r="245" ht="12.75" customHeight="1" x14ac:dyDescent="0.2"/>
    <row r="246" ht="12.75" customHeight="1" x14ac:dyDescent="0.2"/>
    <row r="247" ht="12.75" customHeight="1" x14ac:dyDescent="0.2"/>
    <row r="248" ht="12.75" customHeight="1" x14ac:dyDescent="0.2"/>
    <row r="249" ht="12.75" customHeight="1" x14ac:dyDescent="0.2"/>
    <row r="250" ht="12.75" customHeight="1" x14ac:dyDescent="0.2"/>
    <row r="251" ht="12.75" customHeight="1" x14ac:dyDescent="0.2"/>
    <row r="252" ht="12.75" customHeight="1" x14ac:dyDescent="0.2"/>
    <row r="253" ht="12.75" customHeight="1" x14ac:dyDescent="0.2"/>
    <row r="254" ht="12.75" customHeight="1" x14ac:dyDescent="0.2"/>
    <row r="255" ht="12.75" customHeight="1" x14ac:dyDescent="0.2"/>
    <row r="256" ht="12.75" customHeight="1" x14ac:dyDescent="0.2"/>
    <row r="257" ht="12.75" customHeight="1" x14ac:dyDescent="0.2"/>
    <row r="258" ht="12.75" customHeight="1" x14ac:dyDescent="0.2"/>
    <row r="259" ht="12.75" customHeight="1" x14ac:dyDescent="0.2"/>
    <row r="260" ht="12.75" customHeight="1" x14ac:dyDescent="0.2"/>
    <row r="261" ht="12.75" customHeight="1" x14ac:dyDescent="0.2"/>
    <row r="262" ht="12.75" customHeight="1" x14ac:dyDescent="0.2"/>
    <row r="263" ht="12.75" customHeight="1" x14ac:dyDescent="0.2"/>
    <row r="264" ht="12.75" customHeight="1" x14ac:dyDescent="0.2"/>
    <row r="265" ht="12.75" customHeight="1" x14ac:dyDescent="0.2"/>
    <row r="266" ht="12.75" customHeight="1" x14ac:dyDescent="0.2"/>
    <row r="267" ht="12.75" customHeight="1" x14ac:dyDescent="0.2"/>
    <row r="268" ht="12.75" customHeight="1" x14ac:dyDescent="0.2"/>
    <row r="269" ht="12.75" customHeight="1" x14ac:dyDescent="0.2"/>
    <row r="270" ht="12.75" customHeight="1" x14ac:dyDescent="0.2"/>
    <row r="271" ht="12.75" customHeight="1" x14ac:dyDescent="0.2"/>
    <row r="272" ht="12.75" customHeight="1" x14ac:dyDescent="0.2"/>
    <row r="273" ht="12.75" customHeight="1" x14ac:dyDescent="0.2"/>
    <row r="274" ht="12.75" customHeight="1" x14ac:dyDescent="0.2"/>
    <row r="275" ht="12.75" customHeight="1" x14ac:dyDescent="0.2"/>
    <row r="276" ht="12.75" customHeight="1" x14ac:dyDescent="0.2"/>
    <row r="277" ht="12.75" customHeight="1" x14ac:dyDescent="0.2"/>
    <row r="278" ht="12.75" customHeight="1" x14ac:dyDescent="0.2"/>
    <row r="279" ht="12.75" customHeight="1" x14ac:dyDescent="0.2"/>
    <row r="280" ht="12.75" customHeight="1" x14ac:dyDescent="0.2"/>
    <row r="281" ht="12.75" customHeight="1" x14ac:dyDescent="0.2"/>
    <row r="282" ht="12.75" customHeight="1" x14ac:dyDescent="0.2"/>
    <row r="283" ht="12.75" customHeight="1" x14ac:dyDescent="0.2"/>
    <row r="284" ht="12.75" customHeight="1" x14ac:dyDescent="0.2"/>
    <row r="285" ht="12.75" customHeight="1" x14ac:dyDescent="0.2"/>
    <row r="286" ht="12.75" customHeight="1" x14ac:dyDescent="0.2"/>
    <row r="287" ht="12.75" customHeight="1" x14ac:dyDescent="0.2"/>
    <row r="288" ht="12.75" customHeight="1" x14ac:dyDescent="0.2"/>
    <row r="289" ht="12.75" customHeight="1" x14ac:dyDescent="0.2"/>
    <row r="290" ht="12.75" customHeight="1" x14ac:dyDescent="0.2"/>
    <row r="291" ht="12.75" customHeight="1" x14ac:dyDescent="0.2"/>
    <row r="292" ht="12.75" customHeight="1" x14ac:dyDescent="0.2"/>
    <row r="293" ht="12.75" customHeight="1" x14ac:dyDescent="0.2"/>
    <row r="294" ht="12.75" customHeight="1" x14ac:dyDescent="0.2"/>
    <row r="295" ht="12.75" customHeight="1" x14ac:dyDescent="0.2"/>
    <row r="296" ht="12.75" customHeight="1" x14ac:dyDescent="0.2"/>
    <row r="297" ht="12.75" customHeight="1" x14ac:dyDescent="0.2"/>
    <row r="298" ht="12.75" customHeight="1" x14ac:dyDescent="0.2"/>
    <row r="299" ht="12.75" customHeight="1" x14ac:dyDescent="0.2"/>
    <row r="300" ht="12.75" customHeight="1" x14ac:dyDescent="0.2"/>
    <row r="301" ht="12.75" customHeight="1" x14ac:dyDescent="0.2"/>
    <row r="302" ht="12.75" customHeight="1" x14ac:dyDescent="0.2"/>
    <row r="303" ht="12.75" customHeight="1" x14ac:dyDescent="0.2"/>
    <row r="304" ht="12.75" customHeight="1" x14ac:dyDescent="0.2"/>
    <row r="305" ht="12.75" customHeight="1" x14ac:dyDescent="0.2"/>
    <row r="306" ht="12.75" customHeight="1" x14ac:dyDescent="0.2"/>
    <row r="307" ht="12.75" customHeight="1" x14ac:dyDescent="0.2"/>
    <row r="308" ht="12.75" customHeight="1" x14ac:dyDescent="0.2"/>
    <row r="309" ht="12.75" customHeight="1" x14ac:dyDescent="0.2"/>
    <row r="310" ht="12.75" customHeight="1" x14ac:dyDescent="0.2"/>
    <row r="311" ht="12.75" customHeight="1" x14ac:dyDescent="0.2"/>
    <row r="312" ht="12.75" customHeight="1" x14ac:dyDescent="0.2"/>
    <row r="313" ht="12.75" customHeight="1" x14ac:dyDescent="0.2"/>
    <row r="314" ht="12.75" customHeight="1" x14ac:dyDescent="0.2"/>
    <row r="315" ht="12.75" customHeight="1" x14ac:dyDescent="0.2"/>
    <row r="316" ht="12.75" customHeight="1" x14ac:dyDescent="0.2"/>
    <row r="317" ht="12.75" customHeight="1" x14ac:dyDescent="0.2"/>
    <row r="318" ht="12.75" customHeight="1" x14ac:dyDescent="0.2"/>
    <row r="319" ht="12.75" customHeight="1" x14ac:dyDescent="0.2"/>
    <row r="320" ht="12.75" customHeight="1" x14ac:dyDescent="0.2"/>
    <row r="321" ht="12.75" customHeight="1" x14ac:dyDescent="0.2"/>
    <row r="322" ht="12.75" customHeight="1" x14ac:dyDescent="0.2"/>
    <row r="323" ht="12.75" customHeight="1" x14ac:dyDescent="0.2"/>
    <row r="324" ht="12.75" customHeight="1" x14ac:dyDescent="0.2"/>
    <row r="325" ht="12.75" customHeight="1" x14ac:dyDescent="0.2"/>
    <row r="326" ht="12.75" customHeight="1" x14ac:dyDescent="0.2"/>
    <row r="327" ht="12.75" customHeight="1" x14ac:dyDescent="0.2"/>
    <row r="328" ht="12.75" customHeight="1" x14ac:dyDescent="0.2"/>
    <row r="329" ht="12.75" customHeight="1" x14ac:dyDescent="0.2"/>
    <row r="330" ht="12.75" customHeight="1" x14ac:dyDescent="0.2"/>
    <row r="331" ht="12.75" customHeight="1" x14ac:dyDescent="0.2"/>
    <row r="332" ht="12.75" customHeight="1" x14ac:dyDescent="0.2"/>
    <row r="333" ht="12.75" customHeight="1" x14ac:dyDescent="0.2"/>
    <row r="334" ht="12.75" customHeight="1" x14ac:dyDescent="0.2"/>
    <row r="335" ht="12.75" customHeight="1" x14ac:dyDescent="0.2"/>
    <row r="336" ht="12.75" customHeight="1" x14ac:dyDescent="0.2"/>
    <row r="337" ht="12.75" customHeight="1" x14ac:dyDescent="0.2"/>
    <row r="338" ht="12.75" customHeight="1" x14ac:dyDescent="0.2"/>
    <row r="339" ht="12.75" customHeight="1" x14ac:dyDescent="0.2"/>
    <row r="340" ht="12.75" customHeight="1" x14ac:dyDescent="0.2"/>
    <row r="341" ht="12.75" customHeight="1" x14ac:dyDescent="0.2"/>
    <row r="342" ht="12.75" customHeight="1" x14ac:dyDescent="0.2"/>
    <row r="343" ht="12.75" customHeight="1" x14ac:dyDescent="0.2"/>
    <row r="344" ht="12.75" customHeight="1" x14ac:dyDescent="0.2"/>
    <row r="345" ht="12.75" customHeight="1" x14ac:dyDescent="0.2"/>
    <row r="346" ht="12.75" customHeight="1" x14ac:dyDescent="0.2"/>
    <row r="347" ht="12.75" customHeight="1" x14ac:dyDescent="0.2"/>
    <row r="348" ht="12.75" customHeight="1" x14ac:dyDescent="0.2"/>
    <row r="349" ht="12.75" customHeight="1" x14ac:dyDescent="0.2"/>
    <row r="350" ht="12.75" customHeight="1" x14ac:dyDescent="0.2"/>
    <row r="351" ht="12.75" customHeight="1" x14ac:dyDescent="0.2"/>
    <row r="352" ht="12.75" customHeight="1" x14ac:dyDescent="0.2"/>
    <row r="353" ht="12.75" customHeight="1" x14ac:dyDescent="0.2"/>
    <row r="354" ht="12.75" customHeight="1" x14ac:dyDescent="0.2"/>
    <row r="355" ht="12.75" customHeight="1" x14ac:dyDescent="0.2"/>
    <row r="356" ht="12.75" customHeight="1" x14ac:dyDescent="0.2"/>
    <row r="357" ht="12.75" customHeight="1" x14ac:dyDescent="0.2"/>
    <row r="358" ht="12.75" customHeight="1" x14ac:dyDescent="0.2"/>
    <row r="359" ht="12.75" customHeight="1" x14ac:dyDescent="0.2"/>
    <row r="360" ht="12.75" customHeight="1" x14ac:dyDescent="0.2"/>
    <row r="361" ht="12.75" customHeight="1" x14ac:dyDescent="0.2"/>
    <row r="362" ht="12.75" customHeight="1" x14ac:dyDescent="0.2"/>
    <row r="363" ht="12.75" customHeight="1" x14ac:dyDescent="0.2"/>
    <row r="364" ht="12.75" customHeight="1" x14ac:dyDescent="0.2"/>
    <row r="365" ht="12.75" customHeight="1" x14ac:dyDescent="0.2"/>
    <row r="366" ht="12.75" customHeight="1" x14ac:dyDescent="0.2"/>
    <row r="367" ht="12.75" customHeight="1" x14ac:dyDescent="0.2"/>
    <row r="368" ht="12.75" customHeight="1" x14ac:dyDescent="0.2"/>
    <row r="369" ht="12.75" customHeight="1" x14ac:dyDescent="0.2"/>
    <row r="370" ht="12.75" customHeight="1" x14ac:dyDescent="0.2"/>
    <row r="371" ht="12.75" customHeight="1" x14ac:dyDescent="0.2"/>
    <row r="372" ht="12.75" customHeight="1" x14ac:dyDescent="0.2"/>
    <row r="373" ht="12.75" customHeight="1" x14ac:dyDescent="0.2"/>
    <row r="374" ht="12.75" customHeight="1" x14ac:dyDescent="0.2"/>
    <row r="375" ht="12.75" customHeight="1" x14ac:dyDescent="0.2"/>
    <row r="376" ht="12.75" customHeight="1" x14ac:dyDescent="0.2"/>
    <row r="377" ht="12.75" customHeight="1" x14ac:dyDescent="0.2"/>
    <row r="378" ht="12.75" customHeight="1" x14ac:dyDescent="0.2"/>
    <row r="379" ht="12.75" customHeight="1" x14ac:dyDescent="0.2"/>
    <row r="380" ht="12.75" customHeight="1" x14ac:dyDescent="0.2"/>
    <row r="381" ht="12.75" customHeight="1" x14ac:dyDescent="0.2"/>
    <row r="382" ht="12.75" customHeight="1" x14ac:dyDescent="0.2"/>
    <row r="383" ht="12.75" customHeight="1" x14ac:dyDescent="0.2"/>
    <row r="384" ht="12.75" customHeight="1" x14ac:dyDescent="0.2"/>
    <row r="385" ht="12.75" customHeight="1" x14ac:dyDescent="0.2"/>
    <row r="386" ht="12.75" customHeight="1" x14ac:dyDescent="0.2"/>
    <row r="387" ht="12.75" customHeight="1" x14ac:dyDescent="0.2"/>
    <row r="388" ht="12.75" customHeight="1" x14ac:dyDescent="0.2"/>
    <row r="389" ht="12.75" customHeight="1" x14ac:dyDescent="0.2"/>
    <row r="390" ht="12.75" customHeight="1" x14ac:dyDescent="0.2"/>
    <row r="391" ht="12.75" customHeight="1" x14ac:dyDescent="0.2"/>
    <row r="392" ht="12.75" customHeight="1" x14ac:dyDescent="0.2"/>
    <row r="393" ht="12.75" customHeight="1" x14ac:dyDescent="0.2"/>
    <row r="394" ht="12.75" customHeight="1" x14ac:dyDescent="0.2"/>
    <row r="395" ht="12.75" customHeight="1" x14ac:dyDescent="0.2"/>
    <row r="396" ht="12.75" customHeight="1" x14ac:dyDescent="0.2"/>
    <row r="397" ht="12.75" customHeight="1" x14ac:dyDescent="0.2"/>
    <row r="398" ht="12.75" customHeight="1" x14ac:dyDescent="0.2"/>
    <row r="399" ht="12.75" customHeight="1" x14ac:dyDescent="0.2"/>
    <row r="400" ht="12.75" customHeight="1" x14ac:dyDescent="0.2"/>
    <row r="401" ht="12.75" customHeight="1" x14ac:dyDescent="0.2"/>
    <row r="402" ht="12.75" customHeight="1" x14ac:dyDescent="0.2"/>
    <row r="403" ht="12.75" customHeight="1" x14ac:dyDescent="0.2"/>
    <row r="404" ht="12.75" customHeight="1" x14ac:dyDescent="0.2"/>
    <row r="405" ht="12.75" customHeight="1" x14ac:dyDescent="0.2"/>
    <row r="406" ht="12.75" customHeight="1" x14ac:dyDescent="0.2"/>
    <row r="407" ht="12.75" customHeight="1" x14ac:dyDescent="0.2"/>
    <row r="408" ht="12.75" customHeight="1" x14ac:dyDescent="0.2"/>
    <row r="409" ht="12.75" customHeight="1" x14ac:dyDescent="0.2"/>
    <row r="410" ht="12.75" customHeight="1" x14ac:dyDescent="0.2"/>
    <row r="411" ht="12.75" customHeight="1" x14ac:dyDescent="0.2"/>
    <row r="412" ht="12.75" customHeight="1" x14ac:dyDescent="0.2"/>
    <row r="413" ht="12.75" customHeight="1" x14ac:dyDescent="0.2"/>
    <row r="414" ht="12.75" customHeight="1" x14ac:dyDescent="0.2"/>
    <row r="415" ht="12.75" customHeight="1" x14ac:dyDescent="0.2"/>
    <row r="416" ht="12.75" customHeight="1" x14ac:dyDescent="0.2"/>
    <row r="417" ht="12.75" customHeight="1" x14ac:dyDescent="0.2"/>
    <row r="418" ht="12.75" customHeight="1" x14ac:dyDescent="0.2"/>
    <row r="419" ht="12.75" customHeight="1" x14ac:dyDescent="0.2"/>
    <row r="420" ht="12.75" customHeight="1" x14ac:dyDescent="0.2"/>
    <row r="421" ht="12.75" customHeight="1" x14ac:dyDescent="0.2"/>
    <row r="422" ht="12.75" customHeight="1" x14ac:dyDescent="0.2"/>
    <row r="423" ht="12.75" customHeight="1" x14ac:dyDescent="0.2"/>
    <row r="424" ht="12.75" customHeight="1" x14ac:dyDescent="0.2"/>
    <row r="425" ht="12.75" customHeight="1" x14ac:dyDescent="0.2"/>
    <row r="426" ht="12.75" customHeight="1" x14ac:dyDescent="0.2"/>
    <row r="427" ht="12.75" customHeight="1" x14ac:dyDescent="0.2"/>
    <row r="428" ht="12.75" customHeight="1" x14ac:dyDescent="0.2"/>
    <row r="429" ht="12.75" customHeight="1" x14ac:dyDescent="0.2"/>
    <row r="430" ht="12.75" customHeight="1" x14ac:dyDescent="0.2"/>
    <row r="431" ht="12.75" customHeight="1" x14ac:dyDescent="0.2"/>
    <row r="432" ht="12.75" customHeight="1" x14ac:dyDescent="0.2"/>
    <row r="433" ht="12.75" customHeight="1" x14ac:dyDescent="0.2"/>
    <row r="434" ht="12.75" customHeight="1" x14ac:dyDescent="0.2"/>
    <row r="435" ht="12.75" customHeight="1" x14ac:dyDescent="0.2"/>
    <row r="436" ht="12.75" customHeight="1" x14ac:dyDescent="0.2"/>
    <row r="437" ht="12.75" customHeight="1" x14ac:dyDescent="0.2"/>
    <row r="438" ht="12.75" customHeight="1" x14ac:dyDescent="0.2"/>
    <row r="439" ht="12.75" customHeight="1" x14ac:dyDescent="0.2"/>
    <row r="440" ht="12.75" customHeight="1" x14ac:dyDescent="0.2"/>
    <row r="441" ht="12.75" customHeight="1" x14ac:dyDescent="0.2"/>
    <row r="442" ht="12.75" customHeight="1" x14ac:dyDescent="0.2"/>
    <row r="443" ht="12.75" customHeight="1" x14ac:dyDescent="0.2"/>
    <row r="444" ht="12.75" customHeight="1" x14ac:dyDescent="0.2"/>
    <row r="445" ht="12.75" customHeight="1" x14ac:dyDescent="0.2"/>
    <row r="446" ht="12.75" customHeight="1" x14ac:dyDescent="0.2"/>
    <row r="447" ht="12.75" customHeight="1" x14ac:dyDescent="0.2"/>
    <row r="448" ht="12.75" customHeight="1" x14ac:dyDescent="0.2"/>
    <row r="449" ht="12.75" customHeight="1" x14ac:dyDescent="0.2"/>
    <row r="450" ht="12.75" customHeight="1" x14ac:dyDescent="0.2"/>
    <row r="451" ht="12.75" customHeight="1" x14ac:dyDescent="0.2"/>
    <row r="452" ht="12.75" customHeight="1" x14ac:dyDescent="0.2"/>
    <row r="453" ht="12.75" customHeight="1" x14ac:dyDescent="0.2"/>
    <row r="454" ht="12.75" customHeight="1" x14ac:dyDescent="0.2"/>
    <row r="455" ht="12.75" customHeight="1" x14ac:dyDescent="0.2"/>
    <row r="456" ht="12.75" customHeight="1" x14ac:dyDescent="0.2"/>
    <row r="457" ht="12.75" customHeight="1" x14ac:dyDescent="0.2"/>
    <row r="458" ht="12.75" customHeight="1" x14ac:dyDescent="0.2"/>
    <row r="459" ht="12.75" customHeight="1" x14ac:dyDescent="0.2"/>
    <row r="460" ht="12.75" customHeight="1" x14ac:dyDescent="0.2"/>
    <row r="461" ht="12.75" customHeight="1" x14ac:dyDescent="0.2"/>
    <row r="462" ht="12.75" customHeight="1" x14ac:dyDescent="0.2"/>
    <row r="463" ht="12.75" customHeight="1" x14ac:dyDescent="0.2"/>
    <row r="464" ht="12.75" customHeight="1" x14ac:dyDescent="0.2"/>
    <row r="465" ht="12.75" customHeight="1" x14ac:dyDescent="0.2"/>
    <row r="466" ht="12.75" customHeight="1" x14ac:dyDescent="0.2"/>
    <row r="467" ht="12.75" customHeight="1" x14ac:dyDescent="0.2"/>
    <row r="468" ht="12.75" customHeight="1" x14ac:dyDescent="0.2"/>
    <row r="469" ht="12.75" customHeight="1" x14ac:dyDescent="0.2"/>
    <row r="470" ht="12.75" customHeight="1" x14ac:dyDescent="0.2"/>
    <row r="471" ht="12.75" customHeight="1" x14ac:dyDescent="0.2"/>
    <row r="472" ht="12.75" customHeight="1" x14ac:dyDescent="0.2"/>
    <row r="473" ht="12.75" customHeight="1" x14ac:dyDescent="0.2"/>
    <row r="474" ht="12.75" customHeight="1" x14ac:dyDescent="0.2"/>
    <row r="475" ht="12.75" customHeight="1" x14ac:dyDescent="0.2"/>
    <row r="476" ht="12.75" customHeight="1" x14ac:dyDescent="0.2"/>
    <row r="477" ht="12.75" customHeight="1" x14ac:dyDescent="0.2"/>
    <row r="478" ht="12.75" customHeight="1" x14ac:dyDescent="0.2"/>
    <row r="479" ht="12.75" customHeight="1" x14ac:dyDescent="0.2"/>
    <row r="480" ht="12.75" customHeight="1" x14ac:dyDescent="0.2"/>
    <row r="481" ht="12.75" customHeight="1" x14ac:dyDescent="0.2"/>
    <row r="482" ht="12.75" customHeight="1" x14ac:dyDescent="0.2"/>
    <row r="483" ht="12.75" customHeight="1" x14ac:dyDescent="0.2"/>
    <row r="484" ht="12.75" customHeight="1" x14ac:dyDescent="0.2"/>
    <row r="485" ht="12.75" customHeight="1" x14ac:dyDescent="0.2"/>
    <row r="486" ht="12.75" customHeight="1" x14ac:dyDescent="0.2"/>
    <row r="487" ht="12.75" customHeight="1" x14ac:dyDescent="0.2"/>
    <row r="488" ht="12.75" customHeight="1" x14ac:dyDescent="0.2"/>
    <row r="489" ht="12.75" customHeight="1" x14ac:dyDescent="0.2"/>
    <row r="490" ht="12.75" customHeight="1" x14ac:dyDescent="0.2"/>
    <row r="491" ht="12.75" customHeight="1" x14ac:dyDescent="0.2"/>
    <row r="492" ht="12.75" customHeight="1" x14ac:dyDescent="0.2"/>
    <row r="493" ht="12.75" customHeight="1" x14ac:dyDescent="0.2"/>
    <row r="494" ht="12.75" customHeight="1" x14ac:dyDescent="0.2"/>
    <row r="495" ht="12.75" customHeight="1" x14ac:dyDescent="0.2"/>
    <row r="496" ht="12.75" customHeight="1" x14ac:dyDescent="0.2"/>
    <row r="497" ht="12.75" customHeight="1" x14ac:dyDescent="0.2"/>
    <row r="498" ht="12.75" customHeight="1" x14ac:dyDescent="0.2"/>
    <row r="499" ht="12.75" customHeight="1" x14ac:dyDescent="0.2"/>
    <row r="500" ht="12.75" customHeight="1" x14ac:dyDescent="0.2"/>
    <row r="501" ht="12.75" customHeight="1" x14ac:dyDescent="0.2"/>
    <row r="502" ht="12.75" customHeight="1" x14ac:dyDescent="0.2"/>
    <row r="503" ht="12.75" customHeight="1" x14ac:dyDescent="0.2"/>
    <row r="504" ht="12.75" customHeight="1" x14ac:dyDescent="0.2"/>
    <row r="505" ht="12.75" customHeight="1" x14ac:dyDescent="0.2"/>
    <row r="506" ht="12.75" customHeight="1" x14ac:dyDescent="0.2"/>
    <row r="507" ht="12.75" customHeight="1" x14ac:dyDescent="0.2"/>
    <row r="508" ht="12.75" customHeight="1" x14ac:dyDescent="0.2"/>
    <row r="509" ht="12.75" customHeight="1" x14ac:dyDescent="0.2"/>
    <row r="510" ht="12.75" customHeight="1" x14ac:dyDescent="0.2"/>
    <row r="511" ht="12.75" customHeight="1" x14ac:dyDescent="0.2"/>
    <row r="512" ht="12.75" customHeight="1" x14ac:dyDescent="0.2"/>
    <row r="513" ht="12.75" customHeight="1" x14ac:dyDescent="0.2"/>
    <row r="514" ht="12.75" customHeight="1" x14ac:dyDescent="0.2"/>
    <row r="515" ht="12.75" customHeight="1" x14ac:dyDescent="0.2"/>
    <row r="516" ht="12.75" customHeight="1" x14ac:dyDescent="0.2"/>
    <row r="517" ht="12.75" customHeight="1" x14ac:dyDescent="0.2"/>
    <row r="518" ht="12.75" customHeight="1" x14ac:dyDescent="0.2"/>
    <row r="519" ht="12.75" customHeight="1" x14ac:dyDescent="0.2"/>
    <row r="520" ht="12.75" customHeight="1" x14ac:dyDescent="0.2"/>
    <row r="521" ht="12.75" customHeight="1" x14ac:dyDescent="0.2"/>
    <row r="522" ht="12.75" customHeight="1" x14ac:dyDescent="0.2"/>
    <row r="523" ht="12.75" customHeight="1" x14ac:dyDescent="0.2"/>
    <row r="524" ht="12.75" customHeight="1" x14ac:dyDescent="0.2"/>
    <row r="525" ht="12.75" customHeight="1" x14ac:dyDescent="0.2"/>
    <row r="526" ht="12.75" customHeight="1" x14ac:dyDescent="0.2"/>
    <row r="527" ht="12.75" customHeight="1" x14ac:dyDescent="0.2"/>
    <row r="528" ht="12.75" customHeight="1" x14ac:dyDescent="0.2"/>
    <row r="529" ht="12.75" customHeight="1" x14ac:dyDescent="0.2"/>
    <row r="530" ht="12.75" customHeight="1" x14ac:dyDescent="0.2"/>
    <row r="531" ht="12.75" customHeight="1" x14ac:dyDescent="0.2"/>
    <row r="532" ht="12.75" customHeight="1" x14ac:dyDescent="0.2"/>
    <row r="533" ht="12.75" customHeight="1" x14ac:dyDescent="0.2"/>
    <row r="534" ht="12.75" customHeight="1" x14ac:dyDescent="0.2"/>
    <row r="535" ht="12.75" customHeight="1" x14ac:dyDescent="0.2"/>
    <row r="536" ht="12.75" customHeight="1" x14ac:dyDescent="0.2"/>
    <row r="537" ht="12.75" customHeight="1" x14ac:dyDescent="0.2"/>
    <row r="538" ht="12.75" customHeight="1" x14ac:dyDescent="0.2"/>
    <row r="539" ht="12.75" customHeight="1" x14ac:dyDescent="0.2"/>
    <row r="540" ht="12.75" customHeight="1" x14ac:dyDescent="0.2"/>
    <row r="541" ht="12.75" customHeight="1" x14ac:dyDescent="0.2"/>
    <row r="542" ht="12.75" customHeight="1" x14ac:dyDescent="0.2"/>
    <row r="543" ht="12.75" customHeight="1" x14ac:dyDescent="0.2"/>
    <row r="544" ht="12.75" customHeight="1" x14ac:dyDescent="0.2"/>
    <row r="545" ht="12.75" customHeight="1" x14ac:dyDescent="0.2"/>
    <row r="546" ht="12.75" customHeight="1" x14ac:dyDescent="0.2"/>
    <row r="547" ht="12.75" customHeight="1" x14ac:dyDescent="0.2"/>
    <row r="548" ht="12.75" customHeight="1" x14ac:dyDescent="0.2"/>
    <row r="549" ht="12.75" customHeight="1" x14ac:dyDescent="0.2"/>
    <row r="550" ht="12.75" customHeight="1" x14ac:dyDescent="0.2"/>
    <row r="551" ht="12.75" customHeight="1" x14ac:dyDescent="0.2"/>
    <row r="552" ht="12.75" customHeight="1" x14ac:dyDescent="0.2"/>
    <row r="553" ht="12.75" customHeight="1" x14ac:dyDescent="0.2"/>
    <row r="554" ht="12.75" customHeight="1" x14ac:dyDescent="0.2"/>
    <row r="555" ht="12.75" customHeight="1" x14ac:dyDescent="0.2"/>
    <row r="556" ht="12.75" customHeight="1" x14ac:dyDescent="0.2"/>
    <row r="557" ht="12.75" customHeight="1" x14ac:dyDescent="0.2"/>
    <row r="558" ht="12.75" customHeight="1" x14ac:dyDescent="0.2"/>
    <row r="559" ht="12.75" customHeight="1" x14ac:dyDescent="0.2"/>
    <row r="560" ht="12.75" customHeight="1" x14ac:dyDescent="0.2"/>
    <row r="561" ht="12.75" customHeight="1" x14ac:dyDescent="0.2"/>
    <row r="562" ht="12.75" customHeight="1" x14ac:dyDescent="0.2"/>
    <row r="563" ht="12.75" customHeight="1" x14ac:dyDescent="0.2"/>
    <row r="564" ht="12.75" customHeight="1" x14ac:dyDescent="0.2"/>
    <row r="565" ht="12.75" customHeight="1" x14ac:dyDescent="0.2"/>
    <row r="566" ht="12.75" customHeight="1" x14ac:dyDescent="0.2"/>
    <row r="567" ht="12.75" customHeight="1" x14ac:dyDescent="0.2"/>
    <row r="568" ht="12.75" customHeight="1" x14ac:dyDescent="0.2"/>
    <row r="569" ht="12.75" customHeight="1" x14ac:dyDescent="0.2"/>
    <row r="570" ht="12.75" customHeight="1" x14ac:dyDescent="0.2"/>
    <row r="571" ht="12.75" customHeight="1" x14ac:dyDescent="0.2"/>
    <row r="572" ht="12.75" customHeight="1" x14ac:dyDescent="0.2"/>
    <row r="573" ht="12.75" customHeight="1" x14ac:dyDescent="0.2"/>
    <row r="574" ht="12.75" customHeight="1" x14ac:dyDescent="0.2"/>
    <row r="575" ht="12.75" customHeight="1" x14ac:dyDescent="0.2"/>
    <row r="576" ht="12.75" customHeight="1" x14ac:dyDescent="0.2"/>
    <row r="577" ht="12.75" customHeight="1" x14ac:dyDescent="0.2"/>
    <row r="578" ht="12.75" customHeight="1" x14ac:dyDescent="0.2"/>
    <row r="579" ht="12.75" customHeight="1" x14ac:dyDescent="0.2"/>
    <row r="580" ht="12.75" customHeight="1" x14ac:dyDescent="0.2"/>
    <row r="581" ht="12.75" customHeight="1" x14ac:dyDescent="0.2"/>
    <row r="582" ht="12.75" customHeight="1" x14ac:dyDescent="0.2"/>
    <row r="583" ht="12.75" customHeight="1" x14ac:dyDescent="0.2"/>
    <row r="584" ht="12.75" customHeight="1" x14ac:dyDescent="0.2"/>
    <row r="585" ht="12.75" customHeight="1" x14ac:dyDescent="0.2"/>
    <row r="586" ht="12.75" customHeight="1" x14ac:dyDescent="0.2"/>
    <row r="587" ht="12.75" customHeight="1" x14ac:dyDescent="0.2"/>
    <row r="588" ht="12.75" customHeight="1" x14ac:dyDescent="0.2"/>
    <row r="589" ht="12.75" customHeight="1" x14ac:dyDescent="0.2"/>
    <row r="590" ht="12.75" customHeight="1" x14ac:dyDescent="0.2"/>
    <row r="591" ht="12.75" customHeight="1" x14ac:dyDescent="0.2"/>
    <row r="592" ht="12.75" customHeight="1" x14ac:dyDescent="0.2"/>
    <row r="593" ht="12.75" customHeight="1" x14ac:dyDescent="0.2"/>
    <row r="594" ht="12.75" customHeight="1" x14ac:dyDescent="0.2"/>
    <row r="595" ht="12.75" customHeight="1" x14ac:dyDescent="0.2"/>
    <row r="596" ht="12.75" customHeight="1" x14ac:dyDescent="0.2"/>
    <row r="597" ht="12.75" customHeight="1" x14ac:dyDescent="0.2"/>
    <row r="598" ht="12.75" customHeight="1" x14ac:dyDescent="0.2"/>
    <row r="599" ht="12.75" customHeight="1" x14ac:dyDescent="0.2"/>
    <row r="600" ht="12.75" customHeight="1" x14ac:dyDescent="0.2"/>
    <row r="601" ht="12.75" customHeight="1" x14ac:dyDescent="0.2"/>
    <row r="602" ht="12.75" customHeight="1" x14ac:dyDescent="0.2"/>
    <row r="603" ht="12.75" customHeight="1" x14ac:dyDescent="0.2"/>
    <row r="604" ht="12.75" customHeight="1" x14ac:dyDescent="0.2"/>
    <row r="605" ht="12.75" customHeight="1" x14ac:dyDescent="0.2"/>
    <row r="606" ht="12.75" customHeight="1" x14ac:dyDescent="0.2"/>
    <row r="607" ht="12.75" customHeight="1" x14ac:dyDescent="0.2"/>
    <row r="608" ht="12.75" customHeight="1" x14ac:dyDescent="0.2"/>
    <row r="609" ht="12.75" customHeight="1" x14ac:dyDescent="0.2"/>
    <row r="610" ht="12.75" customHeight="1" x14ac:dyDescent="0.2"/>
    <row r="611" ht="12.75" customHeight="1" x14ac:dyDescent="0.2"/>
    <row r="612" ht="12.75" customHeight="1" x14ac:dyDescent="0.2"/>
    <row r="613" ht="12.75" customHeight="1" x14ac:dyDescent="0.2"/>
    <row r="614" ht="12.75" customHeight="1" x14ac:dyDescent="0.2"/>
    <row r="615" ht="12.75" customHeight="1" x14ac:dyDescent="0.2"/>
    <row r="616" ht="12.75" customHeight="1" x14ac:dyDescent="0.2"/>
    <row r="617" ht="12.75" customHeight="1" x14ac:dyDescent="0.2"/>
    <row r="618" ht="12.75" customHeight="1" x14ac:dyDescent="0.2"/>
    <row r="619" ht="12.75" customHeight="1" x14ac:dyDescent="0.2"/>
    <row r="620" ht="12.75" customHeight="1" x14ac:dyDescent="0.2"/>
    <row r="621" ht="12.75" customHeight="1" x14ac:dyDescent="0.2"/>
    <row r="622" ht="12.75" customHeight="1" x14ac:dyDescent="0.2"/>
    <row r="623" ht="12.75" customHeight="1" x14ac:dyDescent="0.2"/>
    <row r="624" ht="12.75" customHeight="1" x14ac:dyDescent="0.2"/>
    <row r="625" ht="12.75" customHeight="1" x14ac:dyDescent="0.2"/>
    <row r="626" ht="12.75" customHeight="1" x14ac:dyDescent="0.2"/>
    <row r="627" ht="12.75" customHeight="1" x14ac:dyDescent="0.2"/>
    <row r="628" ht="12.75" customHeight="1" x14ac:dyDescent="0.2"/>
    <row r="629" ht="12.75" customHeight="1" x14ac:dyDescent="0.2"/>
    <row r="630" ht="12.75" customHeight="1" x14ac:dyDescent="0.2"/>
    <row r="631" ht="12.75" customHeight="1" x14ac:dyDescent="0.2"/>
    <row r="632" ht="12.75" customHeight="1" x14ac:dyDescent="0.2"/>
    <row r="633" ht="12.75" customHeight="1" x14ac:dyDescent="0.2"/>
    <row r="634" ht="12.75" customHeight="1" x14ac:dyDescent="0.2"/>
    <row r="635" ht="12.75" customHeight="1" x14ac:dyDescent="0.2"/>
    <row r="636" ht="12.75" customHeight="1" x14ac:dyDescent="0.2"/>
    <row r="637" ht="12.75" customHeight="1" x14ac:dyDescent="0.2"/>
    <row r="638" ht="12.75" customHeight="1" x14ac:dyDescent="0.2"/>
    <row r="639" ht="12.75" customHeight="1" x14ac:dyDescent="0.2"/>
    <row r="640" ht="12.75" customHeight="1" x14ac:dyDescent="0.2"/>
    <row r="641" ht="12.75" customHeight="1" x14ac:dyDescent="0.2"/>
    <row r="642" ht="12.75" customHeight="1" x14ac:dyDescent="0.2"/>
    <row r="643" ht="12.75" customHeight="1" x14ac:dyDescent="0.2"/>
    <row r="644" ht="12.75" customHeight="1" x14ac:dyDescent="0.2"/>
    <row r="645" ht="12.75" customHeight="1" x14ac:dyDescent="0.2"/>
    <row r="646" ht="12.75" customHeight="1" x14ac:dyDescent="0.2"/>
    <row r="647" ht="12.75" customHeight="1" x14ac:dyDescent="0.2"/>
    <row r="648" ht="12.75" customHeight="1" x14ac:dyDescent="0.2"/>
    <row r="649" ht="12.75" customHeight="1" x14ac:dyDescent="0.2"/>
    <row r="650" ht="12.75" customHeight="1" x14ac:dyDescent="0.2"/>
    <row r="651" ht="12.75" customHeight="1" x14ac:dyDescent="0.2"/>
    <row r="652" ht="12.75" customHeight="1" x14ac:dyDescent="0.2"/>
    <row r="653" ht="12.75" customHeight="1" x14ac:dyDescent="0.2"/>
    <row r="654" ht="12.75" customHeight="1" x14ac:dyDescent="0.2"/>
    <row r="655" ht="12.75" customHeight="1" x14ac:dyDescent="0.2"/>
    <row r="656" ht="12.75" customHeight="1" x14ac:dyDescent="0.2"/>
    <row r="657" ht="12.75" customHeight="1" x14ac:dyDescent="0.2"/>
    <row r="658" ht="12.75" customHeight="1" x14ac:dyDescent="0.2"/>
    <row r="659" ht="12.75" customHeight="1" x14ac:dyDescent="0.2"/>
    <row r="660" ht="12.75" customHeight="1" x14ac:dyDescent="0.2"/>
    <row r="661" ht="12.75" customHeight="1" x14ac:dyDescent="0.2"/>
    <row r="662" ht="12.75" customHeight="1" x14ac:dyDescent="0.2"/>
    <row r="663" ht="12.75" customHeight="1" x14ac:dyDescent="0.2"/>
    <row r="664" ht="12.75" customHeight="1" x14ac:dyDescent="0.2"/>
    <row r="665" ht="12.75" customHeight="1" x14ac:dyDescent="0.2"/>
    <row r="666" ht="12.75" customHeight="1" x14ac:dyDescent="0.2"/>
    <row r="667" ht="12.75" customHeight="1" x14ac:dyDescent="0.2"/>
    <row r="668" ht="12.75" customHeight="1" x14ac:dyDescent="0.2"/>
    <row r="669" ht="12.75" customHeight="1" x14ac:dyDescent="0.2"/>
    <row r="670" ht="12.75" customHeight="1" x14ac:dyDescent="0.2"/>
    <row r="671" ht="12.75" customHeight="1" x14ac:dyDescent="0.2"/>
    <row r="672" ht="12.75" customHeight="1" x14ac:dyDescent="0.2"/>
    <row r="673" ht="12.75" customHeight="1" x14ac:dyDescent="0.2"/>
    <row r="674" ht="12.75" customHeight="1" x14ac:dyDescent="0.2"/>
    <row r="675" ht="12.75" customHeight="1" x14ac:dyDescent="0.2"/>
    <row r="676" ht="12.75" customHeight="1" x14ac:dyDescent="0.2"/>
    <row r="677" ht="12.75" customHeight="1" x14ac:dyDescent="0.2"/>
    <row r="678" ht="12.75" customHeight="1" x14ac:dyDescent="0.2"/>
    <row r="679" ht="12.75" customHeight="1" x14ac:dyDescent="0.2"/>
    <row r="680" ht="12.75" customHeight="1" x14ac:dyDescent="0.2"/>
    <row r="681" ht="12.75" customHeight="1" x14ac:dyDescent="0.2"/>
    <row r="682" ht="12.75" customHeight="1" x14ac:dyDescent="0.2"/>
    <row r="683" ht="12.75" customHeight="1" x14ac:dyDescent="0.2"/>
    <row r="684" ht="12.75" customHeight="1" x14ac:dyDescent="0.2"/>
    <row r="685" ht="12.75" customHeight="1" x14ac:dyDescent="0.2"/>
    <row r="686" ht="12.75" customHeight="1" x14ac:dyDescent="0.2"/>
    <row r="687" ht="12.75" customHeight="1" x14ac:dyDescent="0.2"/>
    <row r="688" ht="12.75" customHeight="1" x14ac:dyDescent="0.2"/>
    <row r="689" ht="12.75" customHeight="1" x14ac:dyDescent="0.2"/>
    <row r="690" ht="12.75" customHeight="1" x14ac:dyDescent="0.2"/>
    <row r="691" ht="12.75" customHeight="1" x14ac:dyDescent="0.2"/>
    <row r="692" ht="12.75" customHeight="1" x14ac:dyDescent="0.2"/>
    <row r="693" ht="12.75" customHeight="1" x14ac:dyDescent="0.2"/>
    <row r="694" ht="12.75" customHeight="1" x14ac:dyDescent="0.2"/>
    <row r="695" ht="12.75" customHeight="1" x14ac:dyDescent="0.2"/>
    <row r="696" ht="12.75" customHeight="1" x14ac:dyDescent="0.2"/>
    <row r="697" ht="12.75" customHeight="1" x14ac:dyDescent="0.2"/>
    <row r="698" ht="12.75" customHeight="1" x14ac:dyDescent="0.2"/>
    <row r="699" ht="12.75" customHeight="1" x14ac:dyDescent="0.2"/>
    <row r="700" ht="12.75" customHeight="1" x14ac:dyDescent="0.2"/>
    <row r="701" ht="12.75" customHeight="1" x14ac:dyDescent="0.2"/>
    <row r="702" ht="12.75" customHeight="1" x14ac:dyDescent="0.2"/>
    <row r="703" ht="12.75" customHeight="1" x14ac:dyDescent="0.2"/>
    <row r="704" ht="12.75" customHeight="1" x14ac:dyDescent="0.2"/>
    <row r="705" ht="12.75" customHeight="1" x14ac:dyDescent="0.2"/>
    <row r="706" ht="12.75" customHeight="1" x14ac:dyDescent="0.2"/>
    <row r="707" ht="12.75" customHeight="1" x14ac:dyDescent="0.2"/>
    <row r="708" ht="12.75" customHeight="1" x14ac:dyDescent="0.2"/>
    <row r="709" ht="12.75" customHeight="1" x14ac:dyDescent="0.2"/>
    <row r="710" ht="12.75" customHeight="1" x14ac:dyDescent="0.2"/>
    <row r="711" ht="12.75" customHeight="1" x14ac:dyDescent="0.2"/>
    <row r="712" ht="12.75" customHeight="1" x14ac:dyDescent="0.2"/>
    <row r="713" ht="12.75" customHeight="1" x14ac:dyDescent="0.2"/>
    <row r="714" ht="12.75" customHeight="1" x14ac:dyDescent="0.2"/>
    <row r="715" ht="12.75" customHeight="1" x14ac:dyDescent="0.2"/>
    <row r="716" ht="12.75" customHeight="1" x14ac:dyDescent="0.2"/>
    <row r="717" ht="12.75" customHeight="1" x14ac:dyDescent="0.2"/>
    <row r="718" ht="12.75" customHeight="1" x14ac:dyDescent="0.2"/>
    <row r="719" ht="12.75" customHeight="1" x14ac:dyDescent="0.2"/>
    <row r="720" ht="12.75" customHeight="1" x14ac:dyDescent="0.2"/>
    <row r="721" ht="12.75" customHeight="1" x14ac:dyDescent="0.2"/>
    <row r="722" ht="12.75" customHeight="1" x14ac:dyDescent="0.2"/>
    <row r="723" ht="12.75" customHeight="1" x14ac:dyDescent="0.2"/>
    <row r="724" ht="12.75" customHeight="1" x14ac:dyDescent="0.2"/>
    <row r="725" ht="12.75" customHeight="1" x14ac:dyDescent="0.2"/>
    <row r="726" ht="12.75" customHeight="1" x14ac:dyDescent="0.2"/>
    <row r="727" ht="12.75" customHeight="1" x14ac:dyDescent="0.2"/>
    <row r="728" ht="12.75" customHeight="1" x14ac:dyDescent="0.2"/>
    <row r="729" ht="12.75" customHeight="1" x14ac:dyDescent="0.2"/>
    <row r="730" ht="12.75" customHeight="1" x14ac:dyDescent="0.2"/>
    <row r="731" ht="12.75" customHeight="1" x14ac:dyDescent="0.2"/>
    <row r="732" ht="12.75" customHeight="1" x14ac:dyDescent="0.2"/>
    <row r="733" ht="12.75" customHeight="1" x14ac:dyDescent="0.2"/>
    <row r="734" ht="12.75" customHeight="1" x14ac:dyDescent="0.2"/>
    <row r="735" ht="12.75" customHeight="1" x14ac:dyDescent="0.2"/>
    <row r="736" ht="12.75" customHeight="1" x14ac:dyDescent="0.2"/>
    <row r="737" ht="12.75" customHeight="1" x14ac:dyDescent="0.2"/>
    <row r="738" ht="12.75" customHeight="1" x14ac:dyDescent="0.2"/>
    <row r="739" ht="12.75" customHeight="1" x14ac:dyDescent="0.2"/>
    <row r="740" ht="12.75" customHeight="1" x14ac:dyDescent="0.2"/>
    <row r="741" ht="12.75" customHeight="1" x14ac:dyDescent="0.2"/>
    <row r="742" ht="12.75" customHeight="1" x14ac:dyDescent="0.2"/>
    <row r="743" ht="12.75" customHeight="1" x14ac:dyDescent="0.2"/>
    <row r="744" ht="12.75" customHeight="1" x14ac:dyDescent="0.2"/>
    <row r="745" ht="12.75" customHeight="1" x14ac:dyDescent="0.2"/>
    <row r="746" ht="12.75" customHeight="1" x14ac:dyDescent="0.2"/>
    <row r="747" ht="12.75" customHeight="1" x14ac:dyDescent="0.2"/>
    <row r="748" ht="12.75" customHeight="1" x14ac:dyDescent="0.2"/>
    <row r="749" ht="12.75" customHeight="1" x14ac:dyDescent="0.2"/>
    <row r="750" ht="12.75" customHeight="1" x14ac:dyDescent="0.2"/>
    <row r="751" ht="12.75" customHeight="1" x14ac:dyDescent="0.2"/>
    <row r="752" ht="12.75" customHeight="1" x14ac:dyDescent="0.2"/>
    <row r="753" ht="12.75" customHeight="1" x14ac:dyDescent="0.2"/>
    <row r="754" ht="12.75" customHeight="1" x14ac:dyDescent="0.2"/>
    <row r="755" ht="12.75" customHeight="1" x14ac:dyDescent="0.2"/>
    <row r="756" ht="12.75" customHeight="1" x14ac:dyDescent="0.2"/>
    <row r="757" ht="12.75" customHeight="1" x14ac:dyDescent="0.2"/>
    <row r="758" ht="12.75" customHeight="1" x14ac:dyDescent="0.2"/>
    <row r="759" ht="12.75" customHeight="1" x14ac:dyDescent="0.2"/>
    <row r="760" ht="12.75" customHeight="1" x14ac:dyDescent="0.2"/>
    <row r="761" ht="12.75" customHeight="1" x14ac:dyDescent="0.2"/>
    <row r="762" ht="12.75" customHeight="1" x14ac:dyDescent="0.2"/>
    <row r="763" ht="12.75" customHeight="1" x14ac:dyDescent="0.2"/>
    <row r="764" ht="12.75" customHeight="1" x14ac:dyDescent="0.2"/>
    <row r="765" ht="12.75" customHeight="1" x14ac:dyDescent="0.2"/>
    <row r="766" ht="12.75" customHeight="1" x14ac:dyDescent="0.2"/>
    <row r="767" ht="12.75" customHeight="1" x14ac:dyDescent="0.2"/>
    <row r="768" ht="12.75" customHeight="1" x14ac:dyDescent="0.2"/>
    <row r="769" ht="12.75" customHeight="1" x14ac:dyDescent="0.2"/>
    <row r="770" ht="12.75" customHeight="1" x14ac:dyDescent="0.2"/>
    <row r="771" ht="12.75" customHeight="1" x14ac:dyDescent="0.2"/>
    <row r="772" ht="12.75" customHeight="1" x14ac:dyDescent="0.2"/>
    <row r="773" ht="12.75" customHeight="1" x14ac:dyDescent="0.2"/>
    <row r="774" ht="12.75" customHeight="1" x14ac:dyDescent="0.2"/>
    <row r="775" ht="12.75" customHeight="1" x14ac:dyDescent="0.2"/>
    <row r="776" ht="12.75" customHeight="1" x14ac:dyDescent="0.2"/>
    <row r="777" ht="12.75" customHeight="1" x14ac:dyDescent="0.2"/>
    <row r="778" ht="12.75" customHeight="1" x14ac:dyDescent="0.2"/>
    <row r="779" ht="12.75" customHeight="1" x14ac:dyDescent="0.2"/>
    <row r="780" ht="12.75" customHeight="1" x14ac:dyDescent="0.2"/>
    <row r="781" ht="12.75" customHeight="1" x14ac:dyDescent="0.2"/>
    <row r="782" ht="12.75" customHeight="1" x14ac:dyDescent="0.2"/>
    <row r="783" ht="12.75" customHeight="1" x14ac:dyDescent="0.2"/>
    <row r="784" ht="12.75" customHeight="1" x14ac:dyDescent="0.2"/>
    <row r="785" ht="12.75" customHeight="1" x14ac:dyDescent="0.2"/>
    <row r="786" ht="12.75" customHeight="1" x14ac:dyDescent="0.2"/>
    <row r="787" ht="12.75" customHeight="1" x14ac:dyDescent="0.2"/>
    <row r="788" ht="12.75" customHeight="1" x14ac:dyDescent="0.2"/>
    <row r="789" ht="12.75" customHeight="1" x14ac:dyDescent="0.2"/>
    <row r="790" ht="12.75" customHeight="1" x14ac:dyDescent="0.2"/>
    <row r="791" ht="12.75" customHeight="1" x14ac:dyDescent="0.2"/>
    <row r="792" ht="12.75" customHeight="1" x14ac:dyDescent="0.2"/>
    <row r="793" ht="12.75" customHeight="1" x14ac:dyDescent="0.2"/>
    <row r="794" ht="12.75" customHeight="1" x14ac:dyDescent="0.2"/>
    <row r="795" ht="12.75" customHeight="1" x14ac:dyDescent="0.2"/>
    <row r="796" ht="12.75" customHeight="1" x14ac:dyDescent="0.2"/>
    <row r="797" ht="12.75" customHeight="1" x14ac:dyDescent="0.2"/>
    <row r="798" ht="12.75" customHeight="1" x14ac:dyDescent="0.2"/>
    <row r="799" ht="12.75" customHeight="1" x14ac:dyDescent="0.2"/>
    <row r="800" ht="12.75" customHeight="1" x14ac:dyDescent="0.2"/>
    <row r="801" ht="12.75" customHeight="1" x14ac:dyDescent="0.2"/>
    <row r="802" ht="12.75" customHeight="1" x14ac:dyDescent="0.2"/>
    <row r="803" ht="12.75" customHeight="1" x14ac:dyDescent="0.2"/>
    <row r="804" ht="12.75" customHeight="1" x14ac:dyDescent="0.2"/>
    <row r="805" ht="12.75" customHeight="1" x14ac:dyDescent="0.2"/>
    <row r="806" ht="12.75" customHeight="1" x14ac:dyDescent="0.2"/>
    <row r="807" ht="12.75" customHeight="1" x14ac:dyDescent="0.2"/>
    <row r="808" ht="12.75" customHeight="1" x14ac:dyDescent="0.2"/>
    <row r="809" ht="12.75" customHeight="1" x14ac:dyDescent="0.2"/>
    <row r="810" ht="12.75" customHeight="1" x14ac:dyDescent="0.2"/>
    <row r="811" ht="12.75" customHeight="1" x14ac:dyDescent="0.2"/>
    <row r="812" ht="12.75" customHeight="1" x14ac:dyDescent="0.2"/>
    <row r="813" ht="12.75" customHeight="1" x14ac:dyDescent="0.2"/>
    <row r="814" ht="12.75" customHeight="1" x14ac:dyDescent="0.2"/>
    <row r="815" ht="12.75" customHeight="1" x14ac:dyDescent="0.2"/>
    <row r="816" ht="12.75" customHeight="1" x14ac:dyDescent="0.2"/>
    <row r="817" ht="12.75" customHeight="1" x14ac:dyDescent="0.2"/>
    <row r="818" ht="12.75" customHeight="1" x14ac:dyDescent="0.2"/>
    <row r="819" ht="12.75" customHeight="1" x14ac:dyDescent="0.2"/>
    <row r="820" ht="12.75" customHeight="1" x14ac:dyDescent="0.2"/>
    <row r="821" ht="12.75" customHeight="1" x14ac:dyDescent="0.2"/>
    <row r="822" ht="12.75" customHeight="1" x14ac:dyDescent="0.2"/>
    <row r="823" ht="12.75" customHeight="1" x14ac:dyDescent="0.2"/>
    <row r="824" ht="12.75" customHeight="1" x14ac:dyDescent="0.2"/>
    <row r="825" ht="12.75" customHeight="1" x14ac:dyDescent="0.2"/>
    <row r="826" ht="12.75" customHeight="1" x14ac:dyDescent="0.2"/>
    <row r="827" ht="12.75" customHeight="1" x14ac:dyDescent="0.2"/>
    <row r="828" ht="12.75" customHeight="1" x14ac:dyDescent="0.2"/>
    <row r="829" ht="12.75" customHeight="1" x14ac:dyDescent="0.2"/>
    <row r="830" ht="12.75" customHeight="1" x14ac:dyDescent="0.2"/>
    <row r="831" ht="12.75" customHeight="1" x14ac:dyDescent="0.2"/>
    <row r="832" ht="12.75" customHeight="1" x14ac:dyDescent="0.2"/>
    <row r="833" ht="12.75" customHeight="1" x14ac:dyDescent="0.2"/>
    <row r="834" ht="12.75" customHeight="1" x14ac:dyDescent="0.2"/>
    <row r="835" ht="12.75" customHeight="1" x14ac:dyDescent="0.2"/>
    <row r="836" ht="12.75" customHeight="1" x14ac:dyDescent="0.2"/>
    <row r="837" ht="12.75" customHeight="1" x14ac:dyDescent="0.2"/>
    <row r="838" ht="12.75" customHeight="1" x14ac:dyDescent="0.2"/>
    <row r="839" ht="12.75" customHeight="1" x14ac:dyDescent="0.2"/>
    <row r="840" ht="12.75" customHeight="1" x14ac:dyDescent="0.2"/>
    <row r="841" ht="12.75" customHeight="1" x14ac:dyDescent="0.2"/>
    <row r="842" ht="12.75" customHeight="1" x14ac:dyDescent="0.2"/>
    <row r="843" ht="12.75" customHeight="1" x14ac:dyDescent="0.2"/>
    <row r="844" ht="12.75" customHeight="1" x14ac:dyDescent="0.2"/>
    <row r="845" ht="12.75" customHeight="1" x14ac:dyDescent="0.2"/>
    <row r="846" ht="12.75" customHeight="1" x14ac:dyDescent="0.2"/>
    <row r="847" ht="12.75" customHeight="1" x14ac:dyDescent="0.2"/>
    <row r="848" ht="12.75" customHeight="1" x14ac:dyDescent="0.2"/>
    <row r="849" ht="12.75" customHeight="1" x14ac:dyDescent="0.2"/>
    <row r="850" ht="12.75" customHeight="1" x14ac:dyDescent="0.2"/>
    <row r="851" ht="12.75" customHeight="1" x14ac:dyDescent="0.2"/>
    <row r="852" ht="12.75" customHeight="1" x14ac:dyDescent="0.2"/>
    <row r="853" ht="12.75" customHeight="1" x14ac:dyDescent="0.2"/>
    <row r="854" ht="12.75" customHeight="1" x14ac:dyDescent="0.2"/>
    <row r="855" ht="12.75" customHeight="1" x14ac:dyDescent="0.2"/>
    <row r="856" ht="12.75" customHeight="1" x14ac:dyDescent="0.2"/>
    <row r="857" ht="12.75" customHeight="1" x14ac:dyDescent="0.2"/>
    <row r="858" ht="12.75" customHeight="1" x14ac:dyDescent="0.2"/>
    <row r="859" ht="12.75" customHeight="1" x14ac:dyDescent="0.2"/>
    <row r="860" ht="12.75" customHeight="1" x14ac:dyDescent="0.2"/>
    <row r="861" ht="12.75" customHeight="1" x14ac:dyDescent="0.2"/>
    <row r="862" ht="12.75" customHeight="1" x14ac:dyDescent="0.2"/>
    <row r="863" ht="12.75" customHeight="1" x14ac:dyDescent="0.2"/>
    <row r="864" ht="12.75" customHeight="1" x14ac:dyDescent="0.2"/>
    <row r="865" ht="12.75" customHeight="1" x14ac:dyDescent="0.2"/>
    <row r="866" ht="12.75" customHeight="1" x14ac:dyDescent="0.2"/>
    <row r="867" ht="12.75" customHeight="1" x14ac:dyDescent="0.2"/>
    <row r="868" ht="12.75" customHeight="1" x14ac:dyDescent="0.2"/>
    <row r="869" ht="12.75" customHeight="1" x14ac:dyDescent="0.2"/>
    <row r="870" ht="12.75" customHeight="1" x14ac:dyDescent="0.2"/>
    <row r="871" ht="12.75" customHeight="1" x14ac:dyDescent="0.2"/>
    <row r="872" ht="12.75" customHeight="1" x14ac:dyDescent="0.2"/>
    <row r="873" ht="12.75" customHeight="1" x14ac:dyDescent="0.2"/>
    <row r="874" ht="12.75" customHeight="1" x14ac:dyDescent="0.2"/>
    <row r="875" ht="12.75" customHeight="1" x14ac:dyDescent="0.2"/>
    <row r="876" ht="12.75" customHeight="1" x14ac:dyDescent="0.2"/>
    <row r="877" ht="12.75" customHeight="1" x14ac:dyDescent="0.2"/>
    <row r="878" ht="12.75" customHeight="1" x14ac:dyDescent="0.2"/>
    <row r="879" ht="12.75" customHeight="1" x14ac:dyDescent="0.2"/>
    <row r="880" ht="12.75" customHeight="1" x14ac:dyDescent="0.2"/>
    <row r="881" ht="12.75" customHeight="1" x14ac:dyDescent="0.2"/>
    <row r="882" ht="12.75" customHeight="1" x14ac:dyDescent="0.2"/>
    <row r="883" ht="12.75" customHeight="1" x14ac:dyDescent="0.2"/>
    <row r="884" ht="12.75" customHeight="1" x14ac:dyDescent="0.2"/>
    <row r="885" ht="12.75" customHeight="1" x14ac:dyDescent="0.2"/>
    <row r="886" ht="12.75" customHeight="1" x14ac:dyDescent="0.2"/>
    <row r="887" ht="12.75" customHeight="1" x14ac:dyDescent="0.2"/>
    <row r="888" ht="12.75" customHeight="1" x14ac:dyDescent="0.2"/>
    <row r="889" ht="12.75" customHeight="1" x14ac:dyDescent="0.2"/>
    <row r="890" ht="12.75" customHeight="1" x14ac:dyDescent="0.2"/>
    <row r="891" ht="12.75" customHeight="1" x14ac:dyDescent="0.2"/>
    <row r="892" ht="12.75" customHeight="1" x14ac:dyDescent="0.2"/>
    <row r="893" ht="12.75" customHeight="1" x14ac:dyDescent="0.2"/>
    <row r="894" ht="12.75" customHeight="1" x14ac:dyDescent="0.2"/>
    <row r="895" ht="12.75" customHeight="1" x14ac:dyDescent="0.2"/>
    <row r="896" ht="12.75" customHeight="1" x14ac:dyDescent="0.2"/>
    <row r="897" ht="12.75" customHeight="1" x14ac:dyDescent="0.2"/>
    <row r="898" ht="12.75" customHeight="1" x14ac:dyDescent="0.2"/>
    <row r="899" ht="12.75" customHeight="1" x14ac:dyDescent="0.2"/>
    <row r="900" ht="12.75" customHeight="1" x14ac:dyDescent="0.2"/>
    <row r="901" ht="12.75" customHeight="1" x14ac:dyDescent="0.2"/>
    <row r="902" ht="12.75" customHeight="1" x14ac:dyDescent="0.2"/>
    <row r="903" ht="12.75" customHeight="1" x14ac:dyDescent="0.2"/>
    <row r="904" ht="12.75" customHeight="1" x14ac:dyDescent="0.2"/>
    <row r="905" ht="12.75" customHeight="1" x14ac:dyDescent="0.2"/>
    <row r="906" ht="12.75" customHeight="1" x14ac:dyDescent="0.2"/>
    <row r="907" ht="12.75" customHeight="1" x14ac:dyDescent="0.2"/>
    <row r="908" ht="12.75" customHeight="1" x14ac:dyDescent="0.2"/>
    <row r="909" ht="12.75" customHeight="1" x14ac:dyDescent="0.2"/>
    <row r="910" ht="12.75" customHeight="1" x14ac:dyDescent="0.2"/>
    <row r="911" ht="12.75" customHeight="1" x14ac:dyDescent="0.2"/>
    <row r="912" ht="12.75" customHeight="1" x14ac:dyDescent="0.2"/>
    <row r="913" ht="12.75" customHeight="1" x14ac:dyDescent="0.2"/>
    <row r="914" ht="12.75" customHeight="1" x14ac:dyDescent="0.2"/>
    <row r="915" ht="12.75" customHeight="1" x14ac:dyDescent="0.2"/>
    <row r="916" ht="12.75" customHeight="1" x14ac:dyDescent="0.2"/>
    <row r="917" ht="12.75" customHeight="1" x14ac:dyDescent="0.2"/>
    <row r="918" ht="12.75" customHeight="1" x14ac:dyDescent="0.2"/>
    <row r="919" ht="12.75" customHeight="1" x14ac:dyDescent="0.2"/>
    <row r="920" ht="12.75" customHeight="1" x14ac:dyDescent="0.2"/>
    <row r="921" ht="12.75" customHeight="1" x14ac:dyDescent="0.2"/>
    <row r="922" ht="12.75" customHeight="1" x14ac:dyDescent="0.2"/>
    <row r="923" ht="12.75" customHeight="1" x14ac:dyDescent="0.2"/>
    <row r="924" ht="12.75" customHeight="1" x14ac:dyDescent="0.2"/>
    <row r="925" ht="12.75" customHeight="1" x14ac:dyDescent="0.2"/>
    <row r="926" ht="12.75" customHeight="1" x14ac:dyDescent="0.2"/>
    <row r="927" ht="12.75" customHeight="1" x14ac:dyDescent="0.2"/>
    <row r="928" ht="12.75" customHeight="1" x14ac:dyDescent="0.2"/>
    <row r="929" ht="12.75" customHeight="1" x14ac:dyDescent="0.2"/>
    <row r="930" ht="12.75" customHeight="1" x14ac:dyDescent="0.2"/>
    <row r="931" ht="12.75" customHeight="1" x14ac:dyDescent="0.2"/>
    <row r="932" ht="12.75" customHeight="1" x14ac:dyDescent="0.2"/>
    <row r="933" ht="12.75" customHeight="1" x14ac:dyDescent="0.2"/>
    <row r="934" ht="12.75" customHeight="1" x14ac:dyDescent="0.2"/>
    <row r="935" ht="12.75" customHeight="1" x14ac:dyDescent="0.2"/>
    <row r="936" ht="12.75" customHeight="1" x14ac:dyDescent="0.2"/>
    <row r="937" ht="12.75" customHeight="1" x14ac:dyDescent="0.2"/>
    <row r="938" ht="12.75" customHeight="1" x14ac:dyDescent="0.2"/>
    <row r="939" ht="12.75" customHeight="1" x14ac:dyDescent="0.2"/>
    <row r="940" ht="12.75" customHeight="1" x14ac:dyDescent="0.2"/>
    <row r="941" ht="12.75" customHeight="1" x14ac:dyDescent="0.2"/>
    <row r="942" ht="12.75" customHeight="1" x14ac:dyDescent="0.2"/>
    <row r="943" ht="12.75" customHeight="1" x14ac:dyDescent="0.2"/>
    <row r="944" ht="12.75" customHeight="1" x14ac:dyDescent="0.2"/>
    <row r="945" ht="12.75" customHeight="1" x14ac:dyDescent="0.2"/>
    <row r="946" ht="12.75" customHeight="1" x14ac:dyDescent="0.2"/>
    <row r="947" ht="12.75" customHeight="1" x14ac:dyDescent="0.2"/>
    <row r="948" ht="12.75" customHeight="1" x14ac:dyDescent="0.2"/>
    <row r="949" ht="12.75" customHeight="1" x14ac:dyDescent="0.2"/>
    <row r="950" ht="12.75" customHeight="1" x14ac:dyDescent="0.2"/>
    <row r="951" ht="12.75" customHeight="1" x14ac:dyDescent="0.2"/>
    <row r="952" ht="12.75" customHeight="1" x14ac:dyDescent="0.2"/>
    <row r="953" ht="12.75" customHeight="1" x14ac:dyDescent="0.2"/>
    <row r="954" ht="12.75" customHeight="1" x14ac:dyDescent="0.2"/>
    <row r="955" ht="12.75" customHeight="1" x14ac:dyDescent="0.2"/>
    <row r="956" ht="12.75" customHeight="1" x14ac:dyDescent="0.2"/>
    <row r="957" ht="12.75" customHeight="1" x14ac:dyDescent="0.2"/>
    <row r="958" ht="12.75" customHeight="1" x14ac:dyDescent="0.2"/>
    <row r="959" ht="12.75" customHeight="1" x14ac:dyDescent="0.2"/>
    <row r="960" ht="12.75" customHeight="1" x14ac:dyDescent="0.2"/>
    <row r="961" ht="12.75" customHeight="1" x14ac:dyDescent="0.2"/>
    <row r="962" ht="12.75" customHeight="1" x14ac:dyDescent="0.2"/>
    <row r="963" ht="12.75" customHeight="1" x14ac:dyDescent="0.2"/>
    <row r="964" ht="12.75" customHeight="1" x14ac:dyDescent="0.2"/>
    <row r="965" ht="12.75" customHeight="1" x14ac:dyDescent="0.2"/>
    <row r="966" ht="12.75" customHeight="1" x14ac:dyDescent="0.2"/>
    <row r="967" ht="12.75" customHeight="1" x14ac:dyDescent="0.2"/>
    <row r="968" ht="12.75" customHeight="1" x14ac:dyDescent="0.2"/>
    <row r="969" ht="12.75" customHeight="1" x14ac:dyDescent="0.2"/>
    <row r="970" ht="12.75" customHeight="1" x14ac:dyDescent="0.2"/>
    <row r="971" ht="12.75" customHeight="1" x14ac:dyDescent="0.2"/>
    <row r="972" ht="12.75" customHeight="1" x14ac:dyDescent="0.2"/>
    <row r="973" ht="12.75" customHeight="1" x14ac:dyDescent="0.2"/>
    <row r="974" ht="12.75" customHeight="1" x14ac:dyDescent="0.2"/>
    <row r="975" ht="12.75" customHeight="1" x14ac:dyDescent="0.2"/>
    <row r="976" ht="12.75" customHeight="1" x14ac:dyDescent="0.2"/>
    <row r="977" ht="12.75" customHeight="1" x14ac:dyDescent="0.2"/>
    <row r="978" ht="12.75" customHeight="1" x14ac:dyDescent="0.2"/>
    <row r="979" ht="12.75" customHeight="1" x14ac:dyDescent="0.2"/>
    <row r="980" ht="12.75" customHeight="1" x14ac:dyDescent="0.2"/>
    <row r="981" ht="12.75" customHeight="1" x14ac:dyDescent="0.2"/>
    <row r="982" ht="12.75" customHeight="1" x14ac:dyDescent="0.2"/>
    <row r="983" ht="12.75" customHeight="1" x14ac:dyDescent="0.2"/>
    <row r="984" ht="12.75" customHeight="1" x14ac:dyDescent="0.2"/>
    <row r="985" ht="12.75" customHeight="1" x14ac:dyDescent="0.2"/>
    <row r="986" ht="12.75" customHeight="1" x14ac:dyDescent="0.2"/>
    <row r="987" ht="12.75" customHeight="1" x14ac:dyDescent="0.2"/>
    <row r="988" ht="12.75" customHeight="1" x14ac:dyDescent="0.2"/>
    <row r="989" ht="12.75" customHeight="1" x14ac:dyDescent="0.2"/>
    <row r="990" ht="12.75" customHeight="1" x14ac:dyDescent="0.2"/>
    <row r="991" ht="12.75" customHeight="1" x14ac:dyDescent="0.2"/>
    <row r="992" ht="12.75" customHeight="1" x14ac:dyDescent="0.2"/>
    <row r="993" ht="12.75" customHeight="1" x14ac:dyDescent="0.2"/>
    <row r="994" ht="12.75" customHeight="1" x14ac:dyDescent="0.2"/>
    <row r="995" ht="12.75" customHeight="1" x14ac:dyDescent="0.2"/>
    <row r="996" ht="12.75" customHeight="1" x14ac:dyDescent="0.2"/>
    <row r="997" ht="12.75" customHeight="1" x14ac:dyDescent="0.2"/>
    <row r="998" ht="12.75" customHeight="1" x14ac:dyDescent="0.2"/>
    <row r="999" ht="12.75" customHeight="1" x14ac:dyDescent="0.2"/>
    <row r="1000" ht="12.75" customHeight="1" x14ac:dyDescent="0.2"/>
  </sheetData>
  <conditionalFormatting sqref="D3">
    <cfRule type="notContainsBlanks" dxfId="14" priority="1">
      <formula>LEN(TRIM(D3))&gt;0</formula>
    </cfRule>
  </conditionalFormatting>
  <dataValidations count="3">
    <dataValidation type="list" allowBlank="1" showErrorMessage="1" sqref="E9:E37" xr:uid="{00000000-0002-0000-1300-000000000000}">
      <formula1>"_,Leeg,Restafval,E-Waste,Metaal,Restafval + Metaal,Restafval + E-Waste,E-Waste + Metaal,Restafval + E-Waste + Metaal"</formula1>
    </dataValidation>
    <dataValidation type="list" allowBlank="1" showErrorMessage="1" sqref="D8:D37" xr:uid="{00000000-0002-0000-1300-000001000000}">
      <formula1>$B$83:$B$98</formula1>
    </dataValidation>
    <dataValidation type="list" allowBlank="1" showErrorMessage="1" sqref="G9:G37" xr:uid="{00000000-0002-0000-1300-000002000000}">
      <formula1>"_,Geen brandstof,Diesel,Benzine,LPG,CNG/LNG,Waterstof,Elektrisch"</formula1>
    </dataValidation>
  </dataValidations>
  <pageMargins left="0.78749999999999998" right="0.78749999999999998" top="1.0249999999999999" bottom="1.0249999999999999" header="0" footer="0"/>
  <pageSetup paperSize="9" orientation="portrait"/>
  <headerFooter>
    <oddHeader>&amp;C&amp;A</oddHeader>
    <oddFooter>&amp;CPage &amp;P</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K1000"/>
  <sheetViews>
    <sheetView workbookViewId="0">
      <selection activeCell="E4" sqref="E4"/>
    </sheetView>
  </sheetViews>
  <sheetFormatPr defaultColWidth="14.42578125" defaultRowHeight="15" customHeight="1" x14ac:dyDescent="0.2"/>
  <cols>
    <col min="1" max="2" width="11.5703125" customWidth="1"/>
    <col min="3" max="3" width="24.85546875" customWidth="1"/>
    <col min="4" max="4" width="57.5703125" customWidth="1"/>
    <col min="5" max="9" width="11.5703125" customWidth="1"/>
    <col min="10" max="10" width="33.85546875" customWidth="1"/>
    <col min="11" max="26" width="11.5703125" customWidth="1"/>
  </cols>
  <sheetData>
    <row r="1" spans="1:11" ht="12.75" customHeight="1" x14ac:dyDescent="0.2">
      <c r="A1" s="1"/>
      <c r="B1" s="2"/>
      <c r="C1" s="2"/>
      <c r="D1" s="2"/>
      <c r="E1" s="2"/>
      <c r="F1" s="2"/>
      <c r="G1" s="2"/>
      <c r="H1" s="2"/>
      <c r="I1" s="2"/>
      <c r="J1" s="65"/>
      <c r="K1" s="2"/>
    </row>
    <row r="2" spans="1:11" ht="12.75" customHeight="1" x14ac:dyDescent="0.2">
      <c r="A2" s="1"/>
      <c r="B2" s="8"/>
      <c r="C2" s="7" t="s">
        <v>462</v>
      </c>
      <c r="D2" s="8"/>
      <c r="E2" s="8"/>
      <c r="F2" s="8"/>
      <c r="G2" s="8"/>
      <c r="H2" s="8"/>
      <c r="I2" s="8"/>
      <c r="J2" s="33"/>
      <c r="K2" s="2"/>
    </row>
    <row r="3" spans="1:11" ht="12.75" customHeight="1" x14ac:dyDescent="0.4">
      <c r="A3" s="1"/>
      <c r="B3" s="8"/>
      <c r="C3" s="7" t="s">
        <v>417</v>
      </c>
      <c r="E3" s="54" t="str">
        <f>IF(ISBLANK(D3),"Voer de frequentie in van deze route!","ok")</f>
        <v>Voer de frequentie in van deze route!</v>
      </c>
      <c r="F3" s="8"/>
      <c r="G3" s="8"/>
      <c r="H3" s="8"/>
      <c r="I3" s="8"/>
      <c r="J3" s="33"/>
      <c r="K3" s="2"/>
    </row>
    <row r="4" spans="1:11" ht="12.75" customHeight="1" x14ac:dyDescent="0.4">
      <c r="A4" s="1"/>
      <c r="B4" s="8"/>
      <c r="C4" s="7" t="s">
        <v>122</v>
      </c>
      <c r="D4" s="8">
        <f>Voertuigen!D98</f>
        <v>0</v>
      </c>
      <c r="E4" s="54" t="str">
        <f>IF(OR(ISBLANK(D4),D4=0),"Voer een voertuig in bij tabblad voertuigen!","ok")</f>
        <v>Voer een voertuig in bij tabblad voertuigen!</v>
      </c>
      <c r="F4" s="8"/>
      <c r="G4" s="8"/>
      <c r="H4" s="8"/>
      <c r="I4" s="8"/>
      <c r="J4" s="33"/>
      <c r="K4" s="2"/>
    </row>
    <row r="5" spans="1:11" ht="12.75" customHeight="1" x14ac:dyDescent="0.4">
      <c r="A5" s="1"/>
      <c r="B5" s="8"/>
      <c r="C5" s="7" t="s">
        <v>418</v>
      </c>
      <c r="D5" s="8" t="str">
        <f>Voertuigen!E149</f>
        <v>-</v>
      </c>
      <c r="E5" s="54" t="str">
        <f>IF((D5="-"),"Voer een soort brandstof in bij tabblad voertuigen!","ok")</f>
        <v>Voer een soort brandstof in bij tabblad voertuigen!</v>
      </c>
      <c r="F5" s="8"/>
      <c r="G5" s="8"/>
      <c r="H5" s="8"/>
      <c r="I5" s="8"/>
      <c r="J5" s="33"/>
      <c r="K5" s="2"/>
    </row>
    <row r="6" spans="1:11" ht="12.75" customHeight="1" x14ac:dyDescent="0.2">
      <c r="A6" s="1"/>
      <c r="B6" s="8"/>
      <c r="C6" s="8"/>
      <c r="D6" s="8"/>
      <c r="E6" s="8"/>
      <c r="F6" s="8"/>
      <c r="G6" s="8"/>
      <c r="H6" s="8"/>
      <c r="I6" s="8"/>
      <c r="J6" s="33"/>
      <c r="K6" s="2"/>
    </row>
    <row r="7" spans="1:11" ht="12.75" customHeight="1" x14ac:dyDescent="0.2">
      <c r="A7" s="1"/>
      <c r="B7" s="8"/>
      <c r="C7" s="7" t="s">
        <v>419</v>
      </c>
      <c r="D7" s="7" t="s">
        <v>420</v>
      </c>
      <c r="E7" s="7" t="s">
        <v>421</v>
      </c>
      <c r="F7" s="7" t="s">
        <v>422</v>
      </c>
      <c r="G7" s="7" t="s">
        <v>423</v>
      </c>
      <c r="H7" s="7" t="s">
        <v>147</v>
      </c>
      <c r="I7" s="7" t="s">
        <v>424</v>
      </c>
      <c r="J7" s="7" t="s">
        <v>425</v>
      </c>
      <c r="K7" s="2"/>
    </row>
    <row r="8" spans="1:11" ht="12.75" customHeight="1" x14ac:dyDescent="0.2">
      <c r="A8" s="1"/>
      <c r="B8" s="8"/>
      <c r="C8" s="8">
        <v>1</v>
      </c>
      <c r="D8" s="39" t="s">
        <v>81</v>
      </c>
      <c r="E8" s="8" t="s">
        <v>427</v>
      </c>
      <c r="F8" s="8"/>
      <c r="G8" s="8"/>
      <c r="I8" s="8"/>
      <c r="J8" s="33"/>
      <c r="K8" s="2"/>
    </row>
    <row r="9" spans="1:11" ht="12.75" customHeight="1" x14ac:dyDescent="0.2">
      <c r="A9" s="1"/>
      <c r="B9" s="8"/>
      <c r="C9" s="8">
        <v>2</v>
      </c>
      <c r="D9" s="39" t="s">
        <v>81</v>
      </c>
      <c r="E9" s="39" t="s">
        <v>81</v>
      </c>
      <c r="G9" s="39" t="s">
        <v>81</v>
      </c>
      <c r="I9" s="8" t="str">
        <f t="shared" ref="I9:I37" si="0">IF(OR(F9="",G9="_"),IF(D9="_","","Vul de ontbrekende gegevens in"),"ok")</f>
        <v/>
      </c>
      <c r="J9" s="33" t="str">
        <f>IF(D9="_","",(IF(OR(D5=G9,D5="Hybride"),"Klopt","De ingevulde brandstofsoort klopt niet")))</f>
        <v/>
      </c>
      <c r="K9" s="2"/>
    </row>
    <row r="10" spans="1:11" ht="12.75" customHeight="1" x14ac:dyDescent="0.2">
      <c r="A10" s="1"/>
      <c r="B10" s="8"/>
      <c r="C10" s="8">
        <v>3</v>
      </c>
      <c r="D10" s="39" t="s">
        <v>81</v>
      </c>
      <c r="E10" s="39" t="s">
        <v>81</v>
      </c>
      <c r="G10" s="39" t="s">
        <v>81</v>
      </c>
      <c r="I10" s="8" t="str">
        <f t="shared" si="0"/>
        <v/>
      </c>
      <c r="J10" s="33" t="str">
        <f>IF(D10="_","",(IF(OR(D5=G10,D5="Hybride"),"Klopt","De ingevulde brandstofsoort klopt niet")))</f>
        <v/>
      </c>
      <c r="K10" s="2"/>
    </row>
    <row r="11" spans="1:11" ht="12.75" customHeight="1" x14ac:dyDescent="0.2">
      <c r="A11" s="1"/>
      <c r="B11" s="8"/>
      <c r="C11" s="8">
        <v>4</v>
      </c>
      <c r="D11" s="39" t="s">
        <v>81</v>
      </c>
      <c r="E11" s="39" t="s">
        <v>81</v>
      </c>
      <c r="G11" s="39" t="s">
        <v>81</v>
      </c>
      <c r="I11" s="8" t="str">
        <f t="shared" si="0"/>
        <v/>
      </c>
      <c r="J11" s="33" t="str">
        <f>IF(D11="_","",(IF(OR(D5=G11,D5="Hybride"),"Klopt","De ingevulde brandstofsoort klopt niet")))</f>
        <v/>
      </c>
      <c r="K11" s="2"/>
    </row>
    <row r="12" spans="1:11" ht="12.75" customHeight="1" x14ac:dyDescent="0.2">
      <c r="A12" s="1"/>
      <c r="B12" s="8"/>
      <c r="C12" s="8">
        <v>5</v>
      </c>
      <c r="D12" s="39" t="s">
        <v>81</v>
      </c>
      <c r="E12" s="39" t="s">
        <v>81</v>
      </c>
      <c r="G12" s="39" t="s">
        <v>81</v>
      </c>
      <c r="I12" s="8" t="str">
        <f t="shared" si="0"/>
        <v/>
      </c>
      <c r="J12" s="33" t="str">
        <f>IF(D12="_","",(IF(OR(D5=G12,D5="Hybride"),"Klopt","De ingevulde brandstofsoort klopt niet")))</f>
        <v/>
      </c>
      <c r="K12" s="2"/>
    </row>
    <row r="13" spans="1:11" ht="12.75" customHeight="1" x14ac:dyDescent="0.2">
      <c r="A13" s="1"/>
      <c r="B13" s="8"/>
      <c r="C13" s="8">
        <v>6</v>
      </c>
      <c r="D13" s="39" t="s">
        <v>81</v>
      </c>
      <c r="E13" s="39" t="s">
        <v>81</v>
      </c>
      <c r="G13" s="39" t="s">
        <v>81</v>
      </c>
      <c r="I13" s="8" t="str">
        <f t="shared" si="0"/>
        <v/>
      </c>
      <c r="J13" s="33" t="str">
        <f>IF(D13="_","",(IF(OR(D5=G13,D5="Hybride"),"Klopt","De ingevulde brandstofsoort klopt niet")))</f>
        <v/>
      </c>
      <c r="K13" s="2"/>
    </row>
    <row r="14" spans="1:11" ht="12.75" customHeight="1" x14ac:dyDescent="0.2">
      <c r="A14" s="1"/>
      <c r="B14" s="8"/>
      <c r="C14" s="8">
        <v>7</v>
      </c>
      <c r="D14" s="39" t="s">
        <v>81</v>
      </c>
      <c r="E14" s="39" t="s">
        <v>81</v>
      </c>
      <c r="G14" s="39" t="s">
        <v>81</v>
      </c>
      <c r="I14" s="8" t="str">
        <f t="shared" si="0"/>
        <v/>
      </c>
      <c r="J14" s="33" t="str">
        <f>IF(D14="_","",(IF(OR(D5=G14,D5="Hybride"),"Klopt","De ingevulde brandstofsoort klopt niet")))</f>
        <v/>
      </c>
      <c r="K14" s="2"/>
    </row>
    <row r="15" spans="1:11" ht="12.75" customHeight="1" x14ac:dyDescent="0.2">
      <c r="A15" s="1"/>
      <c r="B15" s="8"/>
      <c r="C15" s="8">
        <v>8</v>
      </c>
      <c r="D15" s="39" t="s">
        <v>81</v>
      </c>
      <c r="E15" s="39" t="s">
        <v>81</v>
      </c>
      <c r="G15" s="39" t="s">
        <v>81</v>
      </c>
      <c r="I15" s="8" t="str">
        <f t="shared" si="0"/>
        <v/>
      </c>
      <c r="J15" s="33" t="str">
        <f>IF(D15="_","",(IF(OR(D5=G15,D5="Hybride"),"Klopt","De ingevulde brandstofsoort klopt niet")))</f>
        <v/>
      </c>
      <c r="K15" s="2"/>
    </row>
    <row r="16" spans="1:11" ht="12.75" customHeight="1" x14ac:dyDescent="0.2">
      <c r="A16" s="1"/>
      <c r="B16" s="8"/>
      <c r="C16" s="8">
        <v>9</v>
      </c>
      <c r="D16" s="39" t="s">
        <v>81</v>
      </c>
      <c r="E16" s="39" t="s">
        <v>81</v>
      </c>
      <c r="G16" s="39" t="s">
        <v>81</v>
      </c>
      <c r="I16" s="8" t="str">
        <f t="shared" si="0"/>
        <v/>
      </c>
      <c r="J16" s="33" t="str">
        <f>IF(D16="_","",(IF(OR(D5=G16,D5="Hybride"),"Klopt","De ingevulde brandstofsoort klopt niet")))</f>
        <v/>
      </c>
      <c r="K16" s="2"/>
    </row>
    <row r="17" spans="1:11" ht="12.75" customHeight="1" x14ac:dyDescent="0.2">
      <c r="A17" s="1"/>
      <c r="B17" s="8"/>
      <c r="C17" s="8">
        <v>10</v>
      </c>
      <c r="D17" s="39" t="s">
        <v>81</v>
      </c>
      <c r="E17" s="39" t="s">
        <v>81</v>
      </c>
      <c r="G17" s="39" t="s">
        <v>81</v>
      </c>
      <c r="I17" s="8" t="str">
        <f t="shared" si="0"/>
        <v/>
      </c>
      <c r="J17" s="33" t="str">
        <f>IF(D17="_","",(IF(OR(D5=G17,D5="Hybride"),"Klopt","De ingevulde brandstofsoort klopt niet")))</f>
        <v/>
      </c>
      <c r="K17" s="2"/>
    </row>
    <row r="18" spans="1:11" ht="12.75" customHeight="1" x14ac:dyDescent="0.2">
      <c r="A18" s="1"/>
      <c r="B18" s="8"/>
      <c r="C18" s="8">
        <v>11</v>
      </c>
      <c r="D18" s="39" t="s">
        <v>81</v>
      </c>
      <c r="E18" s="39" t="s">
        <v>81</v>
      </c>
      <c r="G18" s="39" t="s">
        <v>81</v>
      </c>
      <c r="H18" s="39" t="s">
        <v>431</v>
      </c>
      <c r="I18" s="8" t="str">
        <f t="shared" si="0"/>
        <v/>
      </c>
      <c r="J18" s="33" t="str">
        <f>IF(D18="_","",(IF(OR(D5=G18,D5="Hybride"),"Klopt","De ingevulde brandstofsoort klopt niet")))</f>
        <v/>
      </c>
      <c r="K18" s="2"/>
    </row>
    <row r="19" spans="1:11" ht="12.75" customHeight="1" x14ac:dyDescent="0.2">
      <c r="A19" s="1"/>
      <c r="B19" s="8"/>
      <c r="C19" s="8">
        <v>12</v>
      </c>
      <c r="D19" s="39" t="s">
        <v>81</v>
      </c>
      <c r="E19" s="39" t="s">
        <v>81</v>
      </c>
      <c r="F19" s="39" t="s">
        <v>445</v>
      </c>
      <c r="G19" s="39" t="s">
        <v>81</v>
      </c>
      <c r="H19" s="39" t="s">
        <v>431</v>
      </c>
      <c r="I19" s="8" t="str">
        <f t="shared" si="0"/>
        <v/>
      </c>
      <c r="J19" s="33" t="str">
        <f>IF(D19="_","",(IF(OR(D5=G19,D5="Hybride"),"Klopt","De ingevulde brandstofsoort klopt niet")))</f>
        <v/>
      </c>
      <c r="K19" s="2"/>
    </row>
    <row r="20" spans="1:11" ht="12.75" customHeight="1" x14ac:dyDescent="0.2">
      <c r="A20" s="1"/>
      <c r="B20" s="8"/>
      <c r="C20" s="8">
        <v>13</v>
      </c>
      <c r="D20" s="39" t="s">
        <v>81</v>
      </c>
      <c r="E20" s="39" t="s">
        <v>81</v>
      </c>
      <c r="F20" s="39" t="s">
        <v>445</v>
      </c>
      <c r="G20" s="39" t="s">
        <v>81</v>
      </c>
      <c r="I20" s="8" t="str">
        <f t="shared" si="0"/>
        <v/>
      </c>
      <c r="J20" s="33" t="str">
        <f>IF(D20="_","",(IF(OR(D5=G20,D5="Hybride"),"Klopt","De ingevulde brandstofsoort klopt niet")))</f>
        <v/>
      </c>
      <c r="K20" s="2"/>
    </row>
    <row r="21" spans="1:11" ht="12.75" customHeight="1" x14ac:dyDescent="0.2">
      <c r="A21" s="1"/>
      <c r="B21" s="8"/>
      <c r="C21" s="8">
        <v>14</v>
      </c>
      <c r="D21" s="39" t="s">
        <v>81</v>
      </c>
      <c r="E21" s="39" t="s">
        <v>81</v>
      </c>
      <c r="F21" s="39" t="s">
        <v>445</v>
      </c>
      <c r="G21" s="39" t="s">
        <v>81</v>
      </c>
      <c r="I21" s="8" t="str">
        <f t="shared" si="0"/>
        <v/>
      </c>
      <c r="J21" s="33" t="str">
        <f>IF(D21="_","",(IF(OR(D5=G21,D5="Hybride"),"Klopt","De ingevulde brandstofsoort klopt niet")))</f>
        <v/>
      </c>
      <c r="K21" s="2"/>
    </row>
    <row r="22" spans="1:11" ht="12.75" customHeight="1" x14ac:dyDescent="0.2">
      <c r="A22" s="1"/>
      <c r="B22" s="8"/>
      <c r="C22" s="8">
        <v>15</v>
      </c>
      <c r="D22" s="39" t="s">
        <v>81</v>
      </c>
      <c r="E22" s="39" t="s">
        <v>81</v>
      </c>
      <c r="F22" s="39" t="s">
        <v>445</v>
      </c>
      <c r="G22" s="39" t="s">
        <v>81</v>
      </c>
      <c r="I22" s="8" t="str">
        <f t="shared" si="0"/>
        <v/>
      </c>
      <c r="J22" s="33" t="str">
        <f>IF(D22="_","",(IF(OR(D5=G22,D5="Hybride"),"Klopt","De ingevulde brandstofsoort klopt niet")))</f>
        <v/>
      </c>
      <c r="K22" s="2"/>
    </row>
    <row r="23" spans="1:11" ht="12.75" customHeight="1" x14ac:dyDescent="0.2">
      <c r="A23" s="1"/>
      <c r="B23" s="8"/>
      <c r="C23" s="8">
        <v>16</v>
      </c>
      <c r="D23" s="39" t="s">
        <v>81</v>
      </c>
      <c r="E23" s="39" t="s">
        <v>81</v>
      </c>
      <c r="F23" s="39" t="s">
        <v>445</v>
      </c>
      <c r="G23" s="39" t="s">
        <v>81</v>
      </c>
      <c r="I23" s="8" t="str">
        <f t="shared" si="0"/>
        <v/>
      </c>
      <c r="J23" s="33" t="str">
        <f>IF(D23="_","",(IF(OR(D5=G23,D5="Hybride"),"Klopt","De ingevulde brandstofsoort klopt niet")))</f>
        <v/>
      </c>
      <c r="K23" s="2"/>
    </row>
    <row r="24" spans="1:11" ht="12.75" customHeight="1" x14ac:dyDescent="0.2">
      <c r="A24" s="1"/>
      <c r="B24" s="8"/>
      <c r="C24" s="8">
        <v>17</v>
      </c>
      <c r="D24" s="39" t="s">
        <v>81</v>
      </c>
      <c r="E24" s="39" t="s">
        <v>81</v>
      </c>
      <c r="F24" s="39" t="s">
        <v>445</v>
      </c>
      <c r="G24" s="39" t="s">
        <v>81</v>
      </c>
      <c r="I24" s="8" t="str">
        <f t="shared" si="0"/>
        <v/>
      </c>
      <c r="J24" s="33" t="str">
        <f>IF(D24="_","",(IF(OR(D5=G24,D5="Hybride"),"Klopt","De ingevulde brandstofsoort klopt niet")))</f>
        <v/>
      </c>
      <c r="K24" s="2"/>
    </row>
    <row r="25" spans="1:11" ht="12.75" customHeight="1" x14ac:dyDescent="0.2">
      <c r="A25" s="1"/>
      <c r="B25" s="8"/>
      <c r="C25" s="8">
        <v>18</v>
      </c>
      <c r="D25" s="39" t="s">
        <v>81</v>
      </c>
      <c r="E25" s="39" t="s">
        <v>81</v>
      </c>
      <c r="F25" s="39" t="s">
        <v>445</v>
      </c>
      <c r="G25" s="39" t="s">
        <v>81</v>
      </c>
      <c r="I25" s="8" t="str">
        <f t="shared" si="0"/>
        <v/>
      </c>
      <c r="J25" s="33" t="str">
        <f>IF(D25="_","",(IF(OR(D5=G25,D5="Hybride"),"Klopt","De ingevulde brandstofsoort klopt niet")))</f>
        <v/>
      </c>
      <c r="K25" s="2"/>
    </row>
    <row r="26" spans="1:11" ht="12.75" customHeight="1" x14ac:dyDescent="0.2">
      <c r="A26" s="1"/>
      <c r="B26" s="8"/>
      <c r="C26" s="8">
        <v>19</v>
      </c>
      <c r="D26" s="39" t="s">
        <v>81</v>
      </c>
      <c r="E26" s="39" t="s">
        <v>81</v>
      </c>
      <c r="F26" s="39" t="s">
        <v>445</v>
      </c>
      <c r="G26" s="39" t="s">
        <v>81</v>
      </c>
      <c r="I26" s="8" t="str">
        <f t="shared" si="0"/>
        <v/>
      </c>
      <c r="J26" s="33" t="str">
        <f>IF(D26="_","",(IF(OR(D5=G26,D5="Hybride"),"Klopt","De ingevulde brandstofsoort klopt niet")))</f>
        <v/>
      </c>
      <c r="K26" s="2"/>
    </row>
    <row r="27" spans="1:11" ht="12.75" customHeight="1" x14ac:dyDescent="0.2">
      <c r="A27" s="1"/>
      <c r="B27" s="8"/>
      <c r="C27" s="8">
        <v>20</v>
      </c>
      <c r="D27" s="39" t="s">
        <v>81</v>
      </c>
      <c r="E27" s="39" t="s">
        <v>81</v>
      </c>
      <c r="F27" s="39" t="s">
        <v>445</v>
      </c>
      <c r="G27" s="39" t="s">
        <v>81</v>
      </c>
      <c r="I27" s="8" t="str">
        <f t="shared" si="0"/>
        <v/>
      </c>
      <c r="J27" s="33" t="str">
        <f>IF(D27="_","",(IF(OR(D5=G27,D5="Hybride"),"Klopt","De ingevulde brandstofsoort klopt niet")))</f>
        <v/>
      </c>
      <c r="K27" s="2"/>
    </row>
    <row r="28" spans="1:11" ht="12.75" customHeight="1" x14ac:dyDescent="0.2">
      <c r="A28" s="1"/>
      <c r="B28" s="8"/>
      <c r="C28" s="8">
        <v>21</v>
      </c>
      <c r="D28" s="39" t="s">
        <v>81</v>
      </c>
      <c r="E28" s="39" t="s">
        <v>81</v>
      </c>
      <c r="F28" s="39" t="s">
        <v>445</v>
      </c>
      <c r="G28" s="39" t="s">
        <v>81</v>
      </c>
      <c r="I28" s="8" t="str">
        <f t="shared" si="0"/>
        <v/>
      </c>
      <c r="J28" s="33" t="str">
        <f>IF(D28="_","",(IF(OR(D5=G28,D5="Hybride"),"Klopt","De ingevulde brandstofsoort klopt niet")))</f>
        <v/>
      </c>
      <c r="K28" s="2"/>
    </row>
    <row r="29" spans="1:11" ht="12.75" customHeight="1" x14ac:dyDescent="0.2">
      <c r="A29" s="1"/>
      <c r="B29" s="8"/>
      <c r="C29" s="8">
        <v>22</v>
      </c>
      <c r="D29" s="39" t="s">
        <v>81</v>
      </c>
      <c r="E29" s="39" t="s">
        <v>81</v>
      </c>
      <c r="G29" s="39" t="s">
        <v>81</v>
      </c>
      <c r="I29" s="8" t="str">
        <f t="shared" si="0"/>
        <v/>
      </c>
      <c r="J29" s="33" t="str">
        <f>IF(D29="_","",(IF(OR(D5=G29,D5="Hybride"),"Klopt","De ingevulde brandstofsoort klopt niet")))</f>
        <v/>
      </c>
      <c r="K29" s="2"/>
    </row>
    <row r="30" spans="1:11" ht="12.75" customHeight="1" x14ac:dyDescent="0.2">
      <c r="A30" s="1"/>
      <c r="B30" s="8"/>
      <c r="C30" s="8">
        <v>23</v>
      </c>
      <c r="D30" s="39" t="s">
        <v>81</v>
      </c>
      <c r="E30" s="39" t="s">
        <v>81</v>
      </c>
      <c r="G30" s="39" t="s">
        <v>81</v>
      </c>
      <c r="I30" s="8" t="str">
        <f t="shared" si="0"/>
        <v/>
      </c>
      <c r="J30" s="33" t="str">
        <f>IF(D30="_","",(IF(OR(D5=G30,D5="Hybride"),"Klopt","De ingevulde brandstofsoort klopt niet")))</f>
        <v/>
      </c>
      <c r="K30" s="2"/>
    </row>
    <row r="31" spans="1:11" ht="12.75" customHeight="1" x14ac:dyDescent="0.2">
      <c r="A31" s="1"/>
      <c r="B31" s="8"/>
      <c r="C31" s="8">
        <v>24</v>
      </c>
      <c r="D31" s="39" t="s">
        <v>81</v>
      </c>
      <c r="E31" s="39" t="s">
        <v>81</v>
      </c>
      <c r="G31" s="39" t="s">
        <v>81</v>
      </c>
      <c r="I31" s="8" t="str">
        <f t="shared" si="0"/>
        <v/>
      </c>
      <c r="J31" s="33" t="str">
        <f>IF(D31="_","",(IF(OR(D5=G31,D5="Hybride"),"Klopt","De ingevulde brandstofsoort klopt niet")))</f>
        <v/>
      </c>
      <c r="K31" s="2"/>
    </row>
    <row r="32" spans="1:11" ht="12.75" customHeight="1" x14ac:dyDescent="0.2">
      <c r="A32" s="1"/>
      <c r="B32" s="8"/>
      <c r="C32" s="8">
        <v>25</v>
      </c>
      <c r="D32" s="39" t="s">
        <v>81</v>
      </c>
      <c r="E32" s="39" t="s">
        <v>81</v>
      </c>
      <c r="G32" s="39" t="s">
        <v>81</v>
      </c>
      <c r="I32" s="8" t="str">
        <f t="shared" si="0"/>
        <v/>
      </c>
      <c r="J32" s="33" t="str">
        <f>IF(D32="_","",(IF(OR(D5=G32,D5="Hybride"),"Klopt","De ingevulde brandstofsoort klopt niet")))</f>
        <v/>
      </c>
      <c r="K32" s="2"/>
    </row>
    <row r="33" spans="1:11" ht="12.75" customHeight="1" x14ac:dyDescent="0.2">
      <c r="A33" s="1"/>
      <c r="B33" s="8"/>
      <c r="C33" s="8">
        <v>26</v>
      </c>
      <c r="D33" s="39" t="s">
        <v>81</v>
      </c>
      <c r="E33" s="39" t="s">
        <v>81</v>
      </c>
      <c r="G33" s="39" t="s">
        <v>81</v>
      </c>
      <c r="I33" s="8" t="str">
        <f t="shared" si="0"/>
        <v/>
      </c>
      <c r="J33" s="33" t="str">
        <f>IF(D33="_","",(IF(OR(D5=G33,D5="Hybride"),"Klopt","De ingevulde brandstofsoort klopt niet")))</f>
        <v/>
      </c>
      <c r="K33" s="2"/>
    </row>
    <row r="34" spans="1:11" ht="12.75" customHeight="1" x14ac:dyDescent="0.2">
      <c r="A34" s="1"/>
      <c r="B34" s="8"/>
      <c r="C34" s="8">
        <v>27</v>
      </c>
      <c r="D34" s="39" t="s">
        <v>81</v>
      </c>
      <c r="E34" s="39" t="s">
        <v>81</v>
      </c>
      <c r="G34" s="39" t="s">
        <v>81</v>
      </c>
      <c r="I34" s="8" t="str">
        <f t="shared" si="0"/>
        <v/>
      </c>
      <c r="J34" s="33" t="str">
        <f>IF(D34="_","",(IF(OR(D5=G34,D5="Hybride"),"Klopt","De ingevulde brandstofsoort klopt niet")))</f>
        <v/>
      </c>
      <c r="K34" s="2"/>
    </row>
    <row r="35" spans="1:11" ht="12.75" customHeight="1" x14ac:dyDescent="0.2">
      <c r="A35" s="1"/>
      <c r="B35" s="8"/>
      <c r="C35" s="8">
        <v>28</v>
      </c>
      <c r="D35" s="39" t="s">
        <v>81</v>
      </c>
      <c r="E35" s="39" t="s">
        <v>81</v>
      </c>
      <c r="G35" s="39" t="s">
        <v>81</v>
      </c>
      <c r="I35" s="8" t="str">
        <f t="shared" si="0"/>
        <v/>
      </c>
      <c r="J35" s="33" t="str">
        <f>IF(D35="_","",(IF(OR(D5=G35,D5="Hybride"),"Klopt","De ingevulde brandstofsoort klopt niet")))</f>
        <v/>
      </c>
      <c r="K35" s="2"/>
    </row>
    <row r="36" spans="1:11" ht="12.75" customHeight="1" x14ac:dyDescent="0.2">
      <c r="A36" s="1"/>
      <c r="B36" s="8"/>
      <c r="C36" s="8">
        <v>29</v>
      </c>
      <c r="D36" s="39" t="s">
        <v>81</v>
      </c>
      <c r="E36" s="39" t="s">
        <v>81</v>
      </c>
      <c r="G36" s="39" t="s">
        <v>81</v>
      </c>
      <c r="I36" s="8" t="str">
        <f t="shared" si="0"/>
        <v/>
      </c>
      <c r="J36" s="33" t="str">
        <f>IF(D36="_","",(IF(OR(D5=G36,D5="Hybride"),"Klopt","De ingevulde brandstofsoort klopt niet")))</f>
        <v/>
      </c>
      <c r="K36" s="2"/>
    </row>
    <row r="37" spans="1:11" ht="12.75" customHeight="1" x14ac:dyDescent="0.2">
      <c r="A37" s="1"/>
      <c r="B37" s="8"/>
      <c r="C37" s="8">
        <v>30</v>
      </c>
      <c r="D37" s="39" t="s">
        <v>81</v>
      </c>
      <c r="E37" s="39" t="s">
        <v>81</v>
      </c>
      <c r="F37" s="38"/>
      <c r="G37" s="39" t="s">
        <v>81</v>
      </c>
      <c r="H37" s="38"/>
      <c r="I37" s="8" t="str">
        <f t="shared" si="0"/>
        <v/>
      </c>
      <c r="J37" s="33" t="str">
        <f>IF(D37="_","",(IF(OR(D5=G37,D5="Hybride"),"Klopt","De ingevulde brandstofsoort klopt niet")))</f>
        <v/>
      </c>
      <c r="K37" s="2"/>
    </row>
    <row r="38" spans="1:11" ht="12.75" customHeight="1" x14ac:dyDescent="0.2">
      <c r="A38" s="1"/>
      <c r="B38" s="8"/>
      <c r="C38" s="8"/>
      <c r="D38" s="7" t="s">
        <v>432</v>
      </c>
      <c r="E38" s="7"/>
      <c r="F38" s="7">
        <f>SUM(F9:F28)</f>
        <v>0</v>
      </c>
      <c r="G38" s="8"/>
      <c r="H38" s="8"/>
      <c r="I38" s="8"/>
      <c r="J38" s="33"/>
      <c r="K38" s="2"/>
    </row>
    <row r="39" spans="1:11" ht="12.75" customHeight="1" x14ac:dyDescent="0.2">
      <c r="A39" s="1"/>
      <c r="B39" s="8"/>
      <c r="C39" s="8"/>
      <c r="D39" s="8"/>
      <c r="E39" s="8"/>
      <c r="F39" s="8"/>
      <c r="G39" s="8"/>
      <c r="H39" s="8"/>
      <c r="I39" s="8"/>
      <c r="J39" s="33"/>
      <c r="K39" s="2"/>
    </row>
    <row r="40" spans="1:11" ht="12.75" customHeight="1" x14ac:dyDescent="0.2">
      <c r="A40" s="2"/>
      <c r="B40" s="2"/>
      <c r="C40" s="2"/>
      <c r="D40" s="2"/>
      <c r="E40" s="2"/>
      <c r="F40" s="2"/>
      <c r="G40" s="2"/>
      <c r="H40" s="2"/>
      <c r="I40" s="2"/>
      <c r="J40" s="65"/>
      <c r="K40" s="2"/>
    </row>
    <row r="41" spans="1:11" ht="12.75" customHeight="1" x14ac:dyDescent="0.2">
      <c r="A41" s="2"/>
      <c r="B41" s="2"/>
      <c r="C41" s="2"/>
      <c r="D41" s="2"/>
      <c r="E41" s="2"/>
      <c r="F41" s="2"/>
      <c r="G41" s="2"/>
      <c r="H41" s="2"/>
      <c r="I41" s="2"/>
      <c r="J41" s="65"/>
      <c r="K41" s="2"/>
    </row>
    <row r="42" spans="1:11" ht="12.75" customHeight="1" x14ac:dyDescent="0.2">
      <c r="A42" s="2"/>
      <c r="B42" s="8"/>
      <c r="C42" s="7" t="s">
        <v>209</v>
      </c>
      <c r="D42" s="7" t="s">
        <v>210</v>
      </c>
      <c r="E42" s="7"/>
      <c r="F42" s="7"/>
      <c r="G42" s="7"/>
      <c r="H42" s="7" t="s">
        <v>211</v>
      </c>
      <c r="I42" s="7"/>
      <c r="J42" s="2"/>
      <c r="K42" s="2"/>
    </row>
    <row r="43" spans="1:11" ht="12.75" customHeight="1" x14ac:dyDescent="0.2">
      <c r="A43" s="2"/>
      <c r="B43" s="8"/>
      <c r="C43" s="40" t="s">
        <v>212</v>
      </c>
      <c r="D43" s="40" t="s">
        <v>213</v>
      </c>
      <c r="E43" s="40"/>
      <c r="F43" s="40"/>
      <c r="G43" s="40"/>
      <c r="H43" s="41" t="s">
        <v>214</v>
      </c>
      <c r="I43" s="8"/>
      <c r="J43" s="2"/>
      <c r="K43" s="2"/>
    </row>
    <row r="44" spans="1:11" ht="12.75" customHeight="1" x14ac:dyDescent="0.2">
      <c r="A44" s="2"/>
      <c r="B44" s="8"/>
      <c r="C44" s="40" t="s">
        <v>212</v>
      </c>
      <c r="D44" s="40" t="s">
        <v>215</v>
      </c>
      <c r="E44" s="40"/>
      <c r="F44" s="40"/>
      <c r="G44" s="40"/>
      <c r="H44" s="41" t="s">
        <v>216</v>
      </c>
      <c r="I44" s="8"/>
      <c r="J44" s="2"/>
      <c r="K44" s="2"/>
    </row>
    <row r="45" spans="1:11" ht="12.75" customHeight="1" x14ac:dyDescent="0.2">
      <c r="A45" s="2"/>
      <c r="B45" s="8"/>
      <c r="C45" s="40" t="s">
        <v>212</v>
      </c>
      <c r="D45" s="40" t="s">
        <v>217</v>
      </c>
      <c r="E45" s="40"/>
      <c r="F45" s="40"/>
      <c r="G45" s="40"/>
      <c r="H45" s="41" t="s">
        <v>218</v>
      </c>
      <c r="I45" s="8"/>
      <c r="J45" s="2"/>
      <c r="K45" s="2"/>
    </row>
    <row r="46" spans="1:11" ht="12.75" customHeight="1" x14ac:dyDescent="0.2">
      <c r="A46" s="2"/>
      <c r="B46" s="8"/>
      <c r="C46" s="40" t="s">
        <v>212</v>
      </c>
      <c r="D46" s="40" t="s">
        <v>219</v>
      </c>
      <c r="E46" s="40"/>
      <c r="F46" s="40"/>
      <c r="G46" s="40"/>
      <c r="H46" s="41" t="s">
        <v>220</v>
      </c>
      <c r="I46" s="8"/>
      <c r="J46" s="2"/>
      <c r="K46" s="2"/>
    </row>
    <row r="47" spans="1:11" ht="12.75" customHeight="1" x14ac:dyDescent="0.2">
      <c r="A47" s="2"/>
      <c r="B47" s="8"/>
      <c r="C47" s="40" t="s">
        <v>212</v>
      </c>
      <c r="D47" s="40" t="s">
        <v>221</v>
      </c>
      <c r="E47" s="40"/>
      <c r="F47" s="40"/>
      <c r="G47" s="40"/>
      <c r="H47" s="41" t="s">
        <v>222</v>
      </c>
      <c r="I47" s="8"/>
      <c r="J47" s="2"/>
      <c r="K47" s="2"/>
    </row>
    <row r="48" spans="1:11" ht="12.75" customHeight="1" x14ac:dyDescent="0.2">
      <c r="A48" s="2"/>
      <c r="B48" s="8"/>
      <c r="C48" s="40" t="s">
        <v>212</v>
      </c>
      <c r="D48" s="40" t="s">
        <v>223</v>
      </c>
      <c r="E48" s="40"/>
      <c r="F48" s="40"/>
      <c r="G48" s="40"/>
      <c r="H48" s="41" t="s">
        <v>224</v>
      </c>
      <c r="I48" s="8"/>
      <c r="J48" s="2"/>
      <c r="K48" s="2"/>
    </row>
    <row r="49" spans="1:11" ht="12.75" customHeight="1" x14ac:dyDescent="0.2">
      <c r="A49" s="2"/>
      <c r="B49" s="8"/>
      <c r="C49" s="40" t="s">
        <v>212</v>
      </c>
      <c r="D49" s="28" t="s">
        <v>225</v>
      </c>
      <c r="E49" s="28"/>
      <c r="F49" s="28"/>
      <c r="G49" s="40"/>
      <c r="H49" s="41" t="s">
        <v>226</v>
      </c>
      <c r="I49" s="8"/>
      <c r="J49" s="2"/>
      <c r="K49" s="2"/>
    </row>
    <row r="50" spans="1:11" ht="12.75" customHeight="1" x14ac:dyDescent="0.2">
      <c r="A50" s="2"/>
      <c r="B50" s="8"/>
      <c r="C50" s="42"/>
      <c r="D50" s="42"/>
      <c r="E50" s="43"/>
      <c r="F50" s="44"/>
      <c r="G50" s="44"/>
      <c r="H50" s="40"/>
      <c r="I50" s="8"/>
      <c r="J50" s="2"/>
      <c r="K50" s="2"/>
    </row>
    <row r="51" spans="1:11" ht="12.75" customHeight="1" x14ac:dyDescent="0.2">
      <c r="A51" s="2"/>
      <c r="B51" s="8"/>
      <c r="C51" s="40" t="s">
        <v>213</v>
      </c>
      <c r="D51" s="18" t="s">
        <v>215</v>
      </c>
      <c r="E51" s="18"/>
      <c r="F51" s="18"/>
      <c r="G51" s="40"/>
      <c r="H51" s="41" t="s">
        <v>227</v>
      </c>
      <c r="I51" s="8"/>
      <c r="J51" s="2"/>
      <c r="K51" s="2"/>
    </row>
    <row r="52" spans="1:11" ht="12.75" customHeight="1" x14ac:dyDescent="0.2">
      <c r="A52" s="2"/>
      <c r="B52" s="8"/>
      <c r="C52" s="40" t="s">
        <v>213</v>
      </c>
      <c r="D52" s="40" t="s">
        <v>217</v>
      </c>
      <c r="E52" s="40"/>
      <c r="F52" s="40"/>
      <c r="G52" s="40"/>
      <c r="H52" s="41" t="s">
        <v>228</v>
      </c>
      <c r="I52" s="8"/>
      <c r="J52" s="2"/>
      <c r="K52" s="2"/>
    </row>
    <row r="53" spans="1:11" ht="12.75" customHeight="1" x14ac:dyDescent="0.2">
      <c r="A53" s="2"/>
      <c r="B53" s="8"/>
      <c r="C53" s="40" t="s">
        <v>213</v>
      </c>
      <c r="D53" s="40" t="s">
        <v>219</v>
      </c>
      <c r="E53" s="40"/>
      <c r="F53" s="40"/>
      <c r="G53" s="40"/>
      <c r="H53" s="41" t="s">
        <v>229</v>
      </c>
      <c r="I53" s="8"/>
      <c r="J53" s="2"/>
      <c r="K53" s="2"/>
    </row>
    <row r="54" spans="1:11" ht="12.75" customHeight="1" x14ac:dyDescent="0.2">
      <c r="A54" s="2"/>
      <c r="B54" s="8"/>
      <c r="C54" s="40" t="s">
        <v>213</v>
      </c>
      <c r="D54" s="40" t="s">
        <v>221</v>
      </c>
      <c r="E54" s="40"/>
      <c r="F54" s="40"/>
      <c r="G54" s="40"/>
      <c r="H54" s="41" t="s">
        <v>230</v>
      </c>
      <c r="I54" s="8"/>
      <c r="J54" s="2"/>
      <c r="K54" s="2"/>
    </row>
    <row r="55" spans="1:11" ht="12.75" customHeight="1" x14ac:dyDescent="0.2">
      <c r="A55" s="2"/>
      <c r="B55" s="8"/>
      <c r="C55" s="40" t="s">
        <v>213</v>
      </c>
      <c r="D55" s="40" t="s">
        <v>223</v>
      </c>
      <c r="E55" s="40"/>
      <c r="F55" s="40"/>
      <c r="G55" s="40"/>
      <c r="H55" s="41" t="s">
        <v>231</v>
      </c>
      <c r="I55" s="8"/>
      <c r="J55" s="2"/>
      <c r="K55" s="2"/>
    </row>
    <row r="56" spans="1:11" ht="12.75" customHeight="1" x14ac:dyDescent="0.2">
      <c r="A56" s="2"/>
      <c r="B56" s="8"/>
      <c r="C56" s="40" t="s">
        <v>213</v>
      </c>
      <c r="D56" s="40" t="s">
        <v>225</v>
      </c>
      <c r="E56" s="40"/>
      <c r="F56" s="40"/>
      <c r="G56" s="40"/>
      <c r="H56" s="41" t="s">
        <v>232</v>
      </c>
      <c r="I56" s="8"/>
      <c r="J56" s="2"/>
      <c r="K56" s="2"/>
    </row>
    <row r="57" spans="1:11" ht="12.75" customHeight="1" x14ac:dyDescent="0.2">
      <c r="A57" s="2"/>
      <c r="B57" s="8"/>
      <c r="C57" s="40"/>
      <c r="D57" s="40"/>
      <c r="E57" s="40"/>
      <c r="F57" s="40"/>
      <c r="G57" s="40"/>
      <c r="H57" s="40"/>
      <c r="I57" s="8"/>
      <c r="J57" s="2"/>
      <c r="K57" s="2"/>
    </row>
    <row r="58" spans="1:11" ht="12.75" customHeight="1" x14ac:dyDescent="0.2">
      <c r="A58" s="2"/>
      <c r="B58" s="8"/>
      <c r="C58" s="40" t="s">
        <v>215</v>
      </c>
      <c r="D58" s="40" t="s">
        <v>217</v>
      </c>
      <c r="E58" s="40"/>
      <c r="F58" s="40"/>
      <c r="G58" s="40"/>
      <c r="H58" s="41" t="s">
        <v>233</v>
      </c>
      <c r="I58" s="8"/>
      <c r="J58" s="2"/>
      <c r="K58" s="2"/>
    </row>
    <row r="59" spans="1:11" ht="12.75" customHeight="1" x14ac:dyDescent="0.2">
      <c r="A59" s="2"/>
      <c r="B59" s="8"/>
      <c r="C59" s="40" t="s">
        <v>215</v>
      </c>
      <c r="D59" s="40" t="s">
        <v>219</v>
      </c>
      <c r="E59" s="40"/>
      <c r="F59" s="40"/>
      <c r="G59" s="40"/>
      <c r="H59" s="41" t="s">
        <v>234</v>
      </c>
      <c r="I59" s="8"/>
      <c r="J59" s="2"/>
      <c r="K59" s="2"/>
    </row>
    <row r="60" spans="1:11" ht="12.75" customHeight="1" x14ac:dyDescent="0.2">
      <c r="A60" s="2"/>
      <c r="B60" s="8"/>
      <c r="C60" s="40" t="s">
        <v>215</v>
      </c>
      <c r="D60" s="40" t="s">
        <v>221</v>
      </c>
      <c r="E60" s="40"/>
      <c r="F60" s="40"/>
      <c r="G60" s="40"/>
      <c r="H60" s="41" t="s">
        <v>235</v>
      </c>
      <c r="I60" s="8"/>
      <c r="J60" s="2"/>
      <c r="K60" s="2"/>
    </row>
    <row r="61" spans="1:11" ht="12.75" customHeight="1" x14ac:dyDescent="0.2">
      <c r="A61" s="2"/>
      <c r="B61" s="8"/>
      <c r="C61" s="40" t="s">
        <v>215</v>
      </c>
      <c r="D61" s="40" t="s">
        <v>223</v>
      </c>
      <c r="E61" s="40"/>
      <c r="F61" s="40"/>
      <c r="G61" s="40"/>
      <c r="H61" s="41" t="s">
        <v>236</v>
      </c>
      <c r="I61" s="8"/>
      <c r="J61" s="2"/>
      <c r="K61" s="2"/>
    </row>
    <row r="62" spans="1:11" ht="12.75" customHeight="1" x14ac:dyDescent="0.2">
      <c r="A62" s="2"/>
      <c r="B62" s="8"/>
      <c r="C62" s="40" t="s">
        <v>215</v>
      </c>
      <c r="D62" s="40" t="s">
        <v>225</v>
      </c>
      <c r="E62" s="40"/>
      <c r="F62" s="40"/>
      <c r="G62" s="40"/>
      <c r="H62" s="41" t="s">
        <v>237</v>
      </c>
      <c r="I62" s="8"/>
      <c r="J62" s="2"/>
      <c r="K62" s="2"/>
    </row>
    <row r="63" spans="1:11" ht="12.75" customHeight="1" x14ac:dyDescent="0.2">
      <c r="A63" s="2"/>
      <c r="B63" s="8"/>
      <c r="C63" s="40"/>
      <c r="D63" s="40"/>
      <c r="E63" s="40"/>
      <c r="F63" s="40"/>
      <c r="G63" s="40"/>
      <c r="H63" s="40"/>
      <c r="I63" s="8"/>
      <c r="J63" s="2"/>
      <c r="K63" s="2"/>
    </row>
    <row r="64" spans="1:11" ht="12.75" customHeight="1" x14ac:dyDescent="0.2">
      <c r="A64" s="2"/>
      <c r="B64" s="8"/>
      <c r="C64" s="40" t="s">
        <v>217</v>
      </c>
      <c r="D64" s="40" t="s">
        <v>219</v>
      </c>
      <c r="E64" s="40"/>
      <c r="F64" s="40"/>
      <c r="G64" s="40"/>
      <c r="H64" s="41" t="s">
        <v>238</v>
      </c>
      <c r="I64" s="8"/>
      <c r="J64" s="2"/>
      <c r="K64" s="2"/>
    </row>
    <row r="65" spans="1:11" ht="12.75" customHeight="1" x14ac:dyDescent="0.2">
      <c r="A65" s="2"/>
      <c r="B65" s="8"/>
      <c r="C65" s="40" t="s">
        <v>217</v>
      </c>
      <c r="D65" s="40" t="s">
        <v>221</v>
      </c>
      <c r="E65" s="40"/>
      <c r="F65" s="40"/>
      <c r="G65" s="40"/>
      <c r="H65" s="41" t="s">
        <v>239</v>
      </c>
      <c r="I65" s="8"/>
      <c r="J65" s="2"/>
      <c r="K65" s="2"/>
    </row>
    <row r="66" spans="1:11" ht="12.75" customHeight="1" x14ac:dyDescent="0.2">
      <c r="A66" s="2"/>
      <c r="B66" s="8"/>
      <c r="C66" s="40" t="s">
        <v>217</v>
      </c>
      <c r="D66" s="40" t="s">
        <v>223</v>
      </c>
      <c r="E66" s="40"/>
      <c r="F66" s="40"/>
      <c r="G66" s="40"/>
      <c r="H66" s="41" t="s">
        <v>240</v>
      </c>
      <c r="I66" s="8"/>
      <c r="J66" s="2"/>
      <c r="K66" s="2"/>
    </row>
    <row r="67" spans="1:11" ht="12.75" customHeight="1" x14ac:dyDescent="0.2">
      <c r="A67" s="2"/>
      <c r="B67" s="8"/>
      <c r="C67" s="40" t="s">
        <v>217</v>
      </c>
      <c r="D67" s="40" t="s">
        <v>225</v>
      </c>
      <c r="E67" s="40"/>
      <c r="F67" s="40"/>
      <c r="G67" s="40"/>
      <c r="H67" s="41" t="s">
        <v>241</v>
      </c>
      <c r="I67" s="8"/>
      <c r="J67" s="2"/>
      <c r="K67" s="2"/>
    </row>
    <row r="68" spans="1:11" ht="12.75" customHeight="1" x14ac:dyDescent="0.2">
      <c r="A68" s="2"/>
      <c r="B68" s="8"/>
      <c r="C68" s="40"/>
      <c r="D68" s="40"/>
      <c r="E68" s="40"/>
      <c r="F68" s="40"/>
      <c r="G68" s="40"/>
      <c r="H68" s="40"/>
      <c r="I68" s="8"/>
      <c r="J68" s="2"/>
      <c r="K68" s="2"/>
    </row>
    <row r="69" spans="1:11" ht="12.75" customHeight="1" x14ac:dyDescent="0.2">
      <c r="A69" s="2"/>
      <c r="B69" s="8"/>
      <c r="C69" s="40" t="s">
        <v>219</v>
      </c>
      <c r="D69" s="40" t="s">
        <v>221</v>
      </c>
      <c r="E69" s="40"/>
      <c r="F69" s="40"/>
      <c r="G69" s="40"/>
      <c r="H69" s="41" t="s">
        <v>242</v>
      </c>
      <c r="I69" s="8"/>
      <c r="J69" s="2"/>
      <c r="K69" s="2"/>
    </row>
    <row r="70" spans="1:11" ht="12.75" customHeight="1" x14ac:dyDescent="0.2">
      <c r="A70" s="2"/>
      <c r="B70" s="8"/>
      <c r="C70" s="40" t="s">
        <v>219</v>
      </c>
      <c r="D70" s="40" t="s">
        <v>223</v>
      </c>
      <c r="E70" s="40"/>
      <c r="F70" s="40"/>
      <c r="G70" s="40"/>
      <c r="H70" s="41" t="s">
        <v>243</v>
      </c>
      <c r="I70" s="8"/>
      <c r="J70" s="2"/>
      <c r="K70" s="2"/>
    </row>
    <row r="71" spans="1:11" ht="12.75" customHeight="1" x14ac:dyDescent="0.2">
      <c r="A71" s="2"/>
      <c r="B71" s="8"/>
      <c r="C71" s="40" t="s">
        <v>219</v>
      </c>
      <c r="D71" s="40" t="s">
        <v>225</v>
      </c>
      <c r="E71" s="40"/>
      <c r="F71" s="40"/>
      <c r="G71" s="40"/>
      <c r="H71" s="41" t="s">
        <v>244</v>
      </c>
      <c r="I71" s="8"/>
      <c r="J71" s="2"/>
      <c r="K71" s="2"/>
    </row>
    <row r="72" spans="1:11" ht="12.75" customHeight="1" x14ac:dyDescent="0.2">
      <c r="A72" s="2"/>
      <c r="B72" s="8"/>
      <c r="C72" s="40"/>
      <c r="D72" s="40"/>
      <c r="E72" s="40"/>
      <c r="F72" s="40"/>
      <c r="G72" s="40"/>
      <c r="H72" s="40"/>
      <c r="I72" s="8"/>
      <c r="J72" s="2"/>
      <c r="K72" s="2"/>
    </row>
    <row r="73" spans="1:11" ht="12.75" customHeight="1" x14ac:dyDescent="0.2">
      <c r="A73" s="2"/>
      <c r="B73" s="8"/>
      <c r="C73" s="40" t="s">
        <v>221</v>
      </c>
      <c r="D73" s="40" t="s">
        <v>223</v>
      </c>
      <c r="E73" s="40"/>
      <c r="F73" s="40"/>
      <c r="G73" s="40"/>
      <c r="H73" s="41" t="s">
        <v>245</v>
      </c>
      <c r="I73" s="8"/>
      <c r="J73" s="2"/>
      <c r="K73" s="2"/>
    </row>
    <row r="74" spans="1:11" ht="12.75" customHeight="1" x14ac:dyDescent="0.2">
      <c r="A74" s="2"/>
      <c r="B74" s="8"/>
      <c r="C74" s="40" t="s">
        <v>221</v>
      </c>
      <c r="D74" s="40" t="s">
        <v>225</v>
      </c>
      <c r="E74" s="40"/>
      <c r="F74" s="40"/>
      <c r="G74" s="40"/>
      <c r="H74" s="41" t="s">
        <v>246</v>
      </c>
      <c r="I74" s="8"/>
      <c r="J74" s="2"/>
      <c r="K74" s="2"/>
    </row>
    <row r="75" spans="1:11" ht="12.75" customHeight="1" x14ac:dyDescent="0.2">
      <c r="A75" s="2"/>
      <c r="B75" s="8"/>
      <c r="C75" s="40"/>
      <c r="D75" s="40"/>
      <c r="E75" s="40"/>
      <c r="F75" s="40"/>
      <c r="G75" s="40"/>
      <c r="H75" s="40"/>
      <c r="I75" s="8"/>
      <c r="J75" s="2"/>
      <c r="K75" s="2"/>
    </row>
    <row r="76" spans="1:11" ht="12.75" customHeight="1" x14ac:dyDescent="0.2">
      <c r="A76" s="2"/>
      <c r="B76" s="8"/>
      <c r="C76" s="40" t="s">
        <v>223</v>
      </c>
      <c r="D76" s="40" t="s">
        <v>225</v>
      </c>
      <c r="E76" s="40"/>
      <c r="F76" s="40"/>
      <c r="G76" s="40"/>
      <c r="H76" s="41" t="s">
        <v>247</v>
      </c>
      <c r="I76" s="8"/>
      <c r="J76" s="2"/>
      <c r="K76" s="2"/>
    </row>
    <row r="77" spans="1:11" ht="12.75" customHeight="1" x14ac:dyDescent="0.2">
      <c r="A77" s="2"/>
      <c r="B77" s="8"/>
      <c r="C77" s="8"/>
      <c r="D77" s="8"/>
      <c r="E77" s="8"/>
      <c r="F77" s="8"/>
      <c r="G77" s="8"/>
      <c r="H77" s="8"/>
      <c r="I77" s="8"/>
      <c r="J77" s="2"/>
      <c r="K77" s="2"/>
    </row>
    <row r="78" spans="1:11" ht="12.75" customHeight="1" x14ac:dyDescent="0.2">
      <c r="A78" s="2"/>
      <c r="B78" s="8"/>
      <c r="C78" s="8" t="s">
        <v>248</v>
      </c>
      <c r="D78" s="8"/>
      <c r="E78" s="8"/>
      <c r="F78" s="8"/>
      <c r="G78" s="8"/>
      <c r="H78" s="8"/>
      <c r="I78" s="8"/>
      <c r="J78" s="2"/>
      <c r="K78" s="2"/>
    </row>
    <row r="79" spans="1:11" ht="12.75" customHeight="1" x14ac:dyDescent="0.2">
      <c r="A79" s="2"/>
      <c r="B79" s="8"/>
      <c r="C79" s="8"/>
      <c r="D79" s="8"/>
      <c r="E79" s="8"/>
      <c r="F79" s="8"/>
      <c r="G79" s="8"/>
      <c r="H79" s="8"/>
      <c r="I79" s="8"/>
      <c r="J79" s="2"/>
      <c r="K79" s="2"/>
    </row>
    <row r="80" spans="1:11" ht="12.75" customHeight="1" x14ac:dyDescent="0.2">
      <c r="A80" s="2"/>
      <c r="B80" s="2"/>
      <c r="C80" s="2"/>
      <c r="D80" s="2"/>
      <c r="E80" s="2"/>
      <c r="F80" s="2"/>
      <c r="G80" s="2"/>
      <c r="H80" s="2"/>
      <c r="I80" s="2"/>
      <c r="J80" s="2"/>
      <c r="K80" s="2"/>
    </row>
    <row r="81" spans="1:4" ht="12.75" customHeight="1" x14ac:dyDescent="0.2">
      <c r="A81" s="2"/>
      <c r="B81" s="2"/>
      <c r="C81" s="2"/>
      <c r="D81" s="2"/>
    </row>
    <row r="82" spans="1:4" ht="12.75" customHeight="1" x14ac:dyDescent="0.2">
      <c r="A82" s="2"/>
      <c r="B82" s="2" t="s">
        <v>433</v>
      </c>
      <c r="C82" s="2"/>
      <c r="D82" s="2"/>
    </row>
    <row r="83" spans="1:4" ht="12.75" customHeight="1" x14ac:dyDescent="0.2">
      <c r="A83" s="2"/>
      <c r="B83" s="62" t="s">
        <v>81</v>
      </c>
      <c r="D83" s="2"/>
    </row>
    <row r="84" spans="1:4" ht="12.75" customHeight="1" x14ac:dyDescent="0.2">
      <c r="A84" s="2"/>
      <c r="B84" s="62" t="s">
        <v>426</v>
      </c>
      <c r="D84" s="2"/>
    </row>
    <row r="85" spans="1:4" ht="12.75" customHeight="1" x14ac:dyDescent="0.2">
      <c r="A85" s="2"/>
      <c r="B85" s="62" t="s">
        <v>434</v>
      </c>
      <c r="D85" s="2"/>
    </row>
    <row r="86" spans="1:4" ht="12.75" customHeight="1" x14ac:dyDescent="0.2">
      <c r="A86" s="2"/>
      <c r="B86" s="62" t="s">
        <v>435</v>
      </c>
      <c r="D86" s="2"/>
    </row>
    <row r="87" spans="1:4" ht="12.75" customHeight="1" x14ac:dyDescent="0.2">
      <c r="A87" s="2"/>
      <c r="B87" s="62" t="s">
        <v>436</v>
      </c>
      <c r="D87" s="2"/>
    </row>
    <row r="88" spans="1:4" ht="12.75" customHeight="1" x14ac:dyDescent="0.2">
      <c r="A88" s="2"/>
      <c r="B88" s="62" t="s">
        <v>429</v>
      </c>
      <c r="D88" s="2"/>
    </row>
    <row r="89" spans="1:4" ht="12.75" customHeight="1" x14ac:dyDescent="0.2">
      <c r="A89" s="2"/>
      <c r="B89" s="62" t="s">
        <v>437</v>
      </c>
      <c r="D89" s="2"/>
    </row>
    <row r="90" spans="1:4" ht="12.75" customHeight="1" x14ac:dyDescent="0.2">
      <c r="A90" s="2"/>
      <c r="B90" s="62" t="s">
        <v>438</v>
      </c>
      <c r="D90" s="2"/>
    </row>
    <row r="91" spans="1:4" ht="12.75" customHeight="1" x14ac:dyDescent="0.2">
      <c r="A91" s="2"/>
      <c r="B91" s="62" t="s">
        <v>428</v>
      </c>
      <c r="D91" s="2"/>
    </row>
    <row r="92" spans="1:4" ht="12.75" customHeight="1" x14ac:dyDescent="0.2">
      <c r="A92" s="2"/>
      <c r="B92" s="62" t="s">
        <v>439</v>
      </c>
      <c r="D92" s="2"/>
    </row>
    <row r="93" spans="1:4" ht="12.75" customHeight="1" x14ac:dyDescent="0.2">
      <c r="A93" s="2"/>
      <c r="B93" s="62" t="s">
        <v>440</v>
      </c>
      <c r="D93" s="2"/>
    </row>
    <row r="94" spans="1:4" ht="12.75" customHeight="1" x14ac:dyDescent="0.2">
      <c r="A94" s="2"/>
      <c r="B94" s="62" t="s">
        <v>441</v>
      </c>
      <c r="D94" s="2"/>
    </row>
    <row r="95" spans="1:4" ht="12.75" customHeight="1" x14ac:dyDescent="0.2">
      <c r="A95" s="2"/>
      <c r="B95" s="62" t="s">
        <v>430</v>
      </c>
      <c r="D95" s="2"/>
    </row>
    <row r="96" spans="1:4" ht="12.75" customHeight="1" x14ac:dyDescent="0.2">
      <c r="A96" s="2"/>
      <c r="B96" s="62" t="s">
        <v>442</v>
      </c>
      <c r="D96" s="2"/>
    </row>
    <row r="97" spans="1:4" ht="12.75" customHeight="1" x14ac:dyDescent="0.2">
      <c r="A97" s="2"/>
      <c r="B97" s="62" t="s">
        <v>443</v>
      </c>
      <c r="D97" s="2"/>
    </row>
    <row r="98" spans="1:4" ht="12.75" customHeight="1" x14ac:dyDescent="0.2">
      <c r="A98" s="2"/>
      <c r="B98" s="62" t="s">
        <v>198</v>
      </c>
      <c r="D98" s="2"/>
    </row>
    <row r="99" spans="1:4" ht="12.75" customHeight="1" x14ac:dyDescent="0.2">
      <c r="A99" s="2"/>
      <c r="B99" s="2"/>
      <c r="C99" s="2"/>
      <c r="D99" s="2"/>
    </row>
    <row r="100" spans="1:4" ht="12.75" customHeight="1" x14ac:dyDescent="0.2"/>
    <row r="101" spans="1:4" ht="12.75" customHeight="1" x14ac:dyDescent="0.2"/>
    <row r="102" spans="1:4" ht="12.75" customHeight="1" x14ac:dyDescent="0.2"/>
    <row r="103" spans="1:4" ht="12.75" customHeight="1" x14ac:dyDescent="0.2"/>
    <row r="104" spans="1:4" ht="12.75" customHeight="1" x14ac:dyDescent="0.2"/>
    <row r="105" spans="1:4" ht="12.75" customHeight="1" x14ac:dyDescent="0.2"/>
    <row r="106" spans="1:4" ht="12.75" customHeight="1" x14ac:dyDescent="0.2"/>
    <row r="107" spans="1:4" ht="12.75" customHeight="1" x14ac:dyDescent="0.2"/>
    <row r="108" spans="1:4" ht="12.75" customHeight="1" x14ac:dyDescent="0.2"/>
    <row r="109" spans="1:4" ht="12.75" customHeight="1" x14ac:dyDescent="0.2"/>
    <row r="110" spans="1:4" ht="12.75" customHeight="1" x14ac:dyDescent="0.2"/>
    <row r="111" spans="1:4" ht="12.75" customHeight="1" x14ac:dyDescent="0.2"/>
    <row r="112" spans="1:4"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row r="158" ht="12.75" customHeight="1" x14ac:dyDescent="0.2"/>
    <row r="159" ht="12.75" customHeight="1" x14ac:dyDescent="0.2"/>
    <row r="160"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row r="169" ht="12.75" customHeight="1" x14ac:dyDescent="0.2"/>
    <row r="170" ht="12.75" customHeight="1" x14ac:dyDescent="0.2"/>
    <row r="171" ht="12.75" customHeight="1" x14ac:dyDescent="0.2"/>
    <row r="172" ht="12.75" customHeight="1" x14ac:dyDescent="0.2"/>
    <row r="173" ht="12.75" customHeight="1" x14ac:dyDescent="0.2"/>
    <row r="174" ht="12.75" customHeight="1" x14ac:dyDescent="0.2"/>
    <row r="175" ht="12.75" customHeight="1" x14ac:dyDescent="0.2"/>
    <row r="176"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ht="12.75" customHeight="1" x14ac:dyDescent="0.2"/>
    <row r="194" ht="12.75" customHeight="1" x14ac:dyDescent="0.2"/>
    <row r="195" ht="12.75" customHeight="1" x14ac:dyDescent="0.2"/>
    <row r="196" ht="12.75" customHeight="1" x14ac:dyDescent="0.2"/>
    <row r="197" ht="12.75" customHeight="1" x14ac:dyDescent="0.2"/>
    <row r="198" ht="12.75" customHeight="1" x14ac:dyDescent="0.2"/>
    <row r="199" ht="12.75" customHeight="1" x14ac:dyDescent="0.2"/>
    <row r="200" ht="12.75" customHeight="1" x14ac:dyDescent="0.2"/>
    <row r="201" ht="12.75" customHeight="1" x14ac:dyDescent="0.2"/>
    <row r="202" ht="12.75" customHeight="1" x14ac:dyDescent="0.2"/>
    <row r="203" ht="12.75" customHeight="1" x14ac:dyDescent="0.2"/>
    <row r="204" ht="12.75" customHeight="1" x14ac:dyDescent="0.2"/>
    <row r="205" ht="12.75" customHeight="1" x14ac:dyDescent="0.2"/>
    <row r="206" ht="12.75" customHeight="1" x14ac:dyDescent="0.2"/>
    <row r="207" ht="12.75" customHeight="1" x14ac:dyDescent="0.2"/>
    <row r="208" ht="12.75" customHeight="1" x14ac:dyDescent="0.2"/>
    <row r="209" ht="12.75" customHeight="1" x14ac:dyDescent="0.2"/>
    <row r="210" ht="12.75" customHeight="1" x14ac:dyDescent="0.2"/>
    <row r="211" ht="12.75" customHeight="1" x14ac:dyDescent="0.2"/>
    <row r="212" ht="12.75" customHeight="1" x14ac:dyDescent="0.2"/>
    <row r="213" ht="12.75" customHeight="1" x14ac:dyDescent="0.2"/>
    <row r="214" ht="12.75" customHeight="1" x14ac:dyDescent="0.2"/>
    <row r="215" ht="12.75" customHeight="1" x14ac:dyDescent="0.2"/>
    <row r="216" ht="12.75" customHeight="1" x14ac:dyDescent="0.2"/>
    <row r="217" ht="12.75" customHeight="1" x14ac:dyDescent="0.2"/>
    <row r="218" ht="12.75" customHeight="1" x14ac:dyDescent="0.2"/>
    <row r="219" ht="12.75" customHeight="1" x14ac:dyDescent="0.2"/>
    <row r="220" ht="12.75" customHeight="1" x14ac:dyDescent="0.2"/>
    <row r="221" ht="12.75" customHeight="1" x14ac:dyDescent="0.2"/>
    <row r="222" ht="12.75" customHeight="1" x14ac:dyDescent="0.2"/>
    <row r="223" ht="12.75" customHeight="1" x14ac:dyDescent="0.2"/>
    <row r="224" ht="12.75" customHeight="1" x14ac:dyDescent="0.2"/>
    <row r="225" ht="12.75" customHeight="1" x14ac:dyDescent="0.2"/>
    <row r="226" ht="12.75" customHeight="1" x14ac:dyDescent="0.2"/>
    <row r="227" ht="12.75" customHeight="1" x14ac:dyDescent="0.2"/>
    <row r="228" ht="12.75" customHeight="1" x14ac:dyDescent="0.2"/>
    <row r="229" ht="12.75" customHeight="1" x14ac:dyDescent="0.2"/>
    <row r="230" ht="12.75" customHeight="1" x14ac:dyDescent="0.2"/>
    <row r="231" ht="12.75" customHeight="1" x14ac:dyDescent="0.2"/>
    <row r="232" ht="12.75" customHeight="1" x14ac:dyDescent="0.2"/>
    <row r="233" ht="12.75" customHeight="1" x14ac:dyDescent="0.2"/>
    <row r="234" ht="12.75" customHeight="1" x14ac:dyDescent="0.2"/>
    <row r="235" ht="12.75" customHeight="1" x14ac:dyDescent="0.2"/>
    <row r="236" ht="12.75" customHeight="1" x14ac:dyDescent="0.2"/>
    <row r="237" ht="12.75" customHeight="1" x14ac:dyDescent="0.2"/>
    <row r="238" ht="12.75" customHeight="1" x14ac:dyDescent="0.2"/>
    <row r="239" ht="12.75" customHeight="1" x14ac:dyDescent="0.2"/>
    <row r="240" ht="12.75" customHeight="1" x14ac:dyDescent="0.2"/>
    <row r="241" ht="12.75" customHeight="1" x14ac:dyDescent="0.2"/>
    <row r="242" ht="12.75" customHeight="1" x14ac:dyDescent="0.2"/>
    <row r="243" ht="12.75" customHeight="1" x14ac:dyDescent="0.2"/>
    <row r="244" ht="12.75" customHeight="1" x14ac:dyDescent="0.2"/>
    <row r="245" ht="12.75" customHeight="1" x14ac:dyDescent="0.2"/>
    <row r="246" ht="12.75" customHeight="1" x14ac:dyDescent="0.2"/>
    <row r="247" ht="12.75" customHeight="1" x14ac:dyDescent="0.2"/>
    <row r="248" ht="12.75" customHeight="1" x14ac:dyDescent="0.2"/>
    <row r="249" ht="12.75" customHeight="1" x14ac:dyDescent="0.2"/>
    <row r="250" ht="12.75" customHeight="1" x14ac:dyDescent="0.2"/>
    <row r="251" ht="12.75" customHeight="1" x14ac:dyDescent="0.2"/>
    <row r="252" ht="12.75" customHeight="1" x14ac:dyDescent="0.2"/>
    <row r="253" ht="12.75" customHeight="1" x14ac:dyDescent="0.2"/>
    <row r="254" ht="12.75" customHeight="1" x14ac:dyDescent="0.2"/>
    <row r="255" ht="12.75" customHeight="1" x14ac:dyDescent="0.2"/>
    <row r="256" ht="12.75" customHeight="1" x14ac:dyDescent="0.2"/>
    <row r="257" ht="12.75" customHeight="1" x14ac:dyDescent="0.2"/>
    <row r="258" ht="12.75" customHeight="1" x14ac:dyDescent="0.2"/>
    <row r="259" ht="12.75" customHeight="1" x14ac:dyDescent="0.2"/>
    <row r="260" ht="12.75" customHeight="1" x14ac:dyDescent="0.2"/>
    <row r="261" ht="12.75" customHeight="1" x14ac:dyDescent="0.2"/>
    <row r="262" ht="12.75" customHeight="1" x14ac:dyDescent="0.2"/>
    <row r="263" ht="12.75" customHeight="1" x14ac:dyDescent="0.2"/>
    <row r="264" ht="12.75" customHeight="1" x14ac:dyDescent="0.2"/>
    <row r="265" ht="12.75" customHeight="1" x14ac:dyDescent="0.2"/>
    <row r="266" ht="12.75" customHeight="1" x14ac:dyDescent="0.2"/>
    <row r="267" ht="12.75" customHeight="1" x14ac:dyDescent="0.2"/>
    <row r="268" ht="12.75" customHeight="1" x14ac:dyDescent="0.2"/>
    <row r="269" ht="12.75" customHeight="1" x14ac:dyDescent="0.2"/>
    <row r="270" ht="12.75" customHeight="1" x14ac:dyDescent="0.2"/>
    <row r="271" ht="12.75" customHeight="1" x14ac:dyDescent="0.2"/>
    <row r="272" ht="12.75" customHeight="1" x14ac:dyDescent="0.2"/>
    <row r="273" ht="12.75" customHeight="1" x14ac:dyDescent="0.2"/>
    <row r="274" ht="12.75" customHeight="1" x14ac:dyDescent="0.2"/>
    <row r="275" ht="12.75" customHeight="1" x14ac:dyDescent="0.2"/>
    <row r="276" ht="12.75" customHeight="1" x14ac:dyDescent="0.2"/>
    <row r="277" ht="12.75" customHeight="1" x14ac:dyDescent="0.2"/>
    <row r="278" ht="12.75" customHeight="1" x14ac:dyDescent="0.2"/>
    <row r="279" ht="12.75" customHeight="1" x14ac:dyDescent="0.2"/>
    <row r="280" ht="12.75" customHeight="1" x14ac:dyDescent="0.2"/>
    <row r="281" ht="12.75" customHeight="1" x14ac:dyDescent="0.2"/>
    <row r="282" ht="12.75" customHeight="1" x14ac:dyDescent="0.2"/>
    <row r="283" ht="12.75" customHeight="1" x14ac:dyDescent="0.2"/>
    <row r="284" ht="12.75" customHeight="1" x14ac:dyDescent="0.2"/>
    <row r="285" ht="12.75" customHeight="1" x14ac:dyDescent="0.2"/>
    <row r="286" ht="12.75" customHeight="1" x14ac:dyDescent="0.2"/>
    <row r="287" ht="12.75" customHeight="1" x14ac:dyDescent="0.2"/>
    <row r="288" ht="12.75" customHeight="1" x14ac:dyDescent="0.2"/>
    <row r="289" ht="12.75" customHeight="1" x14ac:dyDescent="0.2"/>
    <row r="290" ht="12.75" customHeight="1" x14ac:dyDescent="0.2"/>
    <row r="291" ht="12.75" customHeight="1" x14ac:dyDescent="0.2"/>
    <row r="292" ht="12.75" customHeight="1" x14ac:dyDescent="0.2"/>
    <row r="293" ht="12.75" customHeight="1" x14ac:dyDescent="0.2"/>
    <row r="294" ht="12.75" customHeight="1" x14ac:dyDescent="0.2"/>
    <row r="295" ht="12.75" customHeight="1" x14ac:dyDescent="0.2"/>
    <row r="296" ht="12.75" customHeight="1" x14ac:dyDescent="0.2"/>
    <row r="297" ht="12.75" customHeight="1" x14ac:dyDescent="0.2"/>
    <row r="298" ht="12.75" customHeight="1" x14ac:dyDescent="0.2"/>
    <row r="299" ht="12.75" customHeight="1" x14ac:dyDescent="0.2"/>
    <row r="300" ht="12.75" customHeight="1" x14ac:dyDescent="0.2"/>
    <row r="301" ht="12.75" customHeight="1" x14ac:dyDescent="0.2"/>
    <row r="302" ht="12.75" customHeight="1" x14ac:dyDescent="0.2"/>
    <row r="303" ht="12.75" customHeight="1" x14ac:dyDescent="0.2"/>
    <row r="304" ht="12.75" customHeight="1" x14ac:dyDescent="0.2"/>
    <row r="305" ht="12.75" customHeight="1" x14ac:dyDescent="0.2"/>
    <row r="306" ht="12.75" customHeight="1" x14ac:dyDescent="0.2"/>
    <row r="307" ht="12.75" customHeight="1" x14ac:dyDescent="0.2"/>
    <row r="308" ht="12.75" customHeight="1" x14ac:dyDescent="0.2"/>
    <row r="309" ht="12.75" customHeight="1" x14ac:dyDescent="0.2"/>
    <row r="310" ht="12.75" customHeight="1" x14ac:dyDescent="0.2"/>
    <row r="311" ht="12.75" customHeight="1" x14ac:dyDescent="0.2"/>
    <row r="312" ht="12.75" customHeight="1" x14ac:dyDescent="0.2"/>
    <row r="313" ht="12.75" customHeight="1" x14ac:dyDescent="0.2"/>
    <row r="314" ht="12.75" customHeight="1" x14ac:dyDescent="0.2"/>
    <row r="315" ht="12.75" customHeight="1" x14ac:dyDescent="0.2"/>
    <row r="316" ht="12.75" customHeight="1" x14ac:dyDescent="0.2"/>
    <row r="317" ht="12.75" customHeight="1" x14ac:dyDescent="0.2"/>
    <row r="318" ht="12.75" customHeight="1" x14ac:dyDescent="0.2"/>
    <row r="319" ht="12.75" customHeight="1" x14ac:dyDescent="0.2"/>
    <row r="320" ht="12.75" customHeight="1" x14ac:dyDescent="0.2"/>
    <row r="321" ht="12.75" customHeight="1" x14ac:dyDescent="0.2"/>
    <row r="322" ht="12.75" customHeight="1" x14ac:dyDescent="0.2"/>
    <row r="323" ht="12.75" customHeight="1" x14ac:dyDescent="0.2"/>
    <row r="324" ht="12.75" customHeight="1" x14ac:dyDescent="0.2"/>
    <row r="325" ht="12.75" customHeight="1" x14ac:dyDescent="0.2"/>
    <row r="326" ht="12.75" customHeight="1" x14ac:dyDescent="0.2"/>
    <row r="327" ht="12.75" customHeight="1" x14ac:dyDescent="0.2"/>
    <row r="328" ht="12.75" customHeight="1" x14ac:dyDescent="0.2"/>
    <row r="329" ht="12.75" customHeight="1" x14ac:dyDescent="0.2"/>
    <row r="330" ht="12.75" customHeight="1" x14ac:dyDescent="0.2"/>
    <row r="331" ht="12.75" customHeight="1" x14ac:dyDescent="0.2"/>
    <row r="332" ht="12.75" customHeight="1" x14ac:dyDescent="0.2"/>
    <row r="333" ht="12.75" customHeight="1" x14ac:dyDescent="0.2"/>
    <row r="334" ht="12.75" customHeight="1" x14ac:dyDescent="0.2"/>
    <row r="335" ht="12.75" customHeight="1" x14ac:dyDescent="0.2"/>
    <row r="336" ht="12.75" customHeight="1" x14ac:dyDescent="0.2"/>
    <row r="337" ht="12.75" customHeight="1" x14ac:dyDescent="0.2"/>
    <row r="338" ht="12.75" customHeight="1" x14ac:dyDescent="0.2"/>
    <row r="339" ht="12.75" customHeight="1" x14ac:dyDescent="0.2"/>
    <row r="340" ht="12.75" customHeight="1" x14ac:dyDescent="0.2"/>
    <row r="341" ht="12.75" customHeight="1" x14ac:dyDescent="0.2"/>
    <row r="342" ht="12.75" customHeight="1" x14ac:dyDescent="0.2"/>
    <row r="343" ht="12.75" customHeight="1" x14ac:dyDescent="0.2"/>
    <row r="344" ht="12.75" customHeight="1" x14ac:dyDescent="0.2"/>
    <row r="345" ht="12.75" customHeight="1" x14ac:dyDescent="0.2"/>
    <row r="346" ht="12.75" customHeight="1" x14ac:dyDescent="0.2"/>
    <row r="347" ht="12.75" customHeight="1" x14ac:dyDescent="0.2"/>
    <row r="348" ht="12.75" customHeight="1" x14ac:dyDescent="0.2"/>
    <row r="349" ht="12.75" customHeight="1" x14ac:dyDescent="0.2"/>
    <row r="350" ht="12.75" customHeight="1" x14ac:dyDescent="0.2"/>
    <row r="351" ht="12.75" customHeight="1" x14ac:dyDescent="0.2"/>
    <row r="352" ht="12.75" customHeight="1" x14ac:dyDescent="0.2"/>
    <row r="353" ht="12.75" customHeight="1" x14ac:dyDescent="0.2"/>
    <row r="354" ht="12.75" customHeight="1" x14ac:dyDescent="0.2"/>
    <row r="355" ht="12.75" customHeight="1" x14ac:dyDescent="0.2"/>
    <row r="356" ht="12.75" customHeight="1" x14ac:dyDescent="0.2"/>
    <row r="357" ht="12.75" customHeight="1" x14ac:dyDescent="0.2"/>
    <row r="358" ht="12.75" customHeight="1" x14ac:dyDescent="0.2"/>
    <row r="359" ht="12.75" customHeight="1" x14ac:dyDescent="0.2"/>
    <row r="360" ht="12.75" customHeight="1" x14ac:dyDescent="0.2"/>
    <row r="361" ht="12.75" customHeight="1" x14ac:dyDescent="0.2"/>
    <row r="362" ht="12.75" customHeight="1" x14ac:dyDescent="0.2"/>
    <row r="363" ht="12.75" customHeight="1" x14ac:dyDescent="0.2"/>
    <row r="364" ht="12.75" customHeight="1" x14ac:dyDescent="0.2"/>
    <row r="365" ht="12.75" customHeight="1" x14ac:dyDescent="0.2"/>
    <row r="366" ht="12.75" customHeight="1" x14ac:dyDescent="0.2"/>
    <row r="367" ht="12.75" customHeight="1" x14ac:dyDescent="0.2"/>
    <row r="368" ht="12.75" customHeight="1" x14ac:dyDescent="0.2"/>
    <row r="369" ht="12.75" customHeight="1" x14ac:dyDescent="0.2"/>
    <row r="370" ht="12.75" customHeight="1" x14ac:dyDescent="0.2"/>
    <row r="371" ht="12.75" customHeight="1" x14ac:dyDescent="0.2"/>
    <row r="372" ht="12.75" customHeight="1" x14ac:dyDescent="0.2"/>
    <row r="373" ht="12.75" customHeight="1" x14ac:dyDescent="0.2"/>
    <row r="374" ht="12.75" customHeight="1" x14ac:dyDescent="0.2"/>
    <row r="375" ht="12.75" customHeight="1" x14ac:dyDescent="0.2"/>
    <row r="376" ht="12.75" customHeight="1" x14ac:dyDescent="0.2"/>
    <row r="377" ht="12.75" customHeight="1" x14ac:dyDescent="0.2"/>
    <row r="378" ht="12.75" customHeight="1" x14ac:dyDescent="0.2"/>
    <row r="379" ht="12.75" customHeight="1" x14ac:dyDescent="0.2"/>
    <row r="380" ht="12.75" customHeight="1" x14ac:dyDescent="0.2"/>
    <row r="381" ht="12.75" customHeight="1" x14ac:dyDescent="0.2"/>
    <row r="382" ht="12.75" customHeight="1" x14ac:dyDescent="0.2"/>
    <row r="383" ht="12.75" customHeight="1" x14ac:dyDescent="0.2"/>
    <row r="384" ht="12.75" customHeight="1" x14ac:dyDescent="0.2"/>
    <row r="385" ht="12.75" customHeight="1" x14ac:dyDescent="0.2"/>
    <row r="386" ht="12.75" customHeight="1" x14ac:dyDescent="0.2"/>
    <row r="387" ht="12.75" customHeight="1" x14ac:dyDescent="0.2"/>
    <row r="388" ht="12.75" customHeight="1" x14ac:dyDescent="0.2"/>
    <row r="389" ht="12.75" customHeight="1" x14ac:dyDescent="0.2"/>
    <row r="390" ht="12.75" customHeight="1" x14ac:dyDescent="0.2"/>
    <row r="391" ht="12.75" customHeight="1" x14ac:dyDescent="0.2"/>
    <row r="392" ht="12.75" customHeight="1" x14ac:dyDescent="0.2"/>
    <row r="393" ht="12.75" customHeight="1" x14ac:dyDescent="0.2"/>
    <row r="394" ht="12.75" customHeight="1" x14ac:dyDescent="0.2"/>
    <row r="395" ht="12.75" customHeight="1" x14ac:dyDescent="0.2"/>
    <row r="396" ht="12.75" customHeight="1" x14ac:dyDescent="0.2"/>
    <row r="397" ht="12.75" customHeight="1" x14ac:dyDescent="0.2"/>
    <row r="398" ht="12.75" customHeight="1" x14ac:dyDescent="0.2"/>
    <row r="399" ht="12.75" customHeight="1" x14ac:dyDescent="0.2"/>
    <row r="400" ht="12.75" customHeight="1" x14ac:dyDescent="0.2"/>
    <row r="401" ht="12.75" customHeight="1" x14ac:dyDescent="0.2"/>
    <row r="402" ht="12.75" customHeight="1" x14ac:dyDescent="0.2"/>
    <row r="403" ht="12.75" customHeight="1" x14ac:dyDescent="0.2"/>
    <row r="404" ht="12.75" customHeight="1" x14ac:dyDescent="0.2"/>
    <row r="405" ht="12.75" customHeight="1" x14ac:dyDescent="0.2"/>
    <row r="406" ht="12.75" customHeight="1" x14ac:dyDescent="0.2"/>
    <row r="407" ht="12.75" customHeight="1" x14ac:dyDescent="0.2"/>
    <row r="408" ht="12.75" customHeight="1" x14ac:dyDescent="0.2"/>
    <row r="409" ht="12.75" customHeight="1" x14ac:dyDescent="0.2"/>
    <row r="410" ht="12.75" customHeight="1" x14ac:dyDescent="0.2"/>
    <row r="411" ht="12.75" customHeight="1" x14ac:dyDescent="0.2"/>
    <row r="412" ht="12.75" customHeight="1" x14ac:dyDescent="0.2"/>
    <row r="413" ht="12.75" customHeight="1" x14ac:dyDescent="0.2"/>
    <row r="414" ht="12.75" customHeight="1" x14ac:dyDescent="0.2"/>
    <row r="415" ht="12.75" customHeight="1" x14ac:dyDescent="0.2"/>
    <row r="416" ht="12.75" customHeight="1" x14ac:dyDescent="0.2"/>
    <row r="417" ht="12.75" customHeight="1" x14ac:dyDescent="0.2"/>
    <row r="418" ht="12.75" customHeight="1" x14ac:dyDescent="0.2"/>
    <row r="419" ht="12.75" customHeight="1" x14ac:dyDescent="0.2"/>
    <row r="420" ht="12.75" customHeight="1" x14ac:dyDescent="0.2"/>
    <row r="421" ht="12.75" customHeight="1" x14ac:dyDescent="0.2"/>
    <row r="422" ht="12.75" customHeight="1" x14ac:dyDescent="0.2"/>
    <row r="423" ht="12.75" customHeight="1" x14ac:dyDescent="0.2"/>
    <row r="424" ht="12.75" customHeight="1" x14ac:dyDescent="0.2"/>
    <row r="425" ht="12.75" customHeight="1" x14ac:dyDescent="0.2"/>
    <row r="426" ht="12.75" customHeight="1" x14ac:dyDescent="0.2"/>
    <row r="427" ht="12.75" customHeight="1" x14ac:dyDescent="0.2"/>
    <row r="428" ht="12.75" customHeight="1" x14ac:dyDescent="0.2"/>
    <row r="429" ht="12.75" customHeight="1" x14ac:dyDescent="0.2"/>
    <row r="430" ht="12.75" customHeight="1" x14ac:dyDescent="0.2"/>
    <row r="431" ht="12.75" customHeight="1" x14ac:dyDescent="0.2"/>
    <row r="432" ht="12.75" customHeight="1" x14ac:dyDescent="0.2"/>
    <row r="433" ht="12.75" customHeight="1" x14ac:dyDescent="0.2"/>
    <row r="434" ht="12.75" customHeight="1" x14ac:dyDescent="0.2"/>
    <row r="435" ht="12.75" customHeight="1" x14ac:dyDescent="0.2"/>
    <row r="436" ht="12.75" customHeight="1" x14ac:dyDescent="0.2"/>
    <row r="437" ht="12.75" customHeight="1" x14ac:dyDescent="0.2"/>
    <row r="438" ht="12.75" customHeight="1" x14ac:dyDescent="0.2"/>
    <row r="439" ht="12.75" customHeight="1" x14ac:dyDescent="0.2"/>
    <row r="440" ht="12.75" customHeight="1" x14ac:dyDescent="0.2"/>
    <row r="441" ht="12.75" customHeight="1" x14ac:dyDescent="0.2"/>
    <row r="442" ht="12.75" customHeight="1" x14ac:dyDescent="0.2"/>
    <row r="443" ht="12.75" customHeight="1" x14ac:dyDescent="0.2"/>
    <row r="444" ht="12.75" customHeight="1" x14ac:dyDescent="0.2"/>
    <row r="445" ht="12.75" customHeight="1" x14ac:dyDescent="0.2"/>
    <row r="446" ht="12.75" customHeight="1" x14ac:dyDescent="0.2"/>
    <row r="447" ht="12.75" customHeight="1" x14ac:dyDescent="0.2"/>
    <row r="448" ht="12.75" customHeight="1" x14ac:dyDescent="0.2"/>
    <row r="449" ht="12.75" customHeight="1" x14ac:dyDescent="0.2"/>
    <row r="450" ht="12.75" customHeight="1" x14ac:dyDescent="0.2"/>
    <row r="451" ht="12.75" customHeight="1" x14ac:dyDescent="0.2"/>
    <row r="452" ht="12.75" customHeight="1" x14ac:dyDescent="0.2"/>
    <row r="453" ht="12.75" customHeight="1" x14ac:dyDescent="0.2"/>
    <row r="454" ht="12.75" customHeight="1" x14ac:dyDescent="0.2"/>
    <row r="455" ht="12.75" customHeight="1" x14ac:dyDescent="0.2"/>
    <row r="456" ht="12.75" customHeight="1" x14ac:dyDescent="0.2"/>
    <row r="457" ht="12.75" customHeight="1" x14ac:dyDescent="0.2"/>
    <row r="458" ht="12.75" customHeight="1" x14ac:dyDescent="0.2"/>
    <row r="459" ht="12.75" customHeight="1" x14ac:dyDescent="0.2"/>
    <row r="460" ht="12.75" customHeight="1" x14ac:dyDescent="0.2"/>
    <row r="461" ht="12.75" customHeight="1" x14ac:dyDescent="0.2"/>
    <row r="462" ht="12.75" customHeight="1" x14ac:dyDescent="0.2"/>
    <row r="463" ht="12.75" customHeight="1" x14ac:dyDescent="0.2"/>
    <row r="464" ht="12.75" customHeight="1" x14ac:dyDescent="0.2"/>
    <row r="465" ht="12.75" customHeight="1" x14ac:dyDescent="0.2"/>
    <row r="466" ht="12.75" customHeight="1" x14ac:dyDescent="0.2"/>
    <row r="467" ht="12.75" customHeight="1" x14ac:dyDescent="0.2"/>
    <row r="468" ht="12.75" customHeight="1" x14ac:dyDescent="0.2"/>
    <row r="469" ht="12.75" customHeight="1" x14ac:dyDescent="0.2"/>
    <row r="470" ht="12.75" customHeight="1" x14ac:dyDescent="0.2"/>
    <row r="471" ht="12.75" customHeight="1" x14ac:dyDescent="0.2"/>
    <row r="472" ht="12.75" customHeight="1" x14ac:dyDescent="0.2"/>
    <row r="473" ht="12.75" customHeight="1" x14ac:dyDescent="0.2"/>
    <row r="474" ht="12.75" customHeight="1" x14ac:dyDescent="0.2"/>
    <row r="475" ht="12.75" customHeight="1" x14ac:dyDescent="0.2"/>
    <row r="476" ht="12.75" customHeight="1" x14ac:dyDescent="0.2"/>
    <row r="477" ht="12.75" customHeight="1" x14ac:dyDescent="0.2"/>
    <row r="478" ht="12.75" customHeight="1" x14ac:dyDescent="0.2"/>
    <row r="479" ht="12.75" customHeight="1" x14ac:dyDescent="0.2"/>
    <row r="480" ht="12.75" customHeight="1" x14ac:dyDescent="0.2"/>
    <row r="481" ht="12.75" customHeight="1" x14ac:dyDescent="0.2"/>
    <row r="482" ht="12.75" customHeight="1" x14ac:dyDescent="0.2"/>
    <row r="483" ht="12.75" customHeight="1" x14ac:dyDescent="0.2"/>
    <row r="484" ht="12.75" customHeight="1" x14ac:dyDescent="0.2"/>
    <row r="485" ht="12.75" customHeight="1" x14ac:dyDescent="0.2"/>
    <row r="486" ht="12.75" customHeight="1" x14ac:dyDescent="0.2"/>
    <row r="487" ht="12.75" customHeight="1" x14ac:dyDescent="0.2"/>
    <row r="488" ht="12.75" customHeight="1" x14ac:dyDescent="0.2"/>
    <row r="489" ht="12.75" customHeight="1" x14ac:dyDescent="0.2"/>
    <row r="490" ht="12.75" customHeight="1" x14ac:dyDescent="0.2"/>
    <row r="491" ht="12.75" customHeight="1" x14ac:dyDescent="0.2"/>
    <row r="492" ht="12.75" customHeight="1" x14ac:dyDescent="0.2"/>
    <row r="493" ht="12.75" customHeight="1" x14ac:dyDescent="0.2"/>
    <row r="494" ht="12.75" customHeight="1" x14ac:dyDescent="0.2"/>
    <row r="495" ht="12.75" customHeight="1" x14ac:dyDescent="0.2"/>
    <row r="496" ht="12.75" customHeight="1" x14ac:dyDescent="0.2"/>
    <row r="497" ht="12.75" customHeight="1" x14ac:dyDescent="0.2"/>
    <row r="498" ht="12.75" customHeight="1" x14ac:dyDescent="0.2"/>
    <row r="499" ht="12.75" customHeight="1" x14ac:dyDescent="0.2"/>
    <row r="500" ht="12.75" customHeight="1" x14ac:dyDescent="0.2"/>
    <row r="501" ht="12.75" customHeight="1" x14ac:dyDescent="0.2"/>
    <row r="502" ht="12.75" customHeight="1" x14ac:dyDescent="0.2"/>
    <row r="503" ht="12.75" customHeight="1" x14ac:dyDescent="0.2"/>
    <row r="504" ht="12.75" customHeight="1" x14ac:dyDescent="0.2"/>
    <row r="505" ht="12.75" customHeight="1" x14ac:dyDescent="0.2"/>
    <row r="506" ht="12.75" customHeight="1" x14ac:dyDescent="0.2"/>
    <row r="507" ht="12.75" customHeight="1" x14ac:dyDescent="0.2"/>
    <row r="508" ht="12.75" customHeight="1" x14ac:dyDescent="0.2"/>
    <row r="509" ht="12.75" customHeight="1" x14ac:dyDescent="0.2"/>
    <row r="510" ht="12.75" customHeight="1" x14ac:dyDescent="0.2"/>
    <row r="511" ht="12.75" customHeight="1" x14ac:dyDescent="0.2"/>
    <row r="512" ht="12.75" customHeight="1" x14ac:dyDescent="0.2"/>
    <row r="513" ht="12.75" customHeight="1" x14ac:dyDescent="0.2"/>
    <row r="514" ht="12.75" customHeight="1" x14ac:dyDescent="0.2"/>
    <row r="515" ht="12.75" customHeight="1" x14ac:dyDescent="0.2"/>
    <row r="516" ht="12.75" customHeight="1" x14ac:dyDescent="0.2"/>
    <row r="517" ht="12.75" customHeight="1" x14ac:dyDescent="0.2"/>
    <row r="518" ht="12.75" customHeight="1" x14ac:dyDescent="0.2"/>
    <row r="519" ht="12.75" customHeight="1" x14ac:dyDescent="0.2"/>
    <row r="520" ht="12.75" customHeight="1" x14ac:dyDescent="0.2"/>
    <row r="521" ht="12.75" customHeight="1" x14ac:dyDescent="0.2"/>
    <row r="522" ht="12.75" customHeight="1" x14ac:dyDescent="0.2"/>
    <row r="523" ht="12.75" customHeight="1" x14ac:dyDescent="0.2"/>
    <row r="524" ht="12.75" customHeight="1" x14ac:dyDescent="0.2"/>
    <row r="525" ht="12.75" customHeight="1" x14ac:dyDescent="0.2"/>
    <row r="526" ht="12.75" customHeight="1" x14ac:dyDescent="0.2"/>
    <row r="527" ht="12.75" customHeight="1" x14ac:dyDescent="0.2"/>
    <row r="528" ht="12.75" customHeight="1" x14ac:dyDescent="0.2"/>
    <row r="529" ht="12.75" customHeight="1" x14ac:dyDescent="0.2"/>
    <row r="530" ht="12.75" customHeight="1" x14ac:dyDescent="0.2"/>
    <row r="531" ht="12.75" customHeight="1" x14ac:dyDescent="0.2"/>
    <row r="532" ht="12.75" customHeight="1" x14ac:dyDescent="0.2"/>
    <row r="533" ht="12.75" customHeight="1" x14ac:dyDescent="0.2"/>
    <row r="534" ht="12.75" customHeight="1" x14ac:dyDescent="0.2"/>
    <row r="535" ht="12.75" customHeight="1" x14ac:dyDescent="0.2"/>
    <row r="536" ht="12.75" customHeight="1" x14ac:dyDescent="0.2"/>
    <row r="537" ht="12.75" customHeight="1" x14ac:dyDescent="0.2"/>
    <row r="538" ht="12.75" customHeight="1" x14ac:dyDescent="0.2"/>
    <row r="539" ht="12.75" customHeight="1" x14ac:dyDescent="0.2"/>
    <row r="540" ht="12.75" customHeight="1" x14ac:dyDescent="0.2"/>
    <row r="541" ht="12.75" customHeight="1" x14ac:dyDescent="0.2"/>
    <row r="542" ht="12.75" customHeight="1" x14ac:dyDescent="0.2"/>
    <row r="543" ht="12.75" customHeight="1" x14ac:dyDescent="0.2"/>
    <row r="544" ht="12.75" customHeight="1" x14ac:dyDescent="0.2"/>
    <row r="545" ht="12.75" customHeight="1" x14ac:dyDescent="0.2"/>
    <row r="546" ht="12.75" customHeight="1" x14ac:dyDescent="0.2"/>
    <row r="547" ht="12.75" customHeight="1" x14ac:dyDescent="0.2"/>
    <row r="548" ht="12.75" customHeight="1" x14ac:dyDescent="0.2"/>
    <row r="549" ht="12.75" customHeight="1" x14ac:dyDescent="0.2"/>
    <row r="550" ht="12.75" customHeight="1" x14ac:dyDescent="0.2"/>
    <row r="551" ht="12.75" customHeight="1" x14ac:dyDescent="0.2"/>
    <row r="552" ht="12.75" customHeight="1" x14ac:dyDescent="0.2"/>
    <row r="553" ht="12.75" customHeight="1" x14ac:dyDescent="0.2"/>
    <row r="554" ht="12.75" customHeight="1" x14ac:dyDescent="0.2"/>
    <row r="555" ht="12.75" customHeight="1" x14ac:dyDescent="0.2"/>
    <row r="556" ht="12.75" customHeight="1" x14ac:dyDescent="0.2"/>
    <row r="557" ht="12.75" customHeight="1" x14ac:dyDescent="0.2"/>
    <row r="558" ht="12.75" customHeight="1" x14ac:dyDescent="0.2"/>
    <row r="559" ht="12.75" customHeight="1" x14ac:dyDescent="0.2"/>
    <row r="560" ht="12.75" customHeight="1" x14ac:dyDescent="0.2"/>
    <row r="561" ht="12.75" customHeight="1" x14ac:dyDescent="0.2"/>
    <row r="562" ht="12.75" customHeight="1" x14ac:dyDescent="0.2"/>
    <row r="563" ht="12.75" customHeight="1" x14ac:dyDescent="0.2"/>
    <row r="564" ht="12.75" customHeight="1" x14ac:dyDescent="0.2"/>
    <row r="565" ht="12.75" customHeight="1" x14ac:dyDescent="0.2"/>
    <row r="566" ht="12.75" customHeight="1" x14ac:dyDescent="0.2"/>
    <row r="567" ht="12.75" customHeight="1" x14ac:dyDescent="0.2"/>
    <row r="568" ht="12.75" customHeight="1" x14ac:dyDescent="0.2"/>
    <row r="569" ht="12.75" customHeight="1" x14ac:dyDescent="0.2"/>
    <row r="570" ht="12.75" customHeight="1" x14ac:dyDescent="0.2"/>
    <row r="571" ht="12.75" customHeight="1" x14ac:dyDescent="0.2"/>
    <row r="572" ht="12.75" customHeight="1" x14ac:dyDescent="0.2"/>
    <row r="573" ht="12.75" customHeight="1" x14ac:dyDescent="0.2"/>
    <row r="574" ht="12.75" customHeight="1" x14ac:dyDescent="0.2"/>
    <row r="575" ht="12.75" customHeight="1" x14ac:dyDescent="0.2"/>
    <row r="576" ht="12.75" customHeight="1" x14ac:dyDescent="0.2"/>
    <row r="577" ht="12.75" customHeight="1" x14ac:dyDescent="0.2"/>
    <row r="578" ht="12.75" customHeight="1" x14ac:dyDescent="0.2"/>
    <row r="579" ht="12.75" customHeight="1" x14ac:dyDescent="0.2"/>
    <row r="580" ht="12.75" customHeight="1" x14ac:dyDescent="0.2"/>
    <row r="581" ht="12.75" customHeight="1" x14ac:dyDescent="0.2"/>
    <row r="582" ht="12.75" customHeight="1" x14ac:dyDescent="0.2"/>
    <row r="583" ht="12.75" customHeight="1" x14ac:dyDescent="0.2"/>
    <row r="584" ht="12.75" customHeight="1" x14ac:dyDescent="0.2"/>
    <row r="585" ht="12.75" customHeight="1" x14ac:dyDescent="0.2"/>
    <row r="586" ht="12.75" customHeight="1" x14ac:dyDescent="0.2"/>
    <row r="587" ht="12.75" customHeight="1" x14ac:dyDescent="0.2"/>
    <row r="588" ht="12.75" customHeight="1" x14ac:dyDescent="0.2"/>
    <row r="589" ht="12.75" customHeight="1" x14ac:dyDescent="0.2"/>
    <row r="590" ht="12.75" customHeight="1" x14ac:dyDescent="0.2"/>
    <row r="591" ht="12.75" customHeight="1" x14ac:dyDescent="0.2"/>
    <row r="592" ht="12.75" customHeight="1" x14ac:dyDescent="0.2"/>
    <row r="593" ht="12.75" customHeight="1" x14ac:dyDescent="0.2"/>
    <row r="594" ht="12.75" customHeight="1" x14ac:dyDescent="0.2"/>
    <row r="595" ht="12.75" customHeight="1" x14ac:dyDescent="0.2"/>
    <row r="596" ht="12.75" customHeight="1" x14ac:dyDescent="0.2"/>
    <row r="597" ht="12.75" customHeight="1" x14ac:dyDescent="0.2"/>
    <row r="598" ht="12.75" customHeight="1" x14ac:dyDescent="0.2"/>
    <row r="599" ht="12.75" customHeight="1" x14ac:dyDescent="0.2"/>
    <row r="600" ht="12.75" customHeight="1" x14ac:dyDescent="0.2"/>
    <row r="601" ht="12.75" customHeight="1" x14ac:dyDescent="0.2"/>
    <row r="602" ht="12.75" customHeight="1" x14ac:dyDescent="0.2"/>
    <row r="603" ht="12.75" customHeight="1" x14ac:dyDescent="0.2"/>
    <row r="604" ht="12.75" customHeight="1" x14ac:dyDescent="0.2"/>
    <row r="605" ht="12.75" customHeight="1" x14ac:dyDescent="0.2"/>
    <row r="606" ht="12.75" customHeight="1" x14ac:dyDescent="0.2"/>
    <row r="607" ht="12.75" customHeight="1" x14ac:dyDescent="0.2"/>
    <row r="608" ht="12.75" customHeight="1" x14ac:dyDescent="0.2"/>
    <row r="609" ht="12.75" customHeight="1" x14ac:dyDescent="0.2"/>
    <row r="610" ht="12.75" customHeight="1" x14ac:dyDescent="0.2"/>
    <row r="611" ht="12.75" customHeight="1" x14ac:dyDescent="0.2"/>
    <row r="612" ht="12.75" customHeight="1" x14ac:dyDescent="0.2"/>
    <row r="613" ht="12.75" customHeight="1" x14ac:dyDescent="0.2"/>
    <row r="614" ht="12.75" customHeight="1" x14ac:dyDescent="0.2"/>
    <row r="615" ht="12.75" customHeight="1" x14ac:dyDescent="0.2"/>
    <row r="616" ht="12.75" customHeight="1" x14ac:dyDescent="0.2"/>
    <row r="617" ht="12.75" customHeight="1" x14ac:dyDescent="0.2"/>
    <row r="618" ht="12.75" customHeight="1" x14ac:dyDescent="0.2"/>
    <row r="619" ht="12.75" customHeight="1" x14ac:dyDescent="0.2"/>
    <row r="620" ht="12.75" customHeight="1" x14ac:dyDescent="0.2"/>
    <row r="621" ht="12.75" customHeight="1" x14ac:dyDescent="0.2"/>
    <row r="622" ht="12.75" customHeight="1" x14ac:dyDescent="0.2"/>
    <row r="623" ht="12.75" customHeight="1" x14ac:dyDescent="0.2"/>
    <row r="624" ht="12.75" customHeight="1" x14ac:dyDescent="0.2"/>
    <row r="625" ht="12.75" customHeight="1" x14ac:dyDescent="0.2"/>
    <row r="626" ht="12.75" customHeight="1" x14ac:dyDescent="0.2"/>
    <row r="627" ht="12.75" customHeight="1" x14ac:dyDescent="0.2"/>
    <row r="628" ht="12.75" customHeight="1" x14ac:dyDescent="0.2"/>
    <row r="629" ht="12.75" customHeight="1" x14ac:dyDescent="0.2"/>
    <row r="630" ht="12.75" customHeight="1" x14ac:dyDescent="0.2"/>
    <row r="631" ht="12.75" customHeight="1" x14ac:dyDescent="0.2"/>
    <row r="632" ht="12.75" customHeight="1" x14ac:dyDescent="0.2"/>
    <row r="633" ht="12.75" customHeight="1" x14ac:dyDescent="0.2"/>
    <row r="634" ht="12.75" customHeight="1" x14ac:dyDescent="0.2"/>
    <row r="635" ht="12.75" customHeight="1" x14ac:dyDescent="0.2"/>
    <row r="636" ht="12.75" customHeight="1" x14ac:dyDescent="0.2"/>
    <row r="637" ht="12.75" customHeight="1" x14ac:dyDescent="0.2"/>
    <row r="638" ht="12.75" customHeight="1" x14ac:dyDescent="0.2"/>
    <row r="639" ht="12.75" customHeight="1" x14ac:dyDescent="0.2"/>
    <row r="640" ht="12.75" customHeight="1" x14ac:dyDescent="0.2"/>
    <row r="641" ht="12.75" customHeight="1" x14ac:dyDescent="0.2"/>
    <row r="642" ht="12.75" customHeight="1" x14ac:dyDescent="0.2"/>
    <row r="643" ht="12.75" customHeight="1" x14ac:dyDescent="0.2"/>
    <row r="644" ht="12.75" customHeight="1" x14ac:dyDescent="0.2"/>
    <row r="645" ht="12.75" customHeight="1" x14ac:dyDescent="0.2"/>
    <row r="646" ht="12.75" customHeight="1" x14ac:dyDescent="0.2"/>
    <row r="647" ht="12.75" customHeight="1" x14ac:dyDescent="0.2"/>
    <row r="648" ht="12.75" customHeight="1" x14ac:dyDescent="0.2"/>
    <row r="649" ht="12.75" customHeight="1" x14ac:dyDescent="0.2"/>
    <row r="650" ht="12.75" customHeight="1" x14ac:dyDescent="0.2"/>
    <row r="651" ht="12.75" customHeight="1" x14ac:dyDescent="0.2"/>
    <row r="652" ht="12.75" customHeight="1" x14ac:dyDescent="0.2"/>
    <row r="653" ht="12.75" customHeight="1" x14ac:dyDescent="0.2"/>
    <row r="654" ht="12.75" customHeight="1" x14ac:dyDescent="0.2"/>
    <row r="655" ht="12.75" customHeight="1" x14ac:dyDescent="0.2"/>
    <row r="656" ht="12.75" customHeight="1" x14ac:dyDescent="0.2"/>
    <row r="657" ht="12.75" customHeight="1" x14ac:dyDescent="0.2"/>
    <row r="658" ht="12.75" customHeight="1" x14ac:dyDescent="0.2"/>
    <row r="659" ht="12.75" customHeight="1" x14ac:dyDescent="0.2"/>
    <row r="660" ht="12.75" customHeight="1" x14ac:dyDescent="0.2"/>
    <row r="661" ht="12.75" customHeight="1" x14ac:dyDescent="0.2"/>
    <row r="662" ht="12.75" customHeight="1" x14ac:dyDescent="0.2"/>
    <row r="663" ht="12.75" customHeight="1" x14ac:dyDescent="0.2"/>
    <row r="664" ht="12.75" customHeight="1" x14ac:dyDescent="0.2"/>
    <row r="665" ht="12.75" customHeight="1" x14ac:dyDescent="0.2"/>
    <row r="666" ht="12.75" customHeight="1" x14ac:dyDescent="0.2"/>
    <row r="667" ht="12.75" customHeight="1" x14ac:dyDescent="0.2"/>
    <row r="668" ht="12.75" customHeight="1" x14ac:dyDescent="0.2"/>
    <row r="669" ht="12.75" customHeight="1" x14ac:dyDescent="0.2"/>
    <row r="670" ht="12.75" customHeight="1" x14ac:dyDescent="0.2"/>
    <row r="671" ht="12.75" customHeight="1" x14ac:dyDescent="0.2"/>
    <row r="672" ht="12.75" customHeight="1" x14ac:dyDescent="0.2"/>
    <row r="673" ht="12.75" customHeight="1" x14ac:dyDescent="0.2"/>
    <row r="674" ht="12.75" customHeight="1" x14ac:dyDescent="0.2"/>
    <row r="675" ht="12.75" customHeight="1" x14ac:dyDescent="0.2"/>
    <row r="676" ht="12.75" customHeight="1" x14ac:dyDescent="0.2"/>
    <row r="677" ht="12.75" customHeight="1" x14ac:dyDescent="0.2"/>
    <row r="678" ht="12.75" customHeight="1" x14ac:dyDescent="0.2"/>
    <row r="679" ht="12.75" customHeight="1" x14ac:dyDescent="0.2"/>
    <row r="680" ht="12.75" customHeight="1" x14ac:dyDescent="0.2"/>
    <row r="681" ht="12.75" customHeight="1" x14ac:dyDescent="0.2"/>
    <row r="682" ht="12.75" customHeight="1" x14ac:dyDescent="0.2"/>
    <row r="683" ht="12.75" customHeight="1" x14ac:dyDescent="0.2"/>
    <row r="684" ht="12.75" customHeight="1" x14ac:dyDescent="0.2"/>
    <row r="685" ht="12.75" customHeight="1" x14ac:dyDescent="0.2"/>
    <row r="686" ht="12.75" customHeight="1" x14ac:dyDescent="0.2"/>
    <row r="687" ht="12.75" customHeight="1" x14ac:dyDescent="0.2"/>
    <row r="688" ht="12.75" customHeight="1" x14ac:dyDescent="0.2"/>
    <row r="689" ht="12.75" customHeight="1" x14ac:dyDescent="0.2"/>
    <row r="690" ht="12.75" customHeight="1" x14ac:dyDescent="0.2"/>
    <row r="691" ht="12.75" customHeight="1" x14ac:dyDescent="0.2"/>
    <row r="692" ht="12.75" customHeight="1" x14ac:dyDescent="0.2"/>
    <row r="693" ht="12.75" customHeight="1" x14ac:dyDescent="0.2"/>
    <row r="694" ht="12.75" customHeight="1" x14ac:dyDescent="0.2"/>
    <row r="695" ht="12.75" customHeight="1" x14ac:dyDescent="0.2"/>
    <row r="696" ht="12.75" customHeight="1" x14ac:dyDescent="0.2"/>
    <row r="697" ht="12.75" customHeight="1" x14ac:dyDescent="0.2"/>
    <row r="698" ht="12.75" customHeight="1" x14ac:dyDescent="0.2"/>
    <row r="699" ht="12.75" customHeight="1" x14ac:dyDescent="0.2"/>
    <row r="700" ht="12.75" customHeight="1" x14ac:dyDescent="0.2"/>
    <row r="701" ht="12.75" customHeight="1" x14ac:dyDescent="0.2"/>
    <row r="702" ht="12.75" customHeight="1" x14ac:dyDescent="0.2"/>
    <row r="703" ht="12.75" customHeight="1" x14ac:dyDescent="0.2"/>
    <row r="704" ht="12.75" customHeight="1" x14ac:dyDescent="0.2"/>
    <row r="705" ht="12.75" customHeight="1" x14ac:dyDescent="0.2"/>
    <row r="706" ht="12.75" customHeight="1" x14ac:dyDescent="0.2"/>
    <row r="707" ht="12.75" customHeight="1" x14ac:dyDescent="0.2"/>
    <row r="708" ht="12.75" customHeight="1" x14ac:dyDescent="0.2"/>
    <row r="709" ht="12.75" customHeight="1" x14ac:dyDescent="0.2"/>
    <row r="710" ht="12.75" customHeight="1" x14ac:dyDescent="0.2"/>
    <row r="711" ht="12.75" customHeight="1" x14ac:dyDescent="0.2"/>
    <row r="712" ht="12.75" customHeight="1" x14ac:dyDescent="0.2"/>
    <row r="713" ht="12.75" customHeight="1" x14ac:dyDescent="0.2"/>
    <row r="714" ht="12.75" customHeight="1" x14ac:dyDescent="0.2"/>
    <row r="715" ht="12.75" customHeight="1" x14ac:dyDescent="0.2"/>
    <row r="716" ht="12.75" customHeight="1" x14ac:dyDescent="0.2"/>
    <row r="717" ht="12.75" customHeight="1" x14ac:dyDescent="0.2"/>
    <row r="718" ht="12.75" customHeight="1" x14ac:dyDescent="0.2"/>
    <row r="719" ht="12.75" customHeight="1" x14ac:dyDescent="0.2"/>
    <row r="720" ht="12.75" customHeight="1" x14ac:dyDescent="0.2"/>
    <row r="721" ht="12.75" customHeight="1" x14ac:dyDescent="0.2"/>
    <row r="722" ht="12.75" customHeight="1" x14ac:dyDescent="0.2"/>
    <row r="723" ht="12.75" customHeight="1" x14ac:dyDescent="0.2"/>
    <row r="724" ht="12.75" customHeight="1" x14ac:dyDescent="0.2"/>
    <row r="725" ht="12.75" customHeight="1" x14ac:dyDescent="0.2"/>
    <row r="726" ht="12.75" customHeight="1" x14ac:dyDescent="0.2"/>
    <row r="727" ht="12.75" customHeight="1" x14ac:dyDescent="0.2"/>
    <row r="728" ht="12.75" customHeight="1" x14ac:dyDescent="0.2"/>
    <row r="729" ht="12.75" customHeight="1" x14ac:dyDescent="0.2"/>
    <row r="730" ht="12.75" customHeight="1" x14ac:dyDescent="0.2"/>
    <row r="731" ht="12.75" customHeight="1" x14ac:dyDescent="0.2"/>
    <row r="732" ht="12.75" customHeight="1" x14ac:dyDescent="0.2"/>
    <row r="733" ht="12.75" customHeight="1" x14ac:dyDescent="0.2"/>
    <row r="734" ht="12.75" customHeight="1" x14ac:dyDescent="0.2"/>
    <row r="735" ht="12.75" customHeight="1" x14ac:dyDescent="0.2"/>
    <row r="736" ht="12.75" customHeight="1" x14ac:dyDescent="0.2"/>
    <row r="737" ht="12.75" customHeight="1" x14ac:dyDescent="0.2"/>
    <row r="738" ht="12.75" customHeight="1" x14ac:dyDescent="0.2"/>
    <row r="739" ht="12.75" customHeight="1" x14ac:dyDescent="0.2"/>
    <row r="740" ht="12.75" customHeight="1" x14ac:dyDescent="0.2"/>
    <row r="741" ht="12.75" customHeight="1" x14ac:dyDescent="0.2"/>
    <row r="742" ht="12.75" customHeight="1" x14ac:dyDescent="0.2"/>
    <row r="743" ht="12.75" customHeight="1" x14ac:dyDescent="0.2"/>
    <row r="744" ht="12.75" customHeight="1" x14ac:dyDescent="0.2"/>
    <row r="745" ht="12.75" customHeight="1" x14ac:dyDescent="0.2"/>
    <row r="746" ht="12.75" customHeight="1" x14ac:dyDescent="0.2"/>
    <row r="747" ht="12.75" customHeight="1" x14ac:dyDescent="0.2"/>
    <row r="748" ht="12.75" customHeight="1" x14ac:dyDescent="0.2"/>
    <row r="749" ht="12.75" customHeight="1" x14ac:dyDescent="0.2"/>
    <row r="750" ht="12.75" customHeight="1" x14ac:dyDescent="0.2"/>
    <row r="751" ht="12.75" customHeight="1" x14ac:dyDescent="0.2"/>
    <row r="752" ht="12.75" customHeight="1" x14ac:dyDescent="0.2"/>
    <row r="753" ht="12.75" customHeight="1" x14ac:dyDescent="0.2"/>
    <row r="754" ht="12.75" customHeight="1" x14ac:dyDescent="0.2"/>
    <row r="755" ht="12.75" customHeight="1" x14ac:dyDescent="0.2"/>
    <row r="756" ht="12.75" customHeight="1" x14ac:dyDescent="0.2"/>
    <row r="757" ht="12.75" customHeight="1" x14ac:dyDescent="0.2"/>
    <row r="758" ht="12.75" customHeight="1" x14ac:dyDescent="0.2"/>
    <row r="759" ht="12.75" customHeight="1" x14ac:dyDescent="0.2"/>
    <row r="760" ht="12.75" customHeight="1" x14ac:dyDescent="0.2"/>
    <row r="761" ht="12.75" customHeight="1" x14ac:dyDescent="0.2"/>
    <row r="762" ht="12.75" customHeight="1" x14ac:dyDescent="0.2"/>
    <row r="763" ht="12.75" customHeight="1" x14ac:dyDescent="0.2"/>
    <row r="764" ht="12.75" customHeight="1" x14ac:dyDescent="0.2"/>
    <row r="765" ht="12.75" customHeight="1" x14ac:dyDescent="0.2"/>
    <row r="766" ht="12.75" customHeight="1" x14ac:dyDescent="0.2"/>
    <row r="767" ht="12.75" customHeight="1" x14ac:dyDescent="0.2"/>
    <row r="768" ht="12.75" customHeight="1" x14ac:dyDescent="0.2"/>
    <row r="769" ht="12.75" customHeight="1" x14ac:dyDescent="0.2"/>
    <row r="770" ht="12.75" customHeight="1" x14ac:dyDescent="0.2"/>
    <row r="771" ht="12.75" customHeight="1" x14ac:dyDescent="0.2"/>
    <row r="772" ht="12.75" customHeight="1" x14ac:dyDescent="0.2"/>
    <row r="773" ht="12.75" customHeight="1" x14ac:dyDescent="0.2"/>
    <row r="774" ht="12.75" customHeight="1" x14ac:dyDescent="0.2"/>
    <row r="775" ht="12.75" customHeight="1" x14ac:dyDescent="0.2"/>
    <row r="776" ht="12.75" customHeight="1" x14ac:dyDescent="0.2"/>
    <row r="777" ht="12.75" customHeight="1" x14ac:dyDescent="0.2"/>
    <row r="778" ht="12.75" customHeight="1" x14ac:dyDescent="0.2"/>
    <row r="779" ht="12.75" customHeight="1" x14ac:dyDescent="0.2"/>
    <row r="780" ht="12.75" customHeight="1" x14ac:dyDescent="0.2"/>
    <row r="781" ht="12.75" customHeight="1" x14ac:dyDescent="0.2"/>
    <row r="782" ht="12.75" customHeight="1" x14ac:dyDescent="0.2"/>
    <row r="783" ht="12.75" customHeight="1" x14ac:dyDescent="0.2"/>
    <row r="784" ht="12.75" customHeight="1" x14ac:dyDescent="0.2"/>
    <row r="785" ht="12.75" customHeight="1" x14ac:dyDescent="0.2"/>
    <row r="786" ht="12.75" customHeight="1" x14ac:dyDescent="0.2"/>
    <row r="787" ht="12.75" customHeight="1" x14ac:dyDescent="0.2"/>
    <row r="788" ht="12.75" customHeight="1" x14ac:dyDescent="0.2"/>
    <row r="789" ht="12.75" customHeight="1" x14ac:dyDescent="0.2"/>
    <row r="790" ht="12.75" customHeight="1" x14ac:dyDescent="0.2"/>
    <row r="791" ht="12.75" customHeight="1" x14ac:dyDescent="0.2"/>
    <row r="792" ht="12.75" customHeight="1" x14ac:dyDescent="0.2"/>
    <row r="793" ht="12.75" customHeight="1" x14ac:dyDescent="0.2"/>
    <row r="794" ht="12.75" customHeight="1" x14ac:dyDescent="0.2"/>
    <row r="795" ht="12.75" customHeight="1" x14ac:dyDescent="0.2"/>
    <row r="796" ht="12.75" customHeight="1" x14ac:dyDescent="0.2"/>
    <row r="797" ht="12.75" customHeight="1" x14ac:dyDescent="0.2"/>
    <row r="798" ht="12.75" customHeight="1" x14ac:dyDescent="0.2"/>
    <row r="799" ht="12.75" customHeight="1" x14ac:dyDescent="0.2"/>
    <row r="800" ht="12.75" customHeight="1" x14ac:dyDescent="0.2"/>
    <row r="801" ht="12.75" customHeight="1" x14ac:dyDescent="0.2"/>
    <row r="802" ht="12.75" customHeight="1" x14ac:dyDescent="0.2"/>
    <row r="803" ht="12.75" customHeight="1" x14ac:dyDescent="0.2"/>
    <row r="804" ht="12.75" customHeight="1" x14ac:dyDescent="0.2"/>
    <row r="805" ht="12.75" customHeight="1" x14ac:dyDescent="0.2"/>
    <row r="806" ht="12.75" customHeight="1" x14ac:dyDescent="0.2"/>
    <row r="807" ht="12.75" customHeight="1" x14ac:dyDescent="0.2"/>
    <row r="808" ht="12.75" customHeight="1" x14ac:dyDescent="0.2"/>
    <row r="809" ht="12.75" customHeight="1" x14ac:dyDescent="0.2"/>
    <row r="810" ht="12.75" customHeight="1" x14ac:dyDescent="0.2"/>
    <row r="811" ht="12.75" customHeight="1" x14ac:dyDescent="0.2"/>
    <row r="812" ht="12.75" customHeight="1" x14ac:dyDescent="0.2"/>
    <row r="813" ht="12.75" customHeight="1" x14ac:dyDescent="0.2"/>
    <row r="814" ht="12.75" customHeight="1" x14ac:dyDescent="0.2"/>
    <row r="815" ht="12.75" customHeight="1" x14ac:dyDescent="0.2"/>
    <row r="816" ht="12.75" customHeight="1" x14ac:dyDescent="0.2"/>
    <row r="817" ht="12.75" customHeight="1" x14ac:dyDescent="0.2"/>
    <row r="818" ht="12.75" customHeight="1" x14ac:dyDescent="0.2"/>
    <row r="819" ht="12.75" customHeight="1" x14ac:dyDescent="0.2"/>
    <row r="820" ht="12.75" customHeight="1" x14ac:dyDescent="0.2"/>
    <row r="821" ht="12.75" customHeight="1" x14ac:dyDescent="0.2"/>
    <row r="822" ht="12.75" customHeight="1" x14ac:dyDescent="0.2"/>
    <row r="823" ht="12.75" customHeight="1" x14ac:dyDescent="0.2"/>
    <row r="824" ht="12.75" customHeight="1" x14ac:dyDescent="0.2"/>
    <row r="825" ht="12.75" customHeight="1" x14ac:dyDescent="0.2"/>
    <row r="826" ht="12.75" customHeight="1" x14ac:dyDescent="0.2"/>
    <row r="827" ht="12.75" customHeight="1" x14ac:dyDescent="0.2"/>
    <row r="828" ht="12.75" customHeight="1" x14ac:dyDescent="0.2"/>
    <row r="829" ht="12.75" customHeight="1" x14ac:dyDescent="0.2"/>
    <row r="830" ht="12.75" customHeight="1" x14ac:dyDescent="0.2"/>
    <row r="831" ht="12.75" customHeight="1" x14ac:dyDescent="0.2"/>
    <row r="832" ht="12.75" customHeight="1" x14ac:dyDescent="0.2"/>
    <row r="833" ht="12.75" customHeight="1" x14ac:dyDescent="0.2"/>
    <row r="834" ht="12.75" customHeight="1" x14ac:dyDescent="0.2"/>
    <row r="835" ht="12.75" customHeight="1" x14ac:dyDescent="0.2"/>
    <row r="836" ht="12.75" customHeight="1" x14ac:dyDescent="0.2"/>
    <row r="837" ht="12.75" customHeight="1" x14ac:dyDescent="0.2"/>
    <row r="838" ht="12.75" customHeight="1" x14ac:dyDescent="0.2"/>
    <row r="839" ht="12.75" customHeight="1" x14ac:dyDescent="0.2"/>
    <row r="840" ht="12.75" customHeight="1" x14ac:dyDescent="0.2"/>
    <row r="841" ht="12.75" customHeight="1" x14ac:dyDescent="0.2"/>
    <row r="842" ht="12.75" customHeight="1" x14ac:dyDescent="0.2"/>
    <row r="843" ht="12.75" customHeight="1" x14ac:dyDescent="0.2"/>
    <row r="844" ht="12.75" customHeight="1" x14ac:dyDescent="0.2"/>
    <row r="845" ht="12.75" customHeight="1" x14ac:dyDescent="0.2"/>
    <row r="846" ht="12.75" customHeight="1" x14ac:dyDescent="0.2"/>
    <row r="847" ht="12.75" customHeight="1" x14ac:dyDescent="0.2"/>
    <row r="848" ht="12.75" customHeight="1" x14ac:dyDescent="0.2"/>
    <row r="849" ht="12.75" customHeight="1" x14ac:dyDescent="0.2"/>
    <row r="850" ht="12.75" customHeight="1" x14ac:dyDescent="0.2"/>
    <row r="851" ht="12.75" customHeight="1" x14ac:dyDescent="0.2"/>
    <row r="852" ht="12.75" customHeight="1" x14ac:dyDescent="0.2"/>
    <row r="853" ht="12.75" customHeight="1" x14ac:dyDescent="0.2"/>
    <row r="854" ht="12.75" customHeight="1" x14ac:dyDescent="0.2"/>
    <row r="855" ht="12.75" customHeight="1" x14ac:dyDescent="0.2"/>
    <row r="856" ht="12.75" customHeight="1" x14ac:dyDescent="0.2"/>
    <row r="857" ht="12.75" customHeight="1" x14ac:dyDescent="0.2"/>
    <row r="858" ht="12.75" customHeight="1" x14ac:dyDescent="0.2"/>
    <row r="859" ht="12.75" customHeight="1" x14ac:dyDescent="0.2"/>
    <row r="860" ht="12.75" customHeight="1" x14ac:dyDescent="0.2"/>
    <row r="861" ht="12.75" customHeight="1" x14ac:dyDescent="0.2"/>
    <row r="862" ht="12.75" customHeight="1" x14ac:dyDescent="0.2"/>
    <row r="863" ht="12.75" customHeight="1" x14ac:dyDescent="0.2"/>
    <row r="864" ht="12.75" customHeight="1" x14ac:dyDescent="0.2"/>
    <row r="865" ht="12.75" customHeight="1" x14ac:dyDescent="0.2"/>
    <row r="866" ht="12.75" customHeight="1" x14ac:dyDescent="0.2"/>
    <row r="867" ht="12.75" customHeight="1" x14ac:dyDescent="0.2"/>
    <row r="868" ht="12.75" customHeight="1" x14ac:dyDescent="0.2"/>
    <row r="869" ht="12.75" customHeight="1" x14ac:dyDescent="0.2"/>
    <row r="870" ht="12.75" customHeight="1" x14ac:dyDescent="0.2"/>
    <row r="871" ht="12.75" customHeight="1" x14ac:dyDescent="0.2"/>
    <row r="872" ht="12.75" customHeight="1" x14ac:dyDescent="0.2"/>
    <row r="873" ht="12.75" customHeight="1" x14ac:dyDescent="0.2"/>
    <row r="874" ht="12.75" customHeight="1" x14ac:dyDescent="0.2"/>
    <row r="875" ht="12.75" customHeight="1" x14ac:dyDescent="0.2"/>
    <row r="876" ht="12.75" customHeight="1" x14ac:dyDescent="0.2"/>
    <row r="877" ht="12.75" customHeight="1" x14ac:dyDescent="0.2"/>
    <row r="878" ht="12.75" customHeight="1" x14ac:dyDescent="0.2"/>
    <row r="879" ht="12.75" customHeight="1" x14ac:dyDescent="0.2"/>
    <row r="880" ht="12.75" customHeight="1" x14ac:dyDescent="0.2"/>
    <row r="881" ht="12.75" customHeight="1" x14ac:dyDescent="0.2"/>
    <row r="882" ht="12.75" customHeight="1" x14ac:dyDescent="0.2"/>
    <row r="883" ht="12.75" customHeight="1" x14ac:dyDescent="0.2"/>
    <row r="884" ht="12.75" customHeight="1" x14ac:dyDescent="0.2"/>
    <row r="885" ht="12.75" customHeight="1" x14ac:dyDescent="0.2"/>
    <row r="886" ht="12.75" customHeight="1" x14ac:dyDescent="0.2"/>
    <row r="887" ht="12.75" customHeight="1" x14ac:dyDescent="0.2"/>
    <row r="888" ht="12.75" customHeight="1" x14ac:dyDescent="0.2"/>
    <row r="889" ht="12.75" customHeight="1" x14ac:dyDescent="0.2"/>
    <row r="890" ht="12.75" customHeight="1" x14ac:dyDescent="0.2"/>
    <row r="891" ht="12.75" customHeight="1" x14ac:dyDescent="0.2"/>
    <row r="892" ht="12.75" customHeight="1" x14ac:dyDescent="0.2"/>
    <row r="893" ht="12.75" customHeight="1" x14ac:dyDescent="0.2"/>
    <row r="894" ht="12.75" customHeight="1" x14ac:dyDescent="0.2"/>
    <row r="895" ht="12.75" customHeight="1" x14ac:dyDescent="0.2"/>
    <row r="896" ht="12.75" customHeight="1" x14ac:dyDescent="0.2"/>
    <row r="897" ht="12.75" customHeight="1" x14ac:dyDescent="0.2"/>
    <row r="898" ht="12.75" customHeight="1" x14ac:dyDescent="0.2"/>
    <row r="899" ht="12.75" customHeight="1" x14ac:dyDescent="0.2"/>
    <row r="900" ht="12.75" customHeight="1" x14ac:dyDescent="0.2"/>
    <row r="901" ht="12.75" customHeight="1" x14ac:dyDescent="0.2"/>
    <row r="902" ht="12.75" customHeight="1" x14ac:dyDescent="0.2"/>
    <row r="903" ht="12.75" customHeight="1" x14ac:dyDescent="0.2"/>
    <row r="904" ht="12.75" customHeight="1" x14ac:dyDescent="0.2"/>
    <row r="905" ht="12.75" customHeight="1" x14ac:dyDescent="0.2"/>
    <row r="906" ht="12.75" customHeight="1" x14ac:dyDescent="0.2"/>
    <row r="907" ht="12.75" customHeight="1" x14ac:dyDescent="0.2"/>
    <row r="908" ht="12.75" customHeight="1" x14ac:dyDescent="0.2"/>
    <row r="909" ht="12.75" customHeight="1" x14ac:dyDescent="0.2"/>
    <row r="910" ht="12.75" customHeight="1" x14ac:dyDescent="0.2"/>
    <row r="911" ht="12.75" customHeight="1" x14ac:dyDescent="0.2"/>
    <row r="912" ht="12.75" customHeight="1" x14ac:dyDescent="0.2"/>
    <row r="913" ht="12.75" customHeight="1" x14ac:dyDescent="0.2"/>
    <row r="914" ht="12.75" customHeight="1" x14ac:dyDescent="0.2"/>
    <row r="915" ht="12.75" customHeight="1" x14ac:dyDescent="0.2"/>
    <row r="916" ht="12.75" customHeight="1" x14ac:dyDescent="0.2"/>
    <row r="917" ht="12.75" customHeight="1" x14ac:dyDescent="0.2"/>
    <row r="918" ht="12.75" customHeight="1" x14ac:dyDescent="0.2"/>
    <row r="919" ht="12.75" customHeight="1" x14ac:dyDescent="0.2"/>
    <row r="920" ht="12.75" customHeight="1" x14ac:dyDescent="0.2"/>
    <row r="921" ht="12.75" customHeight="1" x14ac:dyDescent="0.2"/>
    <row r="922" ht="12.75" customHeight="1" x14ac:dyDescent="0.2"/>
    <row r="923" ht="12.75" customHeight="1" x14ac:dyDescent="0.2"/>
    <row r="924" ht="12.75" customHeight="1" x14ac:dyDescent="0.2"/>
    <row r="925" ht="12.75" customHeight="1" x14ac:dyDescent="0.2"/>
    <row r="926" ht="12.75" customHeight="1" x14ac:dyDescent="0.2"/>
    <row r="927" ht="12.75" customHeight="1" x14ac:dyDescent="0.2"/>
    <row r="928" ht="12.75" customHeight="1" x14ac:dyDescent="0.2"/>
    <row r="929" ht="12.75" customHeight="1" x14ac:dyDescent="0.2"/>
    <row r="930" ht="12.75" customHeight="1" x14ac:dyDescent="0.2"/>
    <row r="931" ht="12.75" customHeight="1" x14ac:dyDescent="0.2"/>
    <row r="932" ht="12.75" customHeight="1" x14ac:dyDescent="0.2"/>
    <row r="933" ht="12.75" customHeight="1" x14ac:dyDescent="0.2"/>
    <row r="934" ht="12.75" customHeight="1" x14ac:dyDescent="0.2"/>
    <row r="935" ht="12.75" customHeight="1" x14ac:dyDescent="0.2"/>
    <row r="936" ht="12.75" customHeight="1" x14ac:dyDescent="0.2"/>
    <row r="937" ht="12.75" customHeight="1" x14ac:dyDescent="0.2"/>
    <row r="938" ht="12.75" customHeight="1" x14ac:dyDescent="0.2"/>
    <row r="939" ht="12.75" customHeight="1" x14ac:dyDescent="0.2"/>
    <row r="940" ht="12.75" customHeight="1" x14ac:dyDescent="0.2"/>
    <row r="941" ht="12.75" customHeight="1" x14ac:dyDescent="0.2"/>
    <row r="942" ht="12.75" customHeight="1" x14ac:dyDescent="0.2"/>
    <row r="943" ht="12.75" customHeight="1" x14ac:dyDescent="0.2"/>
    <row r="944" ht="12.75" customHeight="1" x14ac:dyDescent="0.2"/>
    <row r="945" ht="12.75" customHeight="1" x14ac:dyDescent="0.2"/>
    <row r="946" ht="12.75" customHeight="1" x14ac:dyDescent="0.2"/>
    <row r="947" ht="12.75" customHeight="1" x14ac:dyDescent="0.2"/>
    <row r="948" ht="12.75" customHeight="1" x14ac:dyDescent="0.2"/>
    <row r="949" ht="12.75" customHeight="1" x14ac:dyDescent="0.2"/>
    <row r="950" ht="12.75" customHeight="1" x14ac:dyDescent="0.2"/>
    <row r="951" ht="12.75" customHeight="1" x14ac:dyDescent="0.2"/>
    <row r="952" ht="12.75" customHeight="1" x14ac:dyDescent="0.2"/>
    <row r="953" ht="12.75" customHeight="1" x14ac:dyDescent="0.2"/>
    <row r="954" ht="12.75" customHeight="1" x14ac:dyDescent="0.2"/>
    <row r="955" ht="12.75" customHeight="1" x14ac:dyDescent="0.2"/>
    <row r="956" ht="12.75" customHeight="1" x14ac:dyDescent="0.2"/>
    <row r="957" ht="12.75" customHeight="1" x14ac:dyDescent="0.2"/>
    <row r="958" ht="12.75" customHeight="1" x14ac:dyDescent="0.2"/>
    <row r="959" ht="12.75" customHeight="1" x14ac:dyDescent="0.2"/>
    <row r="960" ht="12.75" customHeight="1" x14ac:dyDescent="0.2"/>
    <row r="961" ht="12.75" customHeight="1" x14ac:dyDescent="0.2"/>
    <row r="962" ht="12.75" customHeight="1" x14ac:dyDescent="0.2"/>
    <row r="963" ht="12.75" customHeight="1" x14ac:dyDescent="0.2"/>
    <row r="964" ht="12.75" customHeight="1" x14ac:dyDescent="0.2"/>
    <row r="965" ht="12.75" customHeight="1" x14ac:dyDescent="0.2"/>
    <row r="966" ht="12.75" customHeight="1" x14ac:dyDescent="0.2"/>
    <row r="967" ht="12.75" customHeight="1" x14ac:dyDescent="0.2"/>
    <row r="968" ht="12.75" customHeight="1" x14ac:dyDescent="0.2"/>
    <row r="969" ht="12.75" customHeight="1" x14ac:dyDescent="0.2"/>
    <row r="970" ht="12.75" customHeight="1" x14ac:dyDescent="0.2"/>
    <row r="971" ht="12.75" customHeight="1" x14ac:dyDescent="0.2"/>
    <row r="972" ht="12.75" customHeight="1" x14ac:dyDescent="0.2"/>
    <row r="973" ht="12.75" customHeight="1" x14ac:dyDescent="0.2"/>
    <row r="974" ht="12.75" customHeight="1" x14ac:dyDescent="0.2"/>
    <row r="975" ht="12.75" customHeight="1" x14ac:dyDescent="0.2"/>
    <row r="976" ht="12.75" customHeight="1" x14ac:dyDescent="0.2"/>
    <row r="977" ht="12.75" customHeight="1" x14ac:dyDescent="0.2"/>
    <row r="978" ht="12.75" customHeight="1" x14ac:dyDescent="0.2"/>
    <row r="979" ht="12.75" customHeight="1" x14ac:dyDescent="0.2"/>
    <row r="980" ht="12.75" customHeight="1" x14ac:dyDescent="0.2"/>
    <row r="981" ht="12.75" customHeight="1" x14ac:dyDescent="0.2"/>
    <row r="982" ht="12.75" customHeight="1" x14ac:dyDescent="0.2"/>
    <row r="983" ht="12.75" customHeight="1" x14ac:dyDescent="0.2"/>
    <row r="984" ht="12.75" customHeight="1" x14ac:dyDescent="0.2"/>
    <row r="985" ht="12.75" customHeight="1" x14ac:dyDescent="0.2"/>
    <row r="986" ht="12.75" customHeight="1" x14ac:dyDescent="0.2"/>
    <row r="987" ht="12.75" customHeight="1" x14ac:dyDescent="0.2"/>
    <row r="988" ht="12.75" customHeight="1" x14ac:dyDescent="0.2"/>
    <row r="989" ht="12.75" customHeight="1" x14ac:dyDescent="0.2"/>
    <row r="990" ht="12.75" customHeight="1" x14ac:dyDescent="0.2"/>
    <row r="991" ht="12.75" customHeight="1" x14ac:dyDescent="0.2"/>
    <row r="992" ht="12.75" customHeight="1" x14ac:dyDescent="0.2"/>
    <row r="993" ht="12.75" customHeight="1" x14ac:dyDescent="0.2"/>
    <row r="994" ht="12.75" customHeight="1" x14ac:dyDescent="0.2"/>
    <row r="995" ht="12.75" customHeight="1" x14ac:dyDescent="0.2"/>
    <row r="996" ht="12.75" customHeight="1" x14ac:dyDescent="0.2"/>
    <row r="997" ht="12.75" customHeight="1" x14ac:dyDescent="0.2"/>
    <row r="998" ht="12.75" customHeight="1" x14ac:dyDescent="0.2"/>
    <row r="999" ht="12.75" customHeight="1" x14ac:dyDescent="0.2"/>
    <row r="1000" ht="12.75" customHeight="1" x14ac:dyDescent="0.2"/>
  </sheetData>
  <conditionalFormatting sqref="D3">
    <cfRule type="notContainsBlanks" dxfId="13" priority="1">
      <formula>LEN(TRIM(D3))&gt;0</formula>
    </cfRule>
  </conditionalFormatting>
  <dataValidations count="3">
    <dataValidation type="list" allowBlank="1" showErrorMessage="1" sqref="E9:E37" xr:uid="{00000000-0002-0000-1400-000000000000}">
      <formula1>"_,Leeg,Restafval,E-Waste,Metaal,Restafval + Metaal,Restafval + E-Waste,E-Waste + Metaal,Restafval + E-Waste + Metaal"</formula1>
    </dataValidation>
    <dataValidation type="list" allowBlank="1" showErrorMessage="1" sqref="D8:D37" xr:uid="{00000000-0002-0000-1400-000001000000}">
      <formula1>$B$83:$B$98</formula1>
    </dataValidation>
    <dataValidation type="list" allowBlank="1" showErrorMessage="1" sqref="G9:G37" xr:uid="{00000000-0002-0000-1400-000002000000}">
      <formula1>"_,Geen brandstof,Diesel,Benzine,LPG,CNG/LNG,Waterstof,Elektrisch"</formula1>
    </dataValidation>
  </dataValidations>
  <pageMargins left="0.78749999999999998" right="0.78749999999999998" top="1.0249999999999999" bottom="1.0249999999999999" header="0" footer="0"/>
  <pageSetup paperSize="9" orientation="portrait"/>
  <headerFooter>
    <oddHeader>&amp;C&amp;A</oddHeader>
    <oddFooter>&amp;CPage &amp;P</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K1000"/>
  <sheetViews>
    <sheetView workbookViewId="0">
      <selection activeCell="E4" sqref="E4"/>
    </sheetView>
  </sheetViews>
  <sheetFormatPr defaultColWidth="14.42578125" defaultRowHeight="15" customHeight="1" x14ac:dyDescent="0.2"/>
  <cols>
    <col min="1" max="2" width="11.5703125" customWidth="1"/>
    <col min="3" max="3" width="26.140625" customWidth="1"/>
    <col min="4" max="4" width="57.42578125" customWidth="1"/>
    <col min="5" max="6" width="11.5703125" customWidth="1"/>
    <col min="7" max="7" width="39.7109375" customWidth="1"/>
    <col min="8" max="8" width="13.85546875" customWidth="1"/>
    <col min="9" max="9" width="23" customWidth="1"/>
    <col min="10" max="10" width="33.85546875" customWidth="1"/>
    <col min="11" max="26" width="11.5703125" customWidth="1"/>
  </cols>
  <sheetData>
    <row r="1" spans="1:11" ht="12.75" customHeight="1" x14ac:dyDescent="0.2">
      <c r="A1" s="1"/>
      <c r="B1" s="2"/>
      <c r="C1" s="2"/>
      <c r="D1" s="2"/>
      <c r="E1" s="2"/>
      <c r="F1" s="2"/>
      <c r="G1" s="2"/>
      <c r="H1" s="2"/>
      <c r="I1" s="2"/>
      <c r="J1" s="65"/>
      <c r="K1" s="2"/>
    </row>
    <row r="2" spans="1:11" ht="12.75" customHeight="1" x14ac:dyDescent="0.2">
      <c r="A2" s="1"/>
      <c r="B2" s="8"/>
      <c r="C2" s="7" t="s">
        <v>463</v>
      </c>
      <c r="D2" s="8"/>
      <c r="E2" s="8"/>
      <c r="F2" s="8"/>
      <c r="G2" s="8"/>
      <c r="H2" s="8"/>
      <c r="I2" s="8"/>
      <c r="J2" s="33"/>
      <c r="K2" s="2"/>
    </row>
    <row r="3" spans="1:11" ht="12.75" customHeight="1" x14ac:dyDescent="0.4">
      <c r="A3" s="1"/>
      <c r="B3" s="8"/>
      <c r="C3" s="7" t="s">
        <v>417</v>
      </c>
      <c r="E3" s="54" t="str">
        <f>IF(ISBLANK(D3),"Voer de frequentie in van deze route!","ok")</f>
        <v>Voer de frequentie in van deze route!</v>
      </c>
      <c r="F3" s="8"/>
      <c r="G3" s="8"/>
      <c r="H3" s="8"/>
      <c r="I3" s="8"/>
      <c r="J3" s="33"/>
      <c r="K3" s="2"/>
    </row>
    <row r="4" spans="1:11" ht="12.75" customHeight="1" x14ac:dyDescent="0.4">
      <c r="A4" s="1"/>
      <c r="B4" s="8"/>
      <c r="C4" s="7" t="s">
        <v>122</v>
      </c>
      <c r="D4" s="8">
        <f>Voertuigen!D99</f>
        <v>0</v>
      </c>
      <c r="E4" s="54" t="str">
        <f>IF(OR(ISBLANK(D4),D4=0),"Voer een voertuig in bij tabblad voertuigen!","ok")</f>
        <v>Voer een voertuig in bij tabblad voertuigen!</v>
      </c>
      <c r="F4" s="8"/>
      <c r="G4" s="8"/>
      <c r="H4" s="8"/>
      <c r="I4" s="8"/>
      <c r="J4" s="33"/>
      <c r="K4" s="2"/>
    </row>
    <row r="5" spans="1:11" ht="12.75" customHeight="1" x14ac:dyDescent="0.4">
      <c r="A5" s="1"/>
      <c r="B5" s="8"/>
      <c r="C5" s="7" t="s">
        <v>418</v>
      </c>
      <c r="D5" s="8" t="str">
        <f>Voertuigen!E150</f>
        <v>-</v>
      </c>
      <c r="E5" s="54" t="str">
        <f>IF((D5="-"),"Voer een soort brandstof in bij tabblad voertuigen!","ok")</f>
        <v>Voer een soort brandstof in bij tabblad voertuigen!</v>
      </c>
      <c r="F5" s="8"/>
      <c r="G5" s="8"/>
      <c r="H5" s="8"/>
      <c r="I5" s="8"/>
      <c r="J5" s="33"/>
      <c r="K5" s="2"/>
    </row>
    <row r="6" spans="1:11" ht="12.75" customHeight="1" x14ac:dyDescent="0.2">
      <c r="A6" s="1"/>
      <c r="B6" s="8"/>
      <c r="C6" s="8"/>
      <c r="D6" s="8"/>
      <c r="E6" s="8"/>
      <c r="F6" s="8"/>
      <c r="G6" s="8"/>
      <c r="H6" s="8"/>
      <c r="I6" s="8"/>
      <c r="J6" s="33"/>
      <c r="K6" s="2"/>
    </row>
    <row r="7" spans="1:11" ht="12.75" customHeight="1" x14ac:dyDescent="0.2">
      <c r="A7" s="1"/>
      <c r="B7" s="8"/>
      <c r="C7" s="7" t="s">
        <v>419</v>
      </c>
      <c r="D7" s="7" t="s">
        <v>420</v>
      </c>
      <c r="E7" s="7" t="s">
        <v>421</v>
      </c>
      <c r="F7" s="7" t="s">
        <v>422</v>
      </c>
      <c r="G7" s="7" t="s">
        <v>423</v>
      </c>
      <c r="H7" s="7" t="s">
        <v>147</v>
      </c>
      <c r="I7" s="7" t="s">
        <v>424</v>
      </c>
      <c r="J7" s="7" t="s">
        <v>425</v>
      </c>
      <c r="K7" s="2"/>
    </row>
    <row r="8" spans="1:11" ht="12.75" customHeight="1" x14ac:dyDescent="0.2">
      <c r="A8" s="1"/>
      <c r="B8" s="8"/>
      <c r="C8" s="8">
        <v>1</v>
      </c>
      <c r="D8" s="39" t="s">
        <v>81</v>
      </c>
      <c r="E8" s="8" t="s">
        <v>427</v>
      </c>
      <c r="F8" s="8"/>
      <c r="G8" s="8"/>
      <c r="I8" s="8"/>
      <c r="J8" s="33"/>
      <c r="K8" s="2"/>
    </row>
    <row r="9" spans="1:11" ht="12.75" customHeight="1" x14ac:dyDescent="0.2">
      <c r="A9" s="1"/>
      <c r="B9" s="8"/>
      <c r="C9" s="8">
        <v>2</v>
      </c>
      <c r="D9" s="39" t="s">
        <v>81</v>
      </c>
      <c r="E9" s="39" t="s">
        <v>81</v>
      </c>
      <c r="G9" s="39" t="s">
        <v>81</v>
      </c>
      <c r="I9" s="8" t="str">
        <f t="shared" ref="I9:I37" si="0">IF(OR(F9="",G9="_"),IF(D9="_","","Vul de ontbrekende gegevens in"),"ok")</f>
        <v/>
      </c>
      <c r="J9" s="33" t="str">
        <f>IF(D9="_","",(IF(OR(D5=G9,D5="Hybride"),"Klopt","De ingevulde brandstofsoort klopt niet")))</f>
        <v/>
      </c>
      <c r="K9" s="2"/>
    </row>
    <row r="10" spans="1:11" ht="12.75" customHeight="1" x14ac:dyDescent="0.2">
      <c r="A10" s="1"/>
      <c r="B10" s="8"/>
      <c r="C10" s="8">
        <v>3</v>
      </c>
      <c r="D10" s="39" t="s">
        <v>81</v>
      </c>
      <c r="E10" s="39" t="s">
        <v>81</v>
      </c>
      <c r="G10" s="39" t="s">
        <v>81</v>
      </c>
      <c r="I10" s="8" t="str">
        <f t="shared" si="0"/>
        <v/>
      </c>
      <c r="J10" s="33" t="str">
        <f>IF(D10="_","",(IF(OR(D5=G10,D5="Hybride"),"Klopt","De ingevulde brandstofsoort klopt niet")))</f>
        <v/>
      </c>
      <c r="K10" s="2"/>
    </row>
    <row r="11" spans="1:11" ht="12.75" customHeight="1" x14ac:dyDescent="0.2">
      <c r="A11" s="1"/>
      <c r="B11" s="8"/>
      <c r="C11" s="8">
        <v>4</v>
      </c>
      <c r="D11" s="39" t="s">
        <v>81</v>
      </c>
      <c r="E11" s="39" t="s">
        <v>81</v>
      </c>
      <c r="G11" s="39" t="s">
        <v>81</v>
      </c>
      <c r="I11" s="8" t="str">
        <f t="shared" si="0"/>
        <v/>
      </c>
      <c r="J11" s="33" t="str">
        <f>IF(D11="_","",(IF(OR(D5=G11,D5="Hybride"),"Klopt","De ingevulde brandstofsoort klopt niet")))</f>
        <v/>
      </c>
      <c r="K11" s="2"/>
    </row>
    <row r="12" spans="1:11" ht="12.75" customHeight="1" x14ac:dyDescent="0.2">
      <c r="A12" s="1"/>
      <c r="B12" s="8"/>
      <c r="C12" s="8">
        <v>5</v>
      </c>
      <c r="D12" s="39" t="s">
        <v>81</v>
      </c>
      <c r="E12" s="39" t="s">
        <v>81</v>
      </c>
      <c r="G12" s="39" t="s">
        <v>81</v>
      </c>
      <c r="I12" s="8" t="str">
        <f t="shared" si="0"/>
        <v/>
      </c>
      <c r="J12" s="33" t="str">
        <f>IF(D12="_","",(IF(OR(D5=G12,D5="Hybride"),"Klopt","De ingevulde brandstofsoort klopt niet")))</f>
        <v/>
      </c>
      <c r="K12" s="2"/>
    </row>
    <row r="13" spans="1:11" ht="12.75" customHeight="1" x14ac:dyDescent="0.2">
      <c r="A13" s="1"/>
      <c r="B13" s="8"/>
      <c r="C13" s="8">
        <v>6</v>
      </c>
      <c r="D13" s="39" t="s">
        <v>81</v>
      </c>
      <c r="E13" s="39" t="s">
        <v>81</v>
      </c>
      <c r="G13" s="39" t="s">
        <v>81</v>
      </c>
      <c r="I13" s="8" t="str">
        <f t="shared" si="0"/>
        <v/>
      </c>
      <c r="J13" s="33" t="str">
        <f>IF(D13="_","",(IF(OR(D5=G13,D5="Hybride"),"Klopt","De ingevulde brandstofsoort klopt niet")))</f>
        <v/>
      </c>
      <c r="K13" s="2"/>
    </row>
    <row r="14" spans="1:11" ht="12.75" customHeight="1" x14ac:dyDescent="0.2">
      <c r="A14" s="1"/>
      <c r="B14" s="8"/>
      <c r="C14" s="8">
        <v>7</v>
      </c>
      <c r="D14" s="39" t="s">
        <v>81</v>
      </c>
      <c r="E14" s="39" t="s">
        <v>81</v>
      </c>
      <c r="G14" s="39" t="s">
        <v>81</v>
      </c>
      <c r="I14" s="8" t="str">
        <f t="shared" si="0"/>
        <v/>
      </c>
      <c r="J14" s="33" t="str">
        <f>IF(D14="_","",(IF(OR(D5=G14,D5="Hybride"),"Klopt","De ingevulde brandstofsoort klopt niet")))</f>
        <v/>
      </c>
      <c r="K14" s="2"/>
    </row>
    <row r="15" spans="1:11" ht="12.75" customHeight="1" x14ac:dyDescent="0.2">
      <c r="A15" s="1"/>
      <c r="B15" s="8"/>
      <c r="C15" s="8">
        <v>8</v>
      </c>
      <c r="D15" s="39" t="s">
        <v>81</v>
      </c>
      <c r="E15" s="39" t="s">
        <v>81</v>
      </c>
      <c r="G15" s="39" t="s">
        <v>81</v>
      </c>
      <c r="I15" s="8" t="str">
        <f t="shared" si="0"/>
        <v/>
      </c>
      <c r="J15" s="33" t="str">
        <f>IF(D15="_","",(IF(OR(D5=G15,D5="Hybride"),"Klopt","De ingevulde brandstofsoort klopt niet")))</f>
        <v/>
      </c>
      <c r="K15" s="2"/>
    </row>
    <row r="16" spans="1:11" ht="12.75" customHeight="1" x14ac:dyDescent="0.2">
      <c r="A16" s="1"/>
      <c r="B16" s="8"/>
      <c r="C16" s="8">
        <v>9</v>
      </c>
      <c r="D16" s="39" t="s">
        <v>81</v>
      </c>
      <c r="E16" s="39" t="s">
        <v>81</v>
      </c>
      <c r="G16" s="39" t="s">
        <v>81</v>
      </c>
      <c r="I16" s="8" t="str">
        <f t="shared" si="0"/>
        <v/>
      </c>
      <c r="J16" s="33" t="str">
        <f>IF(D16="_","",(IF(OR(D5=G16,D5="Hybride"),"Klopt","De ingevulde brandstofsoort klopt niet")))</f>
        <v/>
      </c>
      <c r="K16" s="2"/>
    </row>
    <row r="17" spans="1:11" ht="12.75" customHeight="1" x14ac:dyDescent="0.2">
      <c r="A17" s="1"/>
      <c r="B17" s="8"/>
      <c r="C17" s="8">
        <v>10</v>
      </c>
      <c r="D17" s="39" t="s">
        <v>81</v>
      </c>
      <c r="E17" s="39" t="s">
        <v>81</v>
      </c>
      <c r="G17" s="39" t="s">
        <v>81</v>
      </c>
      <c r="I17" s="8" t="str">
        <f t="shared" si="0"/>
        <v/>
      </c>
      <c r="J17" s="33" t="str">
        <f>IF(D17="_","",(IF(OR(D5=G17,D5="Hybride"),"Klopt","De ingevulde brandstofsoort klopt niet")))</f>
        <v/>
      </c>
      <c r="K17" s="2"/>
    </row>
    <row r="18" spans="1:11" ht="12.75" customHeight="1" x14ac:dyDescent="0.2">
      <c r="A18" s="1"/>
      <c r="B18" s="8"/>
      <c r="C18" s="8">
        <v>11</v>
      </c>
      <c r="D18" s="39" t="s">
        <v>81</v>
      </c>
      <c r="E18" s="39" t="s">
        <v>81</v>
      </c>
      <c r="G18" s="39" t="s">
        <v>81</v>
      </c>
      <c r="I18" s="8" t="str">
        <f t="shared" si="0"/>
        <v/>
      </c>
      <c r="J18" s="33" t="str">
        <f>IF(D18="_","",(IF(OR(D5=G18,D5="Hybride"),"Klopt","De ingevulde brandstofsoort klopt niet")))</f>
        <v/>
      </c>
      <c r="K18" s="2"/>
    </row>
    <row r="19" spans="1:11" ht="12.75" customHeight="1" x14ac:dyDescent="0.2">
      <c r="A19" s="1"/>
      <c r="B19" s="8"/>
      <c r="C19" s="8">
        <v>12</v>
      </c>
      <c r="D19" s="39" t="s">
        <v>81</v>
      </c>
      <c r="E19" s="39" t="s">
        <v>81</v>
      </c>
      <c r="G19" s="39" t="s">
        <v>81</v>
      </c>
      <c r="I19" s="8" t="str">
        <f t="shared" si="0"/>
        <v/>
      </c>
      <c r="J19" s="33" t="str">
        <f>IF(D19="_","",(IF(OR(D5=G19,D5="Hybride"),"Klopt","De ingevulde brandstofsoort klopt niet")))</f>
        <v/>
      </c>
      <c r="K19" s="2"/>
    </row>
    <row r="20" spans="1:11" ht="12.75" customHeight="1" x14ac:dyDescent="0.2">
      <c r="A20" s="1"/>
      <c r="B20" s="8"/>
      <c r="C20" s="8">
        <v>13</v>
      </c>
      <c r="D20" s="39" t="s">
        <v>81</v>
      </c>
      <c r="E20" s="39" t="s">
        <v>81</v>
      </c>
      <c r="F20" s="39" t="s">
        <v>445</v>
      </c>
      <c r="G20" s="39" t="s">
        <v>81</v>
      </c>
      <c r="I20" s="8" t="str">
        <f t="shared" si="0"/>
        <v/>
      </c>
      <c r="J20" s="33" t="str">
        <f>IF(D20="_","",(IF(OR(D5=G20,D5="Hybride"),"Klopt","De ingevulde brandstofsoort klopt niet")))</f>
        <v/>
      </c>
      <c r="K20" s="2"/>
    </row>
    <row r="21" spans="1:11" ht="12.75" customHeight="1" x14ac:dyDescent="0.2">
      <c r="A21" s="1"/>
      <c r="B21" s="8"/>
      <c r="C21" s="8">
        <v>14</v>
      </c>
      <c r="D21" s="39" t="s">
        <v>81</v>
      </c>
      <c r="E21" s="39" t="s">
        <v>81</v>
      </c>
      <c r="F21" s="39" t="s">
        <v>445</v>
      </c>
      <c r="G21" s="39" t="s">
        <v>81</v>
      </c>
      <c r="I21" s="8" t="str">
        <f t="shared" si="0"/>
        <v/>
      </c>
      <c r="J21" s="33" t="str">
        <f>IF(D21="_","",(IF(OR(D5=G21,D5="Hybride"),"Klopt","De ingevulde brandstofsoort klopt niet")))</f>
        <v/>
      </c>
      <c r="K21" s="2"/>
    </row>
    <row r="22" spans="1:11" ht="12.75" customHeight="1" x14ac:dyDescent="0.2">
      <c r="A22" s="1"/>
      <c r="B22" s="8"/>
      <c r="C22" s="8">
        <v>15</v>
      </c>
      <c r="D22" s="39" t="s">
        <v>81</v>
      </c>
      <c r="E22" s="39" t="s">
        <v>81</v>
      </c>
      <c r="F22" s="39" t="s">
        <v>445</v>
      </c>
      <c r="G22" s="39" t="s">
        <v>81</v>
      </c>
      <c r="I22" s="8" t="str">
        <f t="shared" si="0"/>
        <v/>
      </c>
      <c r="J22" s="33" t="str">
        <f>IF(D22="_","",(IF(OR(D5=G22,D5="Hybride"),"Klopt","De ingevulde brandstofsoort klopt niet")))</f>
        <v/>
      </c>
      <c r="K22" s="2"/>
    </row>
    <row r="23" spans="1:11" ht="12.75" customHeight="1" x14ac:dyDescent="0.2">
      <c r="A23" s="1"/>
      <c r="B23" s="8"/>
      <c r="C23" s="8">
        <v>16</v>
      </c>
      <c r="D23" s="39" t="s">
        <v>81</v>
      </c>
      <c r="E23" s="39" t="s">
        <v>81</v>
      </c>
      <c r="F23" s="39" t="s">
        <v>445</v>
      </c>
      <c r="G23" s="39" t="s">
        <v>81</v>
      </c>
      <c r="I23" s="8" t="str">
        <f t="shared" si="0"/>
        <v/>
      </c>
      <c r="J23" s="33" t="str">
        <f>IF(D23="_","",(IF(OR(D5=G23,D5="Hybride"),"Klopt","De ingevulde brandstofsoort klopt niet")))</f>
        <v/>
      </c>
      <c r="K23" s="2"/>
    </row>
    <row r="24" spans="1:11" ht="12.75" customHeight="1" x14ac:dyDescent="0.2">
      <c r="A24" s="1"/>
      <c r="B24" s="8"/>
      <c r="C24" s="8">
        <v>17</v>
      </c>
      <c r="D24" s="39" t="s">
        <v>81</v>
      </c>
      <c r="E24" s="39" t="s">
        <v>81</v>
      </c>
      <c r="F24" s="39" t="s">
        <v>445</v>
      </c>
      <c r="G24" s="39" t="s">
        <v>81</v>
      </c>
      <c r="I24" s="8" t="str">
        <f t="shared" si="0"/>
        <v/>
      </c>
      <c r="J24" s="33" t="str">
        <f>IF(D24="_","",(IF(OR(D5=G24,D5="Hybride"),"Klopt","De ingevulde brandstofsoort klopt niet")))</f>
        <v/>
      </c>
      <c r="K24" s="2"/>
    </row>
    <row r="25" spans="1:11" ht="12.75" customHeight="1" x14ac:dyDescent="0.2">
      <c r="A25" s="1"/>
      <c r="B25" s="8"/>
      <c r="C25" s="8">
        <v>18</v>
      </c>
      <c r="D25" s="39" t="s">
        <v>81</v>
      </c>
      <c r="E25" s="39" t="s">
        <v>81</v>
      </c>
      <c r="F25" s="39" t="s">
        <v>445</v>
      </c>
      <c r="G25" s="39" t="s">
        <v>81</v>
      </c>
      <c r="I25" s="8" t="str">
        <f t="shared" si="0"/>
        <v/>
      </c>
      <c r="J25" s="33" t="str">
        <f>IF(D25="_","",(IF(OR(D5=G25,D5="Hybride"),"Klopt","De ingevulde brandstofsoort klopt niet")))</f>
        <v/>
      </c>
      <c r="K25" s="2"/>
    </row>
    <row r="26" spans="1:11" ht="12.75" customHeight="1" x14ac:dyDescent="0.2">
      <c r="A26" s="1"/>
      <c r="B26" s="8"/>
      <c r="C26" s="8">
        <v>19</v>
      </c>
      <c r="D26" s="39" t="s">
        <v>81</v>
      </c>
      <c r="E26" s="39" t="s">
        <v>81</v>
      </c>
      <c r="F26" s="39" t="s">
        <v>445</v>
      </c>
      <c r="G26" s="39" t="s">
        <v>81</v>
      </c>
      <c r="I26" s="8" t="str">
        <f t="shared" si="0"/>
        <v/>
      </c>
      <c r="J26" s="33" t="str">
        <f>IF(D26="_","",(IF(OR(D5=G26,D5="Hybride"),"Klopt","De ingevulde brandstofsoort klopt niet")))</f>
        <v/>
      </c>
      <c r="K26" s="2"/>
    </row>
    <row r="27" spans="1:11" ht="12.75" customHeight="1" x14ac:dyDescent="0.2">
      <c r="A27" s="1"/>
      <c r="B27" s="8"/>
      <c r="C27" s="8">
        <v>20</v>
      </c>
      <c r="D27" s="39" t="s">
        <v>81</v>
      </c>
      <c r="E27" s="39" t="s">
        <v>81</v>
      </c>
      <c r="F27" s="39" t="s">
        <v>445</v>
      </c>
      <c r="G27" s="39" t="s">
        <v>81</v>
      </c>
      <c r="I27" s="8" t="str">
        <f t="shared" si="0"/>
        <v/>
      </c>
      <c r="J27" s="33" t="str">
        <f>IF(D27="_","",(IF(OR(D5=G27,D5="Hybride"),"Klopt","De ingevulde brandstofsoort klopt niet")))</f>
        <v/>
      </c>
      <c r="K27" s="2"/>
    </row>
    <row r="28" spans="1:11" ht="12.75" customHeight="1" x14ac:dyDescent="0.2">
      <c r="A28" s="1"/>
      <c r="B28" s="8"/>
      <c r="C28" s="8">
        <v>21</v>
      </c>
      <c r="D28" s="39" t="s">
        <v>81</v>
      </c>
      <c r="E28" s="39" t="s">
        <v>81</v>
      </c>
      <c r="F28" s="39" t="s">
        <v>445</v>
      </c>
      <c r="G28" s="39" t="s">
        <v>81</v>
      </c>
      <c r="I28" s="8" t="str">
        <f t="shared" si="0"/>
        <v/>
      </c>
      <c r="J28" s="33" t="str">
        <f>IF(D28="_","",(IF(OR(D5=G28,D5="Hybride"),"Klopt","De ingevulde brandstofsoort klopt niet")))</f>
        <v/>
      </c>
      <c r="K28" s="2"/>
    </row>
    <row r="29" spans="1:11" ht="12.75" customHeight="1" x14ac:dyDescent="0.2">
      <c r="A29" s="1"/>
      <c r="B29" s="8"/>
      <c r="C29" s="8">
        <v>22</v>
      </c>
      <c r="D29" s="39" t="s">
        <v>81</v>
      </c>
      <c r="E29" s="39" t="s">
        <v>81</v>
      </c>
      <c r="G29" s="39" t="s">
        <v>81</v>
      </c>
      <c r="I29" s="8" t="str">
        <f t="shared" si="0"/>
        <v/>
      </c>
      <c r="J29" s="33" t="str">
        <f>IF(D29="_","",(IF(OR(D5=G29,D5="Hybride"),"Klopt","De ingevulde brandstofsoort klopt niet")))</f>
        <v/>
      </c>
      <c r="K29" s="2"/>
    </row>
    <row r="30" spans="1:11" ht="12.75" customHeight="1" x14ac:dyDescent="0.2">
      <c r="A30" s="1"/>
      <c r="B30" s="8"/>
      <c r="C30" s="8">
        <v>23</v>
      </c>
      <c r="D30" s="39" t="s">
        <v>81</v>
      </c>
      <c r="E30" s="39" t="s">
        <v>81</v>
      </c>
      <c r="G30" s="39" t="s">
        <v>81</v>
      </c>
      <c r="I30" s="8" t="str">
        <f t="shared" si="0"/>
        <v/>
      </c>
      <c r="J30" s="33" t="str">
        <f>IF(D30="_","",(IF(OR(D5=G30,D5="Hybride"),"Klopt","De ingevulde brandstofsoort klopt niet")))</f>
        <v/>
      </c>
      <c r="K30" s="2"/>
    </row>
    <row r="31" spans="1:11" ht="12.75" customHeight="1" x14ac:dyDescent="0.2">
      <c r="A31" s="1"/>
      <c r="B31" s="8"/>
      <c r="C31" s="8">
        <v>24</v>
      </c>
      <c r="D31" s="39" t="s">
        <v>81</v>
      </c>
      <c r="E31" s="39" t="s">
        <v>81</v>
      </c>
      <c r="G31" s="39" t="s">
        <v>81</v>
      </c>
      <c r="I31" s="8" t="str">
        <f t="shared" si="0"/>
        <v/>
      </c>
      <c r="J31" s="33" t="str">
        <f>IF(D31="_","",(IF(OR(D5=G31,D5="Hybride"),"Klopt","De ingevulde brandstofsoort klopt niet")))</f>
        <v/>
      </c>
      <c r="K31" s="2"/>
    </row>
    <row r="32" spans="1:11" ht="12.75" customHeight="1" x14ac:dyDescent="0.2">
      <c r="A32" s="1"/>
      <c r="B32" s="8"/>
      <c r="C32" s="8">
        <v>25</v>
      </c>
      <c r="D32" s="39" t="s">
        <v>81</v>
      </c>
      <c r="E32" s="39" t="s">
        <v>81</v>
      </c>
      <c r="G32" s="39" t="s">
        <v>81</v>
      </c>
      <c r="I32" s="8" t="str">
        <f t="shared" si="0"/>
        <v/>
      </c>
      <c r="J32" s="33" t="str">
        <f>IF(D32="_","",(IF(OR(D5=G32,D5="Hybride"),"Klopt","De ingevulde brandstofsoort klopt niet")))</f>
        <v/>
      </c>
      <c r="K32" s="2"/>
    </row>
    <row r="33" spans="1:11" ht="12.75" customHeight="1" x14ac:dyDescent="0.2">
      <c r="A33" s="1"/>
      <c r="B33" s="8"/>
      <c r="C33" s="8">
        <v>26</v>
      </c>
      <c r="D33" s="39" t="s">
        <v>81</v>
      </c>
      <c r="E33" s="39" t="s">
        <v>81</v>
      </c>
      <c r="G33" s="39" t="s">
        <v>81</v>
      </c>
      <c r="I33" s="8" t="str">
        <f t="shared" si="0"/>
        <v/>
      </c>
      <c r="J33" s="33" t="str">
        <f>IF(D33="_","",(IF(OR(D5=G33,D5="Hybride"),"Klopt","De ingevulde brandstofsoort klopt niet")))</f>
        <v/>
      </c>
      <c r="K33" s="2"/>
    </row>
    <row r="34" spans="1:11" ht="12.75" customHeight="1" x14ac:dyDescent="0.2">
      <c r="A34" s="1"/>
      <c r="B34" s="8"/>
      <c r="C34" s="8">
        <v>27</v>
      </c>
      <c r="D34" s="39" t="s">
        <v>81</v>
      </c>
      <c r="E34" s="39" t="s">
        <v>81</v>
      </c>
      <c r="G34" s="39" t="s">
        <v>81</v>
      </c>
      <c r="I34" s="8" t="str">
        <f t="shared" si="0"/>
        <v/>
      </c>
      <c r="J34" s="33" t="str">
        <f>IF(D34="_","",(IF(OR(D5=G34,D5="Hybride"),"Klopt","De ingevulde brandstofsoort klopt niet")))</f>
        <v/>
      </c>
      <c r="K34" s="2"/>
    </row>
    <row r="35" spans="1:11" ht="12.75" customHeight="1" x14ac:dyDescent="0.2">
      <c r="A35" s="1"/>
      <c r="B35" s="8"/>
      <c r="C35" s="8">
        <v>28</v>
      </c>
      <c r="D35" s="39" t="s">
        <v>81</v>
      </c>
      <c r="E35" s="39" t="s">
        <v>81</v>
      </c>
      <c r="G35" s="39" t="s">
        <v>81</v>
      </c>
      <c r="I35" s="8" t="str">
        <f t="shared" si="0"/>
        <v/>
      </c>
      <c r="J35" s="33" t="str">
        <f>IF(D35="_","",(IF(OR(D5=G35,D5="Hybride"),"Klopt","De ingevulde brandstofsoort klopt niet")))</f>
        <v/>
      </c>
      <c r="K35" s="2"/>
    </row>
    <row r="36" spans="1:11" ht="12.75" customHeight="1" x14ac:dyDescent="0.2">
      <c r="A36" s="1"/>
      <c r="B36" s="8"/>
      <c r="C36" s="8">
        <v>29</v>
      </c>
      <c r="D36" s="39" t="s">
        <v>81</v>
      </c>
      <c r="E36" s="39" t="s">
        <v>81</v>
      </c>
      <c r="G36" s="39" t="s">
        <v>81</v>
      </c>
      <c r="I36" s="8" t="str">
        <f t="shared" si="0"/>
        <v/>
      </c>
      <c r="J36" s="33" t="str">
        <f>IF(D36="_","",(IF(OR(D5=G36,D5="Hybride"),"Klopt","De ingevulde brandstofsoort klopt niet")))</f>
        <v/>
      </c>
      <c r="K36" s="2"/>
    </row>
    <row r="37" spans="1:11" ht="12.75" customHeight="1" x14ac:dyDescent="0.2">
      <c r="A37" s="1"/>
      <c r="B37" s="8"/>
      <c r="C37" s="8">
        <v>30</v>
      </c>
      <c r="D37" s="39" t="s">
        <v>81</v>
      </c>
      <c r="E37" s="39" t="s">
        <v>81</v>
      </c>
      <c r="F37" s="38"/>
      <c r="G37" s="39" t="s">
        <v>81</v>
      </c>
      <c r="H37" s="38"/>
      <c r="I37" s="8" t="str">
        <f t="shared" si="0"/>
        <v/>
      </c>
      <c r="J37" s="33" t="str">
        <f>IF(D37="_","",(IF(OR(D5=G37,D5="Hybride"),"Klopt","De ingevulde brandstofsoort klopt niet")))</f>
        <v/>
      </c>
      <c r="K37" s="2"/>
    </row>
    <row r="38" spans="1:11" ht="12.75" customHeight="1" x14ac:dyDescent="0.2">
      <c r="A38" s="1"/>
      <c r="B38" s="8"/>
      <c r="C38" s="8"/>
      <c r="D38" s="7" t="s">
        <v>432</v>
      </c>
      <c r="E38" s="7"/>
      <c r="F38" s="7">
        <f>SUM(F9:F28)</f>
        <v>0</v>
      </c>
      <c r="G38" s="8"/>
      <c r="H38" s="8"/>
      <c r="I38" s="8"/>
      <c r="J38" s="33"/>
      <c r="K38" s="2"/>
    </row>
    <row r="39" spans="1:11" ht="12.75" customHeight="1" x14ac:dyDescent="0.2">
      <c r="A39" s="1"/>
      <c r="B39" s="8"/>
      <c r="C39" s="8"/>
      <c r="D39" s="8"/>
      <c r="E39" s="8"/>
      <c r="F39" s="8"/>
      <c r="G39" s="8"/>
      <c r="H39" s="8"/>
      <c r="I39" s="8"/>
      <c r="J39" s="33"/>
      <c r="K39" s="2"/>
    </row>
    <row r="40" spans="1:11" ht="12.75" customHeight="1" x14ac:dyDescent="0.2">
      <c r="A40" s="2"/>
      <c r="B40" s="2"/>
      <c r="C40" s="2"/>
      <c r="D40" s="2"/>
      <c r="E40" s="2"/>
      <c r="F40" s="2"/>
      <c r="G40" s="2"/>
      <c r="H40" s="2"/>
      <c r="I40" s="2"/>
      <c r="J40" s="65"/>
      <c r="K40" s="2"/>
    </row>
    <row r="41" spans="1:11" ht="12.75" customHeight="1" x14ac:dyDescent="0.2">
      <c r="A41" s="2"/>
      <c r="B41" s="2"/>
      <c r="C41" s="2"/>
      <c r="D41" s="2"/>
      <c r="E41" s="2"/>
      <c r="F41" s="2"/>
      <c r="G41" s="2"/>
      <c r="H41" s="2"/>
      <c r="I41" s="2"/>
      <c r="J41" s="65"/>
      <c r="K41" s="2"/>
    </row>
    <row r="42" spans="1:11" ht="12.75" customHeight="1" x14ac:dyDescent="0.2">
      <c r="A42" s="2"/>
      <c r="B42" s="8"/>
      <c r="C42" s="7" t="s">
        <v>209</v>
      </c>
      <c r="D42" s="7" t="s">
        <v>210</v>
      </c>
      <c r="E42" s="7"/>
      <c r="F42" s="7"/>
      <c r="G42" s="7"/>
      <c r="H42" s="7" t="s">
        <v>211</v>
      </c>
      <c r="I42" s="7"/>
      <c r="J42" s="2"/>
      <c r="K42" s="2"/>
    </row>
    <row r="43" spans="1:11" ht="12.75" customHeight="1" x14ac:dyDescent="0.2">
      <c r="A43" s="2"/>
      <c r="B43" s="8"/>
      <c r="C43" s="40" t="s">
        <v>212</v>
      </c>
      <c r="D43" s="40" t="s">
        <v>213</v>
      </c>
      <c r="E43" s="40"/>
      <c r="F43" s="40"/>
      <c r="G43" s="40"/>
      <c r="H43" s="41" t="s">
        <v>214</v>
      </c>
      <c r="I43" s="8"/>
      <c r="J43" s="2"/>
      <c r="K43" s="2"/>
    </row>
    <row r="44" spans="1:11" ht="12.75" customHeight="1" x14ac:dyDescent="0.2">
      <c r="A44" s="2"/>
      <c r="B44" s="8"/>
      <c r="C44" s="40" t="s">
        <v>212</v>
      </c>
      <c r="D44" s="40" t="s">
        <v>215</v>
      </c>
      <c r="E44" s="40"/>
      <c r="F44" s="40"/>
      <c r="G44" s="40"/>
      <c r="H44" s="41" t="s">
        <v>216</v>
      </c>
      <c r="I44" s="8"/>
      <c r="J44" s="2"/>
      <c r="K44" s="2"/>
    </row>
    <row r="45" spans="1:11" ht="12.75" customHeight="1" x14ac:dyDescent="0.2">
      <c r="A45" s="2"/>
      <c r="B45" s="8"/>
      <c r="C45" s="40" t="s">
        <v>212</v>
      </c>
      <c r="D45" s="40" t="s">
        <v>217</v>
      </c>
      <c r="E45" s="40"/>
      <c r="F45" s="40"/>
      <c r="G45" s="40"/>
      <c r="H45" s="41" t="s">
        <v>218</v>
      </c>
      <c r="I45" s="8"/>
      <c r="J45" s="2"/>
      <c r="K45" s="2"/>
    </row>
    <row r="46" spans="1:11" ht="12.75" customHeight="1" x14ac:dyDescent="0.2">
      <c r="A46" s="2"/>
      <c r="B46" s="8"/>
      <c r="C46" s="40" t="s">
        <v>212</v>
      </c>
      <c r="D46" s="40" t="s">
        <v>219</v>
      </c>
      <c r="E46" s="40"/>
      <c r="F46" s="40"/>
      <c r="G46" s="40"/>
      <c r="H46" s="41" t="s">
        <v>220</v>
      </c>
      <c r="I46" s="8"/>
      <c r="J46" s="2"/>
      <c r="K46" s="2"/>
    </row>
    <row r="47" spans="1:11" ht="12.75" customHeight="1" x14ac:dyDescent="0.2">
      <c r="A47" s="2"/>
      <c r="B47" s="8"/>
      <c r="C47" s="40" t="s">
        <v>212</v>
      </c>
      <c r="D47" s="40" t="s">
        <v>221</v>
      </c>
      <c r="E47" s="40"/>
      <c r="F47" s="40"/>
      <c r="G47" s="40"/>
      <c r="H47" s="41" t="s">
        <v>222</v>
      </c>
      <c r="I47" s="8"/>
      <c r="J47" s="2"/>
      <c r="K47" s="2"/>
    </row>
    <row r="48" spans="1:11" ht="12.75" customHeight="1" x14ac:dyDescent="0.2">
      <c r="A48" s="2"/>
      <c r="B48" s="8"/>
      <c r="C48" s="40" t="s">
        <v>212</v>
      </c>
      <c r="D48" s="40" t="s">
        <v>223</v>
      </c>
      <c r="E48" s="40"/>
      <c r="F48" s="40"/>
      <c r="G48" s="40"/>
      <c r="H48" s="41" t="s">
        <v>224</v>
      </c>
      <c r="I48" s="8"/>
      <c r="J48" s="2"/>
      <c r="K48" s="2"/>
    </row>
    <row r="49" spans="1:11" ht="12.75" customHeight="1" x14ac:dyDescent="0.2">
      <c r="A49" s="2"/>
      <c r="B49" s="8"/>
      <c r="C49" s="40" t="s">
        <v>212</v>
      </c>
      <c r="D49" s="28" t="s">
        <v>225</v>
      </c>
      <c r="E49" s="28"/>
      <c r="F49" s="28"/>
      <c r="G49" s="40"/>
      <c r="H49" s="41" t="s">
        <v>226</v>
      </c>
      <c r="I49" s="8"/>
      <c r="J49" s="2"/>
      <c r="K49" s="2"/>
    </row>
    <row r="50" spans="1:11" ht="12.75" customHeight="1" x14ac:dyDescent="0.2">
      <c r="A50" s="2"/>
      <c r="B50" s="8"/>
      <c r="C50" s="42"/>
      <c r="D50" s="42"/>
      <c r="E50" s="43"/>
      <c r="F50" s="44"/>
      <c r="G50" s="44"/>
      <c r="H50" s="40"/>
      <c r="I50" s="8"/>
      <c r="J50" s="2"/>
      <c r="K50" s="2"/>
    </row>
    <row r="51" spans="1:11" ht="12.75" customHeight="1" x14ac:dyDescent="0.2">
      <c r="A51" s="2"/>
      <c r="B51" s="8"/>
      <c r="C51" s="40" t="s">
        <v>213</v>
      </c>
      <c r="D51" s="18" t="s">
        <v>215</v>
      </c>
      <c r="E51" s="18"/>
      <c r="F51" s="18"/>
      <c r="G51" s="40"/>
      <c r="H51" s="41" t="s">
        <v>227</v>
      </c>
      <c r="I51" s="8"/>
      <c r="J51" s="2"/>
      <c r="K51" s="2"/>
    </row>
    <row r="52" spans="1:11" ht="12.75" customHeight="1" x14ac:dyDescent="0.2">
      <c r="A52" s="2"/>
      <c r="B52" s="8"/>
      <c r="C52" s="40" t="s">
        <v>213</v>
      </c>
      <c r="D52" s="40" t="s">
        <v>217</v>
      </c>
      <c r="E52" s="40"/>
      <c r="F52" s="40"/>
      <c r="G52" s="40"/>
      <c r="H52" s="41" t="s">
        <v>228</v>
      </c>
      <c r="I52" s="8"/>
      <c r="J52" s="2"/>
      <c r="K52" s="2"/>
    </row>
    <row r="53" spans="1:11" ht="12.75" customHeight="1" x14ac:dyDescent="0.2">
      <c r="A53" s="2"/>
      <c r="B53" s="8"/>
      <c r="C53" s="40" t="s">
        <v>213</v>
      </c>
      <c r="D53" s="40" t="s">
        <v>219</v>
      </c>
      <c r="E53" s="40"/>
      <c r="F53" s="40"/>
      <c r="G53" s="40"/>
      <c r="H53" s="41" t="s">
        <v>229</v>
      </c>
      <c r="I53" s="8"/>
      <c r="J53" s="2"/>
      <c r="K53" s="2"/>
    </row>
    <row r="54" spans="1:11" ht="12.75" customHeight="1" x14ac:dyDescent="0.2">
      <c r="A54" s="2"/>
      <c r="B54" s="8"/>
      <c r="C54" s="40" t="s">
        <v>213</v>
      </c>
      <c r="D54" s="40" t="s">
        <v>221</v>
      </c>
      <c r="E54" s="40"/>
      <c r="F54" s="40"/>
      <c r="G54" s="40"/>
      <c r="H54" s="41" t="s">
        <v>230</v>
      </c>
      <c r="I54" s="8"/>
      <c r="J54" s="2"/>
      <c r="K54" s="2"/>
    </row>
    <row r="55" spans="1:11" ht="12.75" customHeight="1" x14ac:dyDescent="0.2">
      <c r="A55" s="2"/>
      <c r="B55" s="8"/>
      <c r="C55" s="40" t="s">
        <v>213</v>
      </c>
      <c r="D55" s="40" t="s">
        <v>223</v>
      </c>
      <c r="E55" s="40"/>
      <c r="F55" s="40"/>
      <c r="G55" s="40"/>
      <c r="H55" s="41" t="s">
        <v>231</v>
      </c>
      <c r="I55" s="8"/>
      <c r="J55" s="2"/>
      <c r="K55" s="2"/>
    </row>
    <row r="56" spans="1:11" ht="12.75" customHeight="1" x14ac:dyDescent="0.2">
      <c r="A56" s="2"/>
      <c r="B56" s="8"/>
      <c r="C56" s="40" t="s">
        <v>213</v>
      </c>
      <c r="D56" s="40" t="s">
        <v>225</v>
      </c>
      <c r="E56" s="40"/>
      <c r="F56" s="40"/>
      <c r="G56" s="40"/>
      <c r="H56" s="41" t="s">
        <v>232</v>
      </c>
      <c r="I56" s="8"/>
      <c r="J56" s="2"/>
      <c r="K56" s="2"/>
    </row>
    <row r="57" spans="1:11" ht="12.75" customHeight="1" x14ac:dyDescent="0.2">
      <c r="A57" s="2"/>
      <c r="B57" s="8"/>
      <c r="C57" s="40"/>
      <c r="D57" s="40"/>
      <c r="E57" s="40"/>
      <c r="F57" s="40"/>
      <c r="G57" s="40"/>
      <c r="H57" s="40"/>
      <c r="I57" s="8"/>
      <c r="J57" s="2"/>
      <c r="K57" s="2"/>
    </row>
    <row r="58" spans="1:11" ht="12.75" customHeight="1" x14ac:dyDescent="0.2">
      <c r="A58" s="2"/>
      <c r="B58" s="8"/>
      <c r="C58" s="40" t="s">
        <v>215</v>
      </c>
      <c r="D58" s="40" t="s">
        <v>217</v>
      </c>
      <c r="E58" s="40"/>
      <c r="F58" s="40"/>
      <c r="G58" s="40"/>
      <c r="H58" s="41" t="s">
        <v>233</v>
      </c>
      <c r="I58" s="8"/>
      <c r="J58" s="2"/>
      <c r="K58" s="2"/>
    </row>
    <row r="59" spans="1:11" ht="12.75" customHeight="1" x14ac:dyDescent="0.2">
      <c r="A59" s="2"/>
      <c r="B59" s="8"/>
      <c r="C59" s="40" t="s">
        <v>215</v>
      </c>
      <c r="D59" s="40" t="s">
        <v>219</v>
      </c>
      <c r="E59" s="40"/>
      <c r="F59" s="40"/>
      <c r="G59" s="40"/>
      <c r="H59" s="41" t="s">
        <v>234</v>
      </c>
      <c r="I59" s="8"/>
      <c r="J59" s="2"/>
      <c r="K59" s="2"/>
    </row>
    <row r="60" spans="1:11" ht="12.75" customHeight="1" x14ac:dyDescent="0.2">
      <c r="A60" s="2"/>
      <c r="B60" s="8"/>
      <c r="C60" s="40" t="s">
        <v>215</v>
      </c>
      <c r="D60" s="40" t="s">
        <v>221</v>
      </c>
      <c r="E60" s="40"/>
      <c r="F60" s="40"/>
      <c r="G60" s="40"/>
      <c r="H60" s="41" t="s">
        <v>235</v>
      </c>
      <c r="I60" s="8"/>
      <c r="J60" s="2"/>
      <c r="K60" s="2"/>
    </row>
    <row r="61" spans="1:11" ht="12.75" customHeight="1" x14ac:dyDescent="0.2">
      <c r="A61" s="2"/>
      <c r="B61" s="8"/>
      <c r="C61" s="40" t="s">
        <v>215</v>
      </c>
      <c r="D61" s="40" t="s">
        <v>223</v>
      </c>
      <c r="E61" s="40"/>
      <c r="F61" s="40"/>
      <c r="G61" s="40"/>
      <c r="H61" s="41" t="s">
        <v>236</v>
      </c>
      <c r="I61" s="8"/>
      <c r="J61" s="2"/>
      <c r="K61" s="2"/>
    </row>
    <row r="62" spans="1:11" ht="12.75" customHeight="1" x14ac:dyDescent="0.2">
      <c r="A62" s="2"/>
      <c r="B62" s="8"/>
      <c r="C62" s="40" t="s">
        <v>215</v>
      </c>
      <c r="D62" s="40" t="s">
        <v>225</v>
      </c>
      <c r="E62" s="40"/>
      <c r="F62" s="40"/>
      <c r="G62" s="40"/>
      <c r="H62" s="41" t="s">
        <v>237</v>
      </c>
      <c r="I62" s="8"/>
      <c r="J62" s="2"/>
      <c r="K62" s="2"/>
    </row>
    <row r="63" spans="1:11" ht="12.75" customHeight="1" x14ac:dyDescent="0.2">
      <c r="A63" s="2"/>
      <c r="B63" s="8"/>
      <c r="C63" s="40"/>
      <c r="D63" s="40"/>
      <c r="E63" s="40"/>
      <c r="F63" s="40"/>
      <c r="G63" s="40"/>
      <c r="H63" s="40"/>
      <c r="I63" s="8"/>
      <c r="J63" s="2"/>
      <c r="K63" s="2"/>
    </row>
    <row r="64" spans="1:11" ht="12.75" customHeight="1" x14ac:dyDescent="0.2">
      <c r="A64" s="2"/>
      <c r="B64" s="8"/>
      <c r="C64" s="40" t="s">
        <v>217</v>
      </c>
      <c r="D64" s="40" t="s">
        <v>219</v>
      </c>
      <c r="E64" s="40"/>
      <c r="F64" s="40"/>
      <c r="G64" s="40"/>
      <c r="H64" s="41" t="s">
        <v>238</v>
      </c>
      <c r="I64" s="8"/>
      <c r="J64" s="2"/>
      <c r="K64" s="2"/>
    </row>
    <row r="65" spans="1:11" ht="12.75" customHeight="1" x14ac:dyDescent="0.2">
      <c r="A65" s="2"/>
      <c r="B65" s="8"/>
      <c r="C65" s="40" t="s">
        <v>217</v>
      </c>
      <c r="D65" s="40" t="s">
        <v>221</v>
      </c>
      <c r="E65" s="40"/>
      <c r="F65" s="40"/>
      <c r="G65" s="40"/>
      <c r="H65" s="41" t="s">
        <v>239</v>
      </c>
      <c r="I65" s="8"/>
      <c r="J65" s="2"/>
      <c r="K65" s="2"/>
    </row>
    <row r="66" spans="1:11" ht="12.75" customHeight="1" x14ac:dyDescent="0.2">
      <c r="A66" s="2"/>
      <c r="B66" s="8"/>
      <c r="C66" s="40" t="s">
        <v>217</v>
      </c>
      <c r="D66" s="40" t="s">
        <v>223</v>
      </c>
      <c r="E66" s="40"/>
      <c r="F66" s="40"/>
      <c r="G66" s="40"/>
      <c r="H66" s="41" t="s">
        <v>240</v>
      </c>
      <c r="I66" s="8"/>
      <c r="J66" s="2"/>
      <c r="K66" s="2"/>
    </row>
    <row r="67" spans="1:11" ht="12.75" customHeight="1" x14ac:dyDescent="0.2">
      <c r="A67" s="2"/>
      <c r="B67" s="8"/>
      <c r="C67" s="40" t="s">
        <v>217</v>
      </c>
      <c r="D67" s="40" t="s">
        <v>225</v>
      </c>
      <c r="E67" s="40"/>
      <c r="F67" s="40"/>
      <c r="G67" s="40"/>
      <c r="H67" s="41" t="s">
        <v>241</v>
      </c>
      <c r="I67" s="8"/>
      <c r="J67" s="2"/>
      <c r="K67" s="2"/>
    </row>
    <row r="68" spans="1:11" ht="12.75" customHeight="1" x14ac:dyDescent="0.2">
      <c r="A68" s="2"/>
      <c r="B68" s="8"/>
      <c r="C68" s="40"/>
      <c r="D68" s="40"/>
      <c r="E68" s="40"/>
      <c r="F68" s="40"/>
      <c r="G68" s="40"/>
      <c r="H68" s="40"/>
      <c r="I68" s="8"/>
      <c r="J68" s="2"/>
      <c r="K68" s="2"/>
    </row>
    <row r="69" spans="1:11" ht="12.75" customHeight="1" x14ac:dyDescent="0.2">
      <c r="A69" s="2"/>
      <c r="B69" s="8"/>
      <c r="C69" s="40" t="s">
        <v>219</v>
      </c>
      <c r="D69" s="40" t="s">
        <v>221</v>
      </c>
      <c r="E69" s="40"/>
      <c r="F69" s="40"/>
      <c r="G69" s="40"/>
      <c r="H69" s="41" t="s">
        <v>242</v>
      </c>
      <c r="I69" s="8"/>
      <c r="J69" s="2"/>
      <c r="K69" s="2"/>
    </row>
    <row r="70" spans="1:11" ht="12.75" customHeight="1" x14ac:dyDescent="0.2">
      <c r="A70" s="2"/>
      <c r="B70" s="8"/>
      <c r="C70" s="40" t="s">
        <v>219</v>
      </c>
      <c r="D70" s="40" t="s">
        <v>223</v>
      </c>
      <c r="E70" s="40"/>
      <c r="F70" s="40"/>
      <c r="G70" s="40"/>
      <c r="H70" s="41" t="s">
        <v>243</v>
      </c>
      <c r="I70" s="8"/>
      <c r="J70" s="2"/>
      <c r="K70" s="2"/>
    </row>
    <row r="71" spans="1:11" ht="12.75" customHeight="1" x14ac:dyDescent="0.2">
      <c r="A71" s="2"/>
      <c r="B71" s="8"/>
      <c r="C71" s="40" t="s">
        <v>219</v>
      </c>
      <c r="D71" s="40" t="s">
        <v>225</v>
      </c>
      <c r="E71" s="40"/>
      <c r="F71" s="40"/>
      <c r="G71" s="40"/>
      <c r="H71" s="41" t="s">
        <v>244</v>
      </c>
      <c r="I71" s="8"/>
      <c r="J71" s="2"/>
      <c r="K71" s="2"/>
    </row>
    <row r="72" spans="1:11" ht="12.75" customHeight="1" x14ac:dyDescent="0.2">
      <c r="A72" s="2"/>
      <c r="B72" s="8"/>
      <c r="C72" s="40"/>
      <c r="D72" s="40"/>
      <c r="E72" s="40"/>
      <c r="F72" s="40"/>
      <c r="G72" s="40"/>
      <c r="H72" s="40"/>
      <c r="I72" s="8"/>
      <c r="J72" s="2"/>
      <c r="K72" s="2"/>
    </row>
    <row r="73" spans="1:11" ht="12.75" customHeight="1" x14ac:dyDescent="0.2">
      <c r="A73" s="2"/>
      <c r="B73" s="8"/>
      <c r="C73" s="40" t="s">
        <v>221</v>
      </c>
      <c r="D73" s="40" t="s">
        <v>223</v>
      </c>
      <c r="E73" s="40"/>
      <c r="F73" s="40"/>
      <c r="G73" s="40"/>
      <c r="H73" s="41" t="s">
        <v>245</v>
      </c>
      <c r="I73" s="8"/>
      <c r="J73" s="2"/>
      <c r="K73" s="2"/>
    </row>
    <row r="74" spans="1:11" ht="12.75" customHeight="1" x14ac:dyDescent="0.2">
      <c r="A74" s="2"/>
      <c r="B74" s="8"/>
      <c r="C74" s="40" t="s">
        <v>221</v>
      </c>
      <c r="D74" s="40" t="s">
        <v>225</v>
      </c>
      <c r="E74" s="40"/>
      <c r="F74" s="40"/>
      <c r="G74" s="40"/>
      <c r="H74" s="41" t="s">
        <v>246</v>
      </c>
      <c r="I74" s="8"/>
      <c r="J74" s="2"/>
      <c r="K74" s="2"/>
    </row>
    <row r="75" spans="1:11" ht="12.75" customHeight="1" x14ac:dyDescent="0.2">
      <c r="A75" s="2"/>
      <c r="B75" s="8"/>
      <c r="C75" s="40"/>
      <c r="D75" s="40"/>
      <c r="E75" s="40"/>
      <c r="F75" s="40"/>
      <c r="G75" s="40"/>
      <c r="H75" s="40"/>
      <c r="I75" s="8"/>
      <c r="J75" s="2"/>
      <c r="K75" s="2"/>
    </row>
    <row r="76" spans="1:11" ht="12.75" customHeight="1" x14ac:dyDescent="0.2">
      <c r="A76" s="2"/>
      <c r="B76" s="8"/>
      <c r="C76" s="40" t="s">
        <v>223</v>
      </c>
      <c r="D76" s="40" t="s">
        <v>225</v>
      </c>
      <c r="E76" s="40"/>
      <c r="F76" s="40"/>
      <c r="G76" s="40"/>
      <c r="H76" s="41" t="s">
        <v>247</v>
      </c>
      <c r="I76" s="8"/>
      <c r="J76" s="2"/>
      <c r="K76" s="2"/>
    </row>
    <row r="77" spans="1:11" ht="12.75" customHeight="1" x14ac:dyDescent="0.2">
      <c r="A77" s="2"/>
      <c r="B77" s="8"/>
      <c r="C77" s="8"/>
      <c r="D77" s="8"/>
      <c r="E77" s="8"/>
      <c r="F77" s="8"/>
      <c r="G77" s="8"/>
      <c r="H77" s="8"/>
      <c r="I77" s="8"/>
      <c r="J77" s="2"/>
      <c r="K77" s="2"/>
    </row>
    <row r="78" spans="1:11" ht="12.75" customHeight="1" x14ac:dyDescent="0.2">
      <c r="A78" s="2"/>
      <c r="B78" s="8"/>
      <c r="C78" s="8" t="s">
        <v>248</v>
      </c>
      <c r="D78" s="8"/>
      <c r="E78" s="8"/>
      <c r="F78" s="8"/>
      <c r="G78" s="8"/>
      <c r="H78" s="8"/>
      <c r="I78" s="8"/>
      <c r="J78" s="2"/>
      <c r="K78" s="2"/>
    </row>
    <row r="79" spans="1:11" ht="12.75" customHeight="1" x14ac:dyDescent="0.2">
      <c r="A79" s="2"/>
      <c r="B79" s="8"/>
      <c r="C79" s="8"/>
      <c r="D79" s="8"/>
      <c r="E79" s="8"/>
      <c r="F79" s="8"/>
      <c r="G79" s="8"/>
      <c r="H79" s="8"/>
      <c r="I79" s="8"/>
      <c r="J79" s="2"/>
      <c r="K79" s="2"/>
    </row>
    <row r="80" spans="1:11" ht="12.75" customHeight="1" x14ac:dyDescent="0.2">
      <c r="A80" s="2"/>
      <c r="B80" s="2"/>
      <c r="C80" s="2"/>
      <c r="D80" s="2"/>
      <c r="E80" s="2"/>
      <c r="F80" s="2"/>
      <c r="G80" s="2"/>
      <c r="H80" s="2"/>
      <c r="I80" s="2"/>
      <c r="J80" s="2"/>
      <c r="K80" s="2"/>
    </row>
    <row r="81" spans="1:4" ht="12.75" customHeight="1" x14ac:dyDescent="0.2">
      <c r="A81" s="2"/>
      <c r="B81" s="2"/>
      <c r="C81" s="2"/>
      <c r="D81" s="2"/>
    </row>
    <row r="82" spans="1:4" ht="12.75" customHeight="1" x14ac:dyDescent="0.2">
      <c r="A82" s="2"/>
      <c r="B82" s="2" t="s">
        <v>433</v>
      </c>
      <c r="C82" s="2"/>
      <c r="D82" s="2"/>
    </row>
    <row r="83" spans="1:4" ht="12.75" customHeight="1" x14ac:dyDescent="0.2">
      <c r="A83" s="2"/>
      <c r="B83" s="62" t="s">
        <v>81</v>
      </c>
      <c r="D83" s="2"/>
    </row>
    <row r="84" spans="1:4" ht="12.75" customHeight="1" x14ac:dyDescent="0.2">
      <c r="A84" s="2"/>
      <c r="B84" s="62" t="s">
        <v>426</v>
      </c>
      <c r="D84" s="2"/>
    </row>
    <row r="85" spans="1:4" ht="12.75" customHeight="1" x14ac:dyDescent="0.2">
      <c r="A85" s="2"/>
      <c r="B85" s="62" t="s">
        <v>434</v>
      </c>
      <c r="D85" s="2"/>
    </row>
    <row r="86" spans="1:4" ht="12.75" customHeight="1" x14ac:dyDescent="0.2">
      <c r="A86" s="2"/>
      <c r="B86" s="62" t="s">
        <v>435</v>
      </c>
      <c r="D86" s="2"/>
    </row>
    <row r="87" spans="1:4" ht="12.75" customHeight="1" x14ac:dyDescent="0.2">
      <c r="A87" s="2"/>
      <c r="B87" s="62" t="s">
        <v>436</v>
      </c>
      <c r="D87" s="2"/>
    </row>
    <row r="88" spans="1:4" ht="12.75" customHeight="1" x14ac:dyDescent="0.2">
      <c r="A88" s="2"/>
      <c r="B88" s="62" t="s">
        <v>429</v>
      </c>
      <c r="D88" s="2"/>
    </row>
    <row r="89" spans="1:4" ht="12.75" customHeight="1" x14ac:dyDescent="0.2">
      <c r="A89" s="2"/>
      <c r="B89" s="62" t="s">
        <v>437</v>
      </c>
      <c r="D89" s="2"/>
    </row>
    <row r="90" spans="1:4" ht="12.75" customHeight="1" x14ac:dyDescent="0.2">
      <c r="A90" s="2"/>
      <c r="B90" s="62" t="s">
        <v>438</v>
      </c>
      <c r="D90" s="2"/>
    </row>
    <row r="91" spans="1:4" ht="12.75" customHeight="1" x14ac:dyDescent="0.2">
      <c r="A91" s="2"/>
      <c r="B91" s="62" t="s">
        <v>428</v>
      </c>
      <c r="D91" s="2"/>
    </row>
    <row r="92" spans="1:4" ht="12.75" customHeight="1" x14ac:dyDescent="0.2">
      <c r="A92" s="2"/>
      <c r="B92" s="62" t="s">
        <v>439</v>
      </c>
      <c r="D92" s="2"/>
    </row>
    <row r="93" spans="1:4" ht="12.75" customHeight="1" x14ac:dyDescent="0.2">
      <c r="A93" s="2"/>
      <c r="B93" s="62" t="s">
        <v>440</v>
      </c>
      <c r="D93" s="2"/>
    </row>
    <row r="94" spans="1:4" ht="12.75" customHeight="1" x14ac:dyDescent="0.2">
      <c r="A94" s="2"/>
      <c r="B94" s="62" t="s">
        <v>441</v>
      </c>
      <c r="D94" s="2"/>
    </row>
    <row r="95" spans="1:4" ht="12.75" customHeight="1" x14ac:dyDescent="0.2">
      <c r="A95" s="2"/>
      <c r="B95" s="62" t="s">
        <v>430</v>
      </c>
      <c r="D95" s="2"/>
    </row>
    <row r="96" spans="1:4" ht="12.75" customHeight="1" x14ac:dyDescent="0.2">
      <c r="A96" s="2"/>
      <c r="B96" s="62" t="s">
        <v>442</v>
      </c>
      <c r="D96" s="2"/>
    </row>
    <row r="97" spans="1:4" ht="12.75" customHeight="1" x14ac:dyDescent="0.2">
      <c r="A97" s="2"/>
      <c r="B97" s="62" t="s">
        <v>443</v>
      </c>
      <c r="D97" s="2"/>
    </row>
    <row r="98" spans="1:4" ht="12.75" customHeight="1" x14ac:dyDescent="0.2">
      <c r="A98" s="2"/>
      <c r="B98" s="62" t="s">
        <v>198</v>
      </c>
      <c r="D98" s="2"/>
    </row>
    <row r="99" spans="1:4" ht="12.75" customHeight="1" x14ac:dyDescent="0.2">
      <c r="A99" s="2"/>
      <c r="B99" s="2"/>
      <c r="C99" s="2"/>
      <c r="D99" s="2"/>
    </row>
    <row r="100" spans="1:4" ht="12.75" customHeight="1" x14ac:dyDescent="0.2"/>
    <row r="101" spans="1:4" ht="12.75" customHeight="1" x14ac:dyDescent="0.2"/>
    <row r="102" spans="1:4" ht="12.75" customHeight="1" x14ac:dyDescent="0.2"/>
    <row r="103" spans="1:4" ht="12.75" customHeight="1" x14ac:dyDescent="0.2"/>
    <row r="104" spans="1:4" ht="12.75" customHeight="1" x14ac:dyDescent="0.2"/>
    <row r="105" spans="1:4" ht="12.75" customHeight="1" x14ac:dyDescent="0.2"/>
    <row r="106" spans="1:4" ht="12.75" customHeight="1" x14ac:dyDescent="0.2"/>
    <row r="107" spans="1:4" ht="12.75" customHeight="1" x14ac:dyDescent="0.2"/>
    <row r="108" spans="1:4" ht="12.75" customHeight="1" x14ac:dyDescent="0.2"/>
    <row r="109" spans="1:4" ht="12.75" customHeight="1" x14ac:dyDescent="0.2"/>
    <row r="110" spans="1:4" ht="12.75" customHeight="1" x14ac:dyDescent="0.2"/>
    <row r="111" spans="1:4" ht="12.75" customHeight="1" x14ac:dyDescent="0.2"/>
    <row r="112" spans="1:4"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row r="158" ht="12.75" customHeight="1" x14ac:dyDescent="0.2"/>
    <row r="159" ht="12.75" customHeight="1" x14ac:dyDescent="0.2"/>
    <row r="160"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row r="169" ht="12.75" customHeight="1" x14ac:dyDescent="0.2"/>
    <row r="170" ht="12.75" customHeight="1" x14ac:dyDescent="0.2"/>
    <row r="171" ht="12.75" customHeight="1" x14ac:dyDescent="0.2"/>
    <row r="172" ht="12.75" customHeight="1" x14ac:dyDescent="0.2"/>
    <row r="173" ht="12.75" customHeight="1" x14ac:dyDescent="0.2"/>
    <row r="174" ht="12.75" customHeight="1" x14ac:dyDescent="0.2"/>
    <row r="175" ht="12.75" customHeight="1" x14ac:dyDescent="0.2"/>
    <row r="176"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ht="12.75" customHeight="1" x14ac:dyDescent="0.2"/>
    <row r="194" ht="12.75" customHeight="1" x14ac:dyDescent="0.2"/>
    <row r="195" ht="12.75" customHeight="1" x14ac:dyDescent="0.2"/>
    <row r="196" ht="12.75" customHeight="1" x14ac:dyDescent="0.2"/>
    <row r="197" ht="12.75" customHeight="1" x14ac:dyDescent="0.2"/>
    <row r="198" ht="12.75" customHeight="1" x14ac:dyDescent="0.2"/>
    <row r="199" ht="12.75" customHeight="1" x14ac:dyDescent="0.2"/>
    <row r="200" ht="12.75" customHeight="1" x14ac:dyDescent="0.2"/>
    <row r="201" ht="12.75" customHeight="1" x14ac:dyDescent="0.2"/>
    <row r="202" ht="12.75" customHeight="1" x14ac:dyDescent="0.2"/>
    <row r="203" ht="12.75" customHeight="1" x14ac:dyDescent="0.2"/>
    <row r="204" ht="12.75" customHeight="1" x14ac:dyDescent="0.2"/>
    <row r="205" ht="12.75" customHeight="1" x14ac:dyDescent="0.2"/>
    <row r="206" ht="12.75" customHeight="1" x14ac:dyDescent="0.2"/>
    <row r="207" ht="12.75" customHeight="1" x14ac:dyDescent="0.2"/>
    <row r="208" ht="12.75" customHeight="1" x14ac:dyDescent="0.2"/>
    <row r="209" ht="12.75" customHeight="1" x14ac:dyDescent="0.2"/>
    <row r="210" ht="12.75" customHeight="1" x14ac:dyDescent="0.2"/>
    <row r="211" ht="12.75" customHeight="1" x14ac:dyDescent="0.2"/>
    <row r="212" ht="12.75" customHeight="1" x14ac:dyDescent="0.2"/>
    <row r="213" ht="12.75" customHeight="1" x14ac:dyDescent="0.2"/>
    <row r="214" ht="12.75" customHeight="1" x14ac:dyDescent="0.2"/>
    <row r="215" ht="12.75" customHeight="1" x14ac:dyDescent="0.2"/>
    <row r="216" ht="12.75" customHeight="1" x14ac:dyDescent="0.2"/>
    <row r="217" ht="12.75" customHeight="1" x14ac:dyDescent="0.2"/>
    <row r="218" ht="12.75" customHeight="1" x14ac:dyDescent="0.2"/>
    <row r="219" ht="12.75" customHeight="1" x14ac:dyDescent="0.2"/>
    <row r="220" ht="12.75" customHeight="1" x14ac:dyDescent="0.2"/>
    <row r="221" ht="12.75" customHeight="1" x14ac:dyDescent="0.2"/>
    <row r="222" ht="12.75" customHeight="1" x14ac:dyDescent="0.2"/>
    <row r="223" ht="12.75" customHeight="1" x14ac:dyDescent="0.2"/>
    <row r="224" ht="12.75" customHeight="1" x14ac:dyDescent="0.2"/>
    <row r="225" ht="12.75" customHeight="1" x14ac:dyDescent="0.2"/>
    <row r="226" ht="12.75" customHeight="1" x14ac:dyDescent="0.2"/>
    <row r="227" ht="12.75" customHeight="1" x14ac:dyDescent="0.2"/>
    <row r="228" ht="12.75" customHeight="1" x14ac:dyDescent="0.2"/>
    <row r="229" ht="12.75" customHeight="1" x14ac:dyDescent="0.2"/>
    <row r="230" ht="12.75" customHeight="1" x14ac:dyDescent="0.2"/>
    <row r="231" ht="12.75" customHeight="1" x14ac:dyDescent="0.2"/>
    <row r="232" ht="12.75" customHeight="1" x14ac:dyDescent="0.2"/>
    <row r="233" ht="12.75" customHeight="1" x14ac:dyDescent="0.2"/>
    <row r="234" ht="12.75" customHeight="1" x14ac:dyDescent="0.2"/>
    <row r="235" ht="12.75" customHeight="1" x14ac:dyDescent="0.2"/>
    <row r="236" ht="12.75" customHeight="1" x14ac:dyDescent="0.2"/>
    <row r="237" ht="12.75" customHeight="1" x14ac:dyDescent="0.2"/>
    <row r="238" ht="12.75" customHeight="1" x14ac:dyDescent="0.2"/>
    <row r="239" ht="12.75" customHeight="1" x14ac:dyDescent="0.2"/>
    <row r="240" ht="12.75" customHeight="1" x14ac:dyDescent="0.2"/>
    <row r="241" ht="12.75" customHeight="1" x14ac:dyDescent="0.2"/>
    <row r="242" ht="12.75" customHeight="1" x14ac:dyDescent="0.2"/>
    <row r="243" ht="12.75" customHeight="1" x14ac:dyDescent="0.2"/>
    <row r="244" ht="12.75" customHeight="1" x14ac:dyDescent="0.2"/>
    <row r="245" ht="12.75" customHeight="1" x14ac:dyDescent="0.2"/>
    <row r="246" ht="12.75" customHeight="1" x14ac:dyDescent="0.2"/>
    <row r="247" ht="12.75" customHeight="1" x14ac:dyDescent="0.2"/>
    <row r="248" ht="12.75" customHeight="1" x14ac:dyDescent="0.2"/>
    <row r="249" ht="12.75" customHeight="1" x14ac:dyDescent="0.2"/>
    <row r="250" ht="12.75" customHeight="1" x14ac:dyDescent="0.2"/>
    <row r="251" ht="12.75" customHeight="1" x14ac:dyDescent="0.2"/>
    <row r="252" ht="12.75" customHeight="1" x14ac:dyDescent="0.2"/>
    <row r="253" ht="12.75" customHeight="1" x14ac:dyDescent="0.2"/>
    <row r="254" ht="12.75" customHeight="1" x14ac:dyDescent="0.2"/>
    <row r="255" ht="12.75" customHeight="1" x14ac:dyDescent="0.2"/>
    <row r="256" ht="12.75" customHeight="1" x14ac:dyDescent="0.2"/>
    <row r="257" ht="12.75" customHeight="1" x14ac:dyDescent="0.2"/>
    <row r="258" ht="12.75" customHeight="1" x14ac:dyDescent="0.2"/>
    <row r="259" ht="12.75" customHeight="1" x14ac:dyDescent="0.2"/>
    <row r="260" ht="12.75" customHeight="1" x14ac:dyDescent="0.2"/>
    <row r="261" ht="12.75" customHeight="1" x14ac:dyDescent="0.2"/>
    <row r="262" ht="12.75" customHeight="1" x14ac:dyDescent="0.2"/>
    <row r="263" ht="12.75" customHeight="1" x14ac:dyDescent="0.2"/>
    <row r="264" ht="12.75" customHeight="1" x14ac:dyDescent="0.2"/>
    <row r="265" ht="12.75" customHeight="1" x14ac:dyDescent="0.2"/>
    <row r="266" ht="12.75" customHeight="1" x14ac:dyDescent="0.2"/>
    <row r="267" ht="12.75" customHeight="1" x14ac:dyDescent="0.2"/>
    <row r="268" ht="12.75" customHeight="1" x14ac:dyDescent="0.2"/>
    <row r="269" ht="12.75" customHeight="1" x14ac:dyDescent="0.2"/>
    <row r="270" ht="12.75" customHeight="1" x14ac:dyDescent="0.2"/>
    <row r="271" ht="12.75" customHeight="1" x14ac:dyDescent="0.2"/>
    <row r="272" ht="12.75" customHeight="1" x14ac:dyDescent="0.2"/>
    <row r="273" ht="12.75" customHeight="1" x14ac:dyDescent="0.2"/>
    <row r="274" ht="12.75" customHeight="1" x14ac:dyDescent="0.2"/>
    <row r="275" ht="12.75" customHeight="1" x14ac:dyDescent="0.2"/>
    <row r="276" ht="12.75" customHeight="1" x14ac:dyDescent="0.2"/>
    <row r="277" ht="12.75" customHeight="1" x14ac:dyDescent="0.2"/>
    <row r="278" ht="12.75" customHeight="1" x14ac:dyDescent="0.2"/>
    <row r="279" ht="12.75" customHeight="1" x14ac:dyDescent="0.2"/>
    <row r="280" ht="12.75" customHeight="1" x14ac:dyDescent="0.2"/>
    <row r="281" ht="12.75" customHeight="1" x14ac:dyDescent="0.2"/>
    <row r="282" ht="12.75" customHeight="1" x14ac:dyDescent="0.2"/>
    <row r="283" ht="12.75" customHeight="1" x14ac:dyDescent="0.2"/>
    <row r="284" ht="12.75" customHeight="1" x14ac:dyDescent="0.2"/>
    <row r="285" ht="12.75" customHeight="1" x14ac:dyDescent="0.2"/>
    <row r="286" ht="12.75" customHeight="1" x14ac:dyDescent="0.2"/>
    <row r="287" ht="12.75" customHeight="1" x14ac:dyDescent="0.2"/>
    <row r="288" ht="12.75" customHeight="1" x14ac:dyDescent="0.2"/>
    <row r="289" ht="12.75" customHeight="1" x14ac:dyDescent="0.2"/>
    <row r="290" ht="12.75" customHeight="1" x14ac:dyDescent="0.2"/>
    <row r="291" ht="12.75" customHeight="1" x14ac:dyDescent="0.2"/>
    <row r="292" ht="12.75" customHeight="1" x14ac:dyDescent="0.2"/>
    <row r="293" ht="12.75" customHeight="1" x14ac:dyDescent="0.2"/>
    <row r="294" ht="12.75" customHeight="1" x14ac:dyDescent="0.2"/>
    <row r="295" ht="12.75" customHeight="1" x14ac:dyDescent="0.2"/>
    <row r="296" ht="12.75" customHeight="1" x14ac:dyDescent="0.2"/>
    <row r="297" ht="12.75" customHeight="1" x14ac:dyDescent="0.2"/>
    <row r="298" ht="12.75" customHeight="1" x14ac:dyDescent="0.2"/>
    <row r="299" ht="12.75" customHeight="1" x14ac:dyDescent="0.2"/>
    <row r="300" ht="12.75" customHeight="1" x14ac:dyDescent="0.2"/>
    <row r="301" ht="12.75" customHeight="1" x14ac:dyDescent="0.2"/>
    <row r="302" ht="12.75" customHeight="1" x14ac:dyDescent="0.2"/>
    <row r="303" ht="12.75" customHeight="1" x14ac:dyDescent="0.2"/>
    <row r="304" ht="12.75" customHeight="1" x14ac:dyDescent="0.2"/>
    <row r="305" ht="12.75" customHeight="1" x14ac:dyDescent="0.2"/>
    <row r="306" ht="12.75" customHeight="1" x14ac:dyDescent="0.2"/>
    <row r="307" ht="12.75" customHeight="1" x14ac:dyDescent="0.2"/>
    <row r="308" ht="12.75" customHeight="1" x14ac:dyDescent="0.2"/>
    <row r="309" ht="12.75" customHeight="1" x14ac:dyDescent="0.2"/>
    <row r="310" ht="12.75" customHeight="1" x14ac:dyDescent="0.2"/>
    <row r="311" ht="12.75" customHeight="1" x14ac:dyDescent="0.2"/>
    <row r="312" ht="12.75" customHeight="1" x14ac:dyDescent="0.2"/>
    <row r="313" ht="12.75" customHeight="1" x14ac:dyDescent="0.2"/>
    <row r="314" ht="12.75" customHeight="1" x14ac:dyDescent="0.2"/>
    <row r="315" ht="12.75" customHeight="1" x14ac:dyDescent="0.2"/>
    <row r="316" ht="12.75" customHeight="1" x14ac:dyDescent="0.2"/>
    <row r="317" ht="12.75" customHeight="1" x14ac:dyDescent="0.2"/>
    <row r="318" ht="12.75" customHeight="1" x14ac:dyDescent="0.2"/>
    <row r="319" ht="12.75" customHeight="1" x14ac:dyDescent="0.2"/>
    <row r="320" ht="12.75" customHeight="1" x14ac:dyDescent="0.2"/>
    <row r="321" ht="12.75" customHeight="1" x14ac:dyDescent="0.2"/>
    <row r="322" ht="12.75" customHeight="1" x14ac:dyDescent="0.2"/>
    <row r="323" ht="12.75" customHeight="1" x14ac:dyDescent="0.2"/>
    <row r="324" ht="12.75" customHeight="1" x14ac:dyDescent="0.2"/>
    <row r="325" ht="12.75" customHeight="1" x14ac:dyDescent="0.2"/>
    <row r="326" ht="12.75" customHeight="1" x14ac:dyDescent="0.2"/>
    <row r="327" ht="12.75" customHeight="1" x14ac:dyDescent="0.2"/>
    <row r="328" ht="12.75" customHeight="1" x14ac:dyDescent="0.2"/>
    <row r="329" ht="12.75" customHeight="1" x14ac:dyDescent="0.2"/>
    <row r="330" ht="12.75" customHeight="1" x14ac:dyDescent="0.2"/>
    <row r="331" ht="12.75" customHeight="1" x14ac:dyDescent="0.2"/>
    <row r="332" ht="12.75" customHeight="1" x14ac:dyDescent="0.2"/>
    <row r="333" ht="12.75" customHeight="1" x14ac:dyDescent="0.2"/>
    <row r="334" ht="12.75" customHeight="1" x14ac:dyDescent="0.2"/>
    <row r="335" ht="12.75" customHeight="1" x14ac:dyDescent="0.2"/>
    <row r="336" ht="12.75" customHeight="1" x14ac:dyDescent="0.2"/>
    <row r="337" ht="12.75" customHeight="1" x14ac:dyDescent="0.2"/>
    <row r="338" ht="12.75" customHeight="1" x14ac:dyDescent="0.2"/>
    <row r="339" ht="12.75" customHeight="1" x14ac:dyDescent="0.2"/>
    <row r="340" ht="12.75" customHeight="1" x14ac:dyDescent="0.2"/>
    <row r="341" ht="12.75" customHeight="1" x14ac:dyDescent="0.2"/>
    <row r="342" ht="12.75" customHeight="1" x14ac:dyDescent="0.2"/>
    <row r="343" ht="12.75" customHeight="1" x14ac:dyDescent="0.2"/>
    <row r="344" ht="12.75" customHeight="1" x14ac:dyDescent="0.2"/>
    <row r="345" ht="12.75" customHeight="1" x14ac:dyDescent="0.2"/>
    <row r="346" ht="12.75" customHeight="1" x14ac:dyDescent="0.2"/>
    <row r="347" ht="12.75" customHeight="1" x14ac:dyDescent="0.2"/>
    <row r="348" ht="12.75" customHeight="1" x14ac:dyDescent="0.2"/>
    <row r="349" ht="12.75" customHeight="1" x14ac:dyDescent="0.2"/>
    <row r="350" ht="12.75" customHeight="1" x14ac:dyDescent="0.2"/>
    <row r="351" ht="12.75" customHeight="1" x14ac:dyDescent="0.2"/>
    <row r="352" ht="12.75" customHeight="1" x14ac:dyDescent="0.2"/>
    <row r="353" ht="12.75" customHeight="1" x14ac:dyDescent="0.2"/>
    <row r="354" ht="12.75" customHeight="1" x14ac:dyDescent="0.2"/>
    <row r="355" ht="12.75" customHeight="1" x14ac:dyDescent="0.2"/>
    <row r="356" ht="12.75" customHeight="1" x14ac:dyDescent="0.2"/>
    <row r="357" ht="12.75" customHeight="1" x14ac:dyDescent="0.2"/>
    <row r="358" ht="12.75" customHeight="1" x14ac:dyDescent="0.2"/>
    <row r="359" ht="12.75" customHeight="1" x14ac:dyDescent="0.2"/>
    <row r="360" ht="12.75" customHeight="1" x14ac:dyDescent="0.2"/>
    <row r="361" ht="12.75" customHeight="1" x14ac:dyDescent="0.2"/>
    <row r="362" ht="12.75" customHeight="1" x14ac:dyDescent="0.2"/>
    <row r="363" ht="12.75" customHeight="1" x14ac:dyDescent="0.2"/>
    <row r="364" ht="12.75" customHeight="1" x14ac:dyDescent="0.2"/>
    <row r="365" ht="12.75" customHeight="1" x14ac:dyDescent="0.2"/>
    <row r="366" ht="12.75" customHeight="1" x14ac:dyDescent="0.2"/>
    <row r="367" ht="12.75" customHeight="1" x14ac:dyDescent="0.2"/>
    <row r="368" ht="12.75" customHeight="1" x14ac:dyDescent="0.2"/>
    <row r="369" ht="12.75" customHeight="1" x14ac:dyDescent="0.2"/>
    <row r="370" ht="12.75" customHeight="1" x14ac:dyDescent="0.2"/>
    <row r="371" ht="12.75" customHeight="1" x14ac:dyDescent="0.2"/>
    <row r="372" ht="12.75" customHeight="1" x14ac:dyDescent="0.2"/>
    <row r="373" ht="12.75" customHeight="1" x14ac:dyDescent="0.2"/>
    <row r="374" ht="12.75" customHeight="1" x14ac:dyDescent="0.2"/>
    <row r="375" ht="12.75" customHeight="1" x14ac:dyDescent="0.2"/>
    <row r="376" ht="12.75" customHeight="1" x14ac:dyDescent="0.2"/>
    <row r="377" ht="12.75" customHeight="1" x14ac:dyDescent="0.2"/>
    <row r="378" ht="12.75" customHeight="1" x14ac:dyDescent="0.2"/>
    <row r="379" ht="12.75" customHeight="1" x14ac:dyDescent="0.2"/>
    <row r="380" ht="12.75" customHeight="1" x14ac:dyDescent="0.2"/>
    <row r="381" ht="12.75" customHeight="1" x14ac:dyDescent="0.2"/>
    <row r="382" ht="12.75" customHeight="1" x14ac:dyDescent="0.2"/>
    <row r="383" ht="12.75" customHeight="1" x14ac:dyDescent="0.2"/>
    <row r="384" ht="12.75" customHeight="1" x14ac:dyDescent="0.2"/>
    <row r="385" ht="12.75" customHeight="1" x14ac:dyDescent="0.2"/>
    <row r="386" ht="12.75" customHeight="1" x14ac:dyDescent="0.2"/>
    <row r="387" ht="12.75" customHeight="1" x14ac:dyDescent="0.2"/>
    <row r="388" ht="12.75" customHeight="1" x14ac:dyDescent="0.2"/>
    <row r="389" ht="12.75" customHeight="1" x14ac:dyDescent="0.2"/>
    <row r="390" ht="12.75" customHeight="1" x14ac:dyDescent="0.2"/>
    <row r="391" ht="12.75" customHeight="1" x14ac:dyDescent="0.2"/>
    <row r="392" ht="12.75" customHeight="1" x14ac:dyDescent="0.2"/>
    <row r="393" ht="12.75" customHeight="1" x14ac:dyDescent="0.2"/>
    <row r="394" ht="12.75" customHeight="1" x14ac:dyDescent="0.2"/>
    <row r="395" ht="12.75" customHeight="1" x14ac:dyDescent="0.2"/>
    <row r="396" ht="12.75" customHeight="1" x14ac:dyDescent="0.2"/>
    <row r="397" ht="12.75" customHeight="1" x14ac:dyDescent="0.2"/>
    <row r="398" ht="12.75" customHeight="1" x14ac:dyDescent="0.2"/>
    <row r="399" ht="12.75" customHeight="1" x14ac:dyDescent="0.2"/>
    <row r="400" ht="12.75" customHeight="1" x14ac:dyDescent="0.2"/>
    <row r="401" ht="12.75" customHeight="1" x14ac:dyDescent="0.2"/>
    <row r="402" ht="12.75" customHeight="1" x14ac:dyDescent="0.2"/>
    <row r="403" ht="12.75" customHeight="1" x14ac:dyDescent="0.2"/>
    <row r="404" ht="12.75" customHeight="1" x14ac:dyDescent="0.2"/>
    <row r="405" ht="12.75" customHeight="1" x14ac:dyDescent="0.2"/>
    <row r="406" ht="12.75" customHeight="1" x14ac:dyDescent="0.2"/>
    <row r="407" ht="12.75" customHeight="1" x14ac:dyDescent="0.2"/>
    <row r="408" ht="12.75" customHeight="1" x14ac:dyDescent="0.2"/>
    <row r="409" ht="12.75" customHeight="1" x14ac:dyDescent="0.2"/>
    <row r="410" ht="12.75" customHeight="1" x14ac:dyDescent="0.2"/>
    <row r="411" ht="12.75" customHeight="1" x14ac:dyDescent="0.2"/>
    <row r="412" ht="12.75" customHeight="1" x14ac:dyDescent="0.2"/>
    <row r="413" ht="12.75" customHeight="1" x14ac:dyDescent="0.2"/>
    <row r="414" ht="12.75" customHeight="1" x14ac:dyDescent="0.2"/>
    <row r="415" ht="12.75" customHeight="1" x14ac:dyDescent="0.2"/>
    <row r="416" ht="12.75" customHeight="1" x14ac:dyDescent="0.2"/>
    <row r="417" ht="12.75" customHeight="1" x14ac:dyDescent="0.2"/>
    <row r="418" ht="12.75" customHeight="1" x14ac:dyDescent="0.2"/>
    <row r="419" ht="12.75" customHeight="1" x14ac:dyDescent="0.2"/>
    <row r="420" ht="12.75" customHeight="1" x14ac:dyDescent="0.2"/>
    <row r="421" ht="12.75" customHeight="1" x14ac:dyDescent="0.2"/>
    <row r="422" ht="12.75" customHeight="1" x14ac:dyDescent="0.2"/>
    <row r="423" ht="12.75" customHeight="1" x14ac:dyDescent="0.2"/>
    <row r="424" ht="12.75" customHeight="1" x14ac:dyDescent="0.2"/>
    <row r="425" ht="12.75" customHeight="1" x14ac:dyDescent="0.2"/>
    <row r="426" ht="12.75" customHeight="1" x14ac:dyDescent="0.2"/>
    <row r="427" ht="12.75" customHeight="1" x14ac:dyDescent="0.2"/>
    <row r="428" ht="12.75" customHeight="1" x14ac:dyDescent="0.2"/>
    <row r="429" ht="12.75" customHeight="1" x14ac:dyDescent="0.2"/>
    <row r="430" ht="12.75" customHeight="1" x14ac:dyDescent="0.2"/>
    <row r="431" ht="12.75" customHeight="1" x14ac:dyDescent="0.2"/>
    <row r="432" ht="12.75" customHeight="1" x14ac:dyDescent="0.2"/>
    <row r="433" ht="12.75" customHeight="1" x14ac:dyDescent="0.2"/>
    <row r="434" ht="12.75" customHeight="1" x14ac:dyDescent="0.2"/>
    <row r="435" ht="12.75" customHeight="1" x14ac:dyDescent="0.2"/>
    <row r="436" ht="12.75" customHeight="1" x14ac:dyDescent="0.2"/>
    <row r="437" ht="12.75" customHeight="1" x14ac:dyDescent="0.2"/>
    <row r="438" ht="12.75" customHeight="1" x14ac:dyDescent="0.2"/>
    <row r="439" ht="12.75" customHeight="1" x14ac:dyDescent="0.2"/>
    <row r="440" ht="12.75" customHeight="1" x14ac:dyDescent="0.2"/>
    <row r="441" ht="12.75" customHeight="1" x14ac:dyDescent="0.2"/>
    <row r="442" ht="12.75" customHeight="1" x14ac:dyDescent="0.2"/>
    <row r="443" ht="12.75" customHeight="1" x14ac:dyDescent="0.2"/>
    <row r="444" ht="12.75" customHeight="1" x14ac:dyDescent="0.2"/>
    <row r="445" ht="12.75" customHeight="1" x14ac:dyDescent="0.2"/>
    <row r="446" ht="12.75" customHeight="1" x14ac:dyDescent="0.2"/>
    <row r="447" ht="12.75" customHeight="1" x14ac:dyDescent="0.2"/>
    <row r="448" ht="12.75" customHeight="1" x14ac:dyDescent="0.2"/>
    <row r="449" ht="12.75" customHeight="1" x14ac:dyDescent="0.2"/>
    <row r="450" ht="12.75" customHeight="1" x14ac:dyDescent="0.2"/>
    <row r="451" ht="12.75" customHeight="1" x14ac:dyDescent="0.2"/>
    <row r="452" ht="12.75" customHeight="1" x14ac:dyDescent="0.2"/>
    <row r="453" ht="12.75" customHeight="1" x14ac:dyDescent="0.2"/>
    <row r="454" ht="12.75" customHeight="1" x14ac:dyDescent="0.2"/>
    <row r="455" ht="12.75" customHeight="1" x14ac:dyDescent="0.2"/>
    <row r="456" ht="12.75" customHeight="1" x14ac:dyDescent="0.2"/>
    <row r="457" ht="12.75" customHeight="1" x14ac:dyDescent="0.2"/>
    <row r="458" ht="12.75" customHeight="1" x14ac:dyDescent="0.2"/>
    <row r="459" ht="12.75" customHeight="1" x14ac:dyDescent="0.2"/>
    <row r="460" ht="12.75" customHeight="1" x14ac:dyDescent="0.2"/>
    <row r="461" ht="12.75" customHeight="1" x14ac:dyDescent="0.2"/>
    <row r="462" ht="12.75" customHeight="1" x14ac:dyDescent="0.2"/>
    <row r="463" ht="12.75" customHeight="1" x14ac:dyDescent="0.2"/>
    <row r="464" ht="12.75" customHeight="1" x14ac:dyDescent="0.2"/>
    <row r="465" ht="12.75" customHeight="1" x14ac:dyDescent="0.2"/>
    <row r="466" ht="12.75" customHeight="1" x14ac:dyDescent="0.2"/>
    <row r="467" ht="12.75" customHeight="1" x14ac:dyDescent="0.2"/>
    <row r="468" ht="12.75" customHeight="1" x14ac:dyDescent="0.2"/>
    <row r="469" ht="12.75" customHeight="1" x14ac:dyDescent="0.2"/>
    <row r="470" ht="12.75" customHeight="1" x14ac:dyDescent="0.2"/>
    <row r="471" ht="12.75" customHeight="1" x14ac:dyDescent="0.2"/>
    <row r="472" ht="12.75" customHeight="1" x14ac:dyDescent="0.2"/>
    <row r="473" ht="12.75" customHeight="1" x14ac:dyDescent="0.2"/>
    <row r="474" ht="12.75" customHeight="1" x14ac:dyDescent="0.2"/>
    <row r="475" ht="12.75" customHeight="1" x14ac:dyDescent="0.2"/>
    <row r="476" ht="12.75" customHeight="1" x14ac:dyDescent="0.2"/>
    <row r="477" ht="12.75" customHeight="1" x14ac:dyDescent="0.2"/>
    <row r="478" ht="12.75" customHeight="1" x14ac:dyDescent="0.2"/>
    <row r="479" ht="12.75" customHeight="1" x14ac:dyDescent="0.2"/>
    <row r="480" ht="12.75" customHeight="1" x14ac:dyDescent="0.2"/>
    <row r="481" ht="12.75" customHeight="1" x14ac:dyDescent="0.2"/>
    <row r="482" ht="12.75" customHeight="1" x14ac:dyDescent="0.2"/>
    <row r="483" ht="12.75" customHeight="1" x14ac:dyDescent="0.2"/>
    <row r="484" ht="12.75" customHeight="1" x14ac:dyDescent="0.2"/>
    <row r="485" ht="12.75" customHeight="1" x14ac:dyDescent="0.2"/>
    <row r="486" ht="12.75" customHeight="1" x14ac:dyDescent="0.2"/>
    <row r="487" ht="12.75" customHeight="1" x14ac:dyDescent="0.2"/>
    <row r="488" ht="12.75" customHeight="1" x14ac:dyDescent="0.2"/>
    <row r="489" ht="12.75" customHeight="1" x14ac:dyDescent="0.2"/>
    <row r="490" ht="12.75" customHeight="1" x14ac:dyDescent="0.2"/>
    <row r="491" ht="12.75" customHeight="1" x14ac:dyDescent="0.2"/>
    <row r="492" ht="12.75" customHeight="1" x14ac:dyDescent="0.2"/>
    <row r="493" ht="12.75" customHeight="1" x14ac:dyDescent="0.2"/>
    <row r="494" ht="12.75" customHeight="1" x14ac:dyDescent="0.2"/>
    <row r="495" ht="12.75" customHeight="1" x14ac:dyDescent="0.2"/>
    <row r="496" ht="12.75" customHeight="1" x14ac:dyDescent="0.2"/>
    <row r="497" ht="12.75" customHeight="1" x14ac:dyDescent="0.2"/>
    <row r="498" ht="12.75" customHeight="1" x14ac:dyDescent="0.2"/>
    <row r="499" ht="12.75" customHeight="1" x14ac:dyDescent="0.2"/>
    <row r="500" ht="12.75" customHeight="1" x14ac:dyDescent="0.2"/>
    <row r="501" ht="12.75" customHeight="1" x14ac:dyDescent="0.2"/>
    <row r="502" ht="12.75" customHeight="1" x14ac:dyDescent="0.2"/>
    <row r="503" ht="12.75" customHeight="1" x14ac:dyDescent="0.2"/>
    <row r="504" ht="12.75" customHeight="1" x14ac:dyDescent="0.2"/>
    <row r="505" ht="12.75" customHeight="1" x14ac:dyDescent="0.2"/>
    <row r="506" ht="12.75" customHeight="1" x14ac:dyDescent="0.2"/>
    <row r="507" ht="12.75" customHeight="1" x14ac:dyDescent="0.2"/>
    <row r="508" ht="12.75" customHeight="1" x14ac:dyDescent="0.2"/>
    <row r="509" ht="12.75" customHeight="1" x14ac:dyDescent="0.2"/>
    <row r="510" ht="12.75" customHeight="1" x14ac:dyDescent="0.2"/>
    <row r="511" ht="12.75" customHeight="1" x14ac:dyDescent="0.2"/>
    <row r="512" ht="12.75" customHeight="1" x14ac:dyDescent="0.2"/>
    <row r="513" ht="12.75" customHeight="1" x14ac:dyDescent="0.2"/>
    <row r="514" ht="12.75" customHeight="1" x14ac:dyDescent="0.2"/>
    <row r="515" ht="12.75" customHeight="1" x14ac:dyDescent="0.2"/>
    <row r="516" ht="12.75" customHeight="1" x14ac:dyDescent="0.2"/>
    <row r="517" ht="12.75" customHeight="1" x14ac:dyDescent="0.2"/>
    <row r="518" ht="12.75" customHeight="1" x14ac:dyDescent="0.2"/>
    <row r="519" ht="12.75" customHeight="1" x14ac:dyDescent="0.2"/>
    <row r="520" ht="12.75" customHeight="1" x14ac:dyDescent="0.2"/>
    <row r="521" ht="12.75" customHeight="1" x14ac:dyDescent="0.2"/>
    <row r="522" ht="12.75" customHeight="1" x14ac:dyDescent="0.2"/>
    <row r="523" ht="12.75" customHeight="1" x14ac:dyDescent="0.2"/>
    <row r="524" ht="12.75" customHeight="1" x14ac:dyDescent="0.2"/>
    <row r="525" ht="12.75" customHeight="1" x14ac:dyDescent="0.2"/>
    <row r="526" ht="12.75" customHeight="1" x14ac:dyDescent="0.2"/>
    <row r="527" ht="12.75" customHeight="1" x14ac:dyDescent="0.2"/>
    <row r="528" ht="12.75" customHeight="1" x14ac:dyDescent="0.2"/>
    <row r="529" ht="12.75" customHeight="1" x14ac:dyDescent="0.2"/>
    <row r="530" ht="12.75" customHeight="1" x14ac:dyDescent="0.2"/>
    <row r="531" ht="12.75" customHeight="1" x14ac:dyDescent="0.2"/>
    <row r="532" ht="12.75" customHeight="1" x14ac:dyDescent="0.2"/>
    <row r="533" ht="12.75" customHeight="1" x14ac:dyDescent="0.2"/>
    <row r="534" ht="12.75" customHeight="1" x14ac:dyDescent="0.2"/>
    <row r="535" ht="12.75" customHeight="1" x14ac:dyDescent="0.2"/>
    <row r="536" ht="12.75" customHeight="1" x14ac:dyDescent="0.2"/>
    <row r="537" ht="12.75" customHeight="1" x14ac:dyDescent="0.2"/>
    <row r="538" ht="12.75" customHeight="1" x14ac:dyDescent="0.2"/>
    <row r="539" ht="12.75" customHeight="1" x14ac:dyDescent="0.2"/>
    <row r="540" ht="12.75" customHeight="1" x14ac:dyDescent="0.2"/>
    <row r="541" ht="12.75" customHeight="1" x14ac:dyDescent="0.2"/>
    <row r="542" ht="12.75" customHeight="1" x14ac:dyDescent="0.2"/>
    <row r="543" ht="12.75" customHeight="1" x14ac:dyDescent="0.2"/>
    <row r="544" ht="12.75" customHeight="1" x14ac:dyDescent="0.2"/>
    <row r="545" ht="12.75" customHeight="1" x14ac:dyDescent="0.2"/>
    <row r="546" ht="12.75" customHeight="1" x14ac:dyDescent="0.2"/>
    <row r="547" ht="12.75" customHeight="1" x14ac:dyDescent="0.2"/>
    <row r="548" ht="12.75" customHeight="1" x14ac:dyDescent="0.2"/>
    <row r="549" ht="12.75" customHeight="1" x14ac:dyDescent="0.2"/>
    <row r="550" ht="12.75" customHeight="1" x14ac:dyDescent="0.2"/>
    <row r="551" ht="12.75" customHeight="1" x14ac:dyDescent="0.2"/>
    <row r="552" ht="12.75" customHeight="1" x14ac:dyDescent="0.2"/>
    <row r="553" ht="12.75" customHeight="1" x14ac:dyDescent="0.2"/>
    <row r="554" ht="12.75" customHeight="1" x14ac:dyDescent="0.2"/>
    <row r="555" ht="12.75" customHeight="1" x14ac:dyDescent="0.2"/>
    <row r="556" ht="12.75" customHeight="1" x14ac:dyDescent="0.2"/>
    <row r="557" ht="12.75" customHeight="1" x14ac:dyDescent="0.2"/>
    <row r="558" ht="12.75" customHeight="1" x14ac:dyDescent="0.2"/>
    <row r="559" ht="12.75" customHeight="1" x14ac:dyDescent="0.2"/>
    <row r="560" ht="12.75" customHeight="1" x14ac:dyDescent="0.2"/>
    <row r="561" ht="12.75" customHeight="1" x14ac:dyDescent="0.2"/>
    <row r="562" ht="12.75" customHeight="1" x14ac:dyDescent="0.2"/>
    <row r="563" ht="12.75" customHeight="1" x14ac:dyDescent="0.2"/>
    <row r="564" ht="12.75" customHeight="1" x14ac:dyDescent="0.2"/>
    <row r="565" ht="12.75" customHeight="1" x14ac:dyDescent="0.2"/>
    <row r="566" ht="12.75" customHeight="1" x14ac:dyDescent="0.2"/>
    <row r="567" ht="12.75" customHeight="1" x14ac:dyDescent="0.2"/>
    <row r="568" ht="12.75" customHeight="1" x14ac:dyDescent="0.2"/>
    <row r="569" ht="12.75" customHeight="1" x14ac:dyDescent="0.2"/>
    <row r="570" ht="12.75" customHeight="1" x14ac:dyDescent="0.2"/>
    <row r="571" ht="12.75" customHeight="1" x14ac:dyDescent="0.2"/>
    <row r="572" ht="12.75" customHeight="1" x14ac:dyDescent="0.2"/>
    <row r="573" ht="12.75" customHeight="1" x14ac:dyDescent="0.2"/>
    <row r="574" ht="12.75" customHeight="1" x14ac:dyDescent="0.2"/>
    <row r="575" ht="12.75" customHeight="1" x14ac:dyDescent="0.2"/>
    <row r="576" ht="12.75" customHeight="1" x14ac:dyDescent="0.2"/>
    <row r="577" ht="12.75" customHeight="1" x14ac:dyDescent="0.2"/>
    <row r="578" ht="12.75" customHeight="1" x14ac:dyDescent="0.2"/>
    <row r="579" ht="12.75" customHeight="1" x14ac:dyDescent="0.2"/>
    <row r="580" ht="12.75" customHeight="1" x14ac:dyDescent="0.2"/>
    <row r="581" ht="12.75" customHeight="1" x14ac:dyDescent="0.2"/>
    <row r="582" ht="12.75" customHeight="1" x14ac:dyDescent="0.2"/>
    <row r="583" ht="12.75" customHeight="1" x14ac:dyDescent="0.2"/>
    <row r="584" ht="12.75" customHeight="1" x14ac:dyDescent="0.2"/>
    <row r="585" ht="12.75" customHeight="1" x14ac:dyDescent="0.2"/>
    <row r="586" ht="12.75" customHeight="1" x14ac:dyDescent="0.2"/>
    <row r="587" ht="12.75" customHeight="1" x14ac:dyDescent="0.2"/>
    <row r="588" ht="12.75" customHeight="1" x14ac:dyDescent="0.2"/>
    <row r="589" ht="12.75" customHeight="1" x14ac:dyDescent="0.2"/>
    <row r="590" ht="12.75" customHeight="1" x14ac:dyDescent="0.2"/>
    <row r="591" ht="12.75" customHeight="1" x14ac:dyDescent="0.2"/>
    <row r="592" ht="12.75" customHeight="1" x14ac:dyDescent="0.2"/>
    <row r="593" ht="12.75" customHeight="1" x14ac:dyDescent="0.2"/>
    <row r="594" ht="12.75" customHeight="1" x14ac:dyDescent="0.2"/>
    <row r="595" ht="12.75" customHeight="1" x14ac:dyDescent="0.2"/>
    <row r="596" ht="12.75" customHeight="1" x14ac:dyDescent="0.2"/>
    <row r="597" ht="12.75" customHeight="1" x14ac:dyDescent="0.2"/>
    <row r="598" ht="12.75" customHeight="1" x14ac:dyDescent="0.2"/>
    <row r="599" ht="12.75" customHeight="1" x14ac:dyDescent="0.2"/>
    <row r="600" ht="12.75" customHeight="1" x14ac:dyDescent="0.2"/>
    <row r="601" ht="12.75" customHeight="1" x14ac:dyDescent="0.2"/>
    <row r="602" ht="12.75" customHeight="1" x14ac:dyDescent="0.2"/>
    <row r="603" ht="12.75" customHeight="1" x14ac:dyDescent="0.2"/>
    <row r="604" ht="12.75" customHeight="1" x14ac:dyDescent="0.2"/>
    <row r="605" ht="12.75" customHeight="1" x14ac:dyDescent="0.2"/>
    <row r="606" ht="12.75" customHeight="1" x14ac:dyDescent="0.2"/>
    <row r="607" ht="12.75" customHeight="1" x14ac:dyDescent="0.2"/>
    <row r="608" ht="12.75" customHeight="1" x14ac:dyDescent="0.2"/>
    <row r="609" ht="12.75" customHeight="1" x14ac:dyDescent="0.2"/>
    <row r="610" ht="12.75" customHeight="1" x14ac:dyDescent="0.2"/>
    <row r="611" ht="12.75" customHeight="1" x14ac:dyDescent="0.2"/>
    <row r="612" ht="12.75" customHeight="1" x14ac:dyDescent="0.2"/>
    <row r="613" ht="12.75" customHeight="1" x14ac:dyDescent="0.2"/>
    <row r="614" ht="12.75" customHeight="1" x14ac:dyDescent="0.2"/>
    <row r="615" ht="12.75" customHeight="1" x14ac:dyDescent="0.2"/>
    <row r="616" ht="12.75" customHeight="1" x14ac:dyDescent="0.2"/>
    <row r="617" ht="12.75" customHeight="1" x14ac:dyDescent="0.2"/>
    <row r="618" ht="12.75" customHeight="1" x14ac:dyDescent="0.2"/>
    <row r="619" ht="12.75" customHeight="1" x14ac:dyDescent="0.2"/>
    <row r="620" ht="12.75" customHeight="1" x14ac:dyDescent="0.2"/>
    <row r="621" ht="12.75" customHeight="1" x14ac:dyDescent="0.2"/>
    <row r="622" ht="12.75" customHeight="1" x14ac:dyDescent="0.2"/>
    <row r="623" ht="12.75" customHeight="1" x14ac:dyDescent="0.2"/>
    <row r="624" ht="12.75" customHeight="1" x14ac:dyDescent="0.2"/>
    <row r="625" ht="12.75" customHeight="1" x14ac:dyDescent="0.2"/>
    <row r="626" ht="12.75" customHeight="1" x14ac:dyDescent="0.2"/>
    <row r="627" ht="12.75" customHeight="1" x14ac:dyDescent="0.2"/>
    <row r="628" ht="12.75" customHeight="1" x14ac:dyDescent="0.2"/>
    <row r="629" ht="12.75" customHeight="1" x14ac:dyDescent="0.2"/>
    <row r="630" ht="12.75" customHeight="1" x14ac:dyDescent="0.2"/>
    <row r="631" ht="12.75" customHeight="1" x14ac:dyDescent="0.2"/>
    <row r="632" ht="12.75" customHeight="1" x14ac:dyDescent="0.2"/>
    <row r="633" ht="12.75" customHeight="1" x14ac:dyDescent="0.2"/>
    <row r="634" ht="12.75" customHeight="1" x14ac:dyDescent="0.2"/>
    <row r="635" ht="12.75" customHeight="1" x14ac:dyDescent="0.2"/>
    <row r="636" ht="12.75" customHeight="1" x14ac:dyDescent="0.2"/>
    <row r="637" ht="12.75" customHeight="1" x14ac:dyDescent="0.2"/>
    <row r="638" ht="12.75" customHeight="1" x14ac:dyDescent="0.2"/>
    <row r="639" ht="12.75" customHeight="1" x14ac:dyDescent="0.2"/>
    <row r="640" ht="12.75" customHeight="1" x14ac:dyDescent="0.2"/>
    <row r="641" ht="12.75" customHeight="1" x14ac:dyDescent="0.2"/>
    <row r="642" ht="12.75" customHeight="1" x14ac:dyDescent="0.2"/>
    <row r="643" ht="12.75" customHeight="1" x14ac:dyDescent="0.2"/>
    <row r="644" ht="12.75" customHeight="1" x14ac:dyDescent="0.2"/>
    <row r="645" ht="12.75" customHeight="1" x14ac:dyDescent="0.2"/>
    <row r="646" ht="12.75" customHeight="1" x14ac:dyDescent="0.2"/>
    <row r="647" ht="12.75" customHeight="1" x14ac:dyDescent="0.2"/>
    <row r="648" ht="12.75" customHeight="1" x14ac:dyDescent="0.2"/>
    <row r="649" ht="12.75" customHeight="1" x14ac:dyDescent="0.2"/>
    <row r="650" ht="12.75" customHeight="1" x14ac:dyDescent="0.2"/>
    <row r="651" ht="12.75" customHeight="1" x14ac:dyDescent="0.2"/>
    <row r="652" ht="12.75" customHeight="1" x14ac:dyDescent="0.2"/>
    <row r="653" ht="12.75" customHeight="1" x14ac:dyDescent="0.2"/>
    <row r="654" ht="12.75" customHeight="1" x14ac:dyDescent="0.2"/>
    <row r="655" ht="12.75" customHeight="1" x14ac:dyDescent="0.2"/>
    <row r="656" ht="12.75" customHeight="1" x14ac:dyDescent="0.2"/>
    <row r="657" ht="12.75" customHeight="1" x14ac:dyDescent="0.2"/>
    <row r="658" ht="12.75" customHeight="1" x14ac:dyDescent="0.2"/>
    <row r="659" ht="12.75" customHeight="1" x14ac:dyDescent="0.2"/>
    <row r="660" ht="12.75" customHeight="1" x14ac:dyDescent="0.2"/>
    <row r="661" ht="12.75" customHeight="1" x14ac:dyDescent="0.2"/>
    <row r="662" ht="12.75" customHeight="1" x14ac:dyDescent="0.2"/>
    <row r="663" ht="12.75" customHeight="1" x14ac:dyDescent="0.2"/>
    <row r="664" ht="12.75" customHeight="1" x14ac:dyDescent="0.2"/>
    <row r="665" ht="12.75" customHeight="1" x14ac:dyDescent="0.2"/>
    <row r="666" ht="12.75" customHeight="1" x14ac:dyDescent="0.2"/>
    <row r="667" ht="12.75" customHeight="1" x14ac:dyDescent="0.2"/>
    <row r="668" ht="12.75" customHeight="1" x14ac:dyDescent="0.2"/>
    <row r="669" ht="12.75" customHeight="1" x14ac:dyDescent="0.2"/>
    <row r="670" ht="12.75" customHeight="1" x14ac:dyDescent="0.2"/>
    <row r="671" ht="12.75" customHeight="1" x14ac:dyDescent="0.2"/>
    <row r="672" ht="12.75" customHeight="1" x14ac:dyDescent="0.2"/>
    <row r="673" ht="12.75" customHeight="1" x14ac:dyDescent="0.2"/>
    <row r="674" ht="12.75" customHeight="1" x14ac:dyDescent="0.2"/>
    <row r="675" ht="12.75" customHeight="1" x14ac:dyDescent="0.2"/>
    <row r="676" ht="12.75" customHeight="1" x14ac:dyDescent="0.2"/>
    <row r="677" ht="12.75" customHeight="1" x14ac:dyDescent="0.2"/>
    <row r="678" ht="12.75" customHeight="1" x14ac:dyDescent="0.2"/>
    <row r="679" ht="12.75" customHeight="1" x14ac:dyDescent="0.2"/>
    <row r="680" ht="12.75" customHeight="1" x14ac:dyDescent="0.2"/>
    <row r="681" ht="12.75" customHeight="1" x14ac:dyDescent="0.2"/>
    <row r="682" ht="12.75" customHeight="1" x14ac:dyDescent="0.2"/>
    <row r="683" ht="12.75" customHeight="1" x14ac:dyDescent="0.2"/>
    <row r="684" ht="12.75" customHeight="1" x14ac:dyDescent="0.2"/>
    <row r="685" ht="12.75" customHeight="1" x14ac:dyDescent="0.2"/>
    <row r="686" ht="12.75" customHeight="1" x14ac:dyDescent="0.2"/>
    <row r="687" ht="12.75" customHeight="1" x14ac:dyDescent="0.2"/>
    <row r="688" ht="12.75" customHeight="1" x14ac:dyDescent="0.2"/>
    <row r="689" ht="12.75" customHeight="1" x14ac:dyDescent="0.2"/>
    <row r="690" ht="12.75" customHeight="1" x14ac:dyDescent="0.2"/>
    <row r="691" ht="12.75" customHeight="1" x14ac:dyDescent="0.2"/>
    <row r="692" ht="12.75" customHeight="1" x14ac:dyDescent="0.2"/>
    <row r="693" ht="12.75" customHeight="1" x14ac:dyDescent="0.2"/>
    <row r="694" ht="12.75" customHeight="1" x14ac:dyDescent="0.2"/>
    <row r="695" ht="12.75" customHeight="1" x14ac:dyDescent="0.2"/>
    <row r="696" ht="12.75" customHeight="1" x14ac:dyDescent="0.2"/>
    <row r="697" ht="12.75" customHeight="1" x14ac:dyDescent="0.2"/>
    <row r="698" ht="12.75" customHeight="1" x14ac:dyDescent="0.2"/>
    <row r="699" ht="12.75" customHeight="1" x14ac:dyDescent="0.2"/>
    <row r="700" ht="12.75" customHeight="1" x14ac:dyDescent="0.2"/>
    <row r="701" ht="12.75" customHeight="1" x14ac:dyDescent="0.2"/>
    <row r="702" ht="12.75" customHeight="1" x14ac:dyDescent="0.2"/>
    <row r="703" ht="12.75" customHeight="1" x14ac:dyDescent="0.2"/>
    <row r="704" ht="12.75" customHeight="1" x14ac:dyDescent="0.2"/>
    <row r="705" ht="12.75" customHeight="1" x14ac:dyDescent="0.2"/>
    <row r="706" ht="12.75" customHeight="1" x14ac:dyDescent="0.2"/>
    <row r="707" ht="12.75" customHeight="1" x14ac:dyDescent="0.2"/>
    <row r="708" ht="12.75" customHeight="1" x14ac:dyDescent="0.2"/>
    <row r="709" ht="12.75" customHeight="1" x14ac:dyDescent="0.2"/>
    <row r="710" ht="12.75" customHeight="1" x14ac:dyDescent="0.2"/>
    <row r="711" ht="12.75" customHeight="1" x14ac:dyDescent="0.2"/>
    <row r="712" ht="12.75" customHeight="1" x14ac:dyDescent="0.2"/>
    <row r="713" ht="12.75" customHeight="1" x14ac:dyDescent="0.2"/>
    <row r="714" ht="12.75" customHeight="1" x14ac:dyDescent="0.2"/>
    <row r="715" ht="12.75" customHeight="1" x14ac:dyDescent="0.2"/>
    <row r="716" ht="12.75" customHeight="1" x14ac:dyDescent="0.2"/>
    <row r="717" ht="12.75" customHeight="1" x14ac:dyDescent="0.2"/>
    <row r="718" ht="12.75" customHeight="1" x14ac:dyDescent="0.2"/>
    <row r="719" ht="12.75" customHeight="1" x14ac:dyDescent="0.2"/>
    <row r="720" ht="12.75" customHeight="1" x14ac:dyDescent="0.2"/>
    <row r="721" ht="12.75" customHeight="1" x14ac:dyDescent="0.2"/>
    <row r="722" ht="12.75" customHeight="1" x14ac:dyDescent="0.2"/>
    <row r="723" ht="12.75" customHeight="1" x14ac:dyDescent="0.2"/>
    <row r="724" ht="12.75" customHeight="1" x14ac:dyDescent="0.2"/>
    <row r="725" ht="12.75" customHeight="1" x14ac:dyDescent="0.2"/>
    <row r="726" ht="12.75" customHeight="1" x14ac:dyDescent="0.2"/>
    <row r="727" ht="12.75" customHeight="1" x14ac:dyDescent="0.2"/>
    <row r="728" ht="12.75" customHeight="1" x14ac:dyDescent="0.2"/>
    <row r="729" ht="12.75" customHeight="1" x14ac:dyDescent="0.2"/>
    <row r="730" ht="12.75" customHeight="1" x14ac:dyDescent="0.2"/>
    <row r="731" ht="12.75" customHeight="1" x14ac:dyDescent="0.2"/>
    <row r="732" ht="12.75" customHeight="1" x14ac:dyDescent="0.2"/>
    <row r="733" ht="12.75" customHeight="1" x14ac:dyDescent="0.2"/>
    <row r="734" ht="12.75" customHeight="1" x14ac:dyDescent="0.2"/>
    <row r="735" ht="12.75" customHeight="1" x14ac:dyDescent="0.2"/>
    <row r="736" ht="12.75" customHeight="1" x14ac:dyDescent="0.2"/>
    <row r="737" ht="12.75" customHeight="1" x14ac:dyDescent="0.2"/>
    <row r="738" ht="12.75" customHeight="1" x14ac:dyDescent="0.2"/>
    <row r="739" ht="12.75" customHeight="1" x14ac:dyDescent="0.2"/>
    <row r="740" ht="12.75" customHeight="1" x14ac:dyDescent="0.2"/>
    <row r="741" ht="12.75" customHeight="1" x14ac:dyDescent="0.2"/>
    <row r="742" ht="12.75" customHeight="1" x14ac:dyDescent="0.2"/>
    <row r="743" ht="12.75" customHeight="1" x14ac:dyDescent="0.2"/>
    <row r="744" ht="12.75" customHeight="1" x14ac:dyDescent="0.2"/>
    <row r="745" ht="12.75" customHeight="1" x14ac:dyDescent="0.2"/>
    <row r="746" ht="12.75" customHeight="1" x14ac:dyDescent="0.2"/>
    <row r="747" ht="12.75" customHeight="1" x14ac:dyDescent="0.2"/>
    <row r="748" ht="12.75" customHeight="1" x14ac:dyDescent="0.2"/>
    <row r="749" ht="12.75" customHeight="1" x14ac:dyDescent="0.2"/>
    <row r="750" ht="12.75" customHeight="1" x14ac:dyDescent="0.2"/>
    <row r="751" ht="12.75" customHeight="1" x14ac:dyDescent="0.2"/>
    <row r="752" ht="12.75" customHeight="1" x14ac:dyDescent="0.2"/>
    <row r="753" ht="12.75" customHeight="1" x14ac:dyDescent="0.2"/>
    <row r="754" ht="12.75" customHeight="1" x14ac:dyDescent="0.2"/>
    <row r="755" ht="12.75" customHeight="1" x14ac:dyDescent="0.2"/>
    <row r="756" ht="12.75" customHeight="1" x14ac:dyDescent="0.2"/>
    <row r="757" ht="12.75" customHeight="1" x14ac:dyDescent="0.2"/>
    <row r="758" ht="12.75" customHeight="1" x14ac:dyDescent="0.2"/>
    <row r="759" ht="12.75" customHeight="1" x14ac:dyDescent="0.2"/>
    <row r="760" ht="12.75" customHeight="1" x14ac:dyDescent="0.2"/>
    <row r="761" ht="12.75" customHeight="1" x14ac:dyDescent="0.2"/>
    <row r="762" ht="12.75" customHeight="1" x14ac:dyDescent="0.2"/>
    <row r="763" ht="12.75" customHeight="1" x14ac:dyDescent="0.2"/>
    <row r="764" ht="12.75" customHeight="1" x14ac:dyDescent="0.2"/>
    <row r="765" ht="12.75" customHeight="1" x14ac:dyDescent="0.2"/>
    <row r="766" ht="12.75" customHeight="1" x14ac:dyDescent="0.2"/>
    <row r="767" ht="12.75" customHeight="1" x14ac:dyDescent="0.2"/>
    <row r="768" ht="12.75" customHeight="1" x14ac:dyDescent="0.2"/>
    <row r="769" ht="12.75" customHeight="1" x14ac:dyDescent="0.2"/>
    <row r="770" ht="12.75" customHeight="1" x14ac:dyDescent="0.2"/>
    <row r="771" ht="12.75" customHeight="1" x14ac:dyDescent="0.2"/>
    <row r="772" ht="12.75" customHeight="1" x14ac:dyDescent="0.2"/>
    <row r="773" ht="12.75" customHeight="1" x14ac:dyDescent="0.2"/>
    <row r="774" ht="12.75" customHeight="1" x14ac:dyDescent="0.2"/>
    <row r="775" ht="12.75" customHeight="1" x14ac:dyDescent="0.2"/>
    <row r="776" ht="12.75" customHeight="1" x14ac:dyDescent="0.2"/>
    <row r="777" ht="12.75" customHeight="1" x14ac:dyDescent="0.2"/>
    <row r="778" ht="12.75" customHeight="1" x14ac:dyDescent="0.2"/>
    <row r="779" ht="12.75" customHeight="1" x14ac:dyDescent="0.2"/>
    <row r="780" ht="12.75" customHeight="1" x14ac:dyDescent="0.2"/>
    <row r="781" ht="12.75" customHeight="1" x14ac:dyDescent="0.2"/>
    <row r="782" ht="12.75" customHeight="1" x14ac:dyDescent="0.2"/>
    <row r="783" ht="12.75" customHeight="1" x14ac:dyDescent="0.2"/>
    <row r="784" ht="12.75" customHeight="1" x14ac:dyDescent="0.2"/>
    <row r="785" ht="12.75" customHeight="1" x14ac:dyDescent="0.2"/>
    <row r="786" ht="12.75" customHeight="1" x14ac:dyDescent="0.2"/>
    <row r="787" ht="12.75" customHeight="1" x14ac:dyDescent="0.2"/>
    <row r="788" ht="12.75" customHeight="1" x14ac:dyDescent="0.2"/>
    <row r="789" ht="12.75" customHeight="1" x14ac:dyDescent="0.2"/>
    <row r="790" ht="12.75" customHeight="1" x14ac:dyDescent="0.2"/>
    <row r="791" ht="12.75" customHeight="1" x14ac:dyDescent="0.2"/>
    <row r="792" ht="12.75" customHeight="1" x14ac:dyDescent="0.2"/>
    <row r="793" ht="12.75" customHeight="1" x14ac:dyDescent="0.2"/>
    <row r="794" ht="12.75" customHeight="1" x14ac:dyDescent="0.2"/>
    <row r="795" ht="12.75" customHeight="1" x14ac:dyDescent="0.2"/>
    <row r="796" ht="12.75" customHeight="1" x14ac:dyDescent="0.2"/>
    <row r="797" ht="12.75" customHeight="1" x14ac:dyDescent="0.2"/>
    <row r="798" ht="12.75" customHeight="1" x14ac:dyDescent="0.2"/>
    <row r="799" ht="12.75" customHeight="1" x14ac:dyDescent="0.2"/>
    <row r="800" ht="12.75" customHeight="1" x14ac:dyDescent="0.2"/>
    <row r="801" ht="12.75" customHeight="1" x14ac:dyDescent="0.2"/>
    <row r="802" ht="12.75" customHeight="1" x14ac:dyDescent="0.2"/>
    <row r="803" ht="12.75" customHeight="1" x14ac:dyDescent="0.2"/>
    <row r="804" ht="12.75" customHeight="1" x14ac:dyDescent="0.2"/>
    <row r="805" ht="12.75" customHeight="1" x14ac:dyDescent="0.2"/>
    <row r="806" ht="12.75" customHeight="1" x14ac:dyDescent="0.2"/>
    <row r="807" ht="12.75" customHeight="1" x14ac:dyDescent="0.2"/>
    <row r="808" ht="12.75" customHeight="1" x14ac:dyDescent="0.2"/>
    <row r="809" ht="12.75" customHeight="1" x14ac:dyDescent="0.2"/>
    <row r="810" ht="12.75" customHeight="1" x14ac:dyDescent="0.2"/>
    <row r="811" ht="12.75" customHeight="1" x14ac:dyDescent="0.2"/>
    <row r="812" ht="12.75" customHeight="1" x14ac:dyDescent="0.2"/>
    <row r="813" ht="12.75" customHeight="1" x14ac:dyDescent="0.2"/>
    <row r="814" ht="12.75" customHeight="1" x14ac:dyDescent="0.2"/>
    <row r="815" ht="12.75" customHeight="1" x14ac:dyDescent="0.2"/>
    <row r="816" ht="12.75" customHeight="1" x14ac:dyDescent="0.2"/>
    <row r="817" ht="12.75" customHeight="1" x14ac:dyDescent="0.2"/>
    <row r="818" ht="12.75" customHeight="1" x14ac:dyDescent="0.2"/>
    <row r="819" ht="12.75" customHeight="1" x14ac:dyDescent="0.2"/>
    <row r="820" ht="12.75" customHeight="1" x14ac:dyDescent="0.2"/>
    <row r="821" ht="12.75" customHeight="1" x14ac:dyDescent="0.2"/>
    <row r="822" ht="12.75" customHeight="1" x14ac:dyDescent="0.2"/>
    <row r="823" ht="12.75" customHeight="1" x14ac:dyDescent="0.2"/>
    <row r="824" ht="12.75" customHeight="1" x14ac:dyDescent="0.2"/>
    <row r="825" ht="12.75" customHeight="1" x14ac:dyDescent="0.2"/>
    <row r="826" ht="12.75" customHeight="1" x14ac:dyDescent="0.2"/>
    <row r="827" ht="12.75" customHeight="1" x14ac:dyDescent="0.2"/>
    <row r="828" ht="12.75" customHeight="1" x14ac:dyDescent="0.2"/>
    <row r="829" ht="12.75" customHeight="1" x14ac:dyDescent="0.2"/>
    <row r="830" ht="12.75" customHeight="1" x14ac:dyDescent="0.2"/>
    <row r="831" ht="12.75" customHeight="1" x14ac:dyDescent="0.2"/>
    <row r="832" ht="12.75" customHeight="1" x14ac:dyDescent="0.2"/>
    <row r="833" ht="12.75" customHeight="1" x14ac:dyDescent="0.2"/>
    <row r="834" ht="12.75" customHeight="1" x14ac:dyDescent="0.2"/>
    <row r="835" ht="12.75" customHeight="1" x14ac:dyDescent="0.2"/>
    <row r="836" ht="12.75" customHeight="1" x14ac:dyDescent="0.2"/>
    <row r="837" ht="12.75" customHeight="1" x14ac:dyDescent="0.2"/>
    <row r="838" ht="12.75" customHeight="1" x14ac:dyDescent="0.2"/>
    <row r="839" ht="12.75" customHeight="1" x14ac:dyDescent="0.2"/>
    <row r="840" ht="12.75" customHeight="1" x14ac:dyDescent="0.2"/>
    <row r="841" ht="12.75" customHeight="1" x14ac:dyDescent="0.2"/>
    <row r="842" ht="12.75" customHeight="1" x14ac:dyDescent="0.2"/>
    <row r="843" ht="12.75" customHeight="1" x14ac:dyDescent="0.2"/>
    <row r="844" ht="12.75" customHeight="1" x14ac:dyDescent="0.2"/>
    <row r="845" ht="12.75" customHeight="1" x14ac:dyDescent="0.2"/>
    <row r="846" ht="12.75" customHeight="1" x14ac:dyDescent="0.2"/>
    <row r="847" ht="12.75" customHeight="1" x14ac:dyDescent="0.2"/>
    <row r="848" ht="12.75" customHeight="1" x14ac:dyDescent="0.2"/>
    <row r="849" ht="12.75" customHeight="1" x14ac:dyDescent="0.2"/>
    <row r="850" ht="12.75" customHeight="1" x14ac:dyDescent="0.2"/>
    <row r="851" ht="12.75" customHeight="1" x14ac:dyDescent="0.2"/>
    <row r="852" ht="12.75" customHeight="1" x14ac:dyDescent="0.2"/>
    <row r="853" ht="12.75" customHeight="1" x14ac:dyDescent="0.2"/>
    <row r="854" ht="12.75" customHeight="1" x14ac:dyDescent="0.2"/>
    <row r="855" ht="12.75" customHeight="1" x14ac:dyDescent="0.2"/>
    <row r="856" ht="12.75" customHeight="1" x14ac:dyDescent="0.2"/>
    <row r="857" ht="12.75" customHeight="1" x14ac:dyDescent="0.2"/>
    <row r="858" ht="12.75" customHeight="1" x14ac:dyDescent="0.2"/>
    <row r="859" ht="12.75" customHeight="1" x14ac:dyDescent="0.2"/>
    <row r="860" ht="12.75" customHeight="1" x14ac:dyDescent="0.2"/>
    <row r="861" ht="12.75" customHeight="1" x14ac:dyDescent="0.2"/>
    <row r="862" ht="12.75" customHeight="1" x14ac:dyDescent="0.2"/>
    <row r="863" ht="12.75" customHeight="1" x14ac:dyDescent="0.2"/>
    <row r="864" ht="12.75" customHeight="1" x14ac:dyDescent="0.2"/>
    <row r="865" ht="12.75" customHeight="1" x14ac:dyDescent="0.2"/>
    <row r="866" ht="12.75" customHeight="1" x14ac:dyDescent="0.2"/>
    <row r="867" ht="12.75" customHeight="1" x14ac:dyDescent="0.2"/>
    <row r="868" ht="12.75" customHeight="1" x14ac:dyDescent="0.2"/>
    <row r="869" ht="12.75" customHeight="1" x14ac:dyDescent="0.2"/>
    <row r="870" ht="12.75" customHeight="1" x14ac:dyDescent="0.2"/>
    <row r="871" ht="12.75" customHeight="1" x14ac:dyDescent="0.2"/>
    <row r="872" ht="12.75" customHeight="1" x14ac:dyDescent="0.2"/>
    <row r="873" ht="12.75" customHeight="1" x14ac:dyDescent="0.2"/>
    <row r="874" ht="12.75" customHeight="1" x14ac:dyDescent="0.2"/>
    <row r="875" ht="12.75" customHeight="1" x14ac:dyDescent="0.2"/>
    <row r="876" ht="12.75" customHeight="1" x14ac:dyDescent="0.2"/>
    <row r="877" ht="12.75" customHeight="1" x14ac:dyDescent="0.2"/>
    <row r="878" ht="12.75" customHeight="1" x14ac:dyDescent="0.2"/>
    <row r="879" ht="12.75" customHeight="1" x14ac:dyDescent="0.2"/>
    <row r="880" ht="12.75" customHeight="1" x14ac:dyDescent="0.2"/>
    <row r="881" ht="12.75" customHeight="1" x14ac:dyDescent="0.2"/>
    <row r="882" ht="12.75" customHeight="1" x14ac:dyDescent="0.2"/>
    <row r="883" ht="12.75" customHeight="1" x14ac:dyDescent="0.2"/>
    <row r="884" ht="12.75" customHeight="1" x14ac:dyDescent="0.2"/>
    <row r="885" ht="12.75" customHeight="1" x14ac:dyDescent="0.2"/>
    <row r="886" ht="12.75" customHeight="1" x14ac:dyDescent="0.2"/>
    <row r="887" ht="12.75" customHeight="1" x14ac:dyDescent="0.2"/>
    <row r="888" ht="12.75" customHeight="1" x14ac:dyDescent="0.2"/>
    <row r="889" ht="12.75" customHeight="1" x14ac:dyDescent="0.2"/>
    <row r="890" ht="12.75" customHeight="1" x14ac:dyDescent="0.2"/>
    <row r="891" ht="12.75" customHeight="1" x14ac:dyDescent="0.2"/>
    <row r="892" ht="12.75" customHeight="1" x14ac:dyDescent="0.2"/>
    <row r="893" ht="12.75" customHeight="1" x14ac:dyDescent="0.2"/>
    <row r="894" ht="12.75" customHeight="1" x14ac:dyDescent="0.2"/>
    <row r="895" ht="12.75" customHeight="1" x14ac:dyDescent="0.2"/>
    <row r="896" ht="12.75" customHeight="1" x14ac:dyDescent="0.2"/>
    <row r="897" ht="12.75" customHeight="1" x14ac:dyDescent="0.2"/>
    <row r="898" ht="12.75" customHeight="1" x14ac:dyDescent="0.2"/>
    <row r="899" ht="12.75" customHeight="1" x14ac:dyDescent="0.2"/>
    <row r="900" ht="12.75" customHeight="1" x14ac:dyDescent="0.2"/>
    <row r="901" ht="12.75" customHeight="1" x14ac:dyDescent="0.2"/>
    <row r="902" ht="12.75" customHeight="1" x14ac:dyDescent="0.2"/>
    <row r="903" ht="12.75" customHeight="1" x14ac:dyDescent="0.2"/>
    <row r="904" ht="12.75" customHeight="1" x14ac:dyDescent="0.2"/>
    <row r="905" ht="12.75" customHeight="1" x14ac:dyDescent="0.2"/>
    <row r="906" ht="12.75" customHeight="1" x14ac:dyDescent="0.2"/>
    <row r="907" ht="12.75" customHeight="1" x14ac:dyDescent="0.2"/>
    <row r="908" ht="12.75" customHeight="1" x14ac:dyDescent="0.2"/>
    <row r="909" ht="12.75" customHeight="1" x14ac:dyDescent="0.2"/>
    <row r="910" ht="12.75" customHeight="1" x14ac:dyDescent="0.2"/>
    <row r="911" ht="12.75" customHeight="1" x14ac:dyDescent="0.2"/>
    <row r="912" ht="12.75" customHeight="1" x14ac:dyDescent="0.2"/>
    <row r="913" ht="12.75" customHeight="1" x14ac:dyDescent="0.2"/>
    <row r="914" ht="12.75" customHeight="1" x14ac:dyDescent="0.2"/>
    <row r="915" ht="12.75" customHeight="1" x14ac:dyDescent="0.2"/>
    <row r="916" ht="12.75" customHeight="1" x14ac:dyDescent="0.2"/>
    <row r="917" ht="12.75" customHeight="1" x14ac:dyDescent="0.2"/>
    <row r="918" ht="12.75" customHeight="1" x14ac:dyDescent="0.2"/>
    <row r="919" ht="12.75" customHeight="1" x14ac:dyDescent="0.2"/>
    <row r="920" ht="12.75" customHeight="1" x14ac:dyDescent="0.2"/>
    <row r="921" ht="12.75" customHeight="1" x14ac:dyDescent="0.2"/>
    <row r="922" ht="12.75" customHeight="1" x14ac:dyDescent="0.2"/>
    <row r="923" ht="12.75" customHeight="1" x14ac:dyDescent="0.2"/>
    <row r="924" ht="12.75" customHeight="1" x14ac:dyDescent="0.2"/>
    <row r="925" ht="12.75" customHeight="1" x14ac:dyDescent="0.2"/>
    <row r="926" ht="12.75" customHeight="1" x14ac:dyDescent="0.2"/>
    <row r="927" ht="12.75" customHeight="1" x14ac:dyDescent="0.2"/>
    <row r="928" ht="12.75" customHeight="1" x14ac:dyDescent="0.2"/>
    <row r="929" ht="12.75" customHeight="1" x14ac:dyDescent="0.2"/>
    <row r="930" ht="12.75" customHeight="1" x14ac:dyDescent="0.2"/>
    <row r="931" ht="12.75" customHeight="1" x14ac:dyDescent="0.2"/>
    <row r="932" ht="12.75" customHeight="1" x14ac:dyDescent="0.2"/>
    <row r="933" ht="12.75" customHeight="1" x14ac:dyDescent="0.2"/>
    <row r="934" ht="12.75" customHeight="1" x14ac:dyDescent="0.2"/>
    <row r="935" ht="12.75" customHeight="1" x14ac:dyDescent="0.2"/>
    <row r="936" ht="12.75" customHeight="1" x14ac:dyDescent="0.2"/>
    <row r="937" ht="12.75" customHeight="1" x14ac:dyDescent="0.2"/>
    <row r="938" ht="12.75" customHeight="1" x14ac:dyDescent="0.2"/>
    <row r="939" ht="12.75" customHeight="1" x14ac:dyDescent="0.2"/>
    <row r="940" ht="12.75" customHeight="1" x14ac:dyDescent="0.2"/>
    <row r="941" ht="12.75" customHeight="1" x14ac:dyDescent="0.2"/>
    <row r="942" ht="12.75" customHeight="1" x14ac:dyDescent="0.2"/>
    <row r="943" ht="12.75" customHeight="1" x14ac:dyDescent="0.2"/>
    <row r="944" ht="12.75" customHeight="1" x14ac:dyDescent="0.2"/>
    <row r="945" ht="12.75" customHeight="1" x14ac:dyDescent="0.2"/>
    <row r="946" ht="12.75" customHeight="1" x14ac:dyDescent="0.2"/>
    <row r="947" ht="12.75" customHeight="1" x14ac:dyDescent="0.2"/>
    <row r="948" ht="12.75" customHeight="1" x14ac:dyDescent="0.2"/>
    <row r="949" ht="12.75" customHeight="1" x14ac:dyDescent="0.2"/>
    <row r="950" ht="12.75" customHeight="1" x14ac:dyDescent="0.2"/>
    <row r="951" ht="12.75" customHeight="1" x14ac:dyDescent="0.2"/>
    <row r="952" ht="12.75" customHeight="1" x14ac:dyDescent="0.2"/>
    <row r="953" ht="12.75" customHeight="1" x14ac:dyDescent="0.2"/>
    <row r="954" ht="12.75" customHeight="1" x14ac:dyDescent="0.2"/>
    <row r="955" ht="12.75" customHeight="1" x14ac:dyDescent="0.2"/>
    <row r="956" ht="12.75" customHeight="1" x14ac:dyDescent="0.2"/>
    <row r="957" ht="12.75" customHeight="1" x14ac:dyDescent="0.2"/>
    <row r="958" ht="12.75" customHeight="1" x14ac:dyDescent="0.2"/>
    <row r="959" ht="12.75" customHeight="1" x14ac:dyDescent="0.2"/>
    <row r="960" ht="12.75" customHeight="1" x14ac:dyDescent="0.2"/>
    <row r="961" ht="12.75" customHeight="1" x14ac:dyDescent="0.2"/>
    <row r="962" ht="12.75" customHeight="1" x14ac:dyDescent="0.2"/>
    <row r="963" ht="12.75" customHeight="1" x14ac:dyDescent="0.2"/>
    <row r="964" ht="12.75" customHeight="1" x14ac:dyDescent="0.2"/>
    <row r="965" ht="12.75" customHeight="1" x14ac:dyDescent="0.2"/>
    <row r="966" ht="12.75" customHeight="1" x14ac:dyDescent="0.2"/>
    <row r="967" ht="12.75" customHeight="1" x14ac:dyDescent="0.2"/>
    <row r="968" ht="12.75" customHeight="1" x14ac:dyDescent="0.2"/>
    <row r="969" ht="12.75" customHeight="1" x14ac:dyDescent="0.2"/>
    <row r="970" ht="12.75" customHeight="1" x14ac:dyDescent="0.2"/>
    <row r="971" ht="12.75" customHeight="1" x14ac:dyDescent="0.2"/>
    <row r="972" ht="12.75" customHeight="1" x14ac:dyDescent="0.2"/>
    <row r="973" ht="12.75" customHeight="1" x14ac:dyDescent="0.2"/>
    <row r="974" ht="12.75" customHeight="1" x14ac:dyDescent="0.2"/>
    <row r="975" ht="12.75" customHeight="1" x14ac:dyDescent="0.2"/>
    <row r="976" ht="12.75" customHeight="1" x14ac:dyDescent="0.2"/>
    <row r="977" ht="12.75" customHeight="1" x14ac:dyDescent="0.2"/>
    <row r="978" ht="12.75" customHeight="1" x14ac:dyDescent="0.2"/>
    <row r="979" ht="12.75" customHeight="1" x14ac:dyDescent="0.2"/>
    <row r="980" ht="12.75" customHeight="1" x14ac:dyDescent="0.2"/>
    <row r="981" ht="12.75" customHeight="1" x14ac:dyDescent="0.2"/>
    <row r="982" ht="12.75" customHeight="1" x14ac:dyDescent="0.2"/>
    <row r="983" ht="12.75" customHeight="1" x14ac:dyDescent="0.2"/>
    <row r="984" ht="12.75" customHeight="1" x14ac:dyDescent="0.2"/>
    <row r="985" ht="12.75" customHeight="1" x14ac:dyDescent="0.2"/>
    <row r="986" ht="12.75" customHeight="1" x14ac:dyDescent="0.2"/>
    <row r="987" ht="12.75" customHeight="1" x14ac:dyDescent="0.2"/>
    <row r="988" ht="12.75" customHeight="1" x14ac:dyDescent="0.2"/>
    <row r="989" ht="12.75" customHeight="1" x14ac:dyDescent="0.2"/>
    <row r="990" ht="12.75" customHeight="1" x14ac:dyDescent="0.2"/>
    <row r="991" ht="12.75" customHeight="1" x14ac:dyDescent="0.2"/>
    <row r="992" ht="12.75" customHeight="1" x14ac:dyDescent="0.2"/>
    <row r="993" ht="12.75" customHeight="1" x14ac:dyDescent="0.2"/>
    <row r="994" ht="12.75" customHeight="1" x14ac:dyDescent="0.2"/>
    <row r="995" ht="12.75" customHeight="1" x14ac:dyDescent="0.2"/>
    <row r="996" ht="12.75" customHeight="1" x14ac:dyDescent="0.2"/>
    <row r="997" ht="12.75" customHeight="1" x14ac:dyDescent="0.2"/>
    <row r="998" ht="12.75" customHeight="1" x14ac:dyDescent="0.2"/>
    <row r="999" ht="12.75" customHeight="1" x14ac:dyDescent="0.2"/>
    <row r="1000" ht="12.75" customHeight="1" x14ac:dyDescent="0.2"/>
  </sheetData>
  <conditionalFormatting sqref="D3">
    <cfRule type="notContainsBlanks" dxfId="12" priority="1">
      <formula>LEN(TRIM(D3))&gt;0</formula>
    </cfRule>
  </conditionalFormatting>
  <dataValidations count="3">
    <dataValidation type="list" allowBlank="1" showErrorMessage="1" sqref="E9:E37" xr:uid="{00000000-0002-0000-1500-000000000000}">
      <formula1>"_,Leeg,Restafval,E-Waste,Metaal,Restafval + Metaal,Restafval + E-Waste,E-Waste + Metaal,Restafval + E-Waste + Metaal"</formula1>
    </dataValidation>
    <dataValidation type="list" allowBlank="1" showErrorMessage="1" sqref="D8:D37" xr:uid="{00000000-0002-0000-1500-000001000000}">
      <formula1>$B$83:$B$98</formula1>
    </dataValidation>
    <dataValidation type="list" allowBlank="1" showErrorMessage="1" sqref="G9:G37" xr:uid="{00000000-0002-0000-1500-000002000000}">
      <formula1>"_,Geen brandstof,Diesel,Benzine,LPG,CNG/LNG,Waterstof,Elektrisch"</formula1>
    </dataValidation>
  </dataValidations>
  <pageMargins left="0.78749999999999998" right="0.78749999999999998" top="1.0249999999999999" bottom="1.0249999999999999" header="0" footer="0"/>
  <pageSetup paperSize="9" orientation="portrait"/>
  <headerFooter>
    <oddHeader>&amp;C&amp;A</oddHeader>
    <oddFooter>&amp;CPage &amp;P</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K1000"/>
  <sheetViews>
    <sheetView workbookViewId="0">
      <selection activeCell="E4" sqref="E4"/>
    </sheetView>
  </sheetViews>
  <sheetFormatPr defaultColWidth="14.42578125" defaultRowHeight="15" customHeight="1" x14ac:dyDescent="0.2"/>
  <cols>
    <col min="1" max="2" width="11.5703125" customWidth="1"/>
    <col min="3" max="3" width="28.7109375" customWidth="1"/>
    <col min="4" max="4" width="50.42578125" customWidth="1"/>
    <col min="5" max="9" width="11.5703125" customWidth="1"/>
    <col min="10" max="10" width="33.85546875" customWidth="1"/>
    <col min="11" max="26" width="11.5703125" customWidth="1"/>
  </cols>
  <sheetData>
    <row r="1" spans="1:11" ht="12.75" customHeight="1" x14ac:dyDescent="0.2">
      <c r="A1" s="1"/>
      <c r="B1" s="2"/>
      <c r="C1" s="2"/>
      <c r="D1" s="2"/>
      <c r="E1" s="2"/>
      <c r="F1" s="2"/>
      <c r="G1" s="2"/>
      <c r="H1" s="2"/>
      <c r="I1" s="2"/>
      <c r="J1" s="65"/>
      <c r="K1" s="2"/>
    </row>
    <row r="2" spans="1:11" ht="12.75" customHeight="1" x14ac:dyDescent="0.2">
      <c r="A2" s="1"/>
      <c r="B2" s="8"/>
      <c r="C2" s="7" t="s">
        <v>464</v>
      </c>
      <c r="D2" s="8"/>
      <c r="E2" s="8"/>
      <c r="F2" s="8"/>
      <c r="G2" s="8"/>
      <c r="H2" s="8"/>
      <c r="I2" s="8"/>
      <c r="J2" s="33"/>
      <c r="K2" s="2"/>
    </row>
    <row r="3" spans="1:11" ht="12.75" customHeight="1" x14ac:dyDescent="0.4">
      <c r="A3" s="1"/>
      <c r="B3" s="8"/>
      <c r="C3" s="7" t="s">
        <v>417</v>
      </c>
      <c r="E3" s="54" t="str">
        <f>IF(ISBLANK(D3),"Voer de frequentie in van deze route!","ok")</f>
        <v>Voer de frequentie in van deze route!</v>
      </c>
      <c r="F3" s="8"/>
      <c r="G3" s="8"/>
      <c r="H3" s="8"/>
      <c r="I3" s="8"/>
      <c r="J3" s="33"/>
      <c r="K3" s="2"/>
    </row>
    <row r="4" spans="1:11" ht="12.75" customHeight="1" x14ac:dyDescent="0.4">
      <c r="A4" s="1"/>
      <c r="B4" s="8"/>
      <c r="C4" s="7" t="s">
        <v>122</v>
      </c>
      <c r="D4" s="8">
        <f>Voertuigen!D100</f>
        <v>0</v>
      </c>
      <c r="E4" s="54" t="str">
        <f>IF(OR(ISBLANK(D4),D4=0),"Voer een voertuig in bij tabblad voertuigen!","ok")</f>
        <v>Voer een voertuig in bij tabblad voertuigen!</v>
      </c>
      <c r="F4" s="8"/>
      <c r="G4" s="8"/>
      <c r="H4" s="8"/>
      <c r="I4" s="8"/>
      <c r="J4" s="33"/>
      <c r="K4" s="2"/>
    </row>
    <row r="5" spans="1:11" ht="12.75" customHeight="1" x14ac:dyDescent="0.4">
      <c r="A5" s="1"/>
      <c r="B5" s="8"/>
      <c r="C5" s="7" t="s">
        <v>418</v>
      </c>
      <c r="D5" s="8" t="str">
        <f>Voertuigen!E151</f>
        <v>-</v>
      </c>
      <c r="E5" s="54" t="str">
        <f>IF((D5="-"),"Voer een soort brandstof in bij tabblad voertuigen!","ok")</f>
        <v>Voer een soort brandstof in bij tabblad voertuigen!</v>
      </c>
      <c r="F5" s="8"/>
      <c r="G5" s="8"/>
      <c r="H5" s="8"/>
      <c r="I5" s="8"/>
      <c r="J5" s="33"/>
      <c r="K5" s="2"/>
    </row>
    <row r="6" spans="1:11" ht="12.75" customHeight="1" x14ac:dyDescent="0.2">
      <c r="A6" s="1"/>
      <c r="B6" s="8"/>
      <c r="C6" s="8"/>
      <c r="D6" s="8"/>
      <c r="E6" s="8"/>
      <c r="F6" s="8"/>
      <c r="G6" s="8"/>
      <c r="H6" s="8"/>
      <c r="I6" s="8"/>
      <c r="J6" s="33"/>
      <c r="K6" s="2"/>
    </row>
    <row r="7" spans="1:11" ht="12.75" customHeight="1" x14ac:dyDescent="0.2">
      <c r="A7" s="1"/>
      <c r="B7" s="8"/>
      <c r="C7" s="7" t="s">
        <v>419</v>
      </c>
      <c r="D7" s="7" t="s">
        <v>420</v>
      </c>
      <c r="E7" s="7" t="s">
        <v>421</v>
      </c>
      <c r="F7" s="7" t="s">
        <v>422</v>
      </c>
      <c r="G7" s="7" t="s">
        <v>423</v>
      </c>
      <c r="H7" s="7" t="s">
        <v>147</v>
      </c>
      <c r="I7" s="7" t="s">
        <v>424</v>
      </c>
      <c r="J7" s="7" t="s">
        <v>425</v>
      </c>
      <c r="K7" s="2"/>
    </row>
    <row r="8" spans="1:11" ht="12.75" customHeight="1" x14ac:dyDescent="0.2">
      <c r="A8" s="1"/>
      <c r="B8" s="8"/>
      <c r="C8" s="8">
        <v>1</v>
      </c>
      <c r="D8" s="39" t="s">
        <v>81</v>
      </c>
      <c r="E8" s="8" t="s">
        <v>427</v>
      </c>
      <c r="F8" s="8"/>
      <c r="G8" s="8"/>
      <c r="I8" s="8"/>
      <c r="J8" s="33"/>
      <c r="K8" s="2"/>
    </row>
    <row r="9" spans="1:11" ht="12.75" customHeight="1" x14ac:dyDescent="0.2">
      <c r="A9" s="1"/>
      <c r="B9" s="8"/>
      <c r="C9" s="8">
        <v>2</v>
      </c>
      <c r="D9" s="39" t="s">
        <v>81</v>
      </c>
      <c r="E9" s="39" t="s">
        <v>81</v>
      </c>
      <c r="G9" s="39" t="s">
        <v>81</v>
      </c>
      <c r="I9" s="8" t="str">
        <f t="shared" ref="I9:I37" si="0">IF(OR(F9="",G9="_"),IF(D9="_","","Vul de ontbrekende gegevens in"),"ok")</f>
        <v/>
      </c>
      <c r="J9" s="33" t="str">
        <f>IF(D9="_","",(IF(OR(D5=G9,D5="Hybride"),"Klopt","De ingevulde brandstofsoort klopt niet")))</f>
        <v/>
      </c>
      <c r="K9" s="2"/>
    </row>
    <row r="10" spans="1:11" ht="12.75" customHeight="1" x14ac:dyDescent="0.2">
      <c r="A10" s="1"/>
      <c r="B10" s="8"/>
      <c r="C10" s="8">
        <v>3</v>
      </c>
      <c r="D10" s="39" t="s">
        <v>81</v>
      </c>
      <c r="E10" s="39" t="s">
        <v>81</v>
      </c>
      <c r="G10" s="39" t="s">
        <v>81</v>
      </c>
      <c r="I10" s="8" t="str">
        <f t="shared" si="0"/>
        <v/>
      </c>
      <c r="J10" s="33" t="str">
        <f>IF(D10="_","",(IF(OR(D5=G10,D5="Hybride"),"Klopt","De ingevulde brandstofsoort klopt niet")))</f>
        <v/>
      </c>
      <c r="K10" s="2"/>
    </row>
    <row r="11" spans="1:11" ht="12.75" customHeight="1" x14ac:dyDescent="0.2">
      <c r="A11" s="1"/>
      <c r="B11" s="8"/>
      <c r="C11" s="8">
        <v>4</v>
      </c>
      <c r="D11" s="39" t="s">
        <v>81</v>
      </c>
      <c r="E11" s="39" t="s">
        <v>81</v>
      </c>
      <c r="G11" s="39" t="s">
        <v>81</v>
      </c>
      <c r="I11" s="8" t="str">
        <f t="shared" si="0"/>
        <v/>
      </c>
      <c r="J11" s="33" t="str">
        <f>IF(D11="_","",(IF(OR(D5=G11,D5="Hybride"),"Klopt","De ingevulde brandstofsoort klopt niet")))</f>
        <v/>
      </c>
      <c r="K11" s="2"/>
    </row>
    <row r="12" spans="1:11" ht="12.75" customHeight="1" x14ac:dyDescent="0.2">
      <c r="A12" s="1"/>
      <c r="B12" s="8"/>
      <c r="C12" s="8">
        <v>5</v>
      </c>
      <c r="D12" s="39" t="s">
        <v>81</v>
      </c>
      <c r="E12" s="39" t="s">
        <v>81</v>
      </c>
      <c r="G12" s="39" t="s">
        <v>81</v>
      </c>
      <c r="I12" s="8" t="str">
        <f t="shared" si="0"/>
        <v/>
      </c>
      <c r="J12" s="33" t="str">
        <f>IF(D12="_","",(IF(OR(D5=G12,D5="Hybride"),"Klopt","De ingevulde brandstofsoort klopt niet")))</f>
        <v/>
      </c>
      <c r="K12" s="2"/>
    </row>
    <row r="13" spans="1:11" ht="12.75" customHeight="1" x14ac:dyDescent="0.2">
      <c r="A13" s="1"/>
      <c r="B13" s="8"/>
      <c r="C13" s="8">
        <v>6</v>
      </c>
      <c r="D13" s="39" t="s">
        <v>81</v>
      </c>
      <c r="E13" s="39" t="s">
        <v>81</v>
      </c>
      <c r="G13" s="39" t="s">
        <v>81</v>
      </c>
      <c r="I13" s="8" t="str">
        <f t="shared" si="0"/>
        <v/>
      </c>
      <c r="J13" s="33" t="str">
        <f>IF(D13="_","",(IF(OR(D5=G13,D5="Hybride"),"Klopt","De ingevulde brandstofsoort klopt niet")))</f>
        <v/>
      </c>
      <c r="K13" s="2"/>
    </row>
    <row r="14" spans="1:11" ht="12.75" customHeight="1" x14ac:dyDescent="0.2">
      <c r="A14" s="1"/>
      <c r="B14" s="8"/>
      <c r="C14" s="8">
        <v>7</v>
      </c>
      <c r="D14" s="39" t="s">
        <v>81</v>
      </c>
      <c r="E14" s="39" t="s">
        <v>81</v>
      </c>
      <c r="G14" s="39" t="s">
        <v>81</v>
      </c>
      <c r="I14" s="8" t="str">
        <f t="shared" si="0"/>
        <v/>
      </c>
      <c r="J14" s="33" t="str">
        <f>IF(D14="_","",(IF(OR(D5=G14,D5="Hybride"),"Klopt","De ingevulde brandstofsoort klopt niet")))</f>
        <v/>
      </c>
      <c r="K14" s="2"/>
    </row>
    <row r="15" spans="1:11" ht="12.75" customHeight="1" x14ac:dyDescent="0.2">
      <c r="A15" s="1"/>
      <c r="B15" s="8"/>
      <c r="C15" s="8">
        <v>8</v>
      </c>
      <c r="D15" s="39" t="s">
        <v>81</v>
      </c>
      <c r="E15" s="39" t="s">
        <v>81</v>
      </c>
      <c r="G15" s="39" t="s">
        <v>81</v>
      </c>
      <c r="I15" s="8" t="str">
        <f t="shared" si="0"/>
        <v/>
      </c>
      <c r="J15" s="33" t="str">
        <f>IF(D15="_","",(IF(OR(D5=G15,D5="Hybride"),"Klopt","De ingevulde brandstofsoort klopt niet")))</f>
        <v/>
      </c>
      <c r="K15" s="2"/>
    </row>
    <row r="16" spans="1:11" ht="12.75" customHeight="1" x14ac:dyDescent="0.2">
      <c r="A16" s="1"/>
      <c r="B16" s="8"/>
      <c r="C16" s="8">
        <v>9</v>
      </c>
      <c r="D16" s="39" t="s">
        <v>81</v>
      </c>
      <c r="E16" s="39" t="s">
        <v>81</v>
      </c>
      <c r="G16" s="39" t="s">
        <v>81</v>
      </c>
      <c r="I16" s="8" t="str">
        <f t="shared" si="0"/>
        <v/>
      </c>
      <c r="J16" s="33" t="str">
        <f>IF(D16="_","",(IF(OR(D5=G16,D5="Hybride"),"Klopt","De ingevulde brandstofsoort klopt niet")))</f>
        <v/>
      </c>
      <c r="K16" s="2"/>
    </row>
    <row r="17" spans="1:11" ht="12.75" customHeight="1" x14ac:dyDescent="0.2">
      <c r="A17" s="1"/>
      <c r="B17" s="8"/>
      <c r="C17" s="8">
        <v>10</v>
      </c>
      <c r="D17" s="39" t="s">
        <v>81</v>
      </c>
      <c r="E17" s="39" t="s">
        <v>81</v>
      </c>
      <c r="G17" s="39" t="s">
        <v>81</v>
      </c>
      <c r="I17" s="8" t="str">
        <f t="shared" si="0"/>
        <v/>
      </c>
      <c r="J17" s="33" t="str">
        <f>IF(D17="_","",(IF(OR(D5=G17,D5="Hybride"),"Klopt","De ingevulde brandstofsoort klopt niet")))</f>
        <v/>
      </c>
      <c r="K17" s="2"/>
    </row>
    <row r="18" spans="1:11" ht="12.75" customHeight="1" x14ac:dyDescent="0.2">
      <c r="A18" s="1"/>
      <c r="B18" s="8"/>
      <c r="C18" s="8">
        <v>11</v>
      </c>
      <c r="D18" s="39" t="s">
        <v>81</v>
      </c>
      <c r="E18" s="39" t="s">
        <v>81</v>
      </c>
      <c r="G18" s="39" t="s">
        <v>81</v>
      </c>
      <c r="H18" s="39" t="s">
        <v>431</v>
      </c>
      <c r="I18" s="8" t="str">
        <f t="shared" si="0"/>
        <v/>
      </c>
      <c r="J18" s="33" t="str">
        <f>IF(D18="_","",(IF(OR(D5=G18,D5="Hybride"),"Klopt","De ingevulde brandstofsoort klopt niet")))</f>
        <v/>
      </c>
      <c r="K18" s="2"/>
    </row>
    <row r="19" spans="1:11" ht="12.75" customHeight="1" x14ac:dyDescent="0.2">
      <c r="A19" s="1"/>
      <c r="B19" s="8"/>
      <c r="C19" s="8">
        <v>12</v>
      </c>
      <c r="D19" s="39" t="s">
        <v>81</v>
      </c>
      <c r="E19" s="39" t="s">
        <v>81</v>
      </c>
      <c r="F19" s="39" t="s">
        <v>445</v>
      </c>
      <c r="G19" s="39" t="s">
        <v>81</v>
      </c>
      <c r="H19" s="39" t="s">
        <v>431</v>
      </c>
      <c r="I19" s="8" t="str">
        <f t="shared" si="0"/>
        <v/>
      </c>
      <c r="J19" s="33" t="str">
        <f>IF(D19="_","",(IF(OR(D5=G19,D5="Hybride"),"Klopt","De ingevulde brandstofsoort klopt niet")))</f>
        <v/>
      </c>
      <c r="K19" s="2"/>
    </row>
    <row r="20" spans="1:11" ht="12.75" customHeight="1" x14ac:dyDescent="0.2">
      <c r="A20" s="1"/>
      <c r="B20" s="8"/>
      <c r="C20" s="8">
        <v>13</v>
      </c>
      <c r="D20" s="39" t="s">
        <v>81</v>
      </c>
      <c r="E20" s="39" t="s">
        <v>81</v>
      </c>
      <c r="F20" s="39" t="s">
        <v>445</v>
      </c>
      <c r="G20" s="39" t="s">
        <v>81</v>
      </c>
      <c r="I20" s="8" t="str">
        <f t="shared" si="0"/>
        <v/>
      </c>
      <c r="J20" s="33" t="str">
        <f>IF(D20="_","",(IF(OR(D5=G20,D5="Hybride"),"Klopt","De ingevulde brandstofsoort klopt niet")))</f>
        <v/>
      </c>
      <c r="K20" s="2"/>
    </row>
    <row r="21" spans="1:11" ht="12.75" customHeight="1" x14ac:dyDescent="0.2">
      <c r="A21" s="1"/>
      <c r="B21" s="8"/>
      <c r="C21" s="8">
        <v>14</v>
      </c>
      <c r="D21" s="39" t="s">
        <v>81</v>
      </c>
      <c r="E21" s="39" t="s">
        <v>81</v>
      </c>
      <c r="F21" s="39" t="s">
        <v>445</v>
      </c>
      <c r="G21" s="39" t="s">
        <v>81</v>
      </c>
      <c r="I21" s="8" t="str">
        <f t="shared" si="0"/>
        <v/>
      </c>
      <c r="J21" s="33" t="str">
        <f>IF(D21="_","",(IF(OR(D5=G21,D5="Hybride"),"Klopt","De ingevulde brandstofsoort klopt niet")))</f>
        <v/>
      </c>
      <c r="K21" s="2"/>
    </row>
    <row r="22" spans="1:11" ht="12.75" customHeight="1" x14ac:dyDescent="0.2">
      <c r="A22" s="1"/>
      <c r="B22" s="8"/>
      <c r="C22" s="8">
        <v>15</v>
      </c>
      <c r="D22" s="39" t="s">
        <v>81</v>
      </c>
      <c r="E22" s="39" t="s">
        <v>81</v>
      </c>
      <c r="F22" s="39" t="s">
        <v>445</v>
      </c>
      <c r="G22" s="39" t="s">
        <v>81</v>
      </c>
      <c r="I22" s="8" t="str">
        <f t="shared" si="0"/>
        <v/>
      </c>
      <c r="J22" s="33" t="str">
        <f>IF(D22="_","",(IF(OR(D5=G22,D5="Hybride"),"Klopt","De ingevulde brandstofsoort klopt niet")))</f>
        <v/>
      </c>
      <c r="K22" s="2"/>
    </row>
    <row r="23" spans="1:11" ht="12.75" customHeight="1" x14ac:dyDescent="0.2">
      <c r="A23" s="1"/>
      <c r="B23" s="8"/>
      <c r="C23" s="8">
        <v>16</v>
      </c>
      <c r="D23" s="39" t="s">
        <v>81</v>
      </c>
      <c r="E23" s="39" t="s">
        <v>81</v>
      </c>
      <c r="F23" s="39" t="s">
        <v>445</v>
      </c>
      <c r="G23" s="39" t="s">
        <v>81</v>
      </c>
      <c r="I23" s="8" t="str">
        <f t="shared" si="0"/>
        <v/>
      </c>
      <c r="J23" s="33" t="str">
        <f>IF(D23="_","",(IF(OR(D5=G23,D5="Hybride"),"Klopt","De ingevulde brandstofsoort klopt niet")))</f>
        <v/>
      </c>
      <c r="K23" s="2"/>
    </row>
    <row r="24" spans="1:11" ht="12.75" customHeight="1" x14ac:dyDescent="0.2">
      <c r="A24" s="1"/>
      <c r="B24" s="8"/>
      <c r="C24" s="8">
        <v>17</v>
      </c>
      <c r="D24" s="39" t="s">
        <v>81</v>
      </c>
      <c r="E24" s="39" t="s">
        <v>81</v>
      </c>
      <c r="F24" s="39" t="s">
        <v>445</v>
      </c>
      <c r="G24" s="39" t="s">
        <v>81</v>
      </c>
      <c r="I24" s="8" t="str">
        <f t="shared" si="0"/>
        <v/>
      </c>
      <c r="J24" s="33" t="str">
        <f>IF(D24="_","",(IF(OR(D5=G24,D5="Hybride"),"Klopt","De ingevulde brandstofsoort klopt niet")))</f>
        <v/>
      </c>
      <c r="K24" s="2"/>
    </row>
    <row r="25" spans="1:11" ht="12.75" customHeight="1" x14ac:dyDescent="0.2">
      <c r="A25" s="1"/>
      <c r="B25" s="8"/>
      <c r="C25" s="8">
        <v>18</v>
      </c>
      <c r="D25" s="39" t="s">
        <v>81</v>
      </c>
      <c r="E25" s="39" t="s">
        <v>81</v>
      </c>
      <c r="F25" s="39" t="s">
        <v>445</v>
      </c>
      <c r="G25" s="39" t="s">
        <v>81</v>
      </c>
      <c r="I25" s="8" t="str">
        <f t="shared" si="0"/>
        <v/>
      </c>
      <c r="J25" s="33" t="str">
        <f>IF(D25="_","",(IF(OR(D5=G25,D5="Hybride"),"Klopt","De ingevulde brandstofsoort klopt niet")))</f>
        <v/>
      </c>
      <c r="K25" s="2"/>
    </row>
    <row r="26" spans="1:11" ht="12.75" customHeight="1" x14ac:dyDescent="0.2">
      <c r="A26" s="1"/>
      <c r="B26" s="8"/>
      <c r="C26" s="8">
        <v>19</v>
      </c>
      <c r="D26" s="39" t="s">
        <v>81</v>
      </c>
      <c r="E26" s="39" t="s">
        <v>81</v>
      </c>
      <c r="F26" s="39" t="s">
        <v>445</v>
      </c>
      <c r="G26" s="39" t="s">
        <v>81</v>
      </c>
      <c r="I26" s="8" t="str">
        <f t="shared" si="0"/>
        <v/>
      </c>
      <c r="J26" s="33" t="str">
        <f>IF(D26="_","",(IF(OR(D5=G26,D5="Hybride"),"Klopt","De ingevulde brandstofsoort klopt niet")))</f>
        <v/>
      </c>
      <c r="K26" s="2"/>
    </row>
    <row r="27" spans="1:11" ht="12.75" customHeight="1" x14ac:dyDescent="0.2">
      <c r="A27" s="1"/>
      <c r="B27" s="8"/>
      <c r="C27" s="8">
        <v>20</v>
      </c>
      <c r="D27" s="39" t="s">
        <v>81</v>
      </c>
      <c r="E27" s="39" t="s">
        <v>81</v>
      </c>
      <c r="F27" s="39" t="s">
        <v>445</v>
      </c>
      <c r="G27" s="39" t="s">
        <v>81</v>
      </c>
      <c r="I27" s="8" t="str">
        <f t="shared" si="0"/>
        <v/>
      </c>
      <c r="J27" s="33" t="str">
        <f>IF(D27="_","",(IF(OR(D5=G27,D5="Hybride"),"Klopt","De ingevulde brandstofsoort klopt niet")))</f>
        <v/>
      </c>
      <c r="K27" s="2"/>
    </row>
    <row r="28" spans="1:11" ht="12.75" customHeight="1" x14ac:dyDescent="0.2">
      <c r="A28" s="1"/>
      <c r="B28" s="8"/>
      <c r="C28" s="8">
        <v>21</v>
      </c>
      <c r="D28" s="39" t="s">
        <v>81</v>
      </c>
      <c r="E28" s="39" t="s">
        <v>81</v>
      </c>
      <c r="F28" s="39" t="s">
        <v>445</v>
      </c>
      <c r="G28" s="39" t="s">
        <v>81</v>
      </c>
      <c r="I28" s="8" t="str">
        <f t="shared" si="0"/>
        <v/>
      </c>
      <c r="J28" s="33" t="str">
        <f>IF(D28="_","",(IF(OR(D5=G28,D5="Hybride"),"Klopt","De ingevulde brandstofsoort klopt niet")))</f>
        <v/>
      </c>
      <c r="K28" s="2"/>
    </row>
    <row r="29" spans="1:11" ht="12.75" customHeight="1" x14ac:dyDescent="0.2">
      <c r="A29" s="1"/>
      <c r="B29" s="8"/>
      <c r="C29" s="8">
        <v>22</v>
      </c>
      <c r="D29" s="39" t="s">
        <v>81</v>
      </c>
      <c r="E29" s="39" t="s">
        <v>81</v>
      </c>
      <c r="G29" s="39" t="s">
        <v>81</v>
      </c>
      <c r="I29" s="8" t="str">
        <f t="shared" si="0"/>
        <v/>
      </c>
      <c r="J29" s="33" t="str">
        <f>IF(D29="_","",(IF(OR(D5=G29,D5="Hybride"),"Klopt","De ingevulde brandstofsoort klopt niet")))</f>
        <v/>
      </c>
      <c r="K29" s="2"/>
    </row>
    <row r="30" spans="1:11" ht="12.75" customHeight="1" x14ac:dyDescent="0.2">
      <c r="A30" s="1"/>
      <c r="B30" s="8"/>
      <c r="C30" s="8">
        <v>23</v>
      </c>
      <c r="D30" s="39" t="s">
        <v>81</v>
      </c>
      <c r="E30" s="39" t="s">
        <v>81</v>
      </c>
      <c r="G30" s="39" t="s">
        <v>81</v>
      </c>
      <c r="I30" s="8" t="str">
        <f t="shared" si="0"/>
        <v/>
      </c>
      <c r="J30" s="33" t="str">
        <f>IF(D30="_","",(IF(OR(D5=G30,D5="Hybride"),"Klopt","De ingevulde brandstofsoort klopt niet")))</f>
        <v/>
      </c>
      <c r="K30" s="2"/>
    </row>
    <row r="31" spans="1:11" ht="12.75" customHeight="1" x14ac:dyDescent="0.2">
      <c r="A31" s="1"/>
      <c r="B31" s="8"/>
      <c r="C31" s="8">
        <v>24</v>
      </c>
      <c r="D31" s="39" t="s">
        <v>81</v>
      </c>
      <c r="E31" s="39" t="s">
        <v>81</v>
      </c>
      <c r="G31" s="39" t="s">
        <v>81</v>
      </c>
      <c r="I31" s="8" t="str">
        <f t="shared" si="0"/>
        <v/>
      </c>
      <c r="J31" s="33" t="str">
        <f>IF(D31="_","",(IF(OR(D5=G31,D5="Hybride"),"Klopt","De ingevulde brandstofsoort klopt niet")))</f>
        <v/>
      </c>
      <c r="K31" s="2"/>
    </row>
    <row r="32" spans="1:11" ht="12.75" customHeight="1" x14ac:dyDescent="0.2">
      <c r="A32" s="1"/>
      <c r="B32" s="8"/>
      <c r="C32" s="8">
        <v>25</v>
      </c>
      <c r="D32" s="39" t="s">
        <v>81</v>
      </c>
      <c r="E32" s="39" t="s">
        <v>81</v>
      </c>
      <c r="G32" s="39" t="s">
        <v>81</v>
      </c>
      <c r="I32" s="8" t="str">
        <f t="shared" si="0"/>
        <v/>
      </c>
      <c r="J32" s="33" t="str">
        <f>IF(D32="_","",(IF(OR(D5=G32,D5="Hybride"),"Klopt","De ingevulde brandstofsoort klopt niet")))</f>
        <v/>
      </c>
      <c r="K32" s="2"/>
    </row>
    <row r="33" spans="1:11" ht="12.75" customHeight="1" x14ac:dyDescent="0.2">
      <c r="A33" s="1"/>
      <c r="B33" s="8"/>
      <c r="C33" s="8">
        <v>26</v>
      </c>
      <c r="D33" s="39" t="s">
        <v>81</v>
      </c>
      <c r="E33" s="39" t="s">
        <v>81</v>
      </c>
      <c r="G33" s="39" t="s">
        <v>81</v>
      </c>
      <c r="I33" s="8" t="str">
        <f t="shared" si="0"/>
        <v/>
      </c>
      <c r="J33" s="33" t="str">
        <f>IF(D33="_","",(IF(OR(D5=G33,D5="Hybride"),"Klopt","De ingevulde brandstofsoort klopt niet")))</f>
        <v/>
      </c>
      <c r="K33" s="2"/>
    </row>
    <row r="34" spans="1:11" ht="12.75" customHeight="1" x14ac:dyDescent="0.2">
      <c r="A34" s="1"/>
      <c r="B34" s="8"/>
      <c r="C34" s="8">
        <v>27</v>
      </c>
      <c r="D34" s="39" t="s">
        <v>81</v>
      </c>
      <c r="E34" s="39" t="s">
        <v>81</v>
      </c>
      <c r="G34" s="39" t="s">
        <v>81</v>
      </c>
      <c r="I34" s="8" t="str">
        <f t="shared" si="0"/>
        <v/>
      </c>
      <c r="J34" s="33" t="str">
        <f>IF(D34="_","",(IF(OR(D5=G34,D5="Hybride"),"Klopt","De ingevulde brandstofsoort klopt niet")))</f>
        <v/>
      </c>
      <c r="K34" s="2"/>
    </row>
    <row r="35" spans="1:11" ht="12.75" customHeight="1" x14ac:dyDescent="0.2">
      <c r="A35" s="1"/>
      <c r="B35" s="8"/>
      <c r="C35" s="8">
        <v>28</v>
      </c>
      <c r="D35" s="39" t="s">
        <v>81</v>
      </c>
      <c r="E35" s="39" t="s">
        <v>81</v>
      </c>
      <c r="G35" s="39" t="s">
        <v>81</v>
      </c>
      <c r="I35" s="8" t="str">
        <f t="shared" si="0"/>
        <v/>
      </c>
      <c r="J35" s="33" t="str">
        <f>IF(D35="_","",(IF(OR(D5=G35,D5="Hybride"),"Klopt","De ingevulde brandstofsoort klopt niet")))</f>
        <v/>
      </c>
      <c r="K35" s="2"/>
    </row>
    <row r="36" spans="1:11" ht="12.75" customHeight="1" x14ac:dyDescent="0.2">
      <c r="A36" s="1"/>
      <c r="B36" s="8"/>
      <c r="C36" s="8">
        <v>29</v>
      </c>
      <c r="D36" s="39" t="s">
        <v>81</v>
      </c>
      <c r="E36" s="39" t="s">
        <v>81</v>
      </c>
      <c r="G36" s="39" t="s">
        <v>81</v>
      </c>
      <c r="I36" s="8" t="str">
        <f t="shared" si="0"/>
        <v/>
      </c>
      <c r="J36" s="33" t="str">
        <f>IF(D36="_","",(IF(OR(D5=G36,D5="Hybride"),"Klopt","De ingevulde brandstofsoort klopt niet")))</f>
        <v/>
      </c>
      <c r="K36" s="2"/>
    </row>
    <row r="37" spans="1:11" ht="12.75" customHeight="1" x14ac:dyDescent="0.2">
      <c r="A37" s="1"/>
      <c r="B37" s="8"/>
      <c r="C37" s="8">
        <v>30</v>
      </c>
      <c r="D37" s="39" t="s">
        <v>81</v>
      </c>
      <c r="E37" s="39" t="s">
        <v>81</v>
      </c>
      <c r="F37" s="38"/>
      <c r="G37" s="39" t="s">
        <v>81</v>
      </c>
      <c r="H37" s="38"/>
      <c r="I37" s="8" t="str">
        <f t="shared" si="0"/>
        <v/>
      </c>
      <c r="J37" s="33" t="str">
        <f>IF(D37="_","",(IF(OR(D5=G37,D5="Hybride"),"Klopt","De ingevulde brandstofsoort klopt niet")))</f>
        <v/>
      </c>
      <c r="K37" s="2"/>
    </row>
    <row r="38" spans="1:11" ht="12.75" customHeight="1" x14ac:dyDescent="0.2">
      <c r="A38" s="1"/>
      <c r="B38" s="8"/>
      <c r="C38" s="8"/>
      <c r="D38" s="7" t="s">
        <v>432</v>
      </c>
      <c r="E38" s="7"/>
      <c r="F38" s="7">
        <f>SUM(F9:F28)</f>
        <v>0</v>
      </c>
      <c r="G38" s="8"/>
      <c r="H38" s="8"/>
      <c r="I38" s="8"/>
      <c r="J38" s="33"/>
      <c r="K38" s="2"/>
    </row>
    <row r="39" spans="1:11" ht="12.75" customHeight="1" x14ac:dyDescent="0.2">
      <c r="A39" s="1"/>
      <c r="B39" s="8"/>
      <c r="C39" s="8"/>
      <c r="D39" s="8"/>
      <c r="E39" s="8"/>
      <c r="F39" s="8"/>
      <c r="G39" s="8"/>
      <c r="H39" s="8"/>
      <c r="I39" s="8"/>
      <c r="J39" s="33"/>
      <c r="K39" s="2"/>
    </row>
    <row r="40" spans="1:11" ht="12.75" customHeight="1" x14ac:dyDescent="0.2">
      <c r="A40" s="2"/>
      <c r="B40" s="2"/>
      <c r="C40" s="2"/>
      <c r="D40" s="2"/>
      <c r="E40" s="2"/>
      <c r="F40" s="2"/>
      <c r="G40" s="2"/>
      <c r="H40" s="2"/>
      <c r="I40" s="2"/>
      <c r="J40" s="65"/>
      <c r="K40" s="2"/>
    </row>
    <row r="41" spans="1:11" ht="12.75" customHeight="1" x14ac:dyDescent="0.2">
      <c r="A41" s="2"/>
      <c r="B41" s="2"/>
      <c r="C41" s="2"/>
      <c r="D41" s="2"/>
      <c r="E41" s="2"/>
      <c r="F41" s="2"/>
      <c r="G41" s="2"/>
      <c r="H41" s="2"/>
      <c r="I41" s="2"/>
      <c r="J41" s="65"/>
      <c r="K41" s="2"/>
    </row>
    <row r="42" spans="1:11" ht="12.75" customHeight="1" x14ac:dyDescent="0.2">
      <c r="A42" s="2"/>
      <c r="B42" s="8"/>
      <c r="C42" s="7" t="s">
        <v>209</v>
      </c>
      <c r="D42" s="7" t="s">
        <v>210</v>
      </c>
      <c r="E42" s="7"/>
      <c r="F42" s="7"/>
      <c r="G42" s="7"/>
      <c r="H42" s="7" t="s">
        <v>211</v>
      </c>
      <c r="I42" s="7"/>
      <c r="J42" s="2"/>
      <c r="K42" s="2"/>
    </row>
    <row r="43" spans="1:11" ht="12.75" customHeight="1" x14ac:dyDescent="0.2">
      <c r="A43" s="2"/>
      <c r="B43" s="8"/>
      <c r="C43" s="40" t="s">
        <v>212</v>
      </c>
      <c r="D43" s="40" t="s">
        <v>213</v>
      </c>
      <c r="E43" s="40"/>
      <c r="F43" s="40"/>
      <c r="G43" s="40"/>
      <c r="H43" s="41" t="s">
        <v>214</v>
      </c>
      <c r="I43" s="8"/>
      <c r="J43" s="2"/>
      <c r="K43" s="2"/>
    </row>
    <row r="44" spans="1:11" ht="12.75" customHeight="1" x14ac:dyDescent="0.2">
      <c r="A44" s="2"/>
      <c r="B44" s="8"/>
      <c r="C44" s="40" t="s">
        <v>212</v>
      </c>
      <c r="D44" s="40" t="s">
        <v>215</v>
      </c>
      <c r="E44" s="40"/>
      <c r="F44" s="40"/>
      <c r="G44" s="40"/>
      <c r="H44" s="41" t="s">
        <v>216</v>
      </c>
      <c r="I44" s="8"/>
      <c r="J44" s="2"/>
      <c r="K44" s="2"/>
    </row>
    <row r="45" spans="1:11" ht="12.75" customHeight="1" x14ac:dyDescent="0.2">
      <c r="A45" s="2"/>
      <c r="B45" s="8"/>
      <c r="C45" s="40" t="s">
        <v>212</v>
      </c>
      <c r="D45" s="40" t="s">
        <v>217</v>
      </c>
      <c r="E45" s="40"/>
      <c r="F45" s="40"/>
      <c r="G45" s="40"/>
      <c r="H45" s="41" t="s">
        <v>218</v>
      </c>
      <c r="I45" s="8"/>
      <c r="J45" s="2"/>
      <c r="K45" s="2"/>
    </row>
    <row r="46" spans="1:11" ht="12.75" customHeight="1" x14ac:dyDescent="0.2">
      <c r="A46" s="2"/>
      <c r="B46" s="8"/>
      <c r="C46" s="40" t="s">
        <v>212</v>
      </c>
      <c r="D46" s="40" t="s">
        <v>219</v>
      </c>
      <c r="E46" s="40"/>
      <c r="F46" s="40"/>
      <c r="G46" s="40"/>
      <c r="H46" s="41" t="s">
        <v>220</v>
      </c>
      <c r="I46" s="8"/>
      <c r="J46" s="2"/>
      <c r="K46" s="2"/>
    </row>
    <row r="47" spans="1:11" ht="12.75" customHeight="1" x14ac:dyDescent="0.2">
      <c r="A47" s="2"/>
      <c r="B47" s="8"/>
      <c r="C47" s="40" t="s">
        <v>212</v>
      </c>
      <c r="D47" s="40" t="s">
        <v>221</v>
      </c>
      <c r="E47" s="40"/>
      <c r="F47" s="40"/>
      <c r="G47" s="40"/>
      <c r="H47" s="41" t="s">
        <v>222</v>
      </c>
      <c r="I47" s="8"/>
      <c r="J47" s="2"/>
      <c r="K47" s="2"/>
    </row>
    <row r="48" spans="1:11" ht="12.75" customHeight="1" x14ac:dyDescent="0.2">
      <c r="A48" s="2"/>
      <c r="B48" s="8"/>
      <c r="C48" s="40" t="s">
        <v>212</v>
      </c>
      <c r="D48" s="40" t="s">
        <v>223</v>
      </c>
      <c r="E48" s="40"/>
      <c r="F48" s="40"/>
      <c r="G48" s="40"/>
      <c r="H48" s="41" t="s">
        <v>224</v>
      </c>
      <c r="I48" s="8"/>
      <c r="J48" s="2"/>
      <c r="K48" s="2"/>
    </row>
    <row r="49" spans="1:11" ht="12.75" customHeight="1" x14ac:dyDescent="0.2">
      <c r="A49" s="2"/>
      <c r="B49" s="8"/>
      <c r="C49" s="40" t="s">
        <v>212</v>
      </c>
      <c r="D49" s="28" t="s">
        <v>225</v>
      </c>
      <c r="E49" s="28"/>
      <c r="F49" s="28"/>
      <c r="G49" s="40"/>
      <c r="H49" s="41" t="s">
        <v>226</v>
      </c>
      <c r="I49" s="8"/>
      <c r="J49" s="2"/>
      <c r="K49" s="2"/>
    </row>
    <row r="50" spans="1:11" ht="12.75" customHeight="1" x14ac:dyDescent="0.2">
      <c r="A50" s="2"/>
      <c r="B50" s="8"/>
      <c r="C50" s="42"/>
      <c r="D50" s="42"/>
      <c r="E50" s="43"/>
      <c r="F50" s="44"/>
      <c r="G50" s="44"/>
      <c r="H50" s="40"/>
      <c r="I50" s="8"/>
      <c r="J50" s="2"/>
      <c r="K50" s="2"/>
    </row>
    <row r="51" spans="1:11" ht="12.75" customHeight="1" x14ac:dyDescent="0.2">
      <c r="A51" s="2"/>
      <c r="B51" s="8"/>
      <c r="C51" s="40" t="s">
        <v>213</v>
      </c>
      <c r="D51" s="18" t="s">
        <v>215</v>
      </c>
      <c r="E51" s="18"/>
      <c r="F51" s="18"/>
      <c r="G51" s="40"/>
      <c r="H51" s="41" t="s">
        <v>227</v>
      </c>
      <c r="I51" s="8"/>
      <c r="J51" s="2"/>
      <c r="K51" s="2"/>
    </row>
    <row r="52" spans="1:11" ht="12.75" customHeight="1" x14ac:dyDescent="0.2">
      <c r="A52" s="2"/>
      <c r="B52" s="8"/>
      <c r="C52" s="40" t="s">
        <v>213</v>
      </c>
      <c r="D52" s="40" t="s">
        <v>217</v>
      </c>
      <c r="E52" s="40"/>
      <c r="F52" s="40"/>
      <c r="G52" s="40"/>
      <c r="H52" s="41" t="s">
        <v>228</v>
      </c>
      <c r="I52" s="8"/>
      <c r="J52" s="2"/>
      <c r="K52" s="2"/>
    </row>
    <row r="53" spans="1:11" ht="12.75" customHeight="1" x14ac:dyDescent="0.2">
      <c r="A53" s="2"/>
      <c r="B53" s="8"/>
      <c r="C53" s="40" t="s">
        <v>213</v>
      </c>
      <c r="D53" s="40" t="s">
        <v>219</v>
      </c>
      <c r="E53" s="40"/>
      <c r="F53" s="40"/>
      <c r="G53" s="40"/>
      <c r="H53" s="41" t="s">
        <v>229</v>
      </c>
      <c r="I53" s="8"/>
      <c r="J53" s="2"/>
      <c r="K53" s="2"/>
    </row>
    <row r="54" spans="1:11" ht="12.75" customHeight="1" x14ac:dyDescent="0.2">
      <c r="A54" s="2"/>
      <c r="B54" s="8"/>
      <c r="C54" s="40" t="s">
        <v>213</v>
      </c>
      <c r="D54" s="40" t="s">
        <v>221</v>
      </c>
      <c r="E54" s="40"/>
      <c r="F54" s="40"/>
      <c r="G54" s="40"/>
      <c r="H54" s="41" t="s">
        <v>230</v>
      </c>
      <c r="I54" s="8"/>
      <c r="J54" s="2"/>
      <c r="K54" s="2"/>
    </row>
    <row r="55" spans="1:11" ht="12.75" customHeight="1" x14ac:dyDescent="0.2">
      <c r="A55" s="2"/>
      <c r="B55" s="8"/>
      <c r="C55" s="40" t="s">
        <v>213</v>
      </c>
      <c r="D55" s="40" t="s">
        <v>223</v>
      </c>
      <c r="E55" s="40"/>
      <c r="F55" s="40"/>
      <c r="G55" s="40"/>
      <c r="H55" s="41" t="s">
        <v>231</v>
      </c>
      <c r="I55" s="8"/>
      <c r="J55" s="2"/>
      <c r="K55" s="2"/>
    </row>
    <row r="56" spans="1:11" ht="12.75" customHeight="1" x14ac:dyDescent="0.2">
      <c r="A56" s="2"/>
      <c r="B56" s="8"/>
      <c r="C56" s="40" t="s">
        <v>213</v>
      </c>
      <c r="D56" s="40" t="s">
        <v>225</v>
      </c>
      <c r="E56" s="40"/>
      <c r="F56" s="40"/>
      <c r="G56" s="40"/>
      <c r="H56" s="41" t="s">
        <v>232</v>
      </c>
      <c r="I56" s="8"/>
      <c r="J56" s="2"/>
      <c r="K56" s="2"/>
    </row>
    <row r="57" spans="1:11" ht="12.75" customHeight="1" x14ac:dyDescent="0.2">
      <c r="A57" s="2"/>
      <c r="B57" s="8"/>
      <c r="C57" s="40"/>
      <c r="D57" s="40"/>
      <c r="E57" s="40"/>
      <c r="F57" s="40"/>
      <c r="G57" s="40"/>
      <c r="H57" s="40"/>
      <c r="I57" s="8"/>
      <c r="J57" s="2"/>
      <c r="K57" s="2"/>
    </row>
    <row r="58" spans="1:11" ht="12.75" customHeight="1" x14ac:dyDescent="0.2">
      <c r="A58" s="2"/>
      <c r="B58" s="8"/>
      <c r="C58" s="40" t="s">
        <v>215</v>
      </c>
      <c r="D58" s="40" t="s">
        <v>217</v>
      </c>
      <c r="E58" s="40"/>
      <c r="F58" s="40"/>
      <c r="G58" s="40"/>
      <c r="H58" s="41" t="s">
        <v>233</v>
      </c>
      <c r="I58" s="8"/>
      <c r="J58" s="2"/>
      <c r="K58" s="2"/>
    </row>
    <row r="59" spans="1:11" ht="12.75" customHeight="1" x14ac:dyDescent="0.2">
      <c r="A59" s="2"/>
      <c r="B59" s="8"/>
      <c r="C59" s="40" t="s">
        <v>215</v>
      </c>
      <c r="D59" s="40" t="s">
        <v>219</v>
      </c>
      <c r="E59" s="40"/>
      <c r="F59" s="40"/>
      <c r="G59" s="40"/>
      <c r="H59" s="41" t="s">
        <v>234</v>
      </c>
      <c r="I59" s="8"/>
      <c r="J59" s="2"/>
      <c r="K59" s="2"/>
    </row>
    <row r="60" spans="1:11" ht="12.75" customHeight="1" x14ac:dyDescent="0.2">
      <c r="A60" s="2"/>
      <c r="B60" s="8"/>
      <c r="C60" s="40" t="s">
        <v>215</v>
      </c>
      <c r="D60" s="40" t="s">
        <v>221</v>
      </c>
      <c r="E60" s="40"/>
      <c r="F60" s="40"/>
      <c r="G60" s="40"/>
      <c r="H60" s="41" t="s">
        <v>235</v>
      </c>
      <c r="I60" s="8"/>
      <c r="J60" s="2"/>
      <c r="K60" s="2"/>
    </row>
    <row r="61" spans="1:11" ht="12.75" customHeight="1" x14ac:dyDescent="0.2">
      <c r="A61" s="2"/>
      <c r="B61" s="8"/>
      <c r="C61" s="40" t="s">
        <v>215</v>
      </c>
      <c r="D61" s="40" t="s">
        <v>223</v>
      </c>
      <c r="E61" s="40"/>
      <c r="F61" s="40"/>
      <c r="G61" s="40"/>
      <c r="H61" s="41" t="s">
        <v>236</v>
      </c>
      <c r="I61" s="8"/>
      <c r="J61" s="2"/>
      <c r="K61" s="2"/>
    </row>
    <row r="62" spans="1:11" ht="12.75" customHeight="1" x14ac:dyDescent="0.2">
      <c r="A62" s="2"/>
      <c r="B62" s="8"/>
      <c r="C62" s="40" t="s">
        <v>215</v>
      </c>
      <c r="D62" s="40" t="s">
        <v>225</v>
      </c>
      <c r="E62" s="40"/>
      <c r="F62" s="40"/>
      <c r="G62" s="40"/>
      <c r="H62" s="41" t="s">
        <v>237</v>
      </c>
      <c r="I62" s="8"/>
      <c r="J62" s="2"/>
      <c r="K62" s="2"/>
    </row>
    <row r="63" spans="1:11" ht="12.75" customHeight="1" x14ac:dyDescent="0.2">
      <c r="A63" s="2"/>
      <c r="B63" s="8"/>
      <c r="C63" s="40"/>
      <c r="D63" s="40"/>
      <c r="E63" s="40"/>
      <c r="F63" s="40"/>
      <c r="G63" s="40"/>
      <c r="H63" s="40"/>
      <c r="I63" s="8"/>
      <c r="J63" s="2"/>
      <c r="K63" s="2"/>
    </row>
    <row r="64" spans="1:11" ht="12.75" customHeight="1" x14ac:dyDescent="0.2">
      <c r="A64" s="2"/>
      <c r="B64" s="8"/>
      <c r="C64" s="40" t="s">
        <v>217</v>
      </c>
      <c r="D64" s="40" t="s">
        <v>219</v>
      </c>
      <c r="E64" s="40"/>
      <c r="F64" s="40"/>
      <c r="G64" s="40"/>
      <c r="H64" s="41" t="s">
        <v>238</v>
      </c>
      <c r="I64" s="8"/>
      <c r="J64" s="2"/>
      <c r="K64" s="2"/>
    </row>
    <row r="65" spans="1:11" ht="12.75" customHeight="1" x14ac:dyDescent="0.2">
      <c r="A65" s="2"/>
      <c r="B65" s="8"/>
      <c r="C65" s="40" t="s">
        <v>217</v>
      </c>
      <c r="D65" s="40" t="s">
        <v>221</v>
      </c>
      <c r="E65" s="40"/>
      <c r="F65" s="40"/>
      <c r="G65" s="40"/>
      <c r="H65" s="41" t="s">
        <v>239</v>
      </c>
      <c r="I65" s="8"/>
      <c r="J65" s="2"/>
      <c r="K65" s="2"/>
    </row>
    <row r="66" spans="1:11" ht="12.75" customHeight="1" x14ac:dyDescent="0.2">
      <c r="A66" s="2"/>
      <c r="B66" s="8"/>
      <c r="C66" s="40" t="s">
        <v>217</v>
      </c>
      <c r="D66" s="40" t="s">
        <v>223</v>
      </c>
      <c r="E66" s="40"/>
      <c r="F66" s="40"/>
      <c r="G66" s="40"/>
      <c r="H66" s="41" t="s">
        <v>240</v>
      </c>
      <c r="I66" s="8"/>
      <c r="J66" s="2"/>
      <c r="K66" s="2"/>
    </row>
    <row r="67" spans="1:11" ht="12.75" customHeight="1" x14ac:dyDescent="0.2">
      <c r="A67" s="2"/>
      <c r="B67" s="8"/>
      <c r="C67" s="40" t="s">
        <v>217</v>
      </c>
      <c r="D67" s="40" t="s">
        <v>225</v>
      </c>
      <c r="E67" s="40"/>
      <c r="F67" s="40"/>
      <c r="G67" s="40"/>
      <c r="H67" s="41" t="s">
        <v>241</v>
      </c>
      <c r="I67" s="8"/>
      <c r="J67" s="2"/>
      <c r="K67" s="2"/>
    </row>
    <row r="68" spans="1:11" ht="12.75" customHeight="1" x14ac:dyDescent="0.2">
      <c r="A68" s="2"/>
      <c r="B68" s="8"/>
      <c r="C68" s="40"/>
      <c r="D68" s="40"/>
      <c r="E68" s="40"/>
      <c r="F68" s="40"/>
      <c r="G68" s="40"/>
      <c r="H68" s="40"/>
      <c r="I68" s="8"/>
      <c r="J68" s="2"/>
      <c r="K68" s="2"/>
    </row>
    <row r="69" spans="1:11" ht="12.75" customHeight="1" x14ac:dyDescent="0.2">
      <c r="A69" s="2"/>
      <c r="B69" s="8"/>
      <c r="C69" s="40" t="s">
        <v>219</v>
      </c>
      <c r="D69" s="40" t="s">
        <v>221</v>
      </c>
      <c r="E69" s="40"/>
      <c r="F69" s="40"/>
      <c r="G69" s="40"/>
      <c r="H69" s="41" t="s">
        <v>242</v>
      </c>
      <c r="I69" s="8"/>
      <c r="J69" s="2"/>
      <c r="K69" s="2"/>
    </row>
    <row r="70" spans="1:11" ht="12.75" customHeight="1" x14ac:dyDescent="0.2">
      <c r="A70" s="2"/>
      <c r="B70" s="8"/>
      <c r="C70" s="40" t="s">
        <v>219</v>
      </c>
      <c r="D70" s="40" t="s">
        <v>223</v>
      </c>
      <c r="E70" s="40"/>
      <c r="F70" s="40"/>
      <c r="G70" s="40"/>
      <c r="H70" s="41" t="s">
        <v>243</v>
      </c>
      <c r="I70" s="8"/>
      <c r="J70" s="2"/>
      <c r="K70" s="2"/>
    </row>
    <row r="71" spans="1:11" ht="12.75" customHeight="1" x14ac:dyDescent="0.2">
      <c r="A71" s="2"/>
      <c r="B71" s="8"/>
      <c r="C71" s="40" t="s">
        <v>219</v>
      </c>
      <c r="D71" s="40" t="s">
        <v>225</v>
      </c>
      <c r="E71" s="40"/>
      <c r="F71" s="40"/>
      <c r="G71" s="40"/>
      <c r="H71" s="41" t="s">
        <v>244</v>
      </c>
      <c r="I71" s="8"/>
      <c r="J71" s="2"/>
      <c r="K71" s="2"/>
    </row>
    <row r="72" spans="1:11" ht="12.75" customHeight="1" x14ac:dyDescent="0.2">
      <c r="A72" s="2"/>
      <c r="B72" s="8"/>
      <c r="C72" s="40"/>
      <c r="D72" s="40"/>
      <c r="E72" s="40"/>
      <c r="F72" s="40"/>
      <c r="G72" s="40"/>
      <c r="H72" s="40"/>
      <c r="I72" s="8"/>
      <c r="J72" s="2"/>
      <c r="K72" s="2"/>
    </row>
    <row r="73" spans="1:11" ht="12.75" customHeight="1" x14ac:dyDescent="0.2">
      <c r="A73" s="2"/>
      <c r="B73" s="8"/>
      <c r="C73" s="40" t="s">
        <v>221</v>
      </c>
      <c r="D73" s="40" t="s">
        <v>223</v>
      </c>
      <c r="E73" s="40"/>
      <c r="F73" s="40"/>
      <c r="G73" s="40"/>
      <c r="H73" s="41" t="s">
        <v>245</v>
      </c>
      <c r="I73" s="8"/>
      <c r="J73" s="2"/>
      <c r="K73" s="2"/>
    </row>
    <row r="74" spans="1:11" ht="12.75" customHeight="1" x14ac:dyDescent="0.2">
      <c r="A74" s="2"/>
      <c r="B74" s="8"/>
      <c r="C74" s="40" t="s">
        <v>221</v>
      </c>
      <c r="D74" s="40" t="s">
        <v>225</v>
      </c>
      <c r="E74" s="40"/>
      <c r="F74" s="40"/>
      <c r="G74" s="40"/>
      <c r="H74" s="41" t="s">
        <v>246</v>
      </c>
      <c r="I74" s="8"/>
      <c r="J74" s="2"/>
      <c r="K74" s="2"/>
    </row>
    <row r="75" spans="1:11" ht="12.75" customHeight="1" x14ac:dyDescent="0.2">
      <c r="A75" s="2"/>
      <c r="B75" s="8"/>
      <c r="C75" s="40"/>
      <c r="D75" s="40"/>
      <c r="E75" s="40"/>
      <c r="F75" s="40"/>
      <c r="G75" s="40"/>
      <c r="H75" s="40"/>
      <c r="I75" s="8"/>
      <c r="J75" s="2"/>
      <c r="K75" s="2"/>
    </row>
    <row r="76" spans="1:11" ht="12.75" customHeight="1" x14ac:dyDescent="0.2">
      <c r="A76" s="2"/>
      <c r="B76" s="8"/>
      <c r="C76" s="40" t="s">
        <v>223</v>
      </c>
      <c r="D76" s="40" t="s">
        <v>225</v>
      </c>
      <c r="E76" s="40"/>
      <c r="F76" s="40"/>
      <c r="G76" s="40"/>
      <c r="H76" s="41" t="s">
        <v>247</v>
      </c>
      <c r="I76" s="8"/>
      <c r="J76" s="2"/>
      <c r="K76" s="2"/>
    </row>
    <row r="77" spans="1:11" ht="12.75" customHeight="1" x14ac:dyDescent="0.2">
      <c r="A77" s="2"/>
      <c r="B77" s="8"/>
      <c r="C77" s="8"/>
      <c r="D77" s="8"/>
      <c r="E77" s="8"/>
      <c r="F77" s="8"/>
      <c r="G77" s="8"/>
      <c r="H77" s="8"/>
      <c r="I77" s="8"/>
      <c r="J77" s="2"/>
      <c r="K77" s="2"/>
    </row>
    <row r="78" spans="1:11" ht="12.75" customHeight="1" x14ac:dyDescent="0.2">
      <c r="A78" s="2"/>
      <c r="B78" s="8"/>
      <c r="C78" s="8" t="s">
        <v>248</v>
      </c>
      <c r="D78" s="8"/>
      <c r="E78" s="8"/>
      <c r="F78" s="8"/>
      <c r="G78" s="8"/>
      <c r="H78" s="8"/>
      <c r="I78" s="8"/>
      <c r="J78" s="2"/>
      <c r="K78" s="2"/>
    </row>
    <row r="79" spans="1:11" ht="12.75" customHeight="1" x14ac:dyDescent="0.2">
      <c r="A79" s="2"/>
      <c r="B79" s="8"/>
      <c r="C79" s="8"/>
      <c r="D79" s="8"/>
      <c r="E79" s="8"/>
      <c r="F79" s="8"/>
      <c r="G79" s="8"/>
      <c r="H79" s="8"/>
      <c r="I79" s="8"/>
      <c r="J79" s="2"/>
      <c r="K79" s="2"/>
    </row>
    <row r="80" spans="1:11" ht="12.75" customHeight="1" x14ac:dyDescent="0.2">
      <c r="A80" s="2"/>
      <c r="B80" s="2"/>
      <c r="C80" s="2"/>
      <c r="D80" s="2"/>
      <c r="E80" s="2"/>
      <c r="F80" s="2"/>
      <c r="G80" s="2"/>
      <c r="H80" s="2"/>
      <c r="I80" s="2"/>
      <c r="J80" s="2"/>
      <c r="K80" s="2"/>
    </row>
    <row r="81" spans="1:4" ht="12.75" customHeight="1" x14ac:dyDescent="0.2">
      <c r="A81" s="2"/>
      <c r="B81" s="2"/>
      <c r="C81" s="2"/>
      <c r="D81" s="2"/>
    </row>
    <row r="82" spans="1:4" ht="12.75" customHeight="1" x14ac:dyDescent="0.2">
      <c r="A82" s="2"/>
      <c r="B82" s="2" t="s">
        <v>433</v>
      </c>
      <c r="C82" s="2"/>
      <c r="D82" s="2"/>
    </row>
    <row r="83" spans="1:4" ht="12.75" customHeight="1" x14ac:dyDescent="0.2">
      <c r="A83" s="2"/>
      <c r="B83" s="62" t="s">
        <v>81</v>
      </c>
      <c r="D83" s="2"/>
    </row>
    <row r="84" spans="1:4" ht="12.75" customHeight="1" x14ac:dyDescent="0.2">
      <c r="A84" s="2"/>
      <c r="B84" s="62" t="s">
        <v>426</v>
      </c>
      <c r="D84" s="2"/>
    </row>
    <row r="85" spans="1:4" ht="12.75" customHeight="1" x14ac:dyDescent="0.2">
      <c r="A85" s="2"/>
      <c r="B85" s="62" t="s">
        <v>434</v>
      </c>
      <c r="D85" s="2"/>
    </row>
    <row r="86" spans="1:4" ht="12.75" customHeight="1" x14ac:dyDescent="0.2">
      <c r="A86" s="2"/>
      <c r="B86" s="62" t="s">
        <v>435</v>
      </c>
      <c r="D86" s="2"/>
    </row>
    <row r="87" spans="1:4" ht="12.75" customHeight="1" x14ac:dyDescent="0.2">
      <c r="A87" s="2"/>
      <c r="B87" s="62" t="s">
        <v>436</v>
      </c>
      <c r="D87" s="2"/>
    </row>
    <row r="88" spans="1:4" ht="12.75" customHeight="1" x14ac:dyDescent="0.2">
      <c r="A88" s="2"/>
      <c r="B88" s="62" t="s">
        <v>429</v>
      </c>
      <c r="D88" s="2"/>
    </row>
    <row r="89" spans="1:4" ht="12.75" customHeight="1" x14ac:dyDescent="0.2">
      <c r="A89" s="2"/>
      <c r="B89" s="62" t="s">
        <v>437</v>
      </c>
      <c r="D89" s="2"/>
    </row>
    <row r="90" spans="1:4" ht="12.75" customHeight="1" x14ac:dyDescent="0.2">
      <c r="A90" s="2"/>
      <c r="B90" s="62" t="s">
        <v>438</v>
      </c>
      <c r="D90" s="2"/>
    </row>
    <row r="91" spans="1:4" ht="12.75" customHeight="1" x14ac:dyDescent="0.2">
      <c r="A91" s="2"/>
      <c r="B91" s="62" t="s">
        <v>428</v>
      </c>
      <c r="D91" s="2"/>
    </row>
    <row r="92" spans="1:4" ht="12.75" customHeight="1" x14ac:dyDescent="0.2">
      <c r="A92" s="2"/>
      <c r="B92" s="62" t="s">
        <v>439</v>
      </c>
      <c r="D92" s="2"/>
    </row>
    <row r="93" spans="1:4" ht="12.75" customHeight="1" x14ac:dyDescent="0.2">
      <c r="A93" s="2"/>
      <c r="B93" s="62" t="s">
        <v>440</v>
      </c>
      <c r="D93" s="2"/>
    </row>
    <row r="94" spans="1:4" ht="12.75" customHeight="1" x14ac:dyDescent="0.2">
      <c r="A94" s="2"/>
      <c r="B94" s="62" t="s">
        <v>441</v>
      </c>
      <c r="D94" s="2"/>
    </row>
    <row r="95" spans="1:4" ht="12.75" customHeight="1" x14ac:dyDescent="0.2">
      <c r="A95" s="2"/>
      <c r="B95" s="62" t="s">
        <v>430</v>
      </c>
      <c r="D95" s="2"/>
    </row>
    <row r="96" spans="1:4" ht="12.75" customHeight="1" x14ac:dyDescent="0.2">
      <c r="A96" s="2"/>
      <c r="B96" s="62" t="s">
        <v>442</v>
      </c>
      <c r="D96" s="2"/>
    </row>
    <row r="97" spans="1:4" ht="12.75" customHeight="1" x14ac:dyDescent="0.2">
      <c r="A97" s="2"/>
      <c r="B97" s="62" t="s">
        <v>443</v>
      </c>
      <c r="D97" s="2"/>
    </row>
    <row r="98" spans="1:4" ht="12.75" customHeight="1" x14ac:dyDescent="0.2">
      <c r="A98" s="2"/>
      <c r="B98" s="62" t="s">
        <v>198</v>
      </c>
      <c r="D98" s="2"/>
    </row>
    <row r="99" spans="1:4" ht="12.75" customHeight="1" x14ac:dyDescent="0.2">
      <c r="A99" s="2"/>
      <c r="B99" s="2"/>
      <c r="C99" s="2"/>
      <c r="D99" s="2"/>
    </row>
    <row r="100" spans="1:4" ht="12.75" customHeight="1" x14ac:dyDescent="0.2"/>
    <row r="101" spans="1:4" ht="12.75" customHeight="1" x14ac:dyDescent="0.2"/>
    <row r="102" spans="1:4" ht="12.75" customHeight="1" x14ac:dyDescent="0.2"/>
    <row r="103" spans="1:4" ht="12.75" customHeight="1" x14ac:dyDescent="0.2"/>
    <row r="104" spans="1:4" ht="12.75" customHeight="1" x14ac:dyDescent="0.2"/>
    <row r="105" spans="1:4" ht="12.75" customHeight="1" x14ac:dyDescent="0.2"/>
    <row r="106" spans="1:4" ht="12.75" customHeight="1" x14ac:dyDescent="0.2"/>
    <row r="107" spans="1:4" ht="12.75" customHeight="1" x14ac:dyDescent="0.2"/>
    <row r="108" spans="1:4" ht="12.75" customHeight="1" x14ac:dyDescent="0.2"/>
    <row r="109" spans="1:4" ht="12.75" customHeight="1" x14ac:dyDescent="0.2"/>
    <row r="110" spans="1:4" ht="12.75" customHeight="1" x14ac:dyDescent="0.2"/>
    <row r="111" spans="1:4" ht="12.75" customHeight="1" x14ac:dyDescent="0.2"/>
    <row r="112" spans="1:4"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row r="158" ht="12.75" customHeight="1" x14ac:dyDescent="0.2"/>
    <row r="159" ht="12.75" customHeight="1" x14ac:dyDescent="0.2"/>
    <row r="160"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row r="169" ht="12.75" customHeight="1" x14ac:dyDescent="0.2"/>
    <row r="170" ht="12.75" customHeight="1" x14ac:dyDescent="0.2"/>
    <row r="171" ht="12.75" customHeight="1" x14ac:dyDescent="0.2"/>
    <row r="172" ht="12.75" customHeight="1" x14ac:dyDescent="0.2"/>
    <row r="173" ht="12.75" customHeight="1" x14ac:dyDescent="0.2"/>
    <row r="174" ht="12.75" customHeight="1" x14ac:dyDescent="0.2"/>
    <row r="175" ht="12.75" customHeight="1" x14ac:dyDescent="0.2"/>
    <row r="176"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ht="12.75" customHeight="1" x14ac:dyDescent="0.2"/>
    <row r="194" ht="12.75" customHeight="1" x14ac:dyDescent="0.2"/>
    <row r="195" ht="12.75" customHeight="1" x14ac:dyDescent="0.2"/>
    <row r="196" ht="12.75" customHeight="1" x14ac:dyDescent="0.2"/>
    <row r="197" ht="12.75" customHeight="1" x14ac:dyDescent="0.2"/>
    <row r="198" ht="12.75" customHeight="1" x14ac:dyDescent="0.2"/>
    <row r="199" ht="12.75" customHeight="1" x14ac:dyDescent="0.2"/>
    <row r="200" ht="12.75" customHeight="1" x14ac:dyDescent="0.2"/>
    <row r="201" ht="12.75" customHeight="1" x14ac:dyDescent="0.2"/>
    <row r="202" ht="12.75" customHeight="1" x14ac:dyDescent="0.2"/>
    <row r="203" ht="12.75" customHeight="1" x14ac:dyDescent="0.2"/>
    <row r="204" ht="12.75" customHeight="1" x14ac:dyDescent="0.2"/>
    <row r="205" ht="12.75" customHeight="1" x14ac:dyDescent="0.2"/>
    <row r="206" ht="12.75" customHeight="1" x14ac:dyDescent="0.2"/>
    <row r="207" ht="12.75" customHeight="1" x14ac:dyDescent="0.2"/>
    <row r="208" ht="12.75" customHeight="1" x14ac:dyDescent="0.2"/>
    <row r="209" ht="12.75" customHeight="1" x14ac:dyDescent="0.2"/>
    <row r="210" ht="12.75" customHeight="1" x14ac:dyDescent="0.2"/>
    <row r="211" ht="12.75" customHeight="1" x14ac:dyDescent="0.2"/>
    <row r="212" ht="12.75" customHeight="1" x14ac:dyDescent="0.2"/>
    <row r="213" ht="12.75" customHeight="1" x14ac:dyDescent="0.2"/>
    <row r="214" ht="12.75" customHeight="1" x14ac:dyDescent="0.2"/>
    <row r="215" ht="12.75" customHeight="1" x14ac:dyDescent="0.2"/>
    <row r="216" ht="12.75" customHeight="1" x14ac:dyDescent="0.2"/>
    <row r="217" ht="12.75" customHeight="1" x14ac:dyDescent="0.2"/>
    <row r="218" ht="12.75" customHeight="1" x14ac:dyDescent="0.2"/>
    <row r="219" ht="12.75" customHeight="1" x14ac:dyDescent="0.2"/>
    <row r="220" ht="12.75" customHeight="1" x14ac:dyDescent="0.2"/>
    <row r="221" ht="12.75" customHeight="1" x14ac:dyDescent="0.2"/>
    <row r="222" ht="12.75" customHeight="1" x14ac:dyDescent="0.2"/>
    <row r="223" ht="12.75" customHeight="1" x14ac:dyDescent="0.2"/>
    <row r="224" ht="12.75" customHeight="1" x14ac:dyDescent="0.2"/>
    <row r="225" ht="12.75" customHeight="1" x14ac:dyDescent="0.2"/>
    <row r="226" ht="12.75" customHeight="1" x14ac:dyDescent="0.2"/>
    <row r="227" ht="12.75" customHeight="1" x14ac:dyDescent="0.2"/>
    <row r="228" ht="12.75" customHeight="1" x14ac:dyDescent="0.2"/>
    <row r="229" ht="12.75" customHeight="1" x14ac:dyDescent="0.2"/>
    <row r="230" ht="12.75" customHeight="1" x14ac:dyDescent="0.2"/>
    <row r="231" ht="12.75" customHeight="1" x14ac:dyDescent="0.2"/>
    <row r="232" ht="12.75" customHeight="1" x14ac:dyDescent="0.2"/>
    <row r="233" ht="12.75" customHeight="1" x14ac:dyDescent="0.2"/>
    <row r="234" ht="12.75" customHeight="1" x14ac:dyDescent="0.2"/>
    <row r="235" ht="12.75" customHeight="1" x14ac:dyDescent="0.2"/>
    <row r="236" ht="12.75" customHeight="1" x14ac:dyDescent="0.2"/>
    <row r="237" ht="12.75" customHeight="1" x14ac:dyDescent="0.2"/>
    <row r="238" ht="12.75" customHeight="1" x14ac:dyDescent="0.2"/>
    <row r="239" ht="12.75" customHeight="1" x14ac:dyDescent="0.2"/>
    <row r="240" ht="12.75" customHeight="1" x14ac:dyDescent="0.2"/>
    <row r="241" ht="12.75" customHeight="1" x14ac:dyDescent="0.2"/>
    <row r="242" ht="12.75" customHeight="1" x14ac:dyDescent="0.2"/>
    <row r="243" ht="12.75" customHeight="1" x14ac:dyDescent="0.2"/>
    <row r="244" ht="12.75" customHeight="1" x14ac:dyDescent="0.2"/>
    <row r="245" ht="12.75" customHeight="1" x14ac:dyDescent="0.2"/>
    <row r="246" ht="12.75" customHeight="1" x14ac:dyDescent="0.2"/>
    <row r="247" ht="12.75" customHeight="1" x14ac:dyDescent="0.2"/>
    <row r="248" ht="12.75" customHeight="1" x14ac:dyDescent="0.2"/>
    <row r="249" ht="12.75" customHeight="1" x14ac:dyDescent="0.2"/>
    <row r="250" ht="12.75" customHeight="1" x14ac:dyDescent="0.2"/>
    <row r="251" ht="12.75" customHeight="1" x14ac:dyDescent="0.2"/>
    <row r="252" ht="12.75" customHeight="1" x14ac:dyDescent="0.2"/>
    <row r="253" ht="12.75" customHeight="1" x14ac:dyDescent="0.2"/>
    <row r="254" ht="12.75" customHeight="1" x14ac:dyDescent="0.2"/>
    <row r="255" ht="12.75" customHeight="1" x14ac:dyDescent="0.2"/>
    <row r="256" ht="12.75" customHeight="1" x14ac:dyDescent="0.2"/>
    <row r="257" ht="12.75" customHeight="1" x14ac:dyDescent="0.2"/>
    <row r="258" ht="12.75" customHeight="1" x14ac:dyDescent="0.2"/>
    <row r="259" ht="12.75" customHeight="1" x14ac:dyDescent="0.2"/>
    <row r="260" ht="12.75" customHeight="1" x14ac:dyDescent="0.2"/>
    <row r="261" ht="12.75" customHeight="1" x14ac:dyDescent="0.2"/>
    <row r="262" ht="12.75" customHeight="1" x14ac:dyDescent="0.2"/>
    <row r="263" ht="12.75" customHeight="1" x14ac:dyDescent="0.2"/>
    <row r="264" ht="12.75" customHeight="1" x14ac:dyDescent="0.2"/>
    <row r="265" ht="12.75" customHeight="1" x14ac:dyDescent="0.2"/>
    <row r="266" ht="12.75" customHeight="1" x14ac:dyDescent="0.2"/>
    <row r="267" ht="12.75" customHeight="1" x14ac:dyDescent="0.2"/>
    <row r="268" ht="12.75" customHeight="1" x14ac:dyDescent="0.2"/>
    <row r="269" ht="12.75" customHeight="1" x14ac:dyDescent="0.2"/>
    <row r="270" ht="12.75" customHeight="1" x14ac:dyDescent="0.2"/>
    <row r="271" ht="12.75" customHeight="1" x14ac:dyDescent="0.2"/>
    <row r="272" ht="12.75" customHeight="1" x14ac:dyDescent="0.2"/>
    <row r="273" ht="12.75" customHeight="1" x14ac:dyDescent="0.2"/>
    <row r="274" ht="12.75" customHeight="1" x14ac:dyDescent="0.2"/>
    <row r="275" ht="12.75" customHeight="1" x14ac:dyDescent="0.2"/>
    <row r="276" ht="12.75" customHeight="1" x14ac:dyDescent="0.2"/>
    <row r="277" ht="12.75" customHeight="1" x14ac:dyDescent="0.2"/>
    <row r="278" ht="12.75" customHeight="1" x14ac:dyDescent="0.2"/>
    <row r="279" ht="12.75" customHeight="1" x14ac:dyDescent="0.2"/>
    <row r="280" ht="12.75" customHeight="1" x14ac:dyDescent="0.2"/>
    <row r="281" ht="12.75" customHeight="1" x14ac:dyDescent="0.2"/>
    <row r="282" ht="12.75" customHeight="1" x14ac:dyDescent="0.2"/>
    <row r="283" ht="12.75" customHeight="1" x14ac:dyDescent="0.2"/>
    <row r="284" ht="12.75" customHeight="1" x14ac:dyDescent="0.2"/>
    <row r="285" ht="12.75" customHeight="1" x14ac:dyDescent="0.2"/>
    <row r="286" ht="12.75" customHeight="1" x14ac:dyDescent="0.2"/>
    <row r="287" ht="12.75" customHeight="1" x14ac:dyDescent="0.2"/>
    <row r="288" ht="12.75" customHeight="1" x14ac:dyDescent="0.2"/>
    <row r="289" ht="12.75" customHeight="1" x14ac:dyDescent="0.2"/>
    <row r="290" ht="12.75" customHeight="1" x14ac:dyDescent="0.2"/>
    <row r="291" ht="12.75" customHeight="1" x14ac:dyDescent="0.2"/>
    <row r="292" ht="12.75" customHeight="1" x14ac:dyDescent="0.2"/>
    <row r="293" ht="12.75" customHeight="1" x14ac:dyDescent="0.2"/>
    <row r="294" ht="12.75" customHeight="1" x14ac:dyDescent="0.2"/>
    <row r="295" ht="12.75" customHeight="1" x14ac:dyDescent="0.2"/>
    <row r="296" ht="12.75" customHeight="1" x14ac:dyDescent="0.2"/>
    <row r="297" ht="12.75" customHeight="1" x14ac:dyDescent="0.2"/>
    <row r="298" ht="12.75" customHeight="1" x14ac:dyDescent="0.2"/>
    <row r="299" ht="12.75" customHeight="1" x14ac:dyDescent="0.2"/>
    <row r="300" ht="12.75" customHeight="1" x14ac:dyDescent="0.2"/>
    <row r="301" ht="12.75" customHeight="1" x14ac:dyDescent="0.2"/>
    <row r="302" ht="12.75" customHeight="1" x14ac:dyDescent="0.2"/>
    <row r="303" ht="12.75" customHeight="1" x14ac:dyDescent="0.2"/>
    <row r="304" ht="12.75" customHeight="1" x14ac:dyDescent="0.2"/>
    <row r="305" ht="12.75" customHeight="1" x14ac:dyDescent="0.2"/>
    <row r="306" ht="12.75" customHeight="1" x14ac:dyDescent="0.2"/>
    <row r="307" ht="12.75" customHeight="1" x14ac:dyDescent="0.2"/>
    <row r="308" ht="12.75" customHeight="1" x14ac:dyDescent="0.2"/>
    <row r="309" ht="12.75" customHeight="1" x14ac:dyDescent="0.2"/>
    <row r="310" ht="12.75" customHeight="1" x14ac:dyDescent="0.2"/>
    <row r="311" ht="12.75" customHeight="1" x14ac:dyDescent="0.2"/>
    <row r="312" ht="12.75" customHeight="1" x14ac:dyDescent="0.2"/>
    <row r="313" ht="12.75" customHeight="1" x14ac:dyDescent="0.2"/>
    <row r="314" ht="12.75" customHeight="1" x14ac:dyDescent="0.2"/>
    <row r="315" ht="12.75" customHeight="1" x14ac:dyDescent="0.2"/>
    <row r="316" ht="12.75" customHeight="1" x14ac:dyDescent="0.2"/>
    <row r="317" ht="12.75" customHeight="1" x14ac:dyDescent="0.2"/>
    <row r="318" ht="12.75" customHeight="1" x14ac:dyDescent="0.2"/>
    <row r="319" ht="12.75" customHeight="1" x14ac:dyDescent="0.2"/>
    <row r="320" ht="12.75" customHeight="1" x14ac:dyDescent="0.2"/>
    <row r="321" ht="12.75" customHeight="1" x14ac:dyDescent="0.2"/>
    <row r="322" ht="12.75" customHeight="1" x14ac:dyDescent="0.2"/>
    <row r="323" ht="12.75" customHeight="1" x14ac:dyDescent="0.2"/>
    <row r="324" ht="12.75" customHeight="1" x14ac:dyDescent="0.2"/>
    <row r="325" ht="12.75" customHeight="1" x14ac:dyDescent="0.2"/>
    <row r="326" ht="12.75" customHeight="1" x14ac:dyDescent="0.2"/>
    <row r="327" ht="12.75" customHeight="1" x14ac:dyDescent="0.2"/>
    <row r="328" ht="12.75" customHeight="1" x14ac:dyDescent="0.2"/>
    <row r="329" ht="12.75" customHeight="1" x14ac:dyDescent="0.2"/>
    <row r="330" ht="12.75" customHeight="1" x14ac:dyDescent="0.2"/>
    <row r="331" ht="12.75" customHeight="1" x14ac:dyDescent="0.2"/>
    <row r="332" ht="12.75" customHeight="1" x14ac:dyDescent="0.2"/>
    <row r="333" ht="12.75" customHeight="1" x14ac:dyDescent="0.2"/>
    <row r="334" ht="12.75" customHeight="1" x14ac:dyDescent="0.2"/>
    <row r="335" ht="12.75" customHeight="1" x14ac:dyDescent="0.2"/>
    <row r="336" ht="12.75" customHeight="1" x14ac:dyDescent="0.2"/>
    <row r="337" ht="12.75" customHeight="1" x14ac:dyDescent="0.2"/>
    <row r="338" ht="12.75" customHeight="1" x14ac:dyDescent="0.2"/>
    <row r="339" ht="12.75" customHeight="1" x14ac:dyDescent="0.2"/>
    <row r="340" ht="12.75" customHeight="1" x14ac:dyDescent="0.2"/>
    <row r="341" ht="12.75" customHeight="1" x14ac:dyDescent="0.2"/>
    <row r="342" ht="12.75" customHeight="1" x14ac:dyDescent="0.2"/>
    <row r="343" ht="12.75" customHeight="1" x14ac:dyDescent="0.2"/>
    <row r="344" ht="12.75" customHeight="1" x14ac:dyDescent="0.2"/>
    <row r="345" ht="12.75" customHeight="1" x14ac:dyDescent="0.2"/>
    <row r="346" ht="12.75" customHeight="1" x14ac:dyDescent="0.2"/>
    <row r="347" ht="12.75" customHeight="1" x14ac:dyDescent="0.2"/>
    <row r="348" ht="12.75" customHeight="1" x14ac:dyDescent="0.2"/>
    <row r="349" ht="12.75" customHeight="1" x14ac:dyDescent="0.2"/>
    <row r="350" ht="12.75" customHeight="1" x14ac:dyDescent="0.2"/>
    <row r="351" ht="12.75" customHeight="1" x14ac:dyDescent="0.2"/>
    <row r="352" ht="12.75" customHeight="1" x14ac:dyDescent="0.2"/>
    <row r="353" ht="12.75" customHeight="1" x14ac:dyDescent="0.2"/>
    <row r="354" ht="12.75" customHeight="1" x14ac:dyDescent="0.2"/>
    <row r="355" ht="12.75" customHeight="1" x14ac:dyDescent="0.2"/>
    <row r="356" ht="12.75" customHeight="1" x14ac:dyDescent="0.2"/>
    <row r="357" ht="12.75" customHeight="1" x14ac:dyDescent="0.2"/>
    <row r="358" ht="12.75" customHeight="1" x14ac:dyDescent="0.2"/>
    <row r="359" ht="12.75" customHeight="1" x14ac:dyDescent="0.2"/>
    <row r="360" ht="12.75" customHeight="1" x14ac:dyDescent="0.2"/>
    <row r="361" ht="12.75" customHeight="1" x14ac:dyDescent="0.2"/>
    <row r="362" ht="12.75" customHeight="1" x14ac:dyDescent="0.2"/>
    <row r="363" ht="12.75" customHeight="1" x14ac:dyDescent="0.2"/>
    <row r="364" ht="12.75" customHeight="1" x14ac:dyDescent="0.2"/>
    <row r="365" ht="12.75" customHeight="1" x14ac:dyDescent="0.2"/>
    <row r="366" ht="12.75" customHeight="1" x14ac:dyDescent="0.2"/>
    <row r="367" ht="12.75" customHeight="1" x14ac:dyDescent="0.2"/>
    <row r="368" ht="12.75" customHeight="1" x14ac:dyDescent="0.2"/>
    <row r="369" ht="12.75" customHeight="1" x14ac:dyDescent="0.2"/>
    <row r="370" ht="12.75" customHeight="1" x14ac:dyDescent="0.2"/>
    <row r="371" ht="12.75" customHeight="1" x14ac:dyDescent="0.2"/>
    <row r="372" ht="12.75" customHeight="1" x14ac:dyDescent="0.2"/>
    <row r="373" ht="12.75" customHeight="1" x14ac:dyDescent="0.2"/>
    <row r="374" ht="12.75" customHeight="1" x14ac:dyDescent="0.2"/>
    <row r="375" ht="12.75" customHeight="1" x14ac:dyDescent="0.2"/>
    <row r="376" ht="12.75" customHeight="1" x14ac:dyDescent="0.2"/>
    <row r="377" ht="12.75" customHeight="1" x14ac:dyDescent="0.2"/>
    <row r="378" ht="12.75" customHeight="1" x14ac:dyDescent="0.2"/>
    <row r="379" ht="12.75" customHeight="1" x14ac:dyDescent="0.2"/>
    <row r="380" ht="12.75" customHeight="1" x14ac:dyDescent="0.2"/>
    <row r="381" ht="12.75" customHeight="1" x14ac:dyDescent="0.2"/>
    <row r="382" ht="12.75" customHeight="1" x14ac:dyDescent="0.2"/>
    <row r="383" ht="12.75" customHeight="1" x14ac:dyDescent="0.2"/>
    <row r="384" ht="12.75" customHeight="1" x14ac:dyDescent="0.2"/>
    <row r="385" ht="12.75" customHeight="1" x14ac:dyDescent="0.2"/>
    <row r="386" ht="12.75" customHeight="1" x14ac:dyDescent="0.2"/>
    <row r="387" ht="12.75" customHeight="1" x14ac:dyDescent="0.2"/>
    <row r="388" ht="12.75" customHeight="1" x14ac:dyDescent="0.2"/>
    <row r="389" ht="12.75" customHeight="1" x14ac:dyDescent="0.2"/>
    <row r="390" ht="12.75" customHeight="1" x14ac:dyDescent="0.2"/>
    <row r="391" ht="12.75" customHeight="1" x14ac:dyDescent="0.2"/>
    <row r="392" ht="12.75" customHeight="1" x14ac:dyDescent="0.2"/>
    <row r="393" ht="12.75" customHeight="1" x14ac:dyDescent="0.2"/>
    <row r="394" ht="12.75" customHeight="1" x14ac:dyDescent="0.2"/>
    <row r="395" ht="12.75" customHeight="1" x14ac:dyDescent="0.2"/>
    <row r="396" ht="12.75" customHeight="1" x14ac:dyDescent="0.2"/>
    <row r="397" ht="12.75" customHeight="1" x14ac:dyDescent="0.2"/>
    <row r="398" ht="12.75" customHeight="1" x14ac:dyDescent="0.2"/>
    <row r="399" ht="12.75" customHeight="1" x14ac:dyDescent="0.2"/>
    <row r="400" ht="12.75" customHeight="1" x14ac:dyDescent="0.2"/>
    <row r="401" ht="12.75" customHeight="1" x14ac:dyDescent="0.2"/>
    <row r="402" ht="12.75" customHeight="1" x14ac:dyDescent="0.2"/>
    <row r="403" ht="12.75" customHeight="1" x14ac:dyDescent="0.2"/>
    <row r="404" ht="12.75" customHeight="1" x14ac:dyDescent="0.2"/>
    <row r="405" ht="12.75" customHeight="1" x14ac:dyDescent="0.2"/>
    <row r="406" ht="12.75" customHeight="1" x14ac:dyDescent="0.2"/>
    <row r="407" ht="12.75" customHeight="1" x14ac:dyDescent="0.2"/>
    <row r="408" ht="12.75" customHeight="1" x14ac:dyDescent="0.2"/>
    <row r="409" ht="12.75" customHeight="1" x14ac:dyDescent="0.2"/>
    <row r="410" ht="12.75" customHeight="1" x14ac:dyDescent="0.2"/>
    <row r="411" ht="12.75" customHeight="1" x14ac:dyDescent="0.2"/>
    <row r="412" ht="12.75" customHeight="1" x14ac:dyDescent="0.2"/>
    <row r="413" ht="12.75" customHeight="1" x14ac:dyDescent="0.2"/>
    <row r="414" ht="12.75" customHeight="1" x14ac:dyDescent="0.2"/>
    <row r="415" ht="12.75" customHeight="1" x14ac:dyDescent="0.2"/>
    <row r="416" ht="12.75" customHeight="1" x14ac:dyDescent="0.2"/>
    <row r="417" ht="12.75" customHeight="1" x14ac:dyDescent="0.2"/>
    <row r="418" ht="12.75" customHeight="1" x14ac:dyDescent="0.2"/>
    <row r="419" ht="12.75" customHeight="1" x14ac:dyDescent="0.2"/>
    <row r="420" ht="12.75" customHeight="1" x14ac:dyDescent="0.2"/>
    <row r="421" ht="12.75" customHeight="1" x14ac:dyDescent="0.2"/>
    <row r="422" ht="12.75" customHeight="1" x14ac:dyDescent="0.2"/>
    <row r="423" ht="12.75" customHeight="1" x14ac:dyDescent="0.2"/>
    <row r="424" ht="12.75" customHeight="1" x14ac:dyDescent="0.2"/>
    <row r="425" ht="12.75" customHeight="1" x14ac:dyDescent="0.2"/>
    <row r="426" ht="12.75" customHeight="1" x14ac:dyDescent="0.2"/>
    <row r="427" ht="12.75" customHeight="1" x14ac:dyDescent="0.2"/>
    <row r="428" ht="12.75" customHeight="1" x14ac:dyDescent="0.2"/>
    <row r="429" ht="12.75" customHeight="1" x14ac:dyDescent="0.2"/>
    <row r="430" ht="12.75" customHeight="1" x14ac:dyDescent="0.2"/>
    <row r="431" ht="12.75" customHeight="1" x14ac:dyDescent="0.2"/>
    <row r="432" ht="12.75" customHeight="1" x14ac:dyDescent="0.2"/>
    <row r="433" ht="12.75" customHeight="1" x14ac:dyDescent="0.2"/>
    <row r="434" ht="12.75" customHeight="1" x14ac:dyDescent="0.2"/>
    <row r="435" ht="12.75" customHeight="1" x14ac:dyDescent="0.2"/>
    <row r="436" ht="12.75" customHeight="1" x14ac:dyDescent="0.2"/>
    <row r="437" ht="12.75" customHeight="1" x14ac:dyDescent="0.2"/>
    <row r="438" ht="12.75" customHeight="1" x14ac:dyDescent="0.2"/>
    <row r="439" ht="12.75" customHeight="1" x14ac:dyDescent="0.2"/>
    <row r="440" ht="12.75" customHeight="1" x14ac:dyDescent="0.2"/>
    <row r="441" ht="12.75" customHeight="1" x14ac:dyDescent="0.2"/>
    <row r="442" ht="12.75" customHeight="1" x14ac:dyDescent="0.2"/>
    <row r="443" ht="12.75" customHeight="1" x14ac:dyDescent="0.2"/>
    <row r="444" ht="12.75" customHeight="1" x14ac:dyDescent="0.2"/>
    <row r="445" ht="12.75" customHeight="1" x14ac:dyDescent="0.2"/>
    <row r="446" ht="12.75" customHeight="1" x14ac:dyDescent="0.2"/>
    <row r="447" ht="12.75" customHeight="1" x14ac:dyDescent="0.2"/>
    <row r="448" ht="12.75" customHeight="1" x14ac:dyDescent="0.2"/>
    <row r="449" ht="12.75" customHeight="1" x14ac:dyDescent="0.2"/>
    <row r="450" ht="12.75" customHeight="1" x14ac:dyDescent="0.2"/>
    <row r="451" ht="12.75" customHeight="1" x14ac:dyDescent="0.2"/>
    <row r="452" ht="12.75" customHeight="1" x14ac:dyDescent="0.2"/>
    <row r="453" ht="12.75" customHeight="1" x14ac:dyDescent="0.2"/>
    <row r="454" ht="12.75" customHeight="1" x14ac:dyDescent="0.2"/>
    <row r="455" ht="12.75" customHeight="1" x14ac:dyDescent="0.2"/>
    <row r="456" ht="12.75" customHeight="1" x14ac:dyDescent="0.2"/>
    <row r="457" ht="12.75" customHeight="1" x14ac:dyDescent="0.2"/>
    <row r="458" ht="12.75" customHeight="1" x14ac:dyDescent="0.2"/>
    <row r="459" ht="12.75" customHeight="1" x14ac:dyDescent="0.2"/>
    <row r="460" ht="12.75" customHeight="1" x14ac:dyDescent="0.2"/>
    <row r="461" ht="12.75" customHeight="1" x14ac:dyDescent="0.2"/>
    <row r="462" ht="12.75" customHeight="1" x14ac:dyDescent="0.2"/>
    <row r="463" ht="12.75" customHeight="1" x14ac:dyDescent="0.2"/>
    <row r="464" ht="12.75" customHeight="1" x14ac:dyDescent="0.2"/>
    <row r="465" ht="12.75" customHeight="1" x14ac:dyDescent="0.2"/>
    <row r="466" ht="12.75" customHeight="1" x14ac:dyDescent="0.2"/>
    <row r="467" ht="12.75" customHeight="1" x14ac:dyDescent="0.2"/>
    <row r="468" ht="12.75" customHeight="1" x14ac:dyDescent="0.2"/>
    <row r="469" ht="12.75" customHeight="1" x14ac:dyDescent="0.2"/>
    <row r="470" ht="12.75" customHeight="1" x14ac:dyDescent="0.2"/>
    <row r="471" ht="12.75" customHeight="1" x14ac:dyDescent="0.2"/>
    <row r="472" ht="12.75" customHeight="1" x14ac:dyDescent="0.2"/>
    <row r="473" ht="12.75" customHeight="1" x14ac:dyDescent="0.2"/>
    <row r="474" ht="12.75" customHeight="1" x14ac:dyDescent="0.2"/>
    <row r="475" ht="12.75" customHeight="1" x14ac:dyDescent="0.2"/>
    <row r="476" ht="12.75" customHeight="1" x14ac:dyDescent="0.2"/>
    <row r="477" ht="12.75" customHeight="1" x14ac:dyDescent="0.2"/>
    <row r="478" ht="12.75" customHeight="1" x14ac:dyDescent="0.2"/>
    <row r="479" ht="12.75" customHeight="1" x14ac:dyDescent="0.2"/>
    <row r="480" ht="12.75" customHeight="1" x14ac:dyDescent="0.2"/>
    <row r="481" ht="12.75" customHeight="1" x14ac:dyDescent="0.2"/>
    <row r="482" ht="12.75" customHeight="1" x14ac:dyDescent="0.2"/>
    <row r="483" ht="12.75" customHeight="1" x14ac:dyDescent="0.2"/>
    <row r="484" ht="12.75" customHeight="1" x14ac:dyDescent="0.2"/>
    <row r="485" ht="12.75" customHeight="1" x14ac:dyDescent="0.2"/>
    <row r="486" ht="12.75" customHeight="1" x14ac:dyDescent="0.2"/>
    <row r="487" ht="12.75" customHeight="1" x14ac:dyDescent="0.2"/>
    <row r="488" ht="12.75" customHeight="1" x14ac:dyDescent="0.2"/>
    <row r="489" ht="12.75" customHeight="1" x14ac:dyDescent="0.2"/>
    <row r="490" ht="12.75" customHeight="1" x14ac:dyDescent="0.2"/>
    <row r="491" ht="12.75" customHeight="1" x14ac:dyDescent="0.2"/>
    <row r="492" ht="12.75" customHeight="1" x14ac:dyDescent="0.2"/>
    <row r="493" ht="12.75" customHeight="1" x14ac:dyDescent="0.2"/>
    <row r="494" ht="12.75" customHeight="1" x14ac:dyDescent="0.2"/>
    <row r="495" ht="12.75" customHeight="1" x14ac:dyDescent="0.2"/>
    <row r="496" ht="12.75" customHeight="1" x14ac:dyDescent="0.2"/>
    <row r="497" ht="12.75" customHeight="1" x14ac:dyDescent="0.2"/>
    <row r="498" ht="12.75" customHeight="1" x14ac:dyDescent="0.2"/>
    <row r="499" ht="12.75" customHeight="1" x14ac:dyDescent="0.2"/>
    <row r="500" ht="12.75" customHeight="1" x14ac:dyDescent="0.2"/>
    <row r="501" ht="12.75" customHeight="1" x14ac:dyDescent="0.2"/>
    <row r="502" ht="12.75" customHeight="1" x14ac:dyDescent="0.2"/>
    <row r="503" ht="12.75" customHeight="1" x14ac:dyDescent="0.2"/>
    <row r="504" ht="12.75" customHeight="1" x14ac:dyDescent="0.2"/>
    <row r="505" ht="12.75" customHeight="1" x14ac:dyDescent="0.2"/>
    <row r="506" ht="12.75" customHeight="1" x14ac:dyDescent="0.2"/>
    <row r="507" ht="12.75" customHeight="1" x14ac:dyDescent="0.2"/>
    <row r="508" ht="12.75" customHeight="1" x14ac:dyDescent="0.2"/>
    <row r="509" ht="12.75" customHeight="1" x14ac:dyDescent="0.2"/>
    <row r="510" ht="12.75" customHeight="1" x14ac:dyDescent="0.2"/>
    <row r="511" ht="12.75" customHeight="1" x14ac:dyDescent="0.2"/>
    <row r="512" ht="12.75" customHeight="1" x14ac:dyDescent="0.2"/>
    <row r="513" ht="12.75" customHeight="1" x14ac:dyDescent="0.2"/>
    <row r="514" ht="12.75" customHeight="1" x14ac:dyDescent="0.2"/>
    <row r="515" ht="12.75" customHeight="1" x14ac:dyDescent="0.2"/>
    <row r="516" ht="12.75" customHeight="1" x14ac:dyDescent="0.2"/>
    <row r="517" ht="12.75" customHeight="1" x14ac:dyDescent="0.2"/>
    <row r="518" ht="12.75" customHeight="1" x14ac:dyDescent="0.2"/>
    <row r="519" ht="12.75" customHeight="1" x14ac:dyDescent="0.2"/>
    <row r="520" ht="12.75" customHeight="1" x14ac:dyDescent="0.2"/>
    <row r="521" ht="12.75" customHeight="1" x14ac:dyDescent="0.2"/>
    <row r="522" ht="12.75" customHeight="1" x14ac:dyDescent="0.2"/>
    <row r="523" ht="12.75" customHeight="1" x14ac:dyDescent="0.2"/>
    <row r="524" ht="12.75" customHeight="1" x14ac:dyDescent="0.2"/>
    <row r="525" ht="12.75" customHeight="1" x14ac:dyDescent="0.2"/>
    <row r="526" ht="12.75" customHeight="1" x14ac:dyDescent="0.2"/>
    <row r="527" ht="12.75" customHeight="1" x14ac:dyDescent="0.2"/>
    <row r="528" ht="12.75" customHeight="1" x14ac:dyDescent="0.2"/>
    <row r="529" ht="12.75" customHeight="1" x14ac:dyDescent="0.2"/>
    <row r="530" ht="12.75" customHeight="1" x14ac:dyDescent="0.2"/>
    <row r="531" ht="12.75" customHeight="1" x14ac:dyDescent="0.2"/>
    <row r="532" ht="12.75" customHeight="1" x14ac:dyDescent="0.2"/>
    <row r="533" ht="12.75" customHeight="1" x14ac:dyDescent="0.2"/>
    <row r="534" ht="12.75" customHeight="1" x14ac:dyDescent="0.2"/>
    <row r="535" ht="12.75" customHeight="1" x14ac:dyDescent="0.2"/>
    <row r="536" ht="12.75" customHeight="1" x14ac:dyDescent="0.2"/>
    <row r="537" ht="12.75" customHeight="1" x14ac:dyDescent="0.2"/>
    <row r="538" ht="12.75" customHeight="1" x14ac:dyDescent="0.2"/>
    <row r="539" ht="12.75" customHeight="1" x14ac:dyDescent="0.2"/>
    <row r="540" ht="12.75" customHeight="1" x14ac:dyDescent="0.2"/>
    <row r="541" ht="12.75" customHeight="1" x14ac:dyDescent="0.2"/>
    <row r="542" ht="12.75" customHeight="1" x14ac:dyDescent="0.2"/>
    <row r="543" ht="12.75" customHeight="1" x14ac:dyDescent="0.2"/>
    <row r="544" ht="12.75" customHeight="1" x14ac:dyDescent="0.2"/>
    <row r="545" ht="12.75" customHeight="1" x14ac:dyDescent="0.2"/>
    <row r="546" ht="12.75" customHeight="1" x14ac:dyDescent="0.2"/>
    <row r="547" ht="12.75" customHeight="1" x14ac:dyDescent="0.2"/>
    <row r="548" ht="12.75" customHeight="1" x14ac:dyDescent="0.2"/>
    <row r="549" ht="12.75" customHeight="1" x14ac:dyDescent="0.2"/>
    <row r="550" ht="12.75" customHeight="1" x14ac:dyDescent="0.2"/>
    <row r="551" ht="12.75" customHeight="1" x14ac:dyDescent="0.2"/>
    <row r="552" ht="12.75" customHeight="1" x14ac:dyDescent="0.2"/>
    <row r="553" ht="12.75" customHeight="1" x14ac:dyDescent="0.2"/>
    <row r="554" ht="12.75" customHeight="1" x14ac:dyDescent="0.2"/>
    <row r="555" ht="12.75" customHeight="1" x14ac:dyDescent="0.2"/>
    <row r="556" ht="12.75" customHeight="1" x14ac:dyDescent="0.2"/>
    <row r="557" ht="12.75" customHeight="1" x14ac:dyDescent="0.2"/>
    <row r="558" ht="12.75" customHeight="1" x14ac:dyDescent="0.2"/>
    <row r="559" ht="12.75" customHeight="1" x14ac:dyDescent="0.2"/>
    <row r="560" ht="12.75" customHeight="1" x14ac:dyDescent="0.2"/>
    <row r="561" ht="12.75" customHeight="1" x14ac:dyDescent="0.2"/>
    <row r="562" ht="12.75" customHeight="1" x14ac:dyDescent="0.2"/>
    <row r="563" ht="12.75" customHeight="1" x14ac:dyDescent="0.2"/>
    <row r="564" ht="12.75" customHeight="1" x14ac:dyDescent="0.2"/>
    <row r="565" ht="12.75" customHeight="1" x14ac:dyDescent="0.2"/>
    <row r="566" ht="12.75" customHeight="1" x14ac:dyDescent="0.2"/>
    <row r="567" ht="12.75" customHeight="1" x14ac:dyDescent="0.2"/>
    <row r="568" ht="12.75" customHeight="1" x14ac:dyDescent="0.2"/>
    <row r="569" ht="12.75" customHeight="1" x14ac:dyDescent="0.2"/>
    <row r="570" ht="12.75" customHeight="1" x14ac:dyDescent="0.2"/>
    <row r="571" ht="12.75" customHeight="1" x14ac:dyDescent="0.2"/>
    <row r="572" ht="12.75" customHeight="1" x14ac:dyDescent="0.2"/>
    <row r="573" ht="12.75" customHeight="1" x14ac:dyDescent="0.2"/>
    <row r="574" ht="12.75" customHeight="1" x14ac:dyDescent="0.2"/>
    <row r="575" ht="12.75" customHeight="1" x14ac:dyDescent="0.2"/>
    <row r="576" ht="12.75" customHeight="1" x14ac:dyDescent="0.2"/>
    <row r="577" ht="12.75" customHeight="1" x14ac:dyDescent="0.2"/>
    <row r="578" ht="12.75" customHeight="1" x14ac:dyDescent="0.2"/>
    <row r="579" ht="12.75" customHeight="1" x14ac:dyDescent="0.2"/>
    <row r="580" ht="12.75" customHeight="1" x14ac:dyDescent="0.2"/>
    <row r="581" ht="12.75" customHeight="1" x14ac:dyDescent="0.2"/>
    <row r="582" ht="12.75" customHeight="1" x14ac:dyDescent="0.2"/>
    <row r="583" ht="12.75" customHeight="1" x14ac:dyDescent="0.2"/>
    <row r="584" ht="12.75" customHeight="1" x14ac:dyDescent="0.2"/>
    <row r="585" ht="12.75" customHeight="1" x14ac:dyDescent="0.2"/>
    <row r="586" ht="12.75" customHeight="1" x14ac:dyDescent="0.2"/>
    <row r="587" ht="12.75" customHeight="1" x14ac:dyDescent="0.2"/>
    <row r="588" ht="12.75" customHeight="1" x14ac:dyDescent="0.2"/>
    <row r="589" ht="12.75" customHeight="1" x14ac:dyDescent="0.2"/>
    <row r="590" ht="12.75" customHeight="1" x14ac:dyDescent="0.2"/>
    <row r="591" ht="12.75" customHeight="1" x14ac:dyDescent="0.2"/>
    <row r="592" ht="12.75" customHeight="1" x14ac:dyDescent="0.2"/>
    <row r="593" ht="12.75" customHeight="1" x14ac:dyDescent="0.2"/>
    <row r="594" ht="12.75" customHeight="1" x14ac:dyDescent="0.2"/>
    <row r="595" ht="12.75" customHeight="1" x14ac:dyDescent="0.2"/>
    <row r="596" ht="12.75" customHeight="1" x14ac:dyDescent="0.2"/>
    <row r="597" ht="12.75" customHeight="1" x14ac:dyDescent="0.2"/>
    <row r="598" ht="12.75" customHeight="1" x14ac:dyDescent="0.2"/>
    <row r="599" ht="12.75" customHeight="1" x14ac:dyDescent="0.2"/>
    <row r="600" ht="12.75" customHeight="1" x14ac:dyDescent="0.2"/>
    <row r="601" ht="12.75" customHeight="1" x14ac:dyDescent="0.2"/>
    <row r="602" ht="12.75" customHeight="1" x14ac:dyDescent="0.2"/>
    <row r="603" ht="12.75" customHeight="1" x14ac:dyDescent="0.2"/>
    <row r="604" ht="12.75" customHeight="1" x14ac:dyDescent="0.2"/>
    <row r="605" ht="12.75" customHeight="1" x14ac:dyDescent="0.2"/>
    <row r="606" ht="12.75" customHeight="1" x14ac:dyDescent="0.2"/>
    <row r="607" ht="12.75" customHeight="1" x14ac:dyDescent="0.2"/>
    <row r="608" ht="12.75" customHeight="1" x14ac:dyDescent="0.2"/>
    <row r="609" ht="12.75" customHeight="1" x14ac:dyDescent="0.2"/>
    <row r="610" ht="12.75" customHeight="1" x14ac:dyDescent="0.2"/>
    <row r="611" ht="12.75" customHeight="1" x14ac:dyDescent="0.2"/>
    <row r="612" ht="12.75" customHeight="1" x14ac:dyDescent="0.2"/>
    <row r="613" ht="12.75" customHeight="1" x14ac:dyDescent="0.2"/>
    <row r="614" ht="12.75" customHeight="1" x14ac:dyDescent="0.2"/>
    <row r="615" ht="12.75" customHeight="1" x14ac:dyDescent="0.2"/>
    <row r="616" ht="12.75" customHeight="1" x14ac:dyDescent="0.2"/>
    <row r="617" ht="12.75" customHeight="1" x14ac:dyDescent="0.2"/>
    <row r="618" ht="12.75" customHeight="1" x14ac:dyDescent="0.2"/>
    <row r="619" ht="12.75" customHeight="1" x14ac:dyDescent="0.2"/>
    <row r="620" ht="12.75" customHeight="1" x14ac:dyDescent="0.2"/>
    <row r="621" ht="12.75" customHeight="1" x14ac:dyDescent="0.2"/>
    <row r="622" ht="12.75" customHeight="1" x14ac:dyDescent="0.2"/>
    <row r="623" ht="12.75" customHeight="1" x14ac:dyDescent="0.2"/>
    <row r="624" ht="12.75" customHeight="1" x14ac:dyDescent="0.2"/>
    <row r="625" ht="12.75" customHeight="1" x14ac:dyDescent="0.2"/>
    <row r="626" ht="12.75" customHeight="1" x14ac:dyDescent="0.2"/>
    <row r="627" ht="12.75" customHeight="1" x14ac:dyDescent="0.2"/>
    <row r="628" ht="12.75" customHeight="1" x14ac:dyDescent="0.2"/>
    <row r="629" ht="12.75" customHeight="1" x14ac:dyDescent="0.2"/>
    <row r="630" ht="12.75" customHeight="1" x14ac:dyDescent="0.2"/>
    <row r="631" ht="12.75" customHeight="1" x14ac:dyDescent="0.2"/>
    <row r="632" ht="12.75" customHeight="1" x14ac:dyDescent="0.2"/>
    <row r="633" ht="12.75" customHeight="1" x14ac:dyDescent="0.2"/>
    <row r="634" ht="12.75" customHeight="1" x14ac:dyDescent="0.2"/>
    <row r="635" ht="12.75" customHeight="1" x14ac:dyDescent="0.2"/>
    <row r="636" ht="12.75" customHeight="1" x14ac:dyDescent="0.2"/>
    <row r="637" ht="12.75" customHeight="1" x14ac:dyDescent="0.2"/>
    <row r="638" ht="12.75" customHeight="1" x14ac:dyDescent="0.2"/>
    <row r="639" ht="12.75" customHeight="1" x14ac:dyDescent="0.2"/>
    <row r="640" ht="12.75" customHeight="1" x14ac:dyDescent="0.2"/>
    <row r="641" ht="12.75" customHeight="1" x14ac:dyDescent="0.2"/>
    <row r="642" ht="12.75" customHeight="1" x14ac:dyDescent="0.2"/>
    <row r="643" ht="12.75" customHeight="1" x14ac:dyDescent="0.2"/>
    <row r="644" ht="12.75" customHeight="1" x14ac:dyDescent="0.2"/>
    <row r="645" ht="12.75" customHeight="1" x14ac:dyDescent="0.2"/>
    <row r="646" ht="12.75" customHeight="1" x14ac:dyDescent="0.2"/>
    <row r="647" ht="12.75" customHeight="1" x14ac:dyDescent="0.2"/>
    <row r="648" ht="12.75" customHeight="1" x14ac:dyDescent="0.2"/>
    <row r="649" ht="12.75" customHeight="1" x14ac:dyDescent="0.2"/>
    <row r="650" ht="12.75" customHeight="1" x14ac:dyDescent="0.2"/>
    <row r="651" ht="12.75" customHeight="1" x14ac:dyDescent="0.2"/>
    <row r="652" ht="12.75" customHeight="1" x14ac:dyDescent="0.2"/>
    <row r="653" ht="12.75" customHeight="1" x14ac:dyDescent="0.2"/>
    <row r="654" ht="12.75" customHeight="1" x14ac:dyDescent="0.2"/>
    <row r="655" ht="12.75" customHeight="1" x14ac:dyDescent="0.2"/>
    <row r="656" ht="12.75" customHeight="1" x14ac:dyDescent="0.2"/>
    <row r="657" ht="12.75" customHeight="1" x14ac:dyDescent="0.2"/>
    <row r="658" ht="12.75" customHeight="1" x14ac:dyDescent="0.2"/>
    <row r="659" ht="12.75" customHeight="1" x14ac:dyDescent="0.2"/>
    <row r="660" ht="12.75" customHeight="1" x14ac:dyDescent="0.2"/>
    <row r="661" ht="12.75" customHeight="1" x14ac:dyDescent="0.2"/>
    <row r="662" ht="12.75" customHeight="1" x14ac:dyDescent="0.2"/>
    <row r="663" ht="12.75" customHeight="1" x14ac:dyDescent="0.2"/>
    <row r="664" ht="12.75" customHeight="1" x14ac:dyDescent="0.2"/>
    <row r="665" ht="12.75" customHeight="1" x14ac:dyDescent="0.2"/>
    <row r="666" ht="12.75" customHeight="1" x14ac:dyDescent="0.2"/>
    <row r="667" ht="12.75" customHeight="1" x14ac:dyDescent="0.2"/>
    <row r="668" ht="12.75" customHeight="1" x14ac:dyDescent="0.2"/>
    <row r="669" ht="12.75" customHeight="1" x14ac:dyDescent="0.2"/>
    <row r="670" ht="12.75" customHeight="1" x14ac:dyDescent="0.2"/>
    <row r="671" ht="12.75" customHeight="1" x14ac:dyDescent="0.2"/>
    <row r="672" ht="12.75" customHeight="1" x14ac:dyDescent="0.2"/>
    <row r="673" ht="12.75" customHeight="1" x14ac:dyDescent="0.2"/>
    <row r="674" ht="12.75" customHeight="1" x14ac:dyDescent="0.2"/>
    <row r="675" ht="12.75" customHeight="1" x14ac:dyDescent="0.2"/>
    <row r="676" ht="12.75" customHeight="1" x14ac:dyDescent="0.2"/>
    <row r="677" ht="12.75" customHeight="1" x14ac:dyDescent="0.2"/>
    <row r="678" ht="12.75" customHeight="1" x14ac:dyDescent="0.2"/>
    <row r="679" ht="12.75" customHeight="1" x14ac:dyDescent="0.2"/>
    <row r="680" ht="12.75" customHeight="1" x14ac:dyDescent="0.2"/>
    <row r="681" ht="12.75" customHeight="1" x14ac:dyDescent="0.2"/>
    <row r="682" ht="12.75" customHeight="1" x14ac:dyDescent="0.2"/>
    <row r="683" ht="12.75" customHeight="1" x14ac:dyDescent="0.2"/>
    <row r="684" ht="12.75" customHeight="1" x14ac:dyDescent="0.2"/>
    <row r="685" ht="12.75" customHeight="1" x14ac:dyDescent="0.2"/>
    <row r="686" ht="12.75" customHeight="1" x14ac:dyDescent="0.2"/>
    <row r="687" ht="12.75" customHeight="1" x14ac:dyDescent="0.2"/>
    <row r="688" ht="12.75" customHeight="1" x14ac:dyDescent="0.2"/>
    <row r="689" ht="12.75" customHeight="1" x14ac:dyDescent="0.2"/>
    <row r="690" ht="12.75" customHeight="1" x14ac:dyDescent="0.2"/>
    <row r="691" ht="12.75" customHeight="1" x14ac:dyDescent="0.2"/>
    <row r="692" ht="12.75" customHeight="1" x14ac:dyDescent="0.2"/>
    <row r="693" ht="12.75" customHeight="1" x14ac:dyDescent="0.2"/>
    <row r="694" ht="12.75" customHeight="1" x14ac:dyDescent="0.2"/>
    <row r="695" ht="12.75" customHeight="1" x14ac:dyDescent="0.2"/>
    <row r="696" ht="12.75" customHeight="1" x14ac:dyDescent="0.2"/>
    <row r="697" ht="12.75" customHeight="1" x14ac:dyDescent="0.2"/>
    <row r="698" ht="12.75" customHeight="1" x14ac:dyDescent="0.2"/>
    <row r="699" ht="12.75" customHeight="1" x14ac:dyDescent="0.2"/>
    <row r="700" ht="12.75" customHeight="1" x14ac:dyDescent="0.2"/>
    <row r="701" ht="12.75" customHeight="1" x14ac:dyDescent="0.2"/>
    <row r="702" ht="12.75" customHeight="1" x14ac:dyDescent="0.2"/>
    <row r="703" ht="12.75" customHeight="1" x14ac:dyDescent="0.2"/>
    <row r="704" ht="12.75" customHeight="1" x14ac:dyDescent="0.2"/>
    <row r="705" ht="12.75" customHeight="1" x14ac:dyDescent="0.2"/>
    <row r="706" ht="12.75" customHeight="1" x14ac:dyDescent="0.2"/>
    <row r="707" ht="12.75" customHeight="1" x14ac:dyDescent="0.2"/>
    <row r="708" ht="12.75" customHeight="1" x14ac:dyDescent="0.2"/>
    <row r="709" ht="12.75" customHeight="1" x14ac:dyDescent="0.2"/>
    <row r="710" ht="12.75" customHeight="1" x14ac:dyDescent="0.2"/>
    <row r="711" ht="12.75" customHeight="1" x14ac:dyDescent="0.2"/>
    <row r="712" ht="12.75" customHeight="1" x14ac:dyDescent="0.2"/>
    <row r="713" ht="12.75" customHeight="1" x14ac:dyDescent="0.2"/>
    <row r="714" ht="12.75" customHeight="1" x14ac:dyDescent="0.2"/>
    <row r="715" ht="12.75" customHeight="1" x14ac:dyDescent="0.2"/>
    <row r="716" ht="12.75" customHeight="1" x14ac:dyDescent="0.2"/>
    <row r="717" ht="12.75" customHeight="1" x14ac:dyDescent="0.2"/>
    <row r="718" ht="12.75" customHeight="1" x14ac:dyDescent="0.2"/>
    <row r="719" ht="12.75" customHeight="1" x14ac:dyDescent="0.2"/>
    <row r="720" ht="12.75" customHeight="1" x14ac:dyDescent="0.2"/>
    <row r="721" ht="12.75" customHeight="1" x14ac:dyDescent="0.2"/>
    <row r="722" ht="12.75" customHeight="1" x14ac:dyDescent="0.2"/>
    <row r="723" ht="12.75" customHeight="1" x14ac:dyDescent="0.2"/>
    <row r="724" ht="12.75" customHeight="1" x14ac:dyDescent="0.2"/>
    <row r="725" ht="12.75" customHeight="1" x14ac:dyDescent="0.2"/>
    <row r="726" ht="12.75" customHeight="1" x14ac:dyDescent="0.2"/>
    <row r="727" ht="12.75" customHeight="1" x14ac:dyDescent="0.2"/>
    <row r="728" ht="12.75" customHeight="1" x14ac:dyDescent="0.2"/>
    <row r="729" ht="12.75" customHeight="1" x14ac:dyDescent="0.2"/>
    <row r="730" ht="12.75" customHeight="1" x14ac:dyDescent="0.2"/>
    <row r="731" ht="12.75" customHeight="1" x14ac:dyDescent="0.2"/>
    <row r="732" ht="12.75" customHeight="1" x14ac:dyDescent="0.2"/>
    <row r="733" ht="12.75" customHeight="1" x14ac:dyDescent="0.2"/>
    <row r="734" ht="12.75" customHeight="1" x14ac:dyDescent="0.2"/>
    <row r="735" ht="12.75" customHeight="1" x14ac:dyDescent="0.2"/>
    <row r="736" ht="12.75" customHeight="1" x14ac:dyDescent="0.2"/>
    <row r="737" ht="12.75" customHeight="1" x14ac:dyDescent="0.2"/>
    <row r="738" ht="12.75" customHeight="1" x14ac:dyDescent="0.2"/>
    <row r="739" ht="12.75" customHeight="1" x14ac:dyDescent="0.2"/>
    <row r="740" ht="12.75" customHeight="1" x14ac:dyDescent="0.2"/>
    <row r="741" ht="12.75" customHeight="1" x14ac:dyDescent="0.2"/>
    <row r="742" ht="12.75" customHeight="1" x14ac:dyDescent="0.2"/>
    <row r="743" ht="12.75" customHeight="1" x14ac:dyDescent="0.2"/>
    <row r="744" ht="12.75" customHeight="1" x14ac:dyDescent="0.2"/>
    <row r="745" ht="12.75" customHeight="1" x14ac:dyDescent="0.2"/>
    <row r="746" ht="12.75" customHeight="1" x14ac:dyDescent="0.2"/>
    <row r="747" ht="12.75" customHeight="1" x14ac:dyDescent="0.2"/>
    <row r="748" ht="12.75" customHeight="1" x14ac:dyDescent="0.2"/>
    <row r="749" ht="12.75" customHeight="1" x14ac:dyDescent="0.2"/>
    <row r="750" ht="12.75" customHeight="1" x14ac:dyDescent="0.2"/>
    <row r="751" ht="12.75" customHeight="1" x14ac:dyDescent="0.2"/>
    <row r="752" ht="12.75" customHeight="1" x14ac:dyDescent="0.2"/>
    <row r="753" ht="12.75" customHeight="1" x14ac:dyDescent="0.2"/>
    <row r="754" ht="12.75" customHeight="1" x14ac:dyDescent="0.2"/>
    <row r="755" ht="12.75" customHeight="1" x14ac:dyDescent="0.2"/>
    <row r="756" ht="12.75" customHeight="1" x14ac:dyDescent="0.2"/>
    <row r="757" ht="12.75" customHeight="1" x14ac:dyDescent="0.2"/>
    <row r="758" ht="12.75" customHeight="1" x14ac:dyDescent="0.2"/>
    <row r="759" ht="12.75" customHeight="1" x14ac:dyDescent="0.2"/>
    <row r="760" ht="12.75" customHeight="1" x14ac:dyDescent="0.2"/>
    <row r="761" ht="12.75" customHeight="1" x14ac:dyDescent="0.2"/>
    <row r="762" ht="12.75" customHeight="1" x14ac:dyDescent="0.2"/>
    <row r="763" ht="12.75" customHeight="1" x14ac:dyDescent="0.2"/>
    <row r="764" ht="12.75" customHeight="1" x14ac:dyDescent="0.2"/>
    <row r="765" ht="12.75" customHeight="1" x14ac:dyDescent="0.2"/>
    <row r="766" ht="12.75" customHeight="1" x14ac:dyDescent="0.2"/>
    <row r="767" ht="12.75" customHeight="1" x14ac:dyDescent="0.2"/>
    <row r="768" ht="12.75" customHeight="1" x14ac:dyDescent="0.2"/>
    <row r="769" ht="12.75" customHeight="1" x14ac:dyDescent="0.2"/>
    <row r="770" ht="12.75" customHeight="1" x14ac:dyDescent="0.2"/>
    <row r="771" ht="12.75" customHeight="1" x14ac:dyDescent="0.2"/>
    <row r="772" ht="12.75" customHeight="1" x14ac:dyDescent="0.2"/>
    <row r="773" ht="12.75" customHeight="1" x14ac:dyDescent="0.2"/>
    <row r="774" ht="12.75" customHeight="1" x14ac:dyDescent="0.2"/>
    <row r="775" ht="12.75" customHeight="1" x14ac:dyDescent="0.2"/>
    <row r="776" ht="12.75" customHeight="1" x14ac:dyDescent="0.2"/>
    <row r="777" ht="12.75" customHeight="1" x14ac:dyDescent="0.2"/>
    <row r="778" ht="12.75" customHeight="1" x14ac:dyDescent="0.2"/>
    <row r="779" ht="12.75" customHeight="1" x14ac:dyDescent="0.2"/>
    <row r="780" ht="12.75" customHeight="1" x14ac:dyDescent="0.2"/>
    <row r="781" ht="12.75" customHeight="1" x14ac:dyDescent="0.2"/>
    <row r="782" ht="12.75" customHeight="1" x14ac:dyDescent="0.2"/>
    <row r="783" ht="12.75" customHeight="1" x14ac:dyDescent="0.2"/>
    <row r="784" ht="12.75" customHeight="1" x14ac:dyDescent="0.2"/>
    <row r="785" ht="12.75" customHeight="1" x14ac:dyDescent="0.2"/>
    <row r="786" ht="12.75" customHeight="1" x14ac:dyDescent="0.2"/>
    <row r="787" ht="12.75" customHeight="1" x14ac:dyDescent="0.2"/>
    <row r="788" ht="12.75" customHeight="1" x14ac:dyDescent="0.2"/>
    <row r="789" ht="12.75" customHeight="1" x14ac:dyDescent="0.2"/>
    <row r="790" ht="12.75" customHeight="1" x14ac:dyDescent="0.2"/>
    <row r="791" ht="12.75" customHeight="1" x14ac:dyDescent="0.2"/>
    <row r="792" ht="12.75" customHeight="1" x14ac:dyDescent="0.2"/>
    <row r="793" ht="12.75" customHeight="1" x14ac:dyDescent="0.2"/>
    <row r="794" ht="12.75" customHeight="1" x14ac:dyDescent="0.2"/>
    <row r="795" ht="12.75" customHeight="1" x14ac:dyDescent="0.2"/>
    <row r="796" ht="12.75" customHeight="1" x14ac:dyDescent="0.2"/>
    <row r="797" ht="12.75" customHeight="1" x14ac:dyDescent="0.2"/>
    <row r="798" ht="12.75" customHeight="1" x14ac:dyDescent="0.2"/>
    <row r="799" ht="12.75" customHeight="1" x14ac:dyDescent="0.2"/>
    <row r="800" ht="12.75" customHeight="1" x14ac:dyDescent="0.2"/>
    <row r="801" ht="12.75" customHeight="1" x14ac:dyDescent="0.2"/>
    <row r="802" ht="12.75" customHeight="1" x14ac:dyDescent="0.2"/>
    <row r="803" ht="12.75" customHeight="1" x14ac:dyDescent="0.2"/>
    <row r="804" ht="12.75" customHeight="1" x14ac:dyDescent="0.2"/>
    <row r="805" ht="12.75" customHeight="1" x14ac:dyDescent="0.2"/>
    <row r="806" ht="12.75" customHeight="1" x14ac:dyDescent="0.2"/>
    <row r="807" ht="12.75" customHeight="1" x14ac:dyDescent="0.2"/>
    <row r="808" ht="12.75" customHeight="1" x14ac:dyDescent="0.2"/>
    <row r="809" ht="12.75" customHeight="1" x14ac:dyDescent="0.2"/>
    <row r="810" ht="12.75" customHeight="1" x14ac:dyDescent="0.2"/>
    <row r="811" ht="12.75" customHeight="1" x14ac:dyDescent="0.2"/>
    <row r="812" ht="12.75" customHeight="1" x14ac:dyDescent="0.2"/>
    <row r="813" ht="12.75" customHeight="1" x14ac:dyDescent="0.2"/>
    <row r="814" ht="12.75" customHeight="1" x14ac:dyDescent="0.2"/>
    <row r="815" ht="12.75" customHeight="1" x14ac:dyDescent="0.2"/>
    <row r="816" ht="12.75" customHeight="1" x14ac:dyDescent="0.2"/>
    <row r="817" ht="12.75" customHeight="1" x14ac:dyDescent="0.2"/>
    <row r="818" ht="12.75" customHeight="1" x14ac:dyDescent="0.2"/>
    <row r="819" ht="12.75" customHeight="1" x14ac:dyDescent="0.2"/>
    <row r="820" ht="12.75" customHeight="1" x14ac:dyDescent="0.2"/>
    <row r="821" ht="12.75" customHeight="1" x14ac:dyDescent="0.2"/>
    <row r="822" ht="12.75" customHeight="1" x14ac:dyDescent="0.2"/>
    <row r="823" ht="12.75" customHeight="1" x14ac:dyDescent="0.2"/>
    <row r="824" ht="12.75" customHeight="1" x14ac:dyDescent="0.2"/>
    <row r="825" ht="12.75" customHeight="1" x14ac:dyDescent="0.2"/>
    <row r="826" ht="12.75" customHeight="1" x14ac:dyDescent="0.2"/>
    <row r="827" ht="12.75" customHeight="1" x14ac:dyDescent="0.2"/>
    <row r="828" ht="12.75" customHeight="1" x14ac:dyDescent="0.2"/>
    <row r="829" ht="12.75" customHeight="1" x14ac:dyDescent="0.2"/>
    <row r="830" ht="12.75" customHeight="1" x14ac:dyDescent="0.2"/>
    <row r="831" ht="12.75" customHeight="1" x14ac:dyDescent="0.2"/>
    <row r="832" ht="12.75" customHeight="1" x14ac:dyDescent="0.2"/>
    <row r="833" ht="12.75" customHeight="1" x14ac:dyDescent="0.2"/>
    <row r="834" ht="12.75" customHeight="1" x14ac:dyDescent="0.2"/>
    <row r="835" ht="12.75" customHeight="1" x14ac:dyDescent="0.2"/>
    <row r="836" ht="12.75" customHeight="1" x14ac:dyDescent="0.2"/>
    <row r="837" ht="12.75" customHeight="1" x14ac:dyDescent="0.2"/>
    <row r="838" ht="12.75" customHeight="1" x14ac:dyDescent="0.2"/>
    <row r="839" ht="12.75" customHeight="1" x14ac:dyDescent="0.2"/>
    <row r="840" ht="12.75" customHeight="1" x14ac:dyDescent="0.2"/>
    <row r="841" ht="12.75" customHeight="1" x14ac:dyDescent="0.2"/>
    <row r="842" ht="12.75" customHeight="1" x14ac:dyDescent="0.2"/>
    <row r="843" ht="12.75" customHeight="1" x14ac:dyDescent="0.2"/>
    <row r="844" ht="12.75" customHeight="1" x14ac:dyDescent="0.2"/>
    <row r="845" ht="12.75" customHeight="1" x14ac:dyDescent="0.2"/>
    <row r="846" ht="12.75" customHeight="1" x14ac:dyDescent="0.2"/>
    <row r="847" ht="12.75" customHeight="1" x14ac:dyDescent="0.2"/>
    <row r="848" ht="12.75" customHeight="1" x14ac:dyDescent="0.2"/>
    <row r="849" ht="12.75" customHeight="1" x14ac:dyDescent="0.2"/>
    <row r="850" ht="12.75" customHeight="1" x14ac:dyDescent="0.2"/>
    <row r="851" ht="12.75" customHeight="1" x14ac:dyDescent="0.2"/>
    <row r="852" ht="12.75" customHeight="1" x14ac:dyDescent="0.2"/>
    <row r="853" ht="12.75" customHeight="1" x14ac:dyDescent="0.2"/>
    <row r="854" ht="12.75" customHeight="1" x14ac:dyDescent="0.2"/>
    <row r="855" ht="12.75" customHeight="1" x14ac:dyDescent="0.2"/>
    <row r="856" ht="12.75" customHeight="1" x14ac:dyDescent="0.2"/>
    <row r="857" ht="12.75" customHeight="1" x14ac:dyDescent="0.2"/>
    <row r="858" ht="12.75" customHeight="1" x14ac:dyDescent="0.2"/>
    <row r="859" ht="12.75" customHeight="1" x14ac:dyDescent="0.2"/>
    <row r="860" ht="12.75" customHeight="1" x14ac:dyDescent="0.2"/>
    <row r="861" ht="12.75" customHeight="1" x14ac:dyDescent="0.2"/>
    <row r="862" ht="12.75" customHeight="1" x14ac:dyDescent="0.2"/>
    <row r="863" ht="12.75" customHeight="1" x14ac:dyDescent="0.2"/>
    <row r="864" ht="12.75" customHeight="1" x14ac:dyDescent="0.2"/>
    <row r="865" ht="12.75" customHeight="1" x14ac:dyDescent="0.2"/>
    <row r="866" ht="12.75" customHeight="1" x14ac:dyDescent="0.2"/>
    <row r="867" ht="12.75" customHeight="1" x14ac:dyDescent="0.2"/>
    <row r="868" ht="12.75" customHeight="1" x14ac:dyDescent="0.2"/>
    <row r="869" ht="12.75" customHeight="1" x14ac:dyDescent="0.2"/>
    <row r="870" ht="12.75" customHeight="1" x14ac:dyDescent="0.2"/>
    <row r="871" ht="12.75" customHeight="1" x14ac:dyDescent="0.2"/>
    <row r="872" ht="12.75" customHeight="1" x14ac:dyDescent="0.2"/>
    <row r="873" ht="12.75" customHeight="1" x14ac:dyDescent="0.2"/>
    <row r="874" ht="12.75" customHeight="1" x14ac:dyDescent="0.2"/>
    <row r="875" ht="12.75" customHeight="1" x14ac:dyDescent="0.2"/>
    <row r="876" ht="12.75" customHeight="1" x14ac:dyDescent="0.2"/>
    <row r="877" ht="12.75" customHeight="1" x14ac:dyDescent="0.2"/>
    <row r="878" ht="12.75" customHeight="1" x14ac:dyDescent="0.2"/>
    <row r="879" ht="12.75" customHeight="1" x14ac:dyDescent="0.2"/>
    <row r="880" ht="12.75" customHeight="1" x14ac:dyDescent="0.2"/>
    <row r="881" ht="12.75" customHeight="1" x14ac:dyDescent="0.2"/>
    <row r="882" ht="12.75" customHeight="1" x14ac:dyDescent="0.2"/>
    <row r="883" ht="12.75" customHeight="1" x14ac:dyDescent="0.2"/>
    <row r="884" ht="12.75" customHeight="1" x14ac:dyDescent="0.2"/>
    <row r="885" ht="12.75" customHeight="1" x14ac:dyDescent="0.2"/>
    <row r="886" ht="12.75" customHeight="1" x14ac:dyDescent="0.2"/>
    <row r="887" ht="12.75" customHeight="1" x14ac:dyDescent="0.2"/>
    <row r="888" ht="12.75" customHeight="1" x14ac:dyDescent="0.2"/>
    <row r="889" ht="12.75" customHeight="1" x14ac:dyDescent="0.2"/>
    <row r="890" ht="12.75" customHeight="1" x14ac:dyDescent="0.2"/>
    <row r="891" ht="12.75" customHeight="1" x14ac:dyDescent="0.2"/>
    <row r="892" ht="12.75" customHeight="1" x14ac:dyDescent="0.2"/>
    <row r="893" ht="12.75" customHeight="1" x14ac:dyDescent="0.2"/>
    <row r="894" ht="12.75" customHeight="1" x14ac:dyDescent="0.2"/>
    <row r="895" ht="12.75" customHeight="1" x14ac:dyDescent="0.2"/>
    <row r="896" ht="12.75" customHeight="1" x14ac:dyDescent="0.2"/>
    <row r="897" ht="12.75" customHeight="1" x14ac:dyDescent="0.2"/>
    <row r="898" ht="12.75" customHeight="1" x14ac:dyDescent="0.2"/>
    <row r="899" ht="12.75" customHeight="1" x14ac:dyDescent="0.2"/>
    <row r="900" ht="12.75" customHeight="1" x14ac:dyDescent="0.2"/>
    <row r="901" ht="12.75" customHeight="1" x14ac:dyDescent="0.2"/>
    <row r="902" ht="12.75" customHeight="1" x14ac:dyDescent="0.2"/>
    <row r="903" ht="12.75" customHeight="1" x14ac:dyDescent="0.2"/>
    <row r="904" ht="12.75" customHeight="1" x14ac:dyDescent="0.2"/>
    <row r="905" ht="12.75" customHeight="1" x14ac:dyDescent="0.2"/>
    <row r="906" ht="12.75" customHeight="1" x14ac:dyDescent="0.2"/>
    <row r="907" ht="12.75" customHeight="1" x14ac:dyDescent="0.2"/>
    <row r="908" ht="12.75" customHeight="1" x14ac:dyDescent="0.2"/>
    <row r="909" ht="12.75" customHeight="1" x14ac:dyDescent="0.2"/>
    <row r="910" ht="12.75" customHeight="1" x14ac:dyDescent="0.2"/>
    <row r="911" ht="12.75" customHeight="1" x14ac:dyDescent="0.2"/>
    <row r="912" ht="12.75" customHeight="1" x14ac:dyDescent="0.2"/>
    <row r="913" ht="12.75" customHeight="1" x14ac:dyDescent="0.2"/>
    <row r="914" ht="12.75" customHeight="1" x14ac:dyDescent="0.2"/>
    <row r="915" ht="12.75" customHeight="1" x14ac:dyDescent="0.2"/>
    <row r="916" ht="12.75" customHeight="1" x14ac:dyDescent="0.2"/>
    <row r="917" ht="12.75" customHeight="1" x14ac:dyDescent="0.2"/>
    <row r="918" ht="12.75" customHeight="1" x14ac:dyDescent="0.2"/>
    <row r="919" ht="12.75" customHeight="1" x14ac:dyDescent="0.2"/>
    <row r="920" ht="12.75" customHeight="1" x14ac:dyDescent="0.2"/>
    <row r="921" ht="12.75" customHeight="1" x14ac:dyDescent="0.2"/>
    <row r="922" ht="12.75" customHeight="1" x14ac:dyDescent="0.2"/>
    <row r="923" ht="12.75" customHeight="1" x14ac:dyDescent="0.2"/>
    <row r="924" ht="12.75" customHeight="1" x14ac:dyDescent="0.2"/>
    <row r="925" ht="12.75" customHeight="1" x14ac:dyDescent="0.2"/>
    <row r="926" ht="12.75" customHeight="1" x14ac:dyDescent="0.2"/>
    <row r="927" ht="12.75" customHeight="1" x14ac:dyDescent="0.2"/>
    <row r="928" ht="12.75" customHeight="1" x14ac:dyDescent="0.2"/>
    <row r="929" ht="12.75" customHeight="1" x14ac:dyDescent="0.2"/>
    <row r="930" ht="12.75" customHeight="1" x14ac:dyDescent="0.2"/>
    <row r="931" ht="12.75" customHeight="1" x14ac:dyDescent="0.2"/>
    <row r="932" ht="12.75" customHeight="1" x14ac:dyDescent="0.2"/>
    <row r="933" ht="12.75" customHeight="1" x14ac:dyDescent="0.2"/>
    <row r="934" ht="12.75" customHeight="1" x14ac:dyDescent="0.2"/>
    <row r="935" ht="12.75" customHeight="1" x14ac:dyDescent="0.2"/>
    <row r="936" ht="12.75" customHeight="1" x14ac:dyDescent="0.2"/>
    <row r="937" ht="12.75" customHeight="1" x14ac:dyDescent="0.2"/>
    <row r="938" ht="12.75" customHeight="1" x14ac:dyDescent="0.2"/>
    <row r="939" ht="12.75" customHeight="1" x14ac:dyDescent="0.2"/>
    <row r="940" ht="12.75" customHeight="1" x14ac:dyDescent="0.2"/>
    <row r="941" ht="12.75" customHeight="1" x14ac:dyDescent="0.2"/>
    <row r="942" ht="12.75" customHeight="1" x14ac:dyDescent="0.2"/>
    <row r="943" ht="12.75" customHeight="1" x14ac:dyDescent="0.2"/>
    <row r="944" ht="12.75" customHeight="1" x14ac:dyDescent="0.2"/>
    <row r="945" ht="12.75" customHeight="1" x14ac:dyDescent="0.2"/>
    <row r="946" ht="12.75" customHeight="1" x14ac:dyDescent="0.2"/>
    <row r="947" ht="12.75" customHeight="1" x14ac:dyDescent="0.2"/>
    <row r="948" ht="12.75" customHeight="1" x14ac:dyDescent="0.2"/>
    <row r="949" ht="12.75" customHeight="1" x14ac:dyDescent="0.2"/>
    <row r="950" ht="12.75" customHeight="1" x14ac:dyDescent="0.2"/>
    <row r="951" ht="12.75" customHeight="1" x14ac:dyDescent="0.2"/>
    <row r="952" ht="12.75" customHeight="1" x14ac:dyDescent="0.2"/>
    <row r="953" ht="12.75" customHeight="1" x14ac:dyDescent="0.2"/>
    <row r="954" ht="12.75" customHeight="1" x14ac:dyDescent="0.2"/>
    <row r="955" ht="12.75" customHeight="1" x14ac:dyDescent="0.2"/>
    <row r="956" ht="12.75" customHeight="1" x14ac:dyDescent="0.2"/>
    <row r="957" ht="12.75" customHeight="1" x14ac:dyDescent="0.2"/>
    <row r="958" ht="12.75" customHeight="1" x14ac:dyDescent="0.2"/>
    <row r="959" ht="12.75" customHeight="1" x14ac:dyDescent="0.2"/>
    <row r="960" ht="12.75" customHeight="1" x14ac:dyDescent="0.2"/>
    <row r="961" ht="12.75" customHeight="1" x14ac:dyDescent="0.2"/>
    <row r="962" ht="12.75" customHeight="1" x14ac:dyDescent="0.2"/>
    <row r="963" ht="12.75" customHeight="1" x14ac:dyDescent="0.2"/>
    <row r="964" ht="12.75" customHeight="1" x14ac:dyDescent="0.2"/>
    <row r="965" ht="12.75" customHeight="1" x14ac:dyDescent="0.2"/>
    <row r="966" ht="12.75" customHeight="1" x14ac:dyDescent="0.2"/>
    <row r="967" ht="12.75" customHeight="1" x14ac:dyDescent="0.2"/>
    <row r="968" ht="12.75" customHeight="1" x14ac:dyDescent="0.2"/>
    <row r="969" ht="12.75" customHeight="1" x14ac:dyDescent="0.2"/>
    <row r="970" ht="12.75" customHeight="1" x14ac:dyDescent="0.2"/>
    <row r="971" ht="12.75" customHeight="1" x14ac:dyDescent="0.2"/>
    <row r="972" ht="12.75" customHeight="1" x14ac:dyDescent="0.2"/>
    <row r="973" ht="12.75" customHeight="1" x14ac:dyDescent="0.2"/>
    <row r="974" ht="12.75" customHeight="1" x14ac:dyDescent="0.2"/>
    <row r="975" ht="12.75" customHeight="1" x14ac:dyDescent="0.2"/>
    <row r="976" ht="12.75" customHeight="1" x14ac:dyDescent="0.2"/>
    <row r="977" ht="12.75" customHeight="1" x14ac:dyDescent="0.2"/>
    <row r="978" ht="12.75" customHeight="1" x14ac:dyDescent="0.2"/>
    <row r="979" ht="12.75" customHeight="1" x14ac:dyDescent="0.2"/>
    <row r="980" ht="12.75" customHeight="1" x14ac:dyDescent="0.2"/>
    <row r="981" ht="12.75" customHeight="1" x14ac:dyDescent="0.2"/>
    <row r="982" ht="12.75" customHeight="1" x14ac:dyDescent="0.2"/>
    <row r="983" ht="12.75" customHeight="1" x14ac:dyDescent="0.2"/>
    <row r="984" ht="12.75" customHeight="1" x14ac:dyDescent="0.2"/>
    <row r="985" ht="12.75" customHeight="1" x14ac:dyDescent="0.2"/>
    <row r="986" ht="12.75" customHeight="1" x14ac:dyDescent="0.2"/>
    <row r="987" ht="12.75" customHeight="1" x14ac:dyDescent="0.2"/>
    <row r="988" ht="12.75" customHeight="1" x14ac:dyDescent="0.2"/>
    <row r="989" ht="12.75" customHeight="1" x14ac:dyDescent="0.2"/>
    <row r="990" ht="12.75" customHeight="1" x14ac:dyDescent="0.2"/>
    <row r="991" ht="12.75" customHeight="1" x14ac:dyDescent="0.2"/>
    <row r="992" ht="12.75" customHeight="1" x14ac:dyDescent="0.2"/>
    <row r="993" ht="12.75" customHeight="1" x14ac:dyDescent="0.2"/>
    <row r="994" ht="12.75" customHeight="1" x14ac:dyDescent="0.2"/>
    <row r="995" ht="12.75" customHeight="1" x14ac:dyDescent="0.2"/>
    <row r="996" ht="12.75" customHeight="1" x14ac:dyDescent="0.2"/>
    <row r="997" ht="12.75" customHeight="1" x14ac:dyDescent="0.2"/>
    <row r="998" ht="12.75" customHeight="1" x14ac:dyDescent="0.2"/>
    <row r="999" ht="12.75" customHeight="1" x14ac:dyDescent="0.2"/>
    <row r="1000" ht="12.75" customHeight="1" x14ac:dyDescent="0.2"/>
  </sheetData>
  <conditionalFormatting sqref="D3">
    <cfRule type="notContainsBlanks" dxfId="11" priority="1">
      <formula>LEN(TRIM(D3))&gt;0</formula>
    </cfRule>
  </conditionalFormatting>
  <dataValidations count="3">
    <dataValidation type="list" allowBlank="1" showErrorMessage="1" sqref="E9:E37" xr:uid="{00000000-0002-0000-1600-000000000000}">
      <formula1>"_,Leeg,Restafval,E-Waste,Metaal,Restafval + Metaal,Restafval + E-Waste,E-Waste + Metaal,Restafval + E-Waste + Metaal"</formula1>
    </dataValidation>
    <dataValidation type="list" allowBlank="1" showErrorMessage="1" sqref="D8:D37" xr:uid="{00000000-0002-0000-1600-000001000000}">
      <formula1>$B$83:$B$98</formula1>
    </dataValidation>
    <dataValidation type="list" allowBlank="1" showErrorMessage="1" sqref="G9:G37" xr:uid="{00000000-0002-0000-1600-000002000000}">
      <formula1>"_,Geen brandstof,Diesel,Benzine,LPG,CNG/LNG,Waterstof,Elektrisch"</formula1>
    </dataValidation>
  </dataValidations>
  <pageMargins left="0.78749999999999998" right="0.78749999999999998" top="1.0249999999999999" bottom="1.0249999999999999" header="0" footer="0"/>
  <pageSetup paperSize="9" orientation="portrait"/>
  <headerFooter>
    <oddHeader>&amp;C&amp;A</oddHeader>
    <oddFooter>&amp;CPage &amp;P</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K1000"/>
  <sheetViews>
    <sheetView workbookViewId="0">
      <selection activeCell="E4" sqref="E4"/>
    </sheetView>
  </sheetViews>
  <sheetFormatPr defaultColWidth="14.42578125" defaultRowHeight="15" customHeight="1" x14ac:dyDescent="0.2"/>
  <cols>
    <col min="1" max="2" width="11.5703125" customWidth="1"/>
    <col min="3" max="3" width="25" customWidth="1"/>
    <col min="4" max="4" width="64" customWidth="1"/>
    <col min="5" max="9" width="11.5703125" customWidth="1"/>
    <col min="10" max="10" width="33.85546875" customWidth="1"/>
    <col min="11" max="26" width="11.5703125" customWidth="1"/>
  </cols>
  <sheetData>
    <row r="1" spans="1:11" ht="12.75" customHeight="1" x14ac:dyDescent="0.2">
      <c r="A1" s="1"/>
      <c r="B1" s="2"/>
      <c r="C1" s="2"/>
      <c r="D1" s="2"/>
      <c r="E1" s="2"/>
      <c r="F1" s="2"/>
      <c r="G1" s="2"/>
      <c r="H1" s="2"/>
      <c r="I1" s="2"/>
      <c r="J1" s="65"/>
      <c r="K1" s="2"/>
    </row>
    <row r="2" spans="1:11" ht="12.75" customHeight="1" x14ac:dyDescent="0.2">
      <c r="A2" s="1"/>
      <c r="B2" s="8"/>
      <c r="C2" s="7" t="s">
        <v>465</v>
      </c>
      <c r="D2" s="8"/>
      <c r="E2" s="8"/>
      <c r="F2" s="8"/>
      <c r="G2" s="8"/>
      <c r="H2" s="8"/>
      <c r="I2" s="8"/>
      <c r="J2" s="33"/>
      <c r="K2" s="2"/>
    </row>
    <row r="3" spans="1:11" ht="12.75" customHeight="1" x14ac:dyDescent="0.4">
      <c r="A3" s="1"/>
      <c r="B3" s="8"/>
      <c r="C3" s="7" t="s">
        <v>417</v>
      </c>
      <c r="E3" s="54" t="str">
        <f>IF(ISBLANK(D3),"Voer de frequentie in van deze route!","ok")</f>
        <v>Voer de frequentie in van deze route!</v>
      </c>
      <c r="F3" s="8"/>
      <c r="G3" s="8"/>
      <c r="H3" s="8"/>
      <c r="I3" s="8"/>
      <c r="J3" s="33"/>
      <c r="K3" s="2"/>
    </row>
    <row r="4" spans="1:11" ht="12.75" customHeight="1" x14ac:dyDescent="0.4">
      <c r="A4" s="1"/>
      <c r="B4" s="8"/>
      <c r="C4" s="7" t="s">
        <v>122</v>
      </c>
      <c r="D4" s="8">
        <f>Voertuigen!D101</f>
        <v>0</v>
      </c>
      <c r="E4" s="54" t="str">
        <f>IF(OR(ISBLANK(D4),D4=0),"Voer een voertuig in bij tabblad voertuigen!","ok")</f>
        <v>Voer een voertuig in bij tabblad voertuigen!</v>
      </c>
      <c r="F4" s="8"/>
      <c r="G4" s="8"/>
      <c r="H4" s="8"/>
      <c r="I4" s="8"/>
      <c r="J4" s="33"/>
      <c r="K4" s="2"/>
    </row>
    <row r="5" spans="1:11" ht="12.75" customHeight="1" x14ac:dyDescent="0.4">
      <c r="A5" s="1"/>
      <c r="B5" s="8"/>
      <c r="C5" s="7" t="s">
        <v>418</v>
      </c>
      <c r="D5" s="8" t="str">
        <f>Voertuigen!E152</f>
        <v>-</v>
      </c>
      <c r="E5" s="54" t="str">
        <f>IF((D5="-"),"Voer een soort brandstof in bij tabblad voertuigen!","ok")</f>
        <v>Voer een soort brandstof in bij tabblad voertuigen!</v>
      </c>
      <c r="F5" s="8"/>
      <c r="G5" s="8"/>
      <c r="H5" s="8"/>
      <c r="I5" s="8"/>
      <c r="J5" s="33"/>
      <c r="K5" s="2"/>
    </row>
    <row r="6" spans="1:11" ht="12.75" customHeight="1" x14ac:dyDescent="0.2">
      <c r="A6" s="1"/>
      <c r="B6" s="8"/>
      <c r="C6" s="8"/>
      <c r="D6" s="8"/>
      <c r="E6" s="8"/>
      <c r="F6" s="8"/>
      <c r="G6" s="8"/>
      <c r="H6" s="8"/>
      <c r="I6" s="8"/>
      <c r="J6" s="33"/>
      <c r="K6" s="2"/>
    </row>
    <row r="7" spans="1:11" ht="12.75" customHeight="1" x14ac:dyDescent="0.2">
      <c r="A7" s="1"/>
      <c r="B7" s="8"/>
      <c r="C7" s="7" t="s">
        <v>419</v>
      </c>
      <c r="D7" s="7" t="s">
        <v>420</v>
      </c>
      <c r="E7" s="7" t="s">
        <v>421</v>
      </c>
      <c r="F7" s="7" t="s">
        <v>422</v>
      </c>
      <c r="G7" s="7" t="s">
        <v>423</v>
      </c>
      <c r="H7" s="7" t="s">
        <v>147</v>
      </c>
      <c r="I7" s="7" t="s">
        <v>424</v>
      </c>
      <c r="J7" s="7" t="s">
        <v>425</v>
      </c>
      <c r="K7" s="2"/>
    </row>
    <row r="8" spans="1:11" ht="12.75" customHeight="1" x14ac:dyDescent="0.2">
      <c r="A8" s="1"/>
      <c r="B8" s="8"/>
      <c r="C8" s="8">
        <v>1</v>
      </c>
      <c r="D8" s="39" t="s">
        <v>81</v>
      </c>
      <c r="E8" s="8" t="s">
        <v>427</v>
      </c>
      <c r="F8" s="8"/>
      <c r="G8" s="8"/>
      <c r="I8" s="8"/>
      <c r="J8" s="33"/>
      <c r="K8" s="2"/>
    </row>
    <row r="9" spans="1:11" ht="12.75" customHeight="1" x14ac:dyDescent="0.2">
      <c r="A9" s="1"/>
      <c r="B9" s="8"/>
      <c r="C9" s="8">
        <v>2</v>
      </c>
      <c r="D9" s="39" t="s">
        <v>81</v>
      </c>
      <c r="E9" s="39" t="s">
        <v>81</v>
      </c>
      <c r="G9" s="39" t="s">
        <v>81</v>
      </c>
      <c r="I9" s="8" t="str">
        <f t="shared" ref="I9:I37" si="0">IF(OR(F9="",G9="_"),IF(D9="_","","Vul de ontbrekende gegevens in"),"ok")</f>
        <v/>
      </c>
      <c r="J9" s="33" t="str">
        <f>IF(D9="_","",(IF(OR(D5=G9,D5="Hybride"),"Klopt","De ingevulde brandstofsoort klopt niet")))</f>
        <v/>
      </c>
      <c r="K9" s="2"/>
    </row>
    <row r="10" spans="1:11" ht="12.75" customHeight="1" x14ac:dyDescent="0.2">
      <c r="A10" s="1"/>
      <c r="B10" s="8"/>
      <c r="C10" s="8">
        <v>3</v>
      </c>
      <c r="D10" s="39" t="s">
        <v>81</v>
      </c>
      <c r="E10" s="39" t="s">
        <v>81</v>
      </c>
      <c r="G10" s="39" t="s">
        <v>81</v>
      </c>
      <c r="I10" s="8" t="str">
        <f t="shared" si="0"/>
        <v/>
      </c>
      <c r="J10" s="33" t="str">
        <f>IF(D10="_","",(IF(OR(D5=G10,D5="Hybride"),"Klopt","De ingevulde brandstofsoort klopt niet")))</f>
        <v/>
      </c>
      <c r="K10" s="2"/>
    </row>
    <row r="11" spans="1:11" ht="12.75" customHeight="1" x14ac:dyDescent="0.2">
      <c r="A11" s="1"/>
      <c r="B11" s="8"/>
      <c r="C11" s="8">
        <v>4</v>
      </c>
      <c r="D11" s="39" t="s">
        <v>81</v>
      </c>
      <c r="E11" s="39" t="s">
        <v>81</v>
      </c>
      <c r="G11" s="39" t="s">
        <v>81</v>
      </c>
      <c r="I11" s="8" t="str">
        <f t="shared" si="0"/>
        <v/>
      </c>
      <c r="J11" s="33" t="str">
        <f>IF(D11="_","",(IF(OR(D5=G11,D5="Hybride"),"Klopt","De ingevulde brandstofsoort klopt niet")))</f>
        <v/>
      </c>
      <c r="K11" s="2"/>
    </row>
    <row r="12" spans="1:11" ht="12.75" customHeight="1" x14ac:dyDescent="0.2">
      <c r="A12" s="1"/>
      <c r="B12" s="8"/>
      <c r="C12" s="8">
        <v>5</v>
      </c>
      <c r="D12" s="39" t="s">
        <v>81</v>
      </c>
      <c r="E12" s="39" t="s">
        <v>81</v>
      </c>
      <c r="G12" s="39" t="s">
        <v>81</v>
      </c>
      <c r="I12" s="8" t="str">
        <f t="shared" si="0"/>
        <v/>
      </c>
      <c r="J12" s="33" t="str">
        <f>IF(D12="_","",(IF(OR(D5=G12,D5="Hybride"),"Klopt","De ingevulde brandstofsoort klopt niet")))</f>
        <v/>
      </c>
      <c r="K12" s="2"/>
    </row>
    <row r="13" spans="1:11" ht="12.75" customHeight="1" x14ac:dyDescent="0.2">
      <c r="A13" s="1"/>
      <c r="B13" s="8"/>
      <c r="C13" s="8">
        <v>6</v>
      </c>
      <c r="D13" s="39" t="s">
        <v>81</v>
      </c>
      <c r="E13" s="39" t="s">
        <v>81</v>
      </c>
      <c r="G13" s="39" t="s">
        <v>81</v>
      </c>
      <c r="I13" s="8" t="str">
        <f t="shared" si="0"/>
        <v/>
      </c>
      <c r="J13" s="33" t="str">
        <f>IF(D13="_","",(IF(OR(D5=G13,D5="Hybride"),"Klopt","De ingevulde brandstofsoort klopt niet")))</f>
        <v/>
      </c>
      <c r="K13" s="2"/>
    </row>
    <row r="14" spans="1:11" ht="12.75" customHeight="1" x14ac:dyDescent="0.2">
      <c r="A14" s="1"/>
      <c r="B14" s="8"/>
      <c r="C14" s="8">
        <v>7</v>
      </c>
      <c r="D14" s="39" t="s">
        <v>81</v>
      </c>
      <c r="E14" s="39" t="s">
        <v>81</v>
      </c>
      <c r="G14" s="39" t="s">
        <v>81</v>
      </c>
      <c r="I14" s="8" t="str">
        <f t="shared" si="0"/>
        <v/>
      </c>
      <c r="J14" s="33" t="str">
        <f>IF(D14="_","",(IF(OR(D5=G14,D5="Hybride"),"Klopt","De ingevulde brandstofsoort klopt niet")))</f>
        <v/>
      </c>
      <c r="K14" s="2"/>
    </row>
    <row r="15" spans="1:11" ht="12.75" customHeight="1" x14ac:dyDescent="0.2">
      <c r="A15" s="1"/>
      <c r="B15" s="8"/>
      <c r="C15" s="8">
        <v>8</v>
      </c>
      <c r="D15" s="39" t="s">
        <v>81</v>
      </c>
      <c r="E15" s="39" t="s">
        <v>81</v>
      </c>
      <c r="G15" s="39" t="s">
        <v>81</v>
      </c>
      <c r="I15" s="8" t="str">
        <f t="shared" si="0"/>
        <v/>
      </c>
      <c r="J15" s="33" t="str">
        <f>IF(D15="_","",(IF(OR(D5=G15,D5="Hybride"),"Klopt","De ingevulde brandstofsoort klopt niet")))</f>
        <v/>
      </c>
      <c r="K15" s="2"/>
    </row>
    <row r="16" spans="1:11" ht="12.75" customHeight="1" x14ac:dyDescent="0.2">
      <c r="A16" s="1"/>
      <c r="B16" s="8"/>
      <c r="C16" s="8">
        <v>9</v>
      </c>
      <c r="D16" s="39" t="s">
        <v>81</v>
      </c>
      <c r="E16" s="39" t="s">
        <v>81</v>
      </c>
      <c r="G16" s="39" t="s">
        <v>81</v>
      </c>
      <c r="I16" s="8" t="str">
        <f t="shared" si="0"/>
        <v/>
      </c>
      <c r="J16" s="33" t="str">
        <f>IF(D16="_","",(IF(OR(D5=G16,D5="Hybride"),"Klopt","De ingevulde brandstofsoort klopt niet")))</f>
        <v/>
      </c>
      <c r="K16" s="2"/>
    </row>
    <row r="17" spans="1:11" ht="12.75" customHeight="1" x14ac:dyDescent="0.2">
      <c r="A17" s="1"/>
      <c r="B17" s="8"/>
      <c r="C17" s="8">
        <v>10</v>
      </c>
      <c r="D17" s="39" t="s">
        <v>81</v>
      </c>
      <c r="E17" s="39" t="s">
        <v>81</v>
      </c>
      <c r="G17" s="39" t="s">
        <v>81</v>
      </c>
      <c r="I17" s="8" t="str">
        <f t="shared" si="0"/>
        <v/>
      </c>
      <c r="J17" s="33" t="str">
        <f>IF(D17="_","",(IF(OR(D5=G17,D5="Hybride"),"Klopt","De ingevulde brandstofsoort klopt niet")))</f>
        <v/>
      </c>
      <c r="K17" s="2"/>
    </row>
    <row r="18" spans="1:11" ht="12.75" customHeight="1" x14ac:dyDescent="0.2">
      <c r="A18" s="1"/>
      <c r="B18" s="8"/>
      <c r="C18" s="8">
        <v>11</v>
      </c>
      <c r="D18" s="39" t="s">
        <v>81</v>
      </c>
      <c r="E18" s="39" t="s">
        <v>81</v>
      </c>
      <c r="G18" s="39" t="s">
        <v>81</v>
      </c>
      <c r="I18" s="8" t="str">
        <f t="shared" si="0"/>
        <v/>
      </c>
      <c r="J18" s="33" t="str">
        <f>IF(D18="_","",(IF(OR(D5=G18,D5="Hybride"),"Klopt","De ingevulde brandstofsoort klopt niet")))</f>
        <v/>
      </c>
      <c r="K18" s="2"/>
    </row>
    <row r="19" spans="1:11" ht="12.75" customHeight="1" x14ac:dyDescent="0.2">
      <c r="A19" s="1"/>
      <c r="B19" s="8"/>
      <c r="C19" s="8">
        <v>12</v>
      </c>
      <c r="D19" s="39" t="s">
        <v>81</v>
      </c>
      <c r="E19" s="39" t="s">
        <v>81</v>
      </c>
      <c r="F19" s="39" t="s">
        <v>445</v>
      </c>
      <c r="G19" s="39" t="s">
        <v>81</v>
      </c>
      <c r="H19" s="39" t="s">
        <v>431</v>
      </c>
      <c r="I19" s="8" t="str">
        <f t="shared" si="0"/>
        <v/>
      </c>
      <c r="J19" s="33" t="str">
        <f>IF(D19="_","",(IF(OR(D5=G19,D5="Hybride"),"Klopt","De ingevulde brandstofsoort klopt niet")))</f>
        <v/>
      </c>
      <c r="K19" s="2"/>
    </row>
    <row r="20" spans="1:11" ht="12.75" customHeight="1" x14ac:dyDescent="0.2">
      <c r="A20" s="1"/>
      <c r="B20" s="8"/>
      <c r="C20" s="8">
        <v>13</v>
      </c>
      <c r="D20" s="39" t="s">
        <v>81</v>
      </c>
      <c r="E20" s="39" t="s">
        <v>81</v>
      </c>
      <c r="F20" s="39" t="s">
        <v>445</v>
      </c>
      <c r="G20" s="39" t="s">
        <v>81</v>
      </c>
      <c r="I20" s="8" t="str">
        <f t="shared" si="0"/>
        <v/>
      </c>
      <c r="J20" s="33" t="str">
        <f>IF(D20="_","",(IF(OR(D5=G20,D5="Hybride"),"Klopt","De ingevulde brandstofsoort klopt niet")))</f>
        <v/>
      </c>
      <c r="K20" s="2"/>
    </row>
    <row r="21" spans="1:11" ht="12.75" customHeight="1" x14ac:dyDescent="0.2">
      <c r="A21" s="1"/>
      <c r="B21" s="8"/>
      <c r="C21" s="8">
        <v>14</v>
      </c>
      <c r="D21" s="39" t="s">
        <v>81</v>
      </c>
      <c r="E21" s="39" t="s">
        <v>81</v>
      </c>
      <c r="F21" s="39" t="s">
        <v>445</v>
      </c>
      <c r="G21" s="39" t="s">
        <v>81</v>
      </c>
      <c r="I21" s="8" t="str">
        <f t="shared" si="0"/>
        <v/>
      </c>
      <c r="J21" s="33" t="str">
        <f>IF(D21="_","",(IF(OR(D5=G21,D5="Hybride"),"Klopt","De ingevulde brandstofsoort klopt niet")))</f>
        <v/>
      </c>
      <c r="K21" s="2"/>
    </row>
    <row r="22" spans="1:11" ht="12.75" customHeight="1" x14ac:dyDescent="0.2">
      <c r="A22" s="1"/>
      <c r="B22" s="8"/>
      <c r="C22" s="8">
        <v>15</v>
      </c>
      <c r="D22" s="39" t="s">
        <v>81</v>
      </c>
      <c r="E22" s="39" t="s">
        <v>81</v>
      </c>
      <c r="F22" s="39" t="s">
        <v>445</v>
      </c>
      <c r="G22" s="39" t="s">
        <v>81</v>
      </c>
      <c r="I22" s="8" t="str">
        <f t="shared" si="0"/>
        <v/>
      </c>
      <c r="J22" s="33" t="str">
        <f>IF(D22="_","",(IF(OR(D5=G22,D5="Hybride"),"Klopt","De ingevulde brandstofsoort klopt niet")))</f>
        <v/>
      </c>
      <c r="K22" s="2"/>
    </row>
    <row r="23" spans="1:11" ht="12.75" customHeight="1" x14ac:dyDescent="0.2">
      <c r="A23" s="1"/>
      <c r="B23" s="8"/>
      <c r="C23" s="8">
        <v>16</v>
      </c>
      <c r="D23" s="39" t="s">
        <v>81</v>
      </c>
      <c r="E23" s="39" t="s">
        <v>81</v>
      </c>
      <c r="F23" s="39" t="s">
        <v>445</v>
      </c>
      <c r="G23" s="39" t="s">
        <v>81</v>
      </c>
      <c r="I23" s="8" t="str">
        <f t="shared" si="0"/>
        <v/>
      </c>
      <c r="J23" s="33" t="str">
        <f>IF(D23="_","",(IF(OR(D5=G23,D5="Hybride"),"Klopt","De ingevulde brandstofsoort klopt niet")))</f>
        <v/>
      </c>
      <c r="K23" s="2"/>
    </row>
    <row r="24" spans="1:11" ht="12.75" customHeight="1" x14ac:dyDescent="0.2">
      <c r="A24" s="1"/>
      <c r="B24" s="8"/>
      <c r="C24" s="8">
        <v>17</v>
      </c>
      <c r="D24" s="39" t="s">
        <v>81</v>
      </c>
      <c r="E24" s="39" t="s">
        <v>81</v>
      </c>
      <c r="F24" s="39" t="s">
        <v>445</v>
      </c>
      <c r="G24" s="39" t="s">
        <v>81</v>
      </c>
      <c r="I24" s="8" t="str">
        <f t="shared" si="0"/>
        <v/>
      </c>
      <c r="J24" s="33" t="str">
        <f>IF(D24="_","",(IF(OR(D5=G24,D5="Hybride"),"Klopt","De ingevulde brandstofsoort klopt niet")))</f>
        <v/>
      </c>
      <c r="K24" s="2"/>
    </row>
    <row r="25" spans="1:11" ht="12.75" customHeight="1" x14ac:dyDescent="0.2">
      <c r="A25" s="1"/>
      <c r="B25" s="8"/>
      <c r="C25" s="8">
        <v>18</v>
      </c>
      <c r="D25" s="39" t="s">
        <v>81</v>
      </c>
      <c r="E25" s="39" t="s">
        <v>81</v>
      </c>
      <c r="F25" s="39" t="s">
        <v>445</v>
      </c>
      <c r="G25" s="39" t="s">
        <v>81</v>
      </c>
      <c r="I25" s="8" t="str">
        <f t="shared" si="0"/>
        <v/>
      </c>
      <c r="J25" s="33" t="str">
        <f>IF(D25="_","",(IF(OR(D5=G25,D5="Hybride"),"Klopt","De ingevulde brandstofsoort klopt niet")))</f>
        <v/>
      </c>
      <c r="K25" s="2"/>
    </row>
    <row r="26" spans="1:11" ht="12.75" customHeight="1" x14ac:dyDescent="0.2">
      <c r="A26" s="1"/>
      <c r="B26" s="8"/>
      <c r="C26" s="8">
        <v>19</v>
      </c>
      <c r="D26" s="39" t="s">
        <v>81</v>
      </c>
      <c r="E26" s="39" t="s">
        <v>81</v>
      </c>
      <c r="F26" s="39" t="s">
        <v>445</v>
      </c>
      <c r="G26" s="39" t="s">
        <v>81</v>
      </c>
      <c r="I26" s="8" t="str">
        <f t="shared" si="0"/>
        <v/>
      </c>
      <c r="J26" s="33" t="str">
        <f>IF(D26="_","",(IF(OR(D5=G26,D5="Hybride"),"Klopt","De ingevulde brandstofsoort klopt niet")))</f>
        <v/>
      </c>
      <c r="K26" s="2"/>
    </row>
    <row r="27" spans="1:11" ht="12.75" customHeight="1" x14ac:dyDescent="0.2">
      <c r="A27" s="1"/>
      <c r="B27" s="8"/>
      <c r="C27" s="8">
        <v>20</v>
      </c>
      <c r="D27" s="39" t="s">
        <v>81</v>
      </c>
      <c r="E27" s="39" t="s">
        <v>81</v>
      </c>
      <c r="F27" s="39" t="s">
        <v>445</v>
      </c>
      <c r="G27" s="39" t="s">
        <v>81</v>
      </c>
      <c r="I27" s="8" t="str">
        <f t="shared" si="0"/>
        <v/>
      </c>
      <c r="J27" s="33" t="str">
        <f>IF(D27="_","",(IF(OR(D5=G27,D5="Hybride"),"Klopt","De ingevulde brandstofsoort klopt niet")))</f>
        <v/>
      </c>
      <c r="K27" s="2"/>
    </row>
    <row r="28" spans="1:11" ht="12.75" customHeight="1" x14ac:dyDescent="0.2">
      <c r="A28" s="1"/>
      <c r="B28" s="8"/>
      <c r="C28" s="8">
        <v>21</v>
      </c>
      <c r="D28" s="39" t="s">
        <v>81</v>
      </c>
      <c r="E28" s="39" t="s">
        <v>81</v>
      </c>
      <c r="F28" s="39" t="s">
        <v>445</v>
      </c>
      <c r="G28" s="39" t="s">
        <v>81</v>
      </c>
      <c r="I28" s="8" t="str">
        <f t="shared" si="0"/>
        <v/>
      </c>
      <c r="J28" s="33" t="str">
        <f>IF(D28="_","",(IF(OR(D5=G28,D5="Hybride"),"Klopt","De ingevulde brandstofsoort klopt niet")))</f>
        <v/>
      </c>
      <c r="K28" s="2"/>
    </row>
    <row r="29" spans="1:11" ht="12.75" customHeight="1" x14ac:dyDescent="0.2">
      <c r="A29" s="1"/>
      <c r="B29" s="8"/>
      <c r="C29" s="8">
        <v>22</v>
      </c>
      <c r="D29" s="39" t="s">
        <v>81</v>
      </c>
      <c r="E29" s="39" t="s">
        <v>81</v>
      </c>
      <c r="G29" s="39" t="s">
        <v>81</v>
      </c>
      <c r="I29" s="8" t="str">
        <f t="shared" si="0"/>
        <v/>
      </c>
      <c r="J29" s="33" t="str">
        <f>IF(D29="_","",(IF(OR(D5=G29,D5="Hybride"),"Klopt","De ingevulde brandstofsoort klopt niet")))</f>
        <v/>
      </c>
      <c r="K29" s="2"/>
    </row>
    <row r="30" spans="1:11" ht="12.75" customHeight="1" x14ac:dyDescent="0.2">
      <c r="A30" s="1"/>
      <c r="B30" s="8"/>
      <c r="C30" s="8">
        <v>23</v>
      </c>
      <c r="D30" s="39" t="s">
        <v>81</v>
      </c>
      <c r="E30" s="39" t="s">
        <v>81</v>
      </c>
      <c r="G30" s="39" t="s">
        <v>81</v>
      </c>
      <c r="I30" s="8" t="str">
        <f t="shared" si="0"/>
        <v/>
      </c>
      <c r="J30" s="33" t="str">
        <f>IF(D30="_","",(IF(OR(D5=G30,D5="Hybride"),"Klopt","De ingevulde brandstofsoort klopt niet")))</f>
        <v/>
      </c>
      <c r="K30" s="2"/>
    </row>
    <row r="31" spans="1:11" ht="12.75" customHeight="1" x14ac:dyDescent="0.2">
      <c r="A31" s="1"/>
      <c r="B31" s="8"/>
      <c r="C31" s="8">
        <v>24</v>
      </c>
      <c r="D31" s="39" t="s">
        <v>81</v>
      </c>
      <c r="E31" s="39" t="s">
        <v>81</v>
      </c>
      <c r="G31" s="39" t="s">
        <v>81</v>
      </c>
      <c r="I31" s="8" t="str">
        <f t="shared" si="0"/>
        <v/>
      </c>
      <c r="J31" s="33" t="str">
        <f>IF(D31="_","",(IF(OR(D5=G31,D5="Hybride"),"Klopt","De ingevulde brandstofsoort klopt niet")))</f>
        <v/>
      </c>
      <c r="K31" s="2"/>
    </row>
    <row r="32" spans="1:11" ht="12.75" customHeight="1" x14ac:dyDescent="0.2">
      <c r="A32" s="1"/>
      <c r="B32" s="8"/>
      <c r="C32" s="8">
        <v>25</v>
      </c>
      <c r="D32" s="39" t="s">
        <v>81</v>
      </c>
      <c r="E32" s="39" t="s">
        <v>81</v>
      </c>
      <c r="G32" s="39" t="s">
        <v>81</v>
      </c>
      <c r="I32" s="8" t="str">
        <f t="shared" si="0"/>
        <v/>
      </c>
      <c r="J32" s="33" t="str">
        <f>IF(D32="_","",(IF(OR(D5=G32,D5="Hybride"),"Klopt","De ingevulde brandstofsoort klopt niet")))</f>
        <v/>
      </c>
      <c r="K32" s="2"/>
    </row>
    <row r="33" spans="1:11" ht="12.75" customHeight="1" x14ac:dyDescent="0.2">
      <c r="A33" s="1"/>
      <c r="B33" s="8"/>
      <c r="C33" s="8">
        <v>26</v>
      </c>
      <c r="D33" s="39" t="s">
        <v>81</v>
      </c>
      <c r="E33" s="39" t="s">
        <v>81</v>
      </c>
      <c r="G33" s="39" t="s">
        <v>81</v>
      </c>
      <c r="I33" s="8" t="str">
        <f t="shared" si="0"/>
        <v/>
      </c>
      <c r="J33" s="33" t="str">
        <f>IF(D33="_","",(IF(OR(D5=G33,D5="Hybride"),"Klopt","De ingevulde brandstofsoort klopt niet")))</f>
        <v/>
      </c>
      <c r="K33" s="2"/>
    </row>
    <row r="34" spans="1:11" ht="12.75" customHeight="1" x14ac:dyDescent="0.2">
      <c r="A34" s="1"/>
      <c r="B34" s="8"/>
      <c r="C34" s="8">
        <v>27</v>
      </c>
      <c r="D34" s="39" t="s">
        <v>81</v>
      </c>
      <c r="E34" s="39" t="s">
        <v>81</v>
      </c>
      <c r="G34" s="39" t="s">
        <v>81</v>
      </c>
      <c r="I34" s="8" t="str">
        <f t="shared" si="0"/>
        <v/>
      </c>
      <c r="J34" s="33" t="str">
        <f>IF(D34="_","",(IF(OR(D5=G34,D5="Hybride"),"Klopt","De ingevulde brandstofsoort klopt niet")))</f>
        <v/>
      </c>
      <c r="K34" s="2"/>
    </row>
    <row r="35" spans="1:11" ht="12.75" customHeight="1" x14ac:dyDescent="0.2">
      <c r="A35" s="1"/>
      <c r="B35" s="8"/>
      <c r="C35" s="8">
        <v>28</v>
      </c>
      <c r="D35" s="39" t="s">
        <v>81</v>
      </c>
      <c r="E35" s="39" t="s">
        <v>81</v>
      </c>
      <c r="G35" s="39" t="s">
        <v>81</v>
      </c>
      <c r="I35" s="8" t="str">
        <f t="shared" si="0"/>
        <v/>
      </c>
      <c r="J35" s="33" t="str">
        <f>IF(D35="_","",(IF(OR(D5=G35,D5="Hybride"),"Klopt","De ingevulde brandstofsoort klopt niet")))</f>
        <v/>
      </c>
      <c r="K35" s="2"/>
    </row>
    <row r="36" spans="1:11" ht="12.75" customHeight="1" x14ac:dyDescent="0.2">
      <c r="A36" s="1"/>
      <c r="B36" s="8"/>
      <c r="C36" s="8">
        <v>29</v>
      </c>
      <c r="D36" s="39" t="s">
        <v>81</v>
      </c>
      <c r="E36" s="39" t="s">
        <v>81</v>
      </c>
      <c r="G36" s="39" t="s">
        <v>81</v>
      </c>
      <c r="I36" s="8" t="str">
        <f t="shared" si="0"/>
        <v/>
      </c>
      <c r="J36" s="33" t="str">
        <f>IF(D36="_","",(IF(OR(D5=G36,D5="Hybride"),"Klopt","De ingevulde brandstofsoort klopt niet")))</f>
        <v/>
      </c>
      <c r="K36" s="2"/>
    </row>
    <row r="37" spans="1:11" ht="12.75" customHeight="1" x14ac:dyDescent="0.2">
      <c r="A37" s="1"/>
      <c r="B37" s="8"/>
      <c r="C37" s="8">
        <v>30</v>
      </c>
      <c r="D37" s="39" t="s">
        <v>81</v>
      </c>
      <c r="E37" s="39" t="s">
        <v>81</v>
      </c>
      <c r="F37" s="38"/>
      <c r="G37" s="39" t="s">
        <v>81</v>
      </c>
      <c r="H37" s="38"/>
      <c r="I37" s="8" t="str">
        <f t="shared" si="0"/>
        <v/>
      </c>
      <c r="J37" s="33" t="str">
        <f>IF(D37="_","",(IF(OR(D5=G37,D5="Hybride"),"Klopt","De ingevulde brandstofsoort klopt niet")))</f>
        <v/>
      </c>
      <c r="K37" s="2"/>
    </row>
    <row r="38" spans="1:11" ht="12.75" customHeight="1" x14ac:dyDescent="0.2">
      <c r="A38" s="1"/>
      <c r="B38" s="8"/>
      <c r="C38" s="8"/>
      <c r="D38" s="7" t="s">
        <v>432</v>
      </c>
      <c r="E38" s="7"/>
      <c r="F38" s="7">
        <f>SUM(F9:F28)</f>
        <v>0</v>
      </c>
      <c r="G38" s="8"/>
      <c r="H38" s="8"/>
      <c r="I38" s="8"/>
      <c r="J38" s="33"/>
      <c r="K38" s="2"/>
    </row>
    <row r="39" spans="1:11" ht="12.75" customHeight="1" x14ac:dyDescent="0.2">
      <c r="A39" s="1"/>
      <c r="B39" s="8"/>
      <c r="C39" s="8"/>
      <c r="D39" s="8"/>
      <c r="E39" s="8"/>
      <c r="F39" s="8"/>
      <c r="G39" s="8"/>
      <c r="H39" s="8"/>
      <c r="I39" s="8"/>
      <c r="J39" s="33"/>
      <c r="K39" s="2"/>
    </row>
    <row r="40" spans="1:11" ht="12.75" customHeight="1" x14ac:dyDescent="0.2">
      <c r="A40" s="2"/>
      <c r="B40" s="2"/>
      <c r="C40" s="2"/>
      <c r="D40" s="2"/>
      <c r="E40" s="2"/>
      <c r="F40" s="2"/>
      <c r="G40" s="2"/>
      <c r="H40" s="2"/>
      <c r="I40" s="2"/>
      <c r="J40" s="65"/>
      <c r="K40" s="2"/>
    </row>
    <row r="41" spans="1:11" ht="12.75" customHeight="1" x14ac:dyDescent="0.2">
      <c r="A41" s="2"/>
      <c r="B41" s="2"/>
      <c r="C41" s="2"/>
      <c r="D41" s="2"/>
      <c r="E41" s="2"/>
      <c r="F41" s="2"/>
      <c r="G41" s="2"/>
      <c r="H41" s="2"/>
      <c r="I41" s="2"/>
      <c r="J41" s="65"/>
      <c r="K41" s="2"/>
    </row>
    <row r="42" spans="1:11" ht="12.75" customHeight="1" x14ac:dyDescent="0.2">
      <c r="A42" s="2"/>
      <c r="B42" s="8"/>
      <c r="C42" s="7" t="s">
        <v>209</v>
      </c>
      <c r="D42" s="7" t="s">
        <v>210</v>
      </c>
      <c r="E42" s="7"/>
      <c r="F42" s="7"/>
      <c r="G42" s="7"/>
      <c r="H42" s="7" t="s">
        <v>211</v>
      </c>
      <c r="I42" s="7"/>
      <c r="J42" s="2"/>
      <c r="K42" s="2"/>
    </row>
    <row r="43" spans="1:11" ht="12.75" customHeight="1" x14ac:dyDescent="0.2">
      <c r="A43" s="2"/>
      <c r="B43" s="8"/>
      <c r="C43" s="40" t="s">
        <v>212</v>
      </c>
      <c r="D43" s="40" t="s">
        <v>213</v>
      </c>
      <c r="E43" s="40"/>
      <c r="F43" s="40"/>
      <c r="G43" s="40"/>
      <c r="H43" s="41" t="s">
        <v>214</v>
      </c>
      <c r="I43" s="8"/>
      <c r="J43" s="2"/>
      <c r="K43" s="2"/>
    </row>
    <row r="44" spans="1:11" ht="12.75" customHeight="1" x14ac:dyDescent="0.2">
      <c r="A44" s="2"/>
      <c r="B44" s="8"/>
      <c r="C44" s="40" t="s">
        <v>212</v>
      </c>
      <c r="D44" s="40" t="s">
        <v>215</v>
      </c>
      <c r="E44" s="40"/>
      <c r="F44" s="40"/>
      <c r="G44" s="40"/>
      <c r="H44" s="41" t="s">
        <v>216</v>
      </c>
      <c r="I44" s="8"/>
      <c r="J44" s="2"/>
      <c r="K44" s="2"/>
    </row>
    <row r="45" spans="1:11" ht="12.75" customHeight="1" x14ac:dyDescent="0.2">
      <c r="A45" s="2"/>
      <c r="B45" s="8"/>
      <c r="C45" s="40" t="s">
        <v>212</v>
      </c>
      <c r="D45" s="40" t="s">
        <v>217</v>
      </c>
      <c r="E45" s="40"/>
      <c r="F45" s="40"/>
      <c r="G45" s="40"/>
      <c r="H45" s="41" t="s">
        <v>218</v>
      </c>
      <c r="I45" s="8"/>
      <c r="J45" s="2"/>
      <c r="K45" s="2"/>
    </row>
    <row r="46" spans="1:11" ht="12.75" customHeight="1" x14ac:dyDescent="0.2">
      <c r="A46" s="2"/>
      <c r="B46" s="8"/>
      <c r="C46" s="40" t="s">
        <v>212</v>
      </c>
      <c r="D46" s="40" t="s">
        <v>219</v>
      </c>
      <c r="E46" s="40"/>
      <c r="F46" s="40"/>
      <c r="G46" s="40"/>
      <c r="H46" s="41" t="s">
        <v>220</v>
      </c>
      <c r="I46" s="8"/>
      <c r="J46" s="2"/>
      <c r="K46" s="2"/>
    </row>
    <row r="47" spans="1:11" ht="12.75" customHeight="1" x14ac:dyDescent="0.2">
      <c r="A47" s="2"/>
      <c r="B47" s="8"/>
      <c r="C47" s="40" t="s">
        <v>212</v>
      </c>
      <c r="D47" s="40" t="s">
        <v>221</v>
      </c>
      <c r="E47" s="40"/>
      <c r="F47" s="40"/>
      <c r="G47" s="40"/>
      <c r="H47" s="41" t="s">
        <v>222</v>
      </c>
      <c r="I47" s="8"/>
      <c r="J47" s="2"/>
      <c r="K47" s="2"/>
    </row>
    <row r="48" spans="1:11" ht="12.75" customHeight="1" x14ac:dyDescent="0.2">
      <c r="A48" s="2"/>
      <c r="B48" s="8"/>
      <c r="C48" s="40" t="s">
        <v>212</v>
      </c>
      <c r="D48" s="40" t="s">
        <v>223</v>
      </c>
      <c r="E48" s="40"/>
      <c r="F48" s="40"/>
      <c r="G48" s="40"/>
      <c r="H48" s="41" t="s">
        <v>224</v>
      </c>
      <c r="I48" s="8"/>
      <c r="J48" s="2"/>
      <c r="K48" s="2"/>
    </row>
    <row r="49" spans="1:11" ht="12.75" customHeight="1" x14ac:dyDescent="0.2">
      <c r="A49" s="2"/>
      <c r="B49" s="8"/>
      <c r="C49" s="40" t="s">
        <v>212</v>
      </c>
      <c r="D49" s="28" t="s">
        <v>225</v>
      </c>
      <c r="E49" s="28"/>
      <c r="F49" s="28"/>
      <c r="G49" s="40"/>
      <c r="H49" s="41" t="s">
        <v>226</v>
      </c>
      <c r="I49" s="8"/>
      <c r="J49" s="2"/>
      <c r="K49" s="2"/>
    </row>
    <row r="50" spans="1:11" ht="12.75" customHeight="1" x14ac:dyDescent="0.2">
      <c r="A50" s="2"/>
      <c r="B50" s="8"/>
      <c r="C50" s="42"/>
      <c r="D50" s="42"/>
      <c r="E50" s="43"/>
      <c r="F50" s="44"/>
      <c r="G50" s="44"/>
      <c r="H50" s="40"/>
      <c r="I50" s="8"/>
      <c r="J50" s="2"/>
      <c r="K50" s="2"/>
    </row>
    <row r="51" spans="1:11" ht="12.75" customHeight="1" x14ac:dyDescent="0.2">
      <c r="A51" s="2"/>
      <c r="B51" s="8"/>
      <c r="C51" s="40" t="s">
        <v>213</v>
      </c>
      <c r="D51" s="18" t="s">
        <v>215</v>
      </c>
      <c r="E51" s="18"/>
      <c r="F51" s="18"/>
      <c r="G51" s="40"/>
      <c r="H51" s="41" t="s">
        <v>227</v>
      </c>
      <c r="I51" s="8"/>
      <c r="J51" s="2"/>
      <c r="K51" s="2"/>
    </row>
    <row r="52" spans="1:11" ht="12.75" customHeight="1" x14ac:dyDescent="0.2">
      <c r="A52" s="2"/>
      <c r="B52" s="8"/>
      <c r="C52" s="40" t="s">
        <v>213</v>
      </c>
      <c r="D52" s="40" t="s">
        <v>217</v>
      </c>
      <c r="E52" s="40"/>
      <c r="F52" s="40"/>
      <c r="G52" s="40"/>
      <c r="H52" s="41" t="s">
        <v>228</v>
      </c>
      <c r="I52" s="8"/>
      <c r="J52" s="2"/>
      <c r="K52" s="2"/>
    </row>
    <row r="53" spans="1:11" ht="12.75" customHeight="1" x14ac:dyDescent="0.2">
      <c r="A53" s="2"/>
      <c r="B53" s="8"/>
      <c r="C53" s="40" t="s">
        <v>213</v>
      </c>
      <c r="D53" s="40" t="s">
        <v>219</v>
      </c>
      <c r="E53" s="40"/>
      <c r="F53" s="40"/>
      <c r="G53" s="40"/>
      <c r="H53" s="41" t="s">
        <v>229</v>
      </c>
      <c r="I53" s="8"/>
      <c r="J53" s="2"/>
      <c r="K53" s="2"/>
    </row>
    <row r="54" spans="1:11" ht="12.75" customHeight="1" x14ac:dyDescent="0.2">
      <c r="A54" s="2"/>
      <c r="B54" s="8"/>
      <c r="C54" s="40" t="s">
        <v>213</v>
      </c>
      <c r="D54" s="40" t="s">
        <v>221</v>
      </c>
      <c r="E54" s="40"/>
      <c r="F54" s="40"/>
      <c r="G54" s="40"/>
      <c r="H54" s="41" t="s">
        <v>230</v>
      </c>
      <c r="I54" s="8"/>
      <c r="J54" s="2"/>
      <c r="K54" s="2"/>
    </row>
    <row r="55" spans="1:11" ht="12.75" customHeight="1" x14ac:dyDescent="0.2">
      <c r="A55" s="2"/>
      <c r="B55" s="8"/>
      <c r="C55" s="40" t="s">
        <v>213</v>
      </c>
      <c r="D55" s="40" t="s">
        <v>223</v>
      </c>
      <c r="E55" s="40"/>
      <c r="F55" s="40"/>
      <c r="G55" s="40"/>
      <c r="H55" s="41" t="s">
        <v>231</v>
      </c>
      <c r="I55" s="8"/>
      <c r="J55" s="2"/>
      <c r="K55" s="2"/>
    </row>
    <row r="56" spans="1:11" ht="12.75" customHeight="1" x14ac:dyDescent="0.2">
      <c r="A56" s="2"/>
      <c r="B56" s="8"/>
      <c r="C56" s="40" t="s">
        <v>213</v>
      </c>
      <c r="D56" s="40" t="s">
        <v>225</v>
      </c>
      <c r="E56" s="40"/>
      <c r="F56" s="40"/>
      <c r="G56" s="40"/>
      <c r="H56" s="41" t="s">
        <v>232</v>
      </c>
      <c r="I56" s="8"/>
      <c r="J56" s="2"/>
      <c r="K56" s="2"/>
    </row>
    <row r="57" spans="1:11" ht="12.75" customHeight="1" x14ac:dyDescent="0.2">
      <c r="A57" s="2"/>
      <c r="B57" s="8"/>
      <c r="C57" s="40"/>
      <c r="D57" s="40"/>
      <c r="E57" s="40"/>
      <c r="F57" s="40"/>
      <c r="G57" s="40"/>
      <c r="H57" s="40"/>
      <c r="I57" s="8"/>
      <c r="J57" s="2"/>
      <c r="K57" s="2"/>
    </row>
    <row r="58" spans="1:11" ht="12.75" customHeight="1" x14ac:dyDescent="0.2">
      <c r="A58" s="2"/>
      <c r="B58" s="8"/>
      <c r="C58" s="40" t="s">
        <v>215</v>
      </c>
      <c r="D58" s="40" t="s">
        <v>217</v>
      </c>
      <c r="E58" s="40"/>
      <c r="F58" s="40"/>
      <c r="G58" s="40"/>
      <c r="H58" s="41" t="s">
        <v>233</v>
      </c>
      <c r="I58" s="8"/>
      <c r="J58" s="2"/>
      <c r="K58" s="2"/>
    </row>
    <row r="59" spans="1:11" ht="12.75" customHeight="1" x14ac:dyDescent="0.2">
      <c r="A59" s="2"/>
      <c r="B59" s="8"/>
      <c r="C59" s="40" t="s">
        <v>215</v>
      </c>
      <c r="D59" s="40" t="s">
        <v>219</v>
      </c>
      <c r="E59" s="40"/>
      <c r="F59" s="40"/>
      <c r="G59" s="40"/>
      <c r="H59" s="41" t="s">
        <v>234</v>
      </c>
      <c r="I59" s="8"/>
      <c r="J59" s="2"/>
      <c r="K59" s="2"/>
    </row>
    <row r="60" spans="1:11" ht="12.75" customHeight="1" x14ac:dyDescent="0.2">
      <c r="A60" s="2"/>
      <c r="B60" s="8"/>
      <c r="C60" s="40" t="s">
        <v>215</v>
      </c>
      <c r="D60" s="40" t="s">
        <v>221</v>
      </c>
      <c r="E60" s="40"/>
      <c r="F60" s="40"/>
      <c r="G60" s="40"/>
      <c r="H60" s="41" t="s">
        <v>235</v>
      </c>
      <c r="I60" s="8"/>
      <c r="J60" s="2"/>
      <c r="K60" s="2"/>
    </row>
    <row r="61" spans="1:11" ht="12.75" customHeight="1" x14ac:dyDescent="0.2">
      <c r="A61" s="2"/>
      <c r="B61" s="8"/>
      <c r="C61" s="40" t="s">
        <v>215</v>
      </c>
      <c r="D61" s="40" t="s">
        <v>223</v>
      </c>
      <c r="E61" s="40"/>
      <c r="F61" s="40"/>
      <c r="G61" s="40"/>
      <c r="H61" s="41" t="s">
        <v>236</v>
      </c>
      <c r="I61" s="8"/>
      <c r="J61" s="2"/>
      <c r="K61" s="2"/>
    </row>
    <row r="62" spans="1:11" ht="12.75" customHeight="1" x14ac:dyDescent="0.2">
      <c r="A62" s="2"/>
      <c r="B62" s="8"/>
      <c r="C62" s="40" t="s">
        <v>215</v>
      </c>
      <c r="D62" s="40" t="s">
        <v>225</v>
      </c>
      <c r="E62" s="40"/>
      <c r="F62" s="40"/>
      <c r="G62" s="40"/>
      <c r="H62" s="41" t="s">
        <v>237</v>
      </c>
      <c r="I62" s="8"/>
      <c r="J62" s="2"/>
      <c r="K62" s="2"/>
    </row>
    <row r="63" spans="1:11" ht="12.75" customHeight="1" x14ac:dyDescent="0.2">
      <c r="A63" s="2"/>
      <c r="B63" s="8"/>
      <c r="C63" s="40"/>
      <c r="D63" s="40"/>
      <c r="E63" s="40"/>
      <c r="F63" s="40"/>
      <c r="G63" s="40"/>
      <c r="H63" s="40"/>
      <c r="I63" s="8"/>
      <c r="J63" s="2"/>
      <c r="K63" s="2"/>
    </row>
    <row r="64" spans="1:11" ht="12.75" customHeight="1" x14ac:dyDescent="0.2">
      <c r="A64" s="2"/>
      <c r="B64" s="8"/>
      <c r="C64" s="40" t="s">
        <v>217</v>
      </c>
      <c r="D64" s="40" t="s">
        <v>219</v>
      </c>
      <c r="E64" s="40"/>
      <c r="F64" s="40"/>
      <c r="G64" s="40"/>
      <c r="H64" s="41" t="s">
        <v>238</v>
      </c>
      <c r="I64" s="8"/>
      <c r="J64" s="2"/>
      <c r="K64" s="2"/>
    </row>
    <row r="65" spans="1:11" ht="12.75" customHeight="1" x14ac:dyDescent="0.2">
      <c r="A65" s="2"/>
      <c r="B65" s="8"/>
      <c r="C65" s="40" t="s">
        <v>217</v>
      </c>
      <c r="D65" s="40" t="s">
        <v>221</v>
      </c>
      <c r="E65" s="40"/>
      <c r="F65" s="40"/>
      <c r="G65" s="40"/>
      <c r="H65" s="41" t="s">
        <v>239</v>
      </c>
      <c r="I65" s="8"/>
      <c r="J65" s="2"/>
      <c r="K65" s="2"/>
    </row>
    <row r="66" spans="1:11" ht="12.75" customHeight="1" x14ac:dyDescent="0.2">
      <c r="A66" s="2"/>
      <c r="B66" s="8"/>
      <c r="C66" s="40" t="s">
        <v>217</v>
      </c>
      <c r="D66" s="40" t="s">
        <v>223</v>
      </c>
      <c r="E66" s="40"/>
      <c r="F66" s="40"/>
      <c r="G66" s="40"/>
      <c r="H66" s="41" t="s">
        <v>240</v>
      </c>
      <c r="I66" s="8"/>
      <c r="J66" s="2"/>
      <c r="K66" s="2"/>
    </row>
    <row r="67" spans="1:11" ht="12.75" customHeight="1" x14ac:dyDescent="0.2">
      <c r="A67" s="2"/>
      <c r="B67" s="8"/>
      <c r="C67" s="40" t="s">
        <v>217</v>
      </c>
      <c r="D67" s="40" t="s">
        <v>225</v>
      </c>
      <c r="E67" s="40"/>
      <c r="F67" s="40"/>
      <c r="G67" s="40"/>
      <c r="H67" s="41" t="s">
        <v>241</v>
      </c>
      <c r="I67" s="8"/>
      <c r="J67" s="2"/>
      <c r="K67" s="2"/>
    </row>
    <row r="68" spans="1:11" ht="12.75" customHeight="1" x14ac:dyDescent="0.2">
      <c r="A68" s="2"/>
      <c r="B68" s="8"/>
      <c r="C68" s="40"/>
      <c r="D68" s="40"/>
      <c r="E68" s="40"/>
      <c r="F68" s="40"/>
      <c r="G68" s="40"/>
      <c r="H68" s="40"/>
      <c r="I68" s="8"/>
      <c r="J68" s="2"/>
      <c r="K68" s="2"/>
    </row>
    <row r="69" spans="1:11" ht="12.75" customHeight="1" x14ac:dyDescent="0.2">
      <c r="A69" s="2"/>
      <c r="B69" s="8"/>
      <c r="C69" s="40" t="s">
        <v>219</v>
      </c>
      <c r="D69" s="40" t="s">
        <v>221</v>
      </c>
      <c r="E69" s="40"/>
      <c r="F69" s="40"/>
      <c r="G69" s="40"/>
      <c r="H69" s="41" t="s">
        <v>242</v>
      </c>
      <c r="I69" s="8"/>
      <c r="J69" s="2"/>
      <c r="K69" s="2"/>
    </row>
    <row r="70" spans="1:11" ht="12.75" customHeight="1" x14ac:dyDescent="0.2">
      <c r="A70" s="2"/>
      <c r="B70" s="8"/>
      <c r="C70" s="40" t="s">
        <v>219</v>
      </c>
      <c r="D70" s="40" t="s">
        <v>223</v>
      </c>
      <c r="E70" s="40"/>
      <c r="F70" s="40"/>
      <c r="G70" s="40"/>
      <c r="H70" s="41" t="s">
        <v>243</v>
      </c>
      <c r="I70" s="8"/>
      <c r="J70" s="2"/>
      <c r="K70" s="2"/>
    </row>
    <row r="71" spans="1:11" ht="12.75" customHeight="1" x14ac:dyDescent="0.2">
      <c r="A71" s="2"/>
      <c r="B71" s="8"/>
      <c r="C71" s="40" t="s">
        <v>219</v>
      </c>
      <c r="D71" s="40" t="s">
        <v>225</v>
      </c>
      <c r="E71" s="40"/>
      <c r="F71" s="40"/>
      <c r="G71" s="40"/>
      <c r="H71" s="41" t="s">
        <v>244</v>
      </c>
      <c r="I71" s="8"/>
      <c r="J71" s="2"/>
      <c r="K71" s="2"/>
    </row>
    <row r="72" spans="1:11" ht="12.75" customHeight="1" x14ac:dyDescent="0.2">
      <c r="A72" s="2"/>
      <c r="B72" s="8"/>
      <c r="C72" s="40"/>
      <c r="D72" s="40"/>
      <c r="E72" s="40"/>
      <c r="F72" s="40"/>
      <c r="G72" s="40"/>
      <c r="H72" s="40"/>
      <c r="I72" s="8"/>
      <c r="J72" s="2"/>
      <c r="K72" s="2"/>
    </row>
    <row r="73" spans="1:11" ht="12.75" customHeight="1" x14ac:dyDescent="0.2">
      <c r="A73" s="2"/>
      <c r="B73" s="8"/>
      <c r="C73" s="40" t="s">
        <v>221</v>
      </c>
      <c r="D73" s="40" t="s">
        <v>223</v>
      </c>
      <c r="E73" s="40"/>
      <c r="F73" s="40"/>
      <c r="G73" s="40"/>
      <c r="H73" s="41" t="s">
        <v>245</v>
      </c>
      <c r="I73" s="8"/>
      <c r="J73" s="2"/>
      <c r="K73" s="2"/>
    </row>
    <row r="74" spans="1:11" ht="12.75" customHeight="1" x14ac:dyDescent="0.2">
      <c r="A74" s="2"/>
      <c r="B74" s="8"/>
      <c r="C74" s="40" t="s">
        <v>221</v>
      </c>
      <c r="D74" s="40" t="s">
        <v>225</v>
      </c>
      <c r="E74" s="40"/>
      <c r="F74" s="40"/>
      <c r="G74" s="40"/>
      <c r="H74" s="41" t="s">
        <v>246</v>
      </c>
      <c r="I74" s="8"/>
      <c r="J74" s="2"/>
      <c r="K74" s="2"/>
    </row>
    <row r="75" spans="1:11" ht="12.75" customHeight="1" x14ac:dyDescent="0.2">
      <c r="A75" s="2"/>
      <c r="B75" s="8"/>
      <c r="C75" s="40"/>
      <c r="D75" s="40"/>
      <c r="E75" s="40"/>
      <c r="F75" s="40"/>
      <c r="G75" s="40"/>
      <c r="H75" s="40"/>
      <c r="I75" s="8"/>
      <c r="J75" s="2"/>
      <c r="K75" s="2"/>
    </row>
    <row r="76" spans="1:11" ht="12.75" customHeight="1" x14ac:dyDescent="0.2">
      <c r="A76" s="2"/>
      <c r="B76" s="8"/>
      <c r="C76" s="40" t="s">
        <v>223</v>
      </c>
      <c r="D76" s="40" t="s">
        <v>225</v>
      </c>
      <c r="E76" s="40"/>
      <c r="F76" s="40"/>
      <c r="G76" s="40"/>
      <c r="H76" s="41" t="s">
        <v>247</v>
      </c>
      <c r="I76" s="8"/>
      <c r="J76" s="2"/>
      <c r="K76" s="2"/>
    </row>
    <row r="77" spans="1:11" ht="12.75" customHeight="1" x14ac:dyDescent="0.2">
      <c r="A77" s="2"/>
      <c r="B77" s="8"/>
      <c r="C77" s="8"/>
      <c r="D77" s="8"/>
      <c r="E77" s="8"/>
      <c r="F77" s="8"/>
      <c r="G77" s="8"/>
      <c r="H77" s="8"/>
      <c r="I77" s="8"/>
      <c r="J77" s="2"/>
      <c r="K77" s="2"/>
    </row>
    <row r="78" spans="1:11" ht="12.75" customHeight="1" x14ac:dyDescent="0.2">
      <c r="A78" s="2"/>
      <c r="B78" s="8"/>
      <c r="C78" s="8" t="s">
        <v>248</v>
      </c>
      <c r="D78" s="8"/>
      <c r="E78" s="8"/>
      <c r="F78" s="8"/>
      <c r="G78" s="8"/>
      <c r="H78" s="8"/>
      <c r="I78" s="8"/>
      <c r="J78" s="2"/>
      <c r="K78" s="2"/>
    </row>
    <row r="79" spans="1:11" ht="12.75" customHeight="1" x14ac:dyDescent="0.2">
      <c r="A79" s="2"/>
      <c r="B79" s="8"/>
      <c r="C79" s="8"/>
      <c r="D79" s="8"/>
      <c r="E79" s="8"/>
      <c r="F79" s="8"/>
      <c r="G79" s="8"/>
      <c r="H79" s="8"/>
      <c r="I79" s="8"/>
      <c r="J79" s="2"/>
      <c r="K79" s="2"/>
    </row>
    <row r="80" spans="1:11" ht="12.75" customHeight="1" x14ac:dyDescent="0.2">
      <c r="A80" s="2"/>
      <c r="B80" s="2"/>
      <c r="C80" s="2"/>
      <c r="D80" s="2"/>
      <c r="E80" s="2"/>
      <c r="F80" s="2"/>
      <c r="G80" s="2"/>
      <c r="H80" s="2"/>
      <c r="I80" s="2"/>
      <c r="J80" s="2"/>
      <c r="K80" s="2"/>
    </row>
    <row r="81" spans="1:4" ht="12.75" customHeight="1" x14ac:dyDescent="0.2">
      <c r="A81" s="2"/>
      <c r="B81" s="2"/>
      <c r="C81" s="2"/>
      <c r="D81" s="2"/>
    </row>
    <row r="82" spans="1:4" ht="12.75" customHeight="1" x14ac:dyDescent="0.2">
      <c r="A82" s="2"/>
      <c r="B82" s="2" t="s">
        <v>433</v>
      </c>
      <c r="C82" s="2"/>
      <c r="D82" s="2"/>
    </row>
    <row r="83" spans="1:4" ht="12.75" customHeight="1" x14ac:dyDescent="0.2">
      <c r="A83" s="2"/>
      <c r="B83" s="62" t="s">
        <v>81</v>
      </c>
      <c r="D83" s="2"/>
    </row>
    <row r="84" spans="1:4" ht="12.75" customHeight="1" x14ac:dyDescent="0.2">
      <c r="A84" s="2"/>
      <c r="B84" s="62" t="s">
        <v>426</v>
      </c>
      <c r="D84" s="2"/>
    </row>
    <row r="85" spans="1:4" ht="12.75" customHeight="1" x14ac:dyDescent="0.2">
      <c r="A85" s="2"/>
      <c r="B85" s="62" t="s">
        <v>434</v>
      </c>
      <c r="D85" s="2"/>
    </row>
    <row r="86" spans="1:4" ht="12.75" customHeight="1" x14ac:dyDescent="0.2">
      <c r="A86" s="2"/>
      <c r="B86" s="62" t="s">
        <v>435</v>
      </c>
      <c r="D86" s="2"/>
    </row>
    <row r="87" spans="1:4" ht="12.75" customHeight="1" x14ac:dyDescent="0.2">
      <c r="A87" s="2"/>
      <c r="B87" s="62" t="s">
        <v>436</v>
      </c>
      <c r="D87" s="2"/>
    </row>
    <row r="88" spans="1:4" ht="12.75" customHeight="1" x14ac:dyDescent="0.2">
      <c r="A88" s="2"/>
      <c r="B88" s="62" t="s">
        <v>429</v>
      </c>
      <c r="D88" s="2"/>
    </row>
    <row r="89" spans="1:4" ht="12.75" customHeight="1" x14ac:dyDescent="0.2">
      <c r="A89" s="2"/>
      <c r="B89" s="62" t="s">
        <v>437</v>
      </c>
      <c r="D89" s="2"/>
    </row>
    <row r="90" spans="1:4" ht="12.75" customHeight="1" x14ac:dyDescent="0.2">
      <c r="A90" s="2"/>
      <c r="B90" s="62" t="s">
        <v>438</v>
      </c>
      <c r="D90" s="2"/>
    </row>
    <row r="91" spans="1:4" ht="12.75" customHeight="1" x14ac:dyDescent="0.2">
      <c r="A91" s="2"/>
      <c r="B91" s="62" t="s">
        <v>428</v>
      </c>
      <c r="D91" s="2"/>
    </row>
    <row r="92" spans="1:4" ht="12.75" customHeight="1" x14ac:dyDescent="0.2">
      <c r="A92" s="2"/>
      <c r="B92" s="62" t="s">
        <v>439</v>
      </c>
      <c r="D92" s="2"/>
    </row>
    <row r="93" spans="1:4" ht="12.75" customHeight="1" x14ac:dyDescent="0.2">
      <c r="A93" s="2"/>
      <c r="B93" s="62" t="s">
        <v>440</v>
      </c>
      <c r="D93" s="2"/>
    </row>
    <row r="94" spans="1:4" ht="12.75" customHeight="1" x14ac:dyDescent="0.2">
      <c r="A94" s="2"/>
      <c r="B94" s="62" t="s">
        <v>441</v>
      </c>
      <c r="D94" s="2"/>
    </row>
    <row r="95" spans="1:4" ht="12.75" customHeight="1" x14ac:dyDescent="0.2">
      <c r="A95" s="2"/>
      <c r="B95" s="62" t="s">
        <v>430</v>
      </c>
      <c r="D95" s="2"/>
    </row>
    <row r="96" spans="1:4" ht="12.75" customHeight="1" x14ac:dyDescent="0.2">
      <c r="A96" s="2"/>
      <c r="B96" s="62" t="s">
        <v>442</v>
      </c>
      <c r="D96" s="2"/>
    </row>
    <row r="97" spans="1:4" ht="12.75" customHeight="1" x14ac:dyDescent="0.2">
      <c r="A97" s="2"/>
      <c r="B97" s="62" t="s">
        <v>443</v>
      </c>
      <c r="D97" s="2"/>
    </row>
    <row r="98" spans="1:4" ht="12.75" customHeight="1" x14ac:dyDescent="0.2">
      <c r="A98" s="2"/>
      <c r="B98" s="62" t="s">
        <v>198</v>
      </c>
      <c r="D98" s="2"/>
    </row>
    <row r="99" spans="1:4" ht="12.75" customHeight="1" x14ac:dyDescent="0.2">
      <c r="A99" s="2"/>
      <c r="B99" s="2"/>
      <c r="C99" s="2"/>
      <c r="D99" s="2"/>
    </row>
    <row r="100" spans="1:4" ht="12.75" customHeight="1" x14ac:dyDescent="0.2"/>
    <row r="101" spans="1:4" ht="12.75" customHeight="1" x14ac:dyDescent="0.2"/>
    <row r="102" spans="1:4" ht="12.75" customHeight="1" x14ac:dyDescent="0.2"/>
    <row r="103" spans="1:4" ht="12.75" customHeight="1" x14ac:dyDescent="0.2"/>
    <row r="104" spans="1:4" ht="12.75" customHeight="1" x14ac:dyDescent="0.2"/>
    <row r="105" spans="1:4" ht="12.75" customHeight="1" x14ac:dyDescent="0.2"/>
    <row r="106" spans="1:4" ht="12.75" customHeight="1" x14ac:dyDescent="0.2"/>
    <row r="107" spans="1:4" ht="12.75" customHeight="1" x14ac:dyDescent="0.2"/>
    <row r="108" spans="1:4" ht="12.75" customHeight="1" x14ac:dyDescent="0.2"/>
    <row r="109" spans="1:4" ht="12.75" customHeight="1" x14ac:dyDescent="0.2"/>
    <row r="110" spans="1:4" ht="12.75" customHeight="1" x14ac:dyDescent="0.2"/>
    <row r="111" spans="1:4" ht="12.75" customHeight="1" x14ac:dyDescent="0.2"/>
    <row r="112" spans="1:4"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row r="158" ht="12.75" customHeight="1" x14ac:dyDescent="0.2"/>
    <row r="159" ht="12.75" customHeight="1" x14ac:dyDescent="0.2"/>
    <row r="160"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row r="169" ht="12.75" customHeight="1" x14ac:dyDescent="0.2"/>
    <row r="170" ht="12.75" customHeight="1" x14ac:dyDescent="0.2"/>
    <row r="171" ht="12.75" customHeight="1" x14ac:dyDescent="0.2"/>
    <row r="172" ht="12.75" customHeight="1" x14ac:dyDescent="0.2"/>
    <row r="173" ht="12.75" customHeight="1" x14ac:dyDescent="0.2"/>
    <row r="174" ht="12.75" customHeight="1" x14ac:dyDescent="0.2"/>
    <row r="175" ht="12.75" customHeight="1" x14ac:dyDescent="0.2"/>
    <row r="176"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ht="12.75" customHeight="1" x14ac:dyDescent="0.2"/>
    <row r="194" ht="12.75" customHeight="1" x14ac:dyDescent="0.2"/>
    <row r="195" ht="12.75" customHeight="1" x14ac:dyDescent="0.2"/>
    <row r="196" ht="12.75" customHeight="1" x14ac:dyDescent="0.2"/>
    <row r="197" ht="12.75" customHeight="1" x14ac:dyDescent="0.2"/>
    <row r="198" ht="12.75" customHeight="1" x14ac:dyDescent="0.2"/>
    <row r="199" ht="12.75" customHeight="1" x14ac:dyDescent="0.2"/>
    <row r="200" ht="12.75" customHeight="1" x14ac:dyDescent="0.2"/>
    <row r="201" ht="12.75" customHeight="1" x14ac:dyDescent="0.2"/>
    <row r="202" ht="12.75" customHeight="1" x14ac:dyDescent="0.2"/>
    <row r="203" ht="12.75" customHeight="1" x14ac:dyDescent="0.2"/>
    <row r="204" ht="12.75" customHeight="1" x14ac:dyDescent="0.2"/>
    <row r="205" ht="12.75" customHeight="1" x14ac:dyDescent="0.2"/>
    <row r="206" ht="12.75" customHeight="1" x14ac:dyDescent="0.2"/>
    <row r="207" ht="12.75" customHeight="1" x14ac:dyDescent="0.2"/>
    <row r="208" ht="12.75" customHeight="1" x14ac:dyDescent="0.2"/>
    <row r="209" ht="12.75" customHeight="1" x14ac:dyDescent="0.2"/>
    <row r="210" ht="12.75" customHeight="1" x14ac:dyDescent="0.2"/>
    <row r="211" ht="12.75" customHeight="1" x14ac:dyDescent="0.2"/>
    <row r="212" ht="12.75" customHeight="1" x14ac:dyDescent="0.2"/>
    <row r="213" ht="12.75" customHeight="1" x14ac:dyDescent="0.2"/>
    <row r="214" ht="12.75" customHeight="1" x14ac:dyDescent="0.2"/>
    <row r="215" ht="12.75" customHeight="1" x14ac:dyDescent="0.2"/>
    <row r="216" ht="12.75" customHeight="1" x14ac:dyDescent="0.2"/>
    <row r="217" ht="12.75" customHeight="1" x14ac:dyDescent="0.2"/>
    <row r="218" ht="12.75" customHeight="1" x14ac:dyDescent="0.2"/>
    <row r="219" ht="12.75" customHeight="1" x14ac:dyDescent="0.2"/>
    <row r="220" ht="12.75" customHeight="1" x14ac:dyDescent="0.2"/>
    <row r="221" ht="12.75" customHeight="1" x14ac:dyDescent="0.2"/>
    <row r="222" ht="12.75" customHeight="1" x14ac:dyDescent="0.2"/>
    <row r="223" ht="12.75" customHeight="1" x14ac:dyDescent="0.2"/>
    <row r="224" ht="12.75" customHeight="1" x14ac:dyDescent="0.2"/>
    <row r="225" ht="12.75" customHeight="1" x14ac:dyDescent="0.2"/>
    <row r="226" ht="12.75" customHeight="1" x14ac:dyDescent="0.2"/>
    <row r="227" ht="12.75" customHeight="1" x14ac:dyDescent="0.2"/>
    <row r="228" ht="12.75" customHeight="1" x14ac:dyDescent="0.2"/>
    <row r="229" ht="12.75" customHeight="1" x14ac:dyDescent="0.2"/>
    <row r="230" ht="12.75" customHeight="1" x14ac:dyDescent="0.2"/>
    <row r="231" ht="12.75" customHeight="1" x14ac:dyDescent="0.2"/>
    <row r="232" ht="12.75" customHeight="1" x14ac:dyDescent="0.2"/>
    <row r="233" ht="12.75" customHeight="1" x14ac:dyDescent="0.2"/>
    <row r="234" ht="12.75" customHeight="1" x14ac:dyDescent="0.2"/>
    <row r="235" ht="12.75" customHeight="1" x14ac:dyDescent="0.2"/>
    <row r="236" ht="12.75" customHeight="1" x14ac:dyDescent="0.2"/>
    <row r="237" ht="12.75" customHeight="1" x14ac:dyDescent="0.2"/>
    <row r="238" ht="12.75" customHeight="1" x14ac:dyDescent="0.2"/>
    <row r="239" ht="12.75" customHeight="1" x14ac:dyDescent="0.2"/>
    <row r="240" ht="12.75" customHeight="1" x14ac:dyDescent="0.2"/>
    <row r="241" ht="12.75" customHeight="1" x14ac:dyDescent="0.2"/>
    <row r="242" ht="12.75" customHeight="1" x14ac:dyDescent="0.2"/>
    <row r="243" ht="12.75" customHeight="1" x14ac:dyDescent="0.2"/>
    <row r="244" ht="12.75" customHeight="1" x14ac:dyDescent="0.2"/>
    <row r="245" ht="12.75" customHeight="1" x14ac:dyDescent="0.2"/>
    <row r="246" ht="12.75" customHeight="1" x14ac:dyDescent="0.2"/>
    <row r="247" ht="12.75" customHeight="1" x14ac:dyDescent="0.2"/>
    <row r="248" ht="12.75" customHeight="1" x14ac:dyDescent="0.2"/>
    <row r="249" ht="12.75" customHeight="1" x14ac:dyDescent="0.2"/>
    <row r="250" ht="12.75" customHeight="1" x14ac:dyDescent="0.2"/>
    <row r="251" ht="12.75" customHeight="1" x14ac:dyDescent="0.2"/>
    <row r="252" ht="12.75" customHeight="1" x14ac:dyDescent="0.2"/>
    <row r="253" ht="12.75" customHeight="1" x14ac:dyDescent="0.2"/>
    <row r="254" ht="12.75" customHeight="1" x14ac:dyDescent="0.2"/>
    <row r="255" ht="12.75" customHeight="1" x14ac:dyDescent="0.2"/>
    <row r="256" ht="12.75" customHeight="1" x14ac:dyDescent="0.2"/>
    <row r="257" ht="12.75" customHeight="1" x14ac:dyDescent="0.2"/>
    <row r="258" ht="12.75" customHeight="1" x14ac:dyDescent="0.2"/>
    <row r="259" ht="12.75" customHeight="1" x14ac:dyDescent="0.2"/>
    <row r="260" ht="12.75" customHeight="1" x14ac:dyDescent="0.2"/>
    <row r="261" ht="12.75" customHeight="1" x14ac:dyDescent="0.2"/>
    <row r="262" ht="12.75" customHeight="1" x14ac:dyDescent="0.2"/>
    <row r="263" ht="12.75" customHeight="1" x14ac:dyDescent="0.2"/>
    <row r="264" ht="12.75" customHeight="1" x14ac:dyDescent="0.2"/>
    <row r="265" ht="12.75" customHeight="1" x14ac:dyDescent="0.2"/>
    <row r="266" ht="12.75" customHeight="1" x14ac:dyDescent="0.2"/>
    <row r="267" ht="12.75" customHeight="1" x14ac:dyDescent="0.2"/>
    <row r="268" ht="12.75" customHeight="1" x14ac:dyDescent="0.2"/>
    <row r="269" ht="12.75" customHeight="1" x14ac:dyDescent="0.2"/>
    <row r="270" ht="12.75" customHeight="1" x14ac:dyDescent="0.2"/>
    <row r="271" ht="12.75" customHeight="1" x14ac:dyDescent="0.2"/>
    <row r="272" ht="12.75" customHeight="1" x14ac:dyDescent="0.2"/>
    <row r="273" ht="12.75" customHeight="1" x14ac:dyDescent="0.2"/>
    <row r="274" ht="12.75" customHeight="1" x14ac:dyDescent="0.2"/>
    <row r="275" ht="12.75" customHeight="1" x14ac:dyDescent="0.2"/>
    <row r="276" ht="12.75" customHeight="1" x14ac:dyDescent="0.2"/>
    <row r="277" ht="12.75" customHeight="1" x14ac:dyDescent="0.2"/>
    <row r="278" ht="12.75" customHeight="1" x14ac:dyDescent="0.2"/>
    <row r="279" ht="12.75" customHeight="1" x14ac:dyDescent="0.2"/>
    <row r="280" ht="12.75" customHeight="1" x14ac:dyDescent="0.2"/>
    <row r="281" ht="12.75" customHeight="1" x14ac:dyDescent="0.2"/>
    <row r="282" ht="12.75" customHeight="1" x14ac:dyDescent="0.2"/>
    <row r="283" ht="12.75" customHeight="1" x14ac:dyDescent="0.2"/>
    <row r="284" ht="12.75" customHeight="1" x14ac:dyDescent="0.2"/>
    <row r="285" ht="12.75" customHeight="1" x14ac:dyDescent="0.2"/>
    <row r="286" ht="12.75" customHeight="1" x14ac:dyDescent="0.2"/>
    <row r="287" ht="12.75" customHeight="1" x14ac:dyDescent="0.2"/>
    <row r="288" ht="12.75" customHeight="1" x14ac:dyDescent="0.2"/>
    <row r="289" ht="12.75" customHeight="1" x14ac:dyDescent="0.2"/>
    <row r="290" ht="12.75" customHeight="1" x14ac:dyDescent="0.2"/>
    <row r="291" ht="12.75" customHeight="1" x14ac:dyDescent="0.2"/>
    <row r="292" ht="12.75" customHeight="1" x14ac:dyDescent="0.2"/>
    <row r="293" ht="12.75" customHeight="1" x14ac:dyDescent="0.2"/>
    <row r="294" ht="12.75" customHeight="1" x14ac:dyDescent="0.2"/>
    <row r="295" ht="12.75" customHeight="1" x14ac:dyDescent="0.2"/>
    <row r="296" ht="12.75" customHeight="1" x14ac:dyDescent="0.2"/>
    <row r="297" ht="12.75" customHeight="1" x14ac:dyDescent="0.2"/>
    <row r="298" ht="12.75" customHeight="1" x14ac:dyDescent="0.2"/>
    <row r="299" ht="12.75" customHeight="1" x14ac:dyDescent="0.2"/>
    <row r="300" ht="12.75" customHeight="1" x14ac:dyDescent="0.2"/>
    <row r="301" ht="12.75" customHeight="1" x14ac:dyDescent="0.2"/>
    <row r="302" ht="12.75" customHeight="1" x14ac:dyDescent="0.2"/>
    <row r="303" ht="12.75" customHeight="1" x14ac:dyDescent="0.2"/>
    <row r="304" ht="12.75" customHeight="1" x14ac:dyDescent="0.2"/>
    <row r="305" ht="12.75" customHeight="1" x14ac:dyDescent="0.2"/>
    <row r="306" ht="12.75" customHeight="1" x14ac:dyDescent="0.2"/>
    <row r="307" ht="12.75" customHeight="1" x14ac:dyDescent="0.2"/>
    <row r="308" ht="12.75" customHeight="1" x14ac:dyDescent="0.2"/>
    <row r="309" ht="12.75" customHeight="1" x14ac:dyDescent="0.2"/>
    <row r="310" ht="12.75" customHeight="1" x14ac:dyDescent="0.2"/>
    <row r="311" ht="12.75" customHeight="1" x14ac:dyDescent="0.2"/>
    <row r="312" ht="12.75" customHeight="1" x14ac:dyDescent="0.2"/>
    <row r="313" ht="12.75" customHeight="1" x14ac:dyDescent="0.2"/>
    <row r="314" ht="12.75" customHeight="1" x14ac:dyDescent="0.2"/>
    <row r="315" ht="12.75" customHeight="1" x14ac:dyDescent="0.2"/>
    <row r="316" ht="12.75" customHeight="1" x14ac:dyDescent="0.2"/>
    <row r="317" ht="12.75" customHeight="1" x14ac:dyDescent="0.2"/>
    <row r="318" ht="12.75" customHeight="1" x14ac:dyDescent="0.2"/>
    <row r="319" ht="12.75" customHeight="1" x14ac:dyDescent="0.2"/>
    <row r="320" ht="12.75" customHeight="1" x14ac:dyDescent="0.2"/>
    <row r="321" ht="12.75" customHeight="1" x14ac:dyDescent="0.2"/>
    <row r="322" ht="12.75" customHeight="1" x14ac:dyDescent="0.2"/>
    <row r="323" ht="12.75" customHeight="1" x14ac:dyDescent="0.2"/>
    <row r="324" ht="12.75" customHeight="1" x14ac:dyDescent="0.2"/>
    <row r="325" ht="12.75" customHeight="1" x14ac:dyDescent="0.2"/>
    <row r="326" ht="12.75" customHeight="1" x14ac:dyDescent="0.2"/>
    <row r="327" ht="12.75" customHeight="1" x14ac:dyDescent="0.2"/>
    <row r="328" ht="12.75" customHeight="1" x14ac:dyDescent="0.2"/>
    <row r="329" ht="12.75" customHeight="1" x14ac:dyDescent="0.2"/>
    <row r="330" ht="12.75" customHeight="1" x14ac:dyDescent="0.2"/>
    <row r="331" ht="12.75" customHeight="1" x14ac:dyDescent="0.2"/>
    <row r="332" ht="12.75" customHeight="1" x14ac:dyDescent="0.2"/>
    <row r="333" ht="12.75" customHeight="1" x14ac:dyDescent="0.2"/>
    <row r="334" ht="12.75" customHeight="1" x14ac:dyDescent="0.2"/>
    <row r="335" ht="12.75" customHeight="1" x14ac:dyDescent="0.2"/>
    <row r="336" ht="12.75" customHeight="1" x14ac:dyDescent="0.2"/>
    <row r="337" ht="12.75" customHeight="1" x14ac:dyDescent="0.2"/>
    <row r="338" ht="12.75" customHeight="1" x14ac:dyDescent="0.2"/>
    <row r="339" ht="12.75" customHeight="1" x14ac:dyDescent="0.2"/>
    <row r="340" ht="12.75" customHeight="1" x14ac:dyDescent="0.2"/>
    <row r="341" ht="12.75" customHeight="1" x14ac:dyDescent="0.2"/>
    <row r="342" ht="12.75" customHeight="1" x14ac:dyDescent="0.2"/>
    <row r="343" ht="12.75" customHeight="1" x14ac:dyDescent="0.2"/>
    <row r="344" ht="12.75" customHeight="1" x14ac:dyDescent="0.2"/>
    <row r="345" ht="12.75" customHeight="1" x14ac:dyDescent="0.2"/>
    <row r="346" ht="12.75" customHeight="1" x14ac:dyDescent="0.2"/>
    <row r="347" ht="12.75" customHeight="1" x14ac:dyDescent="0.2"/>
    <row r="348" ht="12.75" customHeight="1" x14ac:dyDescent="0.2"/>
    <row r="349" ht="12.75" customHeight="1" x14ac:dyDescent="0.2"/>
    <row r="350" ht="12.75" customHeight="1" x14ac:dyDescent="0.2"/>
    <row r="351" ht="12.75" customHeight="1" x14ac:dyDescent="0.2"/>
    <row r="352" ht="12.75" customHeight="1" x14ac:dyDescent="0.2"/>
    <row r="353" ht="12.75" customHeight="1" x14ac:dyDescent="0.2"/>
    <row r="354" ht="12.75" customHeight="1" x14ac:dyDescent="0.2"/>
    <row r="355" ht="12.75" customHeight="1" x14ac:dyDescent="0.2"/>
    <row r="356" ht="12.75" customHeight="1" x14ac:dyDescent="0.2"/>
    <row r="357" ht="12.75" customHeight="1" x14ac:dyDescent="0.2"/>
    <row r="358" ht="12.75" customHeight="1" x14ac:dyDescent="0.2"/>
    <row r="359" ht="12.75" customHeight="1" x14ac:dyDescent="0.2"/>
    <row r="360" ht="12.75" customHeight="1" x14ac:dyDescent="0.2"/>
    <row r="361" ht="12.75" customHeight="1" x14ac:dyDescent="0.2"/>
    <row r="362" ht="12.75" customHeight="1" x14ac:dyDescent="0.2"/>
    <row r="363" ht="12.75" customHeight="1" x14ac:dyDescent="0.2"/>
    <row r="364" ht="12.75" customHeight="1" x14ac:dyDescent="0.2"/>
    <row r="365" ht="12.75" customHeight="1" x14ac:dyDescent="0.2"/>
    <row r="366" ht="12.75" customHeight="1" x14ac:dyDescent="0.2"/>
    <row r="367" ht="12.75" customHeight="1" x14ac:dyDescent="0.2"/>
    <row r="368" ht="12.75" customHeight="1" x14ac:dyDescent="0.2"/>
    <row r="369" ht="12.75" customHeight="1" x14ac:dyDescent="0.2"/>
    <row r="370" ht="12.75" customHeight="1" x14ac:dyDescent="0.2"/>
    <row r="371" ht="12.75" customHeight="1" x14ac:dyDescent="0.2"/>
    <row r="372" ht="12.75" customHeight="1" x14ac:dyDescent="0.2"/>
    <row r="373" ht="12.75" customHeight="1" x14ac:dyDescent="0.2"/>
    <row r="374" ht="12.75" customHeight="1" x14ac:dyDescent="0.2"/>
    <row r="375" ht="12.75" customHeight="1" x14ac:dyDescent="0.2"/>
    <row r="376" ht="12.75" customHeight="1" x14ac:dyDescent="0.2"/>
    <row r="377" ht="12.75" customHeight="1" x14ac:dyDescent="0.2"/>
    <row r="378" ht="12.75" customHeight="1" x14ac:dyDescent="0.2"/>
    <row r="379" ht="12.75" customHeight="1" x14ac:dyDescent="0.2"/>
    <row r="380" ht="12.75" customHeight="1" x14ac:dyDescent="0.2"/>
    <row r="381" ht="12.75" customHeight="1" x14ac:dyDescent="0.2"/>
    <row r="382" ht="12.75" customHeight="1" x14ac:dyDescent="0.2"/>
    <row r="383" ht="12.75" customHeight="1" x14ac:dyDescent="0.2"/>
    <row r="384" ht="12.75" customHeight="1" x14ac:dyDescent="0.2"/>
    <row r="385" ht="12.75" customHeight="1" x14ac:dyDescent="0.2"/>
    <row r="386" ht="12.75" customHeight="1" x14ac:dyDescent="0.2"/>
    <row r="387" ht="12.75" customHeight="1" x14ac:dyDescent="0.2"/>
    <row r="388" ht="12.75" customHeight="1" x14ac:dyDescent="0.2"/>
    <row r="389" ht="12.75" customHeight="1" x14ac:dyDescent="0.2"/>
    <row r="390" ht="12.75" customHeight="1" x14ac:dyDescent="0.2"/>
    <row r="391" ht="12.75" customHeight="1" x14ac:dyDescent="0.2"/>
    <row r="392" ht="12.75" customHeight="1" x14ac:dyDescent="0.2"/>
    <row r="393" ht="12.75" customHeight="1" x14ac:dyDescent="0.2"/>
    <row r="394" ht="12.75" customHeight="1" x14ac:dyDescent="0.2"/>
    <row r="395" ht="12.75" customHeight="1" x14ac:dyDescent="0.2"/>
    <row r="396" ht="12.75" customHeight="1" x14ac:dyDescent="0.2"/>
    <row r="397" ht="12.75" customHeight="1" x14ac:dyDescent="0.2"/>
    <row r="398" ht="12.75" customHeight="1" x14ac:dyDescent="0.2"/>
    <row r="399" ht="12.75" customHeight="1" x14ac:dyDescent="0.2"/>
    <row r="400" ht="12.75" customHeight="1" x14ac:dyDescent="0.2"/>
    <row r="401" ht="12.75" customHeight="1" x14ac:dyDescent="0.2"/>
    <row r="402" ht="12.75" customHeight="1" x14ac:dyDescent="0.2"/>
    <row r="403" ht="12.75" customHeight="1" x14ac:dyDescent="0.2"/>
    <row r="404" ht="12.75" customHeight="1" x14ac:dyDescent="0.2"/>
    <row r="405" ht="12.75" customHeight="1" x14ac:dyDescent="0.2"/>
    <row r="406" ht="12.75" customHeight="1" x14ac:dyDescent="0.2"/>
    <row r="407" ht="12.75" customHeight="1" x14ac:dyDescent="0.2"/>
    <row r="408" ht="12.75" customHeight="1" x14ac:dyDescent="0.2"/>
    <row r="409" ht="12.75" customHeight="1" x14ac:dyDescent="0.2"/>
    <row r="410" ht="12.75" customHeight="1" x14ac:dyDescent="0.2"/>
    <row r="411" ht="12.75" customHeight="1" x14ac:dyDescent="0.2"/>
    <row r="412" ht="12.75" customHeight="1" x14ac:dyDescent="0.2"/>
    <row r="413" ht="12.75" customHeight="1" x14ac:dyDescent="0.2"/>
    <row r="414" ht="12.75" customHeight="1" x14ac:dyDescent="0.2"/>
    <row r="415" ht="12.75" customHeight="1" x14ac:dyDescent="0.2"/>
    <row r="416" ht="12.75" customHeight="1" x14ac:dyDescent="0.2"/>
    <row r="417" ht="12.75" customHeight="1" x14ac:dyDescent="0.2"/>
    <row r="418" ht="12.75" customHeight="1" x14ac:dyDescent="0.2"/>
    <row r="419" ht="12.75" customHeight="1" x14ac:dyDescent="0.2"/>
    <row r="420" ht="12.75" customHeight="1" x14ac:dyDescent="0.2"/>
    <row r="421" ht="12.75" customHeight="1" x14ac:dyDescent="0.2"/>
    <row r="422" ht="12.75" customHeight="1" x14ac:dyDescent="0.2"/>
    <row r="423" ht="12.75" customHeight="1" x14ac:dyDescent="0.2"/>
    <row r="424" ht="12.75" customHeight="1" x14ac:dyDescent="0.2"/>
    <row r="425" ht="12.75" customHeight="1" x14ac:dyDescent="0.2"/>
    <row r="426" ht="12.75" customHeight="1" x14ac:dyDescent="0.2"/>
    <row r="427" ht="12.75" customHeight="1" x14ac:dyDescent="0.2"/>
    <row r="428" ht="12.75" customHeight="1" x14ac:dyDescent="0.2"/>
    <row r="429" ht="12.75" customHeight="1" x14ac:dyDescent="0.2"/>
    <row r="430" ht="12.75" customHeight="1" x14ac:dyDescent="0.2"/>
    <row r="431" ht="12.75" customHeight="1" x14ac:dyDescent="0.2"/>
    <row r="432" ht="12.75" customHeight="1" x14ac:dyDescent="0.2"/>
    <row r="433" ht="12.75" customHeight="1" x14ac:dyDescent="0.2"/>
    <row r="434" ht="12.75" customHeight="1" x14ac:dyDescent="0.2"/>
    <row r="435" ht="12.75" customHeight="1" x14ac:dyDescent="0.2"/>
    <row r="436" ht="12.75" customHeight="1" x14ac:dyDescent="0.2"/>
    <row r="437" ht="12.75" customHeight="1" x14ac:dyDescent="0.2"/>
    <row r="438" ht="12.75" customHeight="1" x14ac:dyDescent="0.2"/>
    <row r="439" ht="12.75" customHeight="1" x14ac:dyDescent="0.2"/>
    <row r="440" ht="12.75" customHeight="1" x14ac:dyDescent="0.2"/>
    <row r="441" ht="12.75" customHeight="1" x14ac:dyDescent="0.2"/>
    <row r="442" ht="12.75" customHeight="1" x14ac:dyDescent="0.2"/>
    <row r="443" ht="12.75" customHeight="1" x14ac:dyDescent="0.2"/>
    <row r="444" ht="12.75" customHeight="1" x14ac:dyDescent="0.2"/>
    <row r="445" ht="12.75" customHeight="1" x14ac:dyDescent="0.2"/>
    <row r="446" ht="12.75" customHeight="1" x14ac:dyDescent="0.2"/>
    <row r="447" ht="12.75" customHeight="1" x14ac:dyDescent="0.2"/>
    <row r="448" ht="12.75" customHeight="1" x14ac:dyDescent="0.2"/>
    <row r="449" ht="12.75" customHeight="1" x14ac:dyDescent="0.2"/>
    <row r="450" ht="12.75" customHeight="1" x14ac:dyDescent="0.2"/>
    <row r="451" ht="12.75" customHeight="1" x14ac:dyDescent="0.2"/>
    <row r="452" ht="12.75" customHeight="1" x14ac:dyDescent="0.2"/>
    <row r="453" ht="12.75" customHeight="1" x14ac:dyDescent="0.2"/>
    <row r="454" ht="12.75" customHeight="1" x14ac:dyDescent="0.2"/>
    <row r="455" ht="12.75" customHeight="1" x14ac:dyDescent="0.2"/>
    <row r="456" ht="12.75" customHeight="1" x14ac:dyDescent="0.2"/>
    <row r="457" ht="12.75" customHeight="1" x14ac:dyDescent="0.2"/>
    <row r="458" ht="12.75" customHeight="1" x14ac:dyDescent="0.2"/>
    <row r="459" ht="12.75" customHeight="1" x14ac:dyDescent="0.2"/>
    <row r="460" ht="12.75" customHeight="1" x14ac:dyDescent="0.2"/>
    <row r="461" ht="12.75" customHeight="1" x14ac:dyDescent="0.2"/>
    <row r="462" ht="12.75" customHeight="1" x14ac:dyDescent="0.2"/>
    <row r="463" ht="12.75" customHeight="1" x14ac:dyDescent="0.2"/>
    <row r="464" ht="12.75" customHeight="1" x14ac:dyDescent="0.2"/>
    <row r="465" ht="12.75" customHeight="1" x14ac:dyDescent="0.2"/>
    <row r="466" ht="12.75" customHeight="1" x14ac:dyDescent="0.2"/>
    <row r="467" ht="12.75" customHeight="1" x14ac:dyDescent="0.2"/>
    <row r="468" ht="12.75" customHeight="1" x14ac:dyDescent="0.2"/>
    <row r="469" ht="12.75" customHeight="1" x14ac:dyDescent="0.2"/>
    <row r="470" ht="12.75" customHeight="1" x14ac:dyDescent="0.2"/>
    <row r="471" ht="12.75" customHeight="1" x14ac:dyDescent="0.2"/>
    <row r="472" ht="12.75" customHeight="1" x14ac:dyDescent="0.2"/>
    <row r="473" ht="12.75" customHeight="1" x14ac:dyDescent="0.2"/>
    <row r="474" ht="12.75" customHeight="1" x14ac:dyDescent="0.2"/>
    <row r="475" ht="12.75" customHeight="1" x14ac:dyDescent="0.2"/>
    <row r="476" ht="12.75" customHeight="1" x14ac:dyDescent="0.2"/>
    <row r="477" ht="12.75" customHeight="1" x14ac:dyDescent="0.2"/>
    <row r="478" ht="12.75" customHeight="1" x14ac:dyDescent="0.2"/>
    <row r="479" ht="12.75" customHeight="1" x14ac:dyDescent="0.2"/>
    <row r="480" ht="12.75" customHeight="1" x14ac:dyDescent="0.2"/>
    <row r="481" ht="12.75" customHeight="1" x14ac:dyDescent="0.2"/>
    <row r="482" ht="12.75" customHeight="1" x14ac:dyDescent="0.2"/>
    <row r="483" ht="12.75" customHeight="1" x14ac:dyDescent="0.2"/>
    <row r="484" ht="12.75" customHeight="1" x14ac:dyDescent="0.2"/>
    <row r="485" ht="12.75" customHeight="1" x14ac:dyDescent="0.2"/>
    <row r="486" ht="12.75" customHeight="1" x14ac:dyDescent="0.2"/>
    <row r="487" ht="12.75" customHeight="1" x14ac:dyDescent="0.2"/>
    <row r="488" ht="12.75" customHeight="1" x14ac:dyDescent="0.2"/>
    <row r="489" ht="12.75" customHeight="1" x14ac:dyDescent="0.2"/>
    <row r="490" ht="12.75" customHeight="1" x14ac:dyDescent="0.2"/>
    <row r="491" ht="12.75" customHeight="1" x14ac:dyDescent="0.2"/>
    <row r="492" ht="12.75" customHeight="1" x14ac:dyDescent="0.2"/>
    <row r="493" ht="12.75" customHeight="1" x14ac:dyDescent="0.2"/>
    <row r="494" ht="12.75" customHeight="1" x14ac:dyDescent="0.2"/>
    <row r="495" ht="12.75" customHeight="1" x14ac:dyDescent="0.2"/>
    <row r="496" ht="12.75" customHeight="1" x14ac:dyDescent="0.2"/>
    <row r="497" ht="12.75" customHeight="1" x14ac:dyDescent="0.2"/>
    <row r="498" ht="12.75" customHeight="1" x14ac:dyDescent="0.2"/>
    <row r="499" ht="12.75" customHeight="1" x14ac:dyDescent="0.2"/>
    <row r="500" ht="12.75" customHeight="1" x14ac:dyDescent="0.2"/>
    <row r="501" ht="12.75" customHeight="1" x14ac:dyDescent="0.2"/>
    <row r="502" ht="12.75" customHeight="1" x14ac:dyDescent="0.2"/>
    <row r="503" ht="12.75" customHeight="1" x14ac:dyDescent="0.2"/>
    <row r="504" ht="12.75" customHeight="1" x14ac:dyDescent="0.2"/>
    <row r="505" ht="12.75" customHeight="1" x14ac:dyDescent="0.2"/>
    <row r="506" ht="12.75" customHeight="1" x14ac:dyDescent="0.2"/>
    <row r="507" ht="12.75" customHeight="1" x14ac:dyDescent="0.2"/>
    <row r="508" ht="12.75" customHeight="1" x14ac:dyDescent="0.2"/>
    <row r="509" ht="12.75" customHeight="1" x14ac:dyDescent="0.2"/>
    <row r="510" ht="12.75" customHeight="1" x14ac:dyDescent="0.2"/>
    <row r="511" ht="12.75" customHeight="1" x14ac:dyDescent="0.2"/>
    <row r="512" ht="12.75" customHeight="1" x14ac:dyDescent="0.2"/>
    <row r="513" ht="12.75" customHeight="1" x14ac:dyDescent="0.2"/>
    <row r="514" ht="12.75" customHeight="1" x14ac:dyDescent="0.2"/>
    <row r="515" ht="12.75" customHeight="1" x14ac:dyDescent="0.2"/>
    <row r="516" ht="12.75" customHeight="1" x14ac:dyDescent="0.2"/>
    <row r="517" ht="12.75" customHeight="1" x14ac:dyDescent="0.2"/>
    <row r="518" ht="12.75" customHeight="1" x14ac:dyDescent="0.2"/>
    <row r="519" ht="12.75" customHeight="1" x14ac:dyDescent="0.2"/>
    <row r="520" ht="12.75" customHeight="1" x14ac:dyDescent="0.2"/>
    <row r="521" ht="12.75" customHeight="1" x14ac:dyDescent="0.2"/>
    <row r="522" ht="12.75" customHeight="1" x14ac:dyDescent="0.2"/>
    <row r="523" ht="12.75" customHeight="1" x14ac:dyDescent="0.2"/>
    <row r="524" ht="12.75" customHeight="1" x14ac:dyDescent="0.2"/>
    <row r="525" ht="12.75" customHeight="1" x14ac:dyDescent="0.2"/>
    <row r="526" ht="12.75" customHeight="1" x14ac:dyDescent="0.2"/>
    <row r="527" ht="12.75" customHeight="1" x14ac:dyDescent="0.2"/>
    <row r="528" ht="12.75" customHeight="1" x14ac:dyDescent="0.2"/>
    <row r="529" ht="12.75" customHeight="1" x14ac:dyDescent="0.2"/>
    <row r="530" ht="12.75" customHeight="1" x14ac:dyDescent="0.2"/>
    <row r="531" ht="12.75" customHeight="1" x14ac:dyDescent="0.2"/>
    <row r="532" ht="12.75" customHeight="1" x14ac:dyDescent="0.2"/>
    <row r="533" ht="12.75" customHeight="1" x14ac:dyDescent="0.2"/>
    <row r="534" ht="12.75" customHeight="1" x14ac:dyDescent="0.2"/>
    <row r="535" ht="12.75" customHeight="1" x14ac:dyDescent="0.2"/>
    <row r="536" ht="12.75" customHeight="1" x14ac:dyDescent="0.2"/>
    <row r="537" ht="12.75" customHeight="1" x14ac:dyDescent="0.2"/>
    <row r="538" ht="12.75" customHeight="1" x14ac:dyDescent="0.2"/>
    <row r="539" ht="12.75" customHeight="1" x14ac:dyDescent="0.2"/>
    <row r="540" ht="12.75" customHeight="1" x14ac:dyDescent="0.2"/>
    <row r="541" ht="12.75" customHeight="1" x14ac:dyDescent="0.2"/>
    <row r="542" ht="12.75" customHeight="1" x14ac:dyDescent="0.2"/>
    <row r="543" ht="12.75" customHeight="1" x14ac:dyDescent="0.2"/>
    <row r="544" ht="12.75" customHeight="1" x14ac:dyDescent="0.2"/>
    <row r="545" ht="12.75" customHeight="1" x14ac:dyDescent="0.2"/>
    <row r="546" ht="12.75" customHeight="1" x14ac:dyDescent="0.2"/>
    <row r="547" ht="12.75" customHeight="1" x14ac:dyDescent="0.2"/>
    <row r="548" ht="12.75" customHeight="1" x14ac:dyDescent="0.2"/>
    <row r="549" ht="12.75" customHeight="1" x14ac:dyDescent="0.2"/>
    <row r="550" ht="12.75" customHeight="1" x14ac:dyDescent="0.2"/>
    <row r="551" ht="12.75" customHeight="1" x14ac:dyDescent="0.2"/>
    <row r="552" ht="12.75" customHeight="1" x14ac:dyDescent="0.2"/>
    <row r="553" ht="12.75" customHeight="1" x14ac:dyDescent="0.2"/>
    <row r="554" ht="12.75" customHeight="1" x14ac:dyDescent="0.2"/>
    <row r="555" ht="12.75" customHeight="1" x14ac:dyDescent="0.2"/>
    <row r="556" ht="12.75" customHeight="1" x14ac:dyDescent="0.2"/>
    <row r="557" ht="12.75" customHeight="1" x14ac:dyDescent="0.2"/>
    <row r="558" ht="12.75" customHeight="1" x14ac:dyDescent="0.2"/>
    <row r="559" ht="12.75" customHeight="1" x14ac:dyDescent="0.2"/>
    <row r="560" ht="12.75" customHeight="1" x14ac:dyDescent="0.2"/>
    <row r="561" ht="12.75" customHeight="1" x14ac:dyDescent="0.2"/>
    <row r="562" ht="12.75" customHeight="1" x14ac:dyDescent="0.2"/>
    <row r="563" ht="12.75" customHeight="1" x14ac:dyDescent="0.2"/>
    <row r="564" ht="12.75" customHeight="1" x14ac:dyDescent="0.2"/>
    <row r="565" ht="12.75" customHeight="1" x14ac:dyDescent="0.2"/>
    <row r="566" ht="12.75" customHeight="1" x14ac:dyDescent="0.2"/>
    <row r="567" ht="12.75" customHeight="1" x14ac:dyDescent="0.2"/>
    <row r="568" ht="12.75" customHeight="1" x14ac:dyDescent="0.2"/>
    <row r="569" ht="12.75" customHeight="1" x14ac:dyDescent="0.2"/>
    <row r="570" ht="12.75" customHeight="1" x14ac:dyDescent="0.2"/>
    <row r="571" ht="12.75" customHeight="1" x14ac:dyDescent="0.2"/>
    <row r="572" ht="12.75" customHeight="1" x14ac:dyDescent="0.2"/>
    <row r="573" ht="12.75" customHeight="1" x14ac:dyDescent="0.2"/>
    <row r="574" ht="12.75" customHeight="1" x14ac:dyDescent="0.2"/>
    <row r="575" ht="12.75" customHeight="1" x14ac:dyDescent="0.2"/>
    <row r="576" ht="12.75" customHeight="1" x14ac:dyDescent="0.2"/>
    <row r="577" ht="12.75" customHeight="1" x14ac:dyDescent="0.2"/>
    <row r="578" ht="12.75" customHeight="1" x14ac:dyDescent="0.2"/>
    <row r="579" ht="12.75" customHeight="1" x14ac:dyDescent="0.2"/>
    <row r="580" ht="12.75" customHeight="1" x14ac:dyDescent="0.2"/>
    <row r="581" ht="12.75" customHeight="1" x14ac:dyDescent="0.2"/>
    <row r="582" ht="12.75" customHeight="1" x14ac:dyDescent="0.2"/>
    <row r="583" ht="12.75" customHeight="1" x14ac:dyDescent="0.2"/>
    <row r="584" ht="12.75" customHeight="1" x14ac:dyDescent="0.2"/>
    <row r="585" ht="12.75" customHeight="1" x14ac:dyDescent="0.2"/>
    <row r="586" ht="12.75" customHeight="1" x14ac:dyDescent="0.2"/>
    <row r="587" ht="12.75" customHeight="1" x14ac:dyDescent="0.2"/>
    <row r="588" ht="12.75" customHeight="1" x14ac:dyDescent="0.2"/>
    <row r="589" ht="12.75" customHeight="1" x14ac:dyDescent="0.2"/>
    <row r="590" ht="12.75" customHeight="1" x14ac:dyDescent="0.2"/>
    <row r="591" ht="12.75" customHeight="1" x14ac:dyDescent="0.2"/>
    <row r="592" ht="12.75" customHeight="1" x14ac:dyDescent="0.2"/>
    <row r="593" ht="12.75" customHeight="1" x14ac:dyDescent="0.2"/>
    <row r="594" ht="12.75" customHeight="1" x14ac:dyDescent="0.2"/>
    <row r="595" ht="12.75" customHeight="1" x14ac:dyDescent="0.2"/>
    <row r="596" ht="12.75" customHeight="1" x14ac:dyDescent="0.2"/>
    <row r="597" ht="12.75" customHeight="1" x14ac:dyDescent="0.2"/>
    <row r="598" ht="12.75" customHeight="1" x14ac:dyDescent="0.2"/>
    <row r="599" ht="12.75" customHeight="1" x14ac:dyDescent="0.2"/>
    <row r="600" ht="12.75" customHeight="1" x14ac:dyDescent="0.2"/>
    <row r="601" ht="12.75" customHeight="1" x14ac:dyDescent="0.2"/>
    <row r="602" ht="12.75" customHeight="1" x14ac:dyDescent="0.2"/>
    <row r="603" ht="12.75" customHeight="1" x14ac:dyDescent="0.2"/>
    <row r="604" ht="12.75" customHeight="1" x14ac:dyDescent="0.2"/>
    <row r="605" ht="12.75" customHeight="1" x14ac:dyDescent="0.2"/>
    <row r="606" ht="12.75" customHeight="1" x14ac:dyDescent="0.2"/>
    <row r="607" ht="12.75" customHeight="1" x14ac:dyDescent="0.2"/>
    <row r="608" ht="12.75" customHeight="1" x14ac:dyDescent="0.2"/>
    <row r="609" ht="12.75" customHeight="1" x14ac:dyDescent="0.2"/>
    <row r="610" ht="12.75" customHeight="1" x14ac:dyDescent="0.2"/>
    <row r="611" ht="12.75" customHeight="1" x14ac:dyDescent="0.2"/>
    <row r="612" ht="12.75" customHeight="1" x14ac:dyDescent="0.2"/>
    <row r="613" ht="12.75" customHeight="1" x14ac:dyDescent="0.2"/>
    <row r="614" ht="12.75" customHeight="1" x14ac:dyDescent="0.2"/>
    <row r="615" ht="12.75" customHeight="1" x14ac:dyDescent="0.2"/>
    <row r="616" ht="12.75" customHeight="1" x14ac:dyDescent="0.2"/>
    <row r="617" ht="12.75" customHeight="1" x14ac:dyDescent="0.2"/>
    <row r="618" ht="12.75" customHeight="1" x14ac:dyDescent="0.2"/>
    <row r="619" ht="12.75" customHeight="1" x14ac:dyDescent="0.2"/>
    <row r="620" ht="12.75" customHeight="1" x14ac:dyDescent="0.2"/>
    <row r="621" ht="12.75" customHeight="1" x14ac:dyDescent="0.2"/>
    <row r="622" ht="12.75" customHeight="1" x14ac:dyDescent="0.2"/>
    <row r="623" ht="12.75" customHeight="1" x14ac:dyDescent="0.2"/>
    <row r="624" ht="12.75" customHeight="1" x14ac:dyDescent="0.2"/>
    <row r="625" ht="12.75" customHeight="1" x14ac:dyDescent="0.2"/>
    <row r="626" ht="12.75" customHeight="1" x14ac:dyDescent="0.2"/>
    <row r="627" ht="12.75" customHeight="1" x14ac:dyDescent="0.2"/>
    <row r="628" ht="12.75" customHeight="1" x14ac:dyDescent="0.2"/>
    <row r="629" ht="12.75" customHeight="1" x14ac:dyDescent="0.2"/>
    <row r="630" ht="12.75" customHeight="1" x14ac:dyDescent="0.2"/>
    <row r="631" ht="12.75" customHeight="1" x14ac:dyDescent="0.2"/>
    <row r="632" ht="12.75" customHeight="1" x14ac:dyDescent="0.2"/>
    <row r="633" ht="12.75" customHeight="1" x14ac:dyDescent="0.2"/>
    <row r="634" ht="12.75" customHeight="1" x14ac:dyDescent="0.2"/>
    <row r="635" ht="12.75" customHeight="1" x14ac:dyDescent="0.2"/>
    <row r="636" ht="12.75" customHeight="1" x14ac:dyDescent="0.2"/>
    <row r="637" ht="12.75" customHeight="1" x14ac:dyDescent="0.2"/>
    <row r="638" ht="12.75" customHeight="1" x14ac:dyDescent="0.2"/>
    <row r="639" ht="12.75" customHeight="1" x14ac:dyDescent="0.2"/>
    <row r="640" ht="12.75" customHeight="1" x14ac:dyDescent="0.2"/>
    <row r="641" ht="12.75" customHeight="1" x14ac:dyDescent="0.2"/>
    <row r="642" ht="12.75" customHeight="1" x14ac:dyDescent="0.2"/>
    <row r="643" ht="12.75" customHeight="1" x14ac:dyDescent="0.2"/>
    <row r="644" ht="12.75" customHeight="1" x14ac:dyDescent="0.2"/>
    <row r="645" ht="12.75" customHeight="1" x14ac:dyDescent="0.2"/>
    <row r="646" ht="12.75" customHeight="1" x14ac:dyDescent="0.2"/>
    <row r="647" ht="12.75" customHeight="1" x14ac:dyDescent="0.2"/>
    <row r="648" ht="12.75" customHeight="1" x14ac:dyDescent="0.2"/>
    <row r="649" ht="12.75" customHeight="1" x14ac:dyDescent="0.2"/>
    <row r="650" ht="12.75" customHeight="1" x14ac:dyDescent="0.2"/>
    <row r="651" ht="12.75" customHeight="1" x14ac:dyDescent="0.2"/>
    <row r="652" ht="12.75" customHeight="1" x14ac:dyDescent="0.2"/>
    <row r="653" ht="12.75" customHeight="1" x14ac:dyDescent="0.2"/>
    <row r="654" ht="12.75" customHeight="1" x14ac:dyDescent="0.2"/>
    <row r="655" ht="12.75" customHeight="1" x14ac:dyDescent="0.2"/>
    <row r="656" ht="12.75" customHeight="1" x14ac:dyDescent="0.2"/>
    <row r="657" ht="12.75" customHeight="1" x14ac:dyDescent="0.2"/>
    <row r="658" ht="12.75" customHeight="1" x14ac:dyDescent="0.2"/>
    <row r="659" ht="12.75" customHeight="1" x14ac:dyDescent="0.2"/>
    <row r="660" ht="12.75" customHeight="1" x14ac:dyDescent="0.2"/>
    <row r="661" ht="12.75" customHeight="1" x14ac:dyDescent="0.2"/>
    <row r="662" ht="12.75" customHeight="1" x14ac:dyDescent="0.2"/>
    <row r="663" ht="12.75" customHeight="1" x14ac:dyDescent="0.2"/>
    <row r="664" ht="12.75" customHeight="1" x14ac:dyDescent="0.2"/>
    <row r="665" ht="12.75" customHeight="1" x14ac:dyDescent="0.2"/>
    <row r="666" ht="12.75" customHeight="1" x14ac:dyDescent="0.2"/>
    <row r="667" ht="12.75" customHeight="1" x14ac:dyDescent="0.2"/>
    <row r="668" ht="12.75" customHeight="1" x14ac:dyDescent="0.2"/>
    <row r="669" ht="12.75" customHeight="1" x14ac:dyDescent="0.2"/>
    <row r="670" ht="12.75" customHeight="1" x14ac:dyDescent="0.2"/>
    <row r="671" ht="12.75" customHeight="1" x14ac:dyDescent="0.2"/>
    <row r="672" ht="12.75" customHeight="1" x14ac:dyDescent="0.2"/>
    <row r="673" ht="12.75" customHeight="1" x14ac:dyDescent="0.2"/>
    <row r="674" ht="12.75" customHeight="1" x14ac:dyDescent="0.2"/>
    <row r="675" ht="12.75" customHeight="1" x14ac:dyDescent="0.2"/>
    <row r="676" ht="12.75" customHeight="1" x14ac:dyDescent="0.2"/>
    <row r="677" ht="12.75" customHeight="1" x14ac:dyDescent="0.2"/>
    <row r="678" ht="12.75" customHeight="1" x14ac:dyDescent="0.2"/>
    <row r="679" ht="12.75" customHeight="1" x14ac:dyDescent="0.2"/>
    <row r="680" ht="12.75" customHeight="1" x14ac:dyDescent="0.2"/>
    <row r="681" ht="12.75" customHeight="1" x14ac:dyDescent="0.2"/>
    <row r="682" ht="12.75" customHeight="1" x14ac:dyDescent="0.2"/>
    <row r="683" ht="12.75" customHeight="1" x14ac:dyDescent="0.2"/>
    <row r="684" ht="12.75" customHeight="1" x14ac:dyDescent="0.2"/>
    <row r="685" ht="12.75" customHeight="1" x14ac:dyDescent="0.2"/>
    <row r="686" ht="12.75" customHeight="1" x14ac:dyDescent="0.2"/>
    <row r="687" ht="12.75" customHeight="1" x14ac:dyDescent="0.2"/>
    <row r="688" ht="12.75" customHeight="1" x14ac:dyDescent="0.2"/>
    <row r="689" ht="12.75" customHeight="1" x14ac:dyDescent="0.2"/>
    <row r="690" ht="12.75" customHeight="1" x14ac:dyDescent="0.2"/>
    <row r="691" ht="12.75" customHeight="1" x14ac:dyDescent="0.2"/>
    <row r="692" ht="12.75" customHeight="1" x14ac:dyDescent="0.2"/>
    <row r="693" ht="12.75" customHeight="1" x14ac:dyDescent="0.2"/>
    <row r="694" ht="12.75" customHeight="1" x14ac:dyDescent="0.2"/>
    <row r="695" ht="12.75" customHeight="1" x14ac:dyDescent="0.2"/>
    <row r="696" ht="12.75" customHeight="1" x14ac:dyDescent="0.2"/>
    <row r="697" ht="12.75" customHeight="1" x14ac:dyDescent="0.2"/>
    <row r="698" ht="12.75" customHeight="1" x14ac:dyDescent="0.2"/>
    <row r="699" ht="12.75" customHeight="1" x14ac:dyDescent="0.2"/>
    <row r="700" ht="12.75" customHeight="1" x14ac:dyDescent="0.2"/>
    <row r="701" ht="12.75" customHeight="1" x14ac:dyDescent="0.2"/>
    <row r="702" ht="12.75" customHeight="1" x14ac:dyDescent="0.2"/>
    <row r="703" ht="12.75" customHeight="1" x14ac:dyDescent="0.2"/>
    <row r="704" ht="12.75" customHeight="1" x14ac:dyDescent="0.2"/>
    <row r="705" ht="12.75" customHeight="1" x14ac:dyDescent="0.2"/>
    <row r="706" ht="12.75" customHeight="1" x14ac:dyDescent="0.2"/>
    <row r="707" ht="12.75" customHeight="1" x14ac:dyDescent="0.2"/>
    <row r="708" ht="12.75" customHeight="1" x14ac:dyDescent="0.2"/>
    <row r="709" ht="12.75" customHeight="1" x14ac:dyDescent="0.2"/>
    <row r="710" ht="12.75" customHeight="1" x14ac:dyDescent="0.2"/>
    <row r="711" ht="12.75" customHeight="1" x14ac:dyDescent="0.2"/>
    <row r="712" ht="12.75" customHeight="1" x14ac:dyDescent="0.2"/>
    <row r="713" ht="12.75" customHeight="1" x14ac:dyDescent="0.2"/>
    <row r="714" ht="12.75" customHeight="1" x14ac:dyDescent="0.2"/>
    <row r="715" ht="12.75" customHeight="1" x14ac:dyDescent="0.2"/>
    <row r="716" ht="12.75" customHeight="1" x14ac:dyDescent="0.2"/>
    <row r="717" ht="12.75" customHeight="1" x14ac:dyDescent="0.2"/>
    <row r="718" ht="12.75" customHeight="1" x14ac:dyDescent="0.2"/>
    <row r="719" ht="12.75" customHeight="1" x14ac:dyDescent="0.2"/>
    <row r="720" ht="12.75" customHeight="1" x14ac:dyDescent="0.2"/>
    <row r="721" ht="12.75" customHeight="1" x14ac:dyDescent="0.2"/>
    <row r="722" ht="12.75" customHeight="1" x14ac:dyDescent="0.2"/>
    <row r="723" ht="12.75" customHeight="1" x14ac:dyDescent="0.2"/>
    <row r="724" ht="12.75" customHeight="1" x14ac:dyDescent="0.2"/>
    <row r="725" ht="12.75" customHeight="1" x14ac:dyDescent="0.2"/>
    <row r="726" ht="12.75" customHeight="1" x14ac:dyDescent="0.2"/>
    <row r="727" ht="12.75" customHeight="1" x14ac:dyDescent="0.2"/>
    <row r="728" ht="12.75" customHeight="1" x14ac:dyDescent="0.2"/>
    <row r="729" ht="12.75" customHeight="1" x14ac:dyDescent="0.2"/>
    <row r="730" ht="12.75" customHeight="1" x14ac:dyDescent="0.2"/>
    <row r="731" ht="12.75" customHeight="1" x14ac:dyDescent="0.2"/>
    <row r="732" ht="12.75" customHeight="1" x14ac:dyDescent="0.2"/>
    <row r="733" ht="12.75" customHeight="1" x14ac:dyDescent="0.2"/>
    <row r="734" ht="12.75" customHeight="1" x14ac:dyDescent="0.2"/>
    <row r="735" ht="12.75" customHeight="1" x14ac:dyDescent="0.2"/>
    <row r="736" ht="12.75" customHeight="1" x14ac:dyDescent="0.2"/>
    <row r="737" ht="12.75" customHeight="1" x14ac:dyDescent="0.2"/>
    <row r="738" ht="12.75" customHeight="1" x14ac:dyDescent="0.2"/>
    <row r="739" ht="12.75" customHeight="1" x14ac:dyDescent="0.2"/>
    <row r="740" ht="12.75" customHeight="1" x14ac:dyDescent="0.2"/>
    <row r="741" ht="12.75" customHeight="1" x14ac:dyDescent="0.2"/>
    <row r="742" ht="12.75" customHeight="1" x14ac:dyDescent="0.2"/>
    <row r="743" ht="12.75" customHeight="1" x14ac:dyDescent="0.2"/>
    <row r="744" ht="12.75" customHeight="1" x14ac:dyDescent="0.2"/>
    <row r="745" ht="12.75" customHeight="1" x14ac:dyDescent="0.2"/>
    <row r="746" ht="12.75" customHeight="1" x14ac:dyDescent="0.2"/>
    <row r="747" ht="12.75" customHeight="1" x14ac:dyDescent="0.2"/>
    <row r="748" ht="12.75" customHeight="1" x14ac:dyDescent="0.2"/>
    <row r="749" ht="12.75" customHeight="1" x14ac:dyDescent="0.2"/>
    <row r="750" ht="12.75" customHeight="1" x14ac:dyDescent="0.2"/>
    <row r="751" ht="12.75" customHeight="1" x14ac:dyDescent="0.2"/>
    <row r="752" ht="12.75" customHeight="1" x14ac:dyDescent="0.2"/>
    <row r="753" ht="12.75" customHeight="1" x14ac:dyDescent="0.2"/>
    <row r="754" ht="12.75" customHeight="1" x14ac:dyDescent="0.2"/>
    <row r="755" ht="12.75" customHeight="1" x14ac:dyDescent="0.2"/>
    <row r="756" ht="12.75" customHeight="1" x14ac:dyDescent="0.2"/>
    <row r="757" ht="12.75" customHeight="1" x14ac:dyDescent="0.2"/>
    <row r="758" ht="12.75" customHeight="1" x14ac:dyDescent="0.2"/>
    <row r="759" ht="12.75" customHeight="1" x14ac:dyDescent="0.2"/>
    <row r="760" ht="12.75" customHeight="1" x14ac:dyDescent="0.2"/>
    <row r="761" ht="12.75" customHeight="1" x14ac:dyDescent="0.2"/>
    <row r="762" ht="12.75" customHeight="1" x14ac:dyDescent="0.2"/>
    <row r="763" ht="12.75" customHeight="1" x14ac:dyDescent="0.2"/>
    <row r="764" ht="12.75" customHeight="1" x14ac:dyDescent="0.2"/>
    <row r="765" ht="12.75" customHeight="1" x14ac:dyDescent="0.2"/>
    <row r="766" ht="12.75" customHeight="1" x14ac:dyDescent="0.2"/>
    <row r="767" ht="12.75" customHeight="1" x14ac:dyDescent="0.2"/>
    <row r="768" ht="12.75" customHeight="1" x14ac:dyDescent="0.2"/>
    <row r="769" ht="12.75" customHeight="1" x14ac:dyDescent="0.2"/>
    <row r="770" ht="12.75" customHeight="1" x14ac:dyDescent="0.2"/>
    <row r="771" ht="12.75" customHeight="1" x14ac:dyDescent="0.2"/>
    <row r="772" ht="12.75" customHeight="1" x14ac:dyDescent="0.2"/>
    <row r="773" ht="12.75" customHeight="1" x14ac:dyDescent="0.2"/>
    <row r="774" ht="12.75" customHeight="1" x14ac:dyDescent="0.2"/>
    <row r="775" ht="12.75" customHeight="1" x14ac:dyDescent="0.2"/>
    <row r="776" ht="12.75" customHeight="1" x14ac:dyDescent="0.2"/>
    <row r="777" ht="12.75" customHeight="1" x14ac:dyDescent="0.2"/>
    <row r="778" ht="12.75" customHeight="1" x14ac:dyDescent="0.2"/>
    <row r="779" ht="12.75" customHeight="1" x14ac:dyDescent="0.2"/>
    <row r="780" ht="12.75" customHeight="1" x14ac:dyDescent="0.2"/>
    <row r="781" ht="12.75" customHeight="1" x14ac:dyDescent="0.2"/>
    <row r="782" ht="12.75" customHeight="1" x14ac:dyDescent="0.2"/>
    <row r="783" ht="12.75" customHeight="1" x14ac:dyDescent="0.2"/>
    <row r="784" ht="12.75" customHeight="1" x14ac:dyDescent="0.2"/>
    <row r="785" ht="12.75" customHeight="1" x14ac:dyDescent="0.2"/>
    <row r="786" ht="12.75" customHeight="1" x14ac:dyDescent="0.2"/>
    <row r="787" ht="12.75" customHeight="1" x14ac:dyDescent="0.2"/>
    <row r="788" ht="12.75" customHeight="1" x14ac:dyDescent="0.2"/>
    <row r="789" ht="12.75" customHeight="1" x14ac:dyDescent="0.2"/>
    <row r="790" ht="12.75" customHeight="1" x14ac:dyDescent="0.2"/>
    <row r="791" ht="12.75" customHeight="1" x14ac:dyDescent="0.2"/>
    <row r="792" ht="12.75" customHeight="1" x14ac:dyDescent="0.2"/>
    <row r="793" ht="12.75" customHeight="1" x14ac:dyDescent="0.2"/>
    <row r="794" ht="12.75" customHeight="1" x14ac:dyDescent="0.2"/>
    <row r="795" ht="12.75" customHeight="1" x14ac:dyDescent="0.2"/>
    <row r="796" ht="12.75" customHeight="1" x14ac:dyDescent="0.2"/>
    <row r="797" ht="12.75" customHeight="1" x14ac:dyDescent="0.2"/>
    <row r="798" ht="12.75" customHeight="1" x14ac:dyDescent="0.2"/>
    <row r="799" ht="12.75" customHeight="1" x14ac:dyDescent="0.2"/>
    <row r="800" ht="12.75" customHeight="1" x14ac:dyDescent="0.2"/>
    <row r="801" ht="12.75" customHeight="1" x14ac:dyDescent="0.2"/>
    <row r="802" ht="12.75" customHeight="1" x14ac:dyDescent="0.2"/>
    <row r="803" ht="12.75" customHeight="1" x14ac:dyDescent="0.2"/>
    <row r="804" ht="12.75" customHeight="1" x14ac:dyDescent="0.2"/>
    <row r="805" ht="12.75" customHeight="1" x14ac:dyDescent="0.2"/>
    <row r="806" ht="12.75" customHeight="1" x14ac:dyDescent="0.2"/>
    <row r="807" ht="12.75" customHeight="1" x14ac:dyDescent="0.2"/>
    <row r="808" ht="12.75" customHeight="1" x14ac:dyDescent="0.2"/>
    <row r="809" ht="12.75" customHeight="1" x14ac:dyDescent="0.2"/>
    <row r="810" ht="12.75" customHeight="1" x14ac:dyDescent="0.2"/>
    <row r="811" ht="12.75" customHeight="1" x14ac:dyDescent="0.2"/>
    <row r="812" ht="12.75" customHeight="1" x14ac:dyDescent="0.2"/>
    <row r="813" ht="12.75" customHeight="1" x14ac:dyDescent="0.2"/>
    <row r="814" ht="12.75" customHeight="1" x14ac:dyDescent="0.2"/>
    <row r="815" ht="12.75" customHeight="1" x14ac:dyDescent="0.2"/>
    <row r="816" ht="12.75" customHeight="1" x14ac:dyDescent="0.2"/>
    <row r="817" ht="12.75" customHeight="1" x14ac:dyDescent="0.2"/>
    <row r="818" ht="12.75" customHeight="1" x14ac:dyDescent="0.2"/>
    <row r="819" ht="12.75" customHeight="1" x14ac:dyDescent="0.2"/>
    <row r="820" ht="12.75" customHeight="1" x14ac:dyDescent="0.2"/>
    <row r="821" ht="12.75" customHeight="1" x14ac:dyDescent="0.2"/>
    <row r="822" ht="12.75" customHeight="1" x14ac:dyDescent="0.2"/>
    <row r="823" ht="12.75" customHeight="1" x14ac:dyDescent="0.2"/>
    <row r="824" ht="12.75" customHeight="1" x14ac:dyDescent="0.2"/>
    <row r="825" ht="12.75" customHeight="1" x14ac:dyDescent="0.2"/>
    <row r="826" ht="12.75" customHeight="1" x14ac:dyDescent="0.2"/>
    <row r="827" ht="12.75" customHeight="1" x14ac:dyDescent="0.2"/>
    <row r="828" ht="12.75" customHeight="1" x14ac:dyDescent="0.2"/>
    <row r="829" ht="12.75" customHeight="1" x14ac:dyDescent="0.2"/>
    <row r="830" ht="12.75" customHeight="1" x14ac:dyDescent="0.2"/>
    <row r="831" ht="12.75" customHeight="1" x14ac:dyDescent="0.2"/>
    <row r="832" ht="12.75" customHeight="1" x14ac:dyDescent="0.2"/>
    <row r="833" ht="12.75" customHeight="1" x14ac:dyDescent="0.2"/>
    <row r="834" ht="12.75" customHeight="1" x14ac:dyDescent="0.2"/>
    <row r="835" ht="12.75" customHeight="1" x14ac:dyDescent="0.2"/>
    <row r="836" ht="12.75" customHeight="1" x14ac:dyDescent="0.2"/>
    <row r="837" ht="12.75" customHeight="1" x14ac:dyDescent="0.2"/>
    <row r="838" ht="12.75" customHeight="1" x14ac:dyDescent="0.2"/>
    <row r="839" ht="12.75" customHeight="1" x14ac:dyDescent="0.2"/>
    <row r="840" ht="12.75" customHeight="1" x14ac:dyDescent="0.2"/>
    <row r="841" ht="12.75" customHeight="1" x14ac:dyDescent="0.2"/>
    <row r="842" ht="12.75" customHeight="1" x14ac:dyDescent="0.2"/>
    <row r="843" ht="12.75" customHeight="1" x14ac:dyDescent="0.2"/>
    <row r="844" ht="12.75" customHeight="1" x14ac:dyDescent="0.2"/>
    <row r="845" ht="12.75" customHeight="1" x14ac:dyDescent="0.2"/>
    <row r="846" ht="12.75" customHeight="1" x14ac:dyDescent="0.2"/>
    <row r="847" ht="12.75" customHeight="1" x14ac:dyDescent="0.2"/>
    <row r="848" ht="12.75" customHeight="1" x14ac:dyDescent="0.2"/>
    <row r="849" ht="12.75" customHeight="1" x14ac:dyDescent="0.2"/>
    <row r="850" ht="12.75" customHeight="1" x14ac:dyDescent="0.2"/>
    <row r="851" ht="12.75" customHeight="1" x14ac:dyDescent="0.2"/>
    <row r="852" ht="12.75" customHeight="1" x14ac:dyDescent="0.2"/>
    <row r="853" ht="12.75" customHeight="1" x14ac:dyDescent="0.2"/>
    <row r="854" ht="12.75" customHeight="1" x14ac:dyDescent="0.2"/>
    <row r="855" ht="12.75" customHeight="1" x14ac:dyDescent="0.2"/>
    <row r="856" ht="12.75" customHeight="1" x14ac:dyDescent="0.2"/>
    <row r="857" ht="12.75" customHeight="1" x14ac:dyDescent="0.2"/>
    <row r="858" ht="12.75" customHeight="1" x14ac:dyDescent="0.2"/>
    <row r="859" ht="12.75" customHeight="1" x14ac:dyDescent="0.2"/>
    <row r="860" ht="12.75" customHeight="1" x14ac:dyDescent="0.2"/>
    <row r="861" ht="12.75" customHeight="1" x14ac:dyDescent="0.2"/>
    <row r="862" ht="12.75" customHeight="1" x14ac:dyDescent="0.2"/>
    <row r="863" ht="12.75" customHeight="1" x14ac:dyDescent="0.2"/>
    <row r="864" ht="12.75" customHeight="1" x14ac:dyDescent="0.2"/>
    <row r="865" ht="12.75" customHeight="1" x14ac:dyDescent="0.2"/>
    <row r="866" ht="12.75" customHeight="1" x14ac:dyDescent="0.2"/>
    <row r="867" ht="12.75" customHeight="1" x14ac:dyDescent="0.2"/>
    <row r="868" ht="12.75" customHeight="1" x14ac:dyDescent="0.2"/>
    <row r="869" ht="12.75" customHeight="1" x14ac:dyDescent="0.2"/>
    <row r="870" ht="12.75" customHeight="1" x14ac:dyDescent="0.2"/>
    <row r="871" ht="12.75" customHeight="1" x14ac:dyDescent="0.2"/>
    <row r="872" ht="12.75" customHeight="1" x14ac:dyDescent="0.2"/>
    <row r="873" ht="12.75" customHeight="1" x14ac:dyDescent="0.2"/>
    <row r="874" ht="12.75" customHeight="1" x14ac:dyDescent="0.2"/>
    <row r="875" ht="12.75" customHeight="1" x14ac:dyDescent="0.2"/>
    <row r="876" ht="12.75" customHeight="1" x14ac:dyDescent="0.2"/>
    <row r="877" ht="12.75" customHeight="1" x14ac:dyDescent="0.2"/>
    <row r="878" ht="12.75" customHeight="1" x14ac:dyDescent="0.2"/>
    <row r="879" ht="12.75" customHeight="1" x14ac:dyDescent="0.2"/>
    <row r="880" ht="12.75" customHeight="1" x14ac:dyDescent="0.2"/>
    <row r="881" ht="12.75" customHeight="1" x14ac:dyDescent="0.2"/>
    <row r="882" ht="12.75" customHeight="1" x14ac:dyDescent="0.2"/>
    <row r="883" ht="12.75" customHeight="1" x14ac:dyDescent="0.2"/>
    <row r="884" ht="12.75" customHeight="1" x14ac:dyDescent="0.2"/>
    <row r="885" ht="12.75" customHeight="1" x14ac:dyDescent="0.2"/>
    <row r="886" ht="12.75" customHeight="1" x14ac:dyDescent="0.2"/>
    <row r="887" ht="12.75" customHeight="1" x14ac:dyDescent="0.2"/>
    <row r="888" ht="12.75" customHeight="1" x14ac:dyDescent="0.2"/>
    <row r="889" ht="12.75" customHeight="1" x14ac:dyDescent="0.2"/>
    <row r="890" ht="12.75" customHeight="1" x14ac:dyDescent="0.2"/>
    <row r="891" ht="12.75" customHeight="1" x14ac:dyDescent="0.2"/>
    <row r="892" ht="12.75" customHeight="1" x14ac:dyDescent="0.2"/>
    <row r="893" ht="12.75" customHeight="1" x14ac:dyDescent="0.2"/>
    <row r="894" ht="12.75" customHeight="1" x14ac:dyDescent="0.2"/>
    <row r="895" ht="12.75" customHeight="1" x14ac:dyDescent="0.2"/>
    <row r="896" ht="12.75" customHeight="1" x14ac:dyDescent="0.2"/>
    <row r="897" ht="12.75" customHeight="1" x14ac:dyDescent="0.2"/>
    <row r="898" ht="12.75" customHeight="1" x14ac:dyDescent="0.2"/>
    <row r="899" ht="12.75" customHeight="1" x14ac:dyDescent="0.2"/>
    <row r="900" ht="12.75" customHeight="1" x14ac:dyDescent="0.2"/>
    <row r="901" ht="12.75" customHeight="1" x14ac:dyDescent="0.2"/>
    <row r="902" ht="12.75" customHeight="1" x14ac:dyDescent="0.2"/>
    <row r="903" ht="12.75" customHeight="1" x14ac:dyDescent="0.2"/>
    <row r="904" ht="12.75" customHeight="1" x14ac:dyDescent="0.2"/>
    <row r="905" ht="12.75" customHeight="1" x14ac:dyDescent="0.2"/>
    <row r="906" ht="12.75" customHeight="1" x14ac:dyDescent="0.2"/>
    <row r="907" ht="12.75" customHeight="1" x14ac:dyDescent="0.2"/>
    <row r="908" ht="12.75" customHeight="1" x14ac:dyDescent="0.2"/>
    <row r="909" ht="12.75" customHeight="1" x14ac:dyDescent="0.2"/>
    <row r="910" ht="12.75" customHeight="1" x14ac:dyDescent="0.2"/>
    <row r="911" ht="12.75" customHeight="1" x14ac:dyDescent="0.2"/>
    <row r="912" ht="12.75" customHeight="1" x14ac:dyDescent="0.2"/>
    <row r="913" ht="12.75" customHeight="1" x14ac:dyDescent="0.2"/>
    <row r="914" ht="12.75" customHeight="1" x14ac:dyDescent="0.2"/>
    <row r="915" ht="12.75" customHeight="1" x14ac:dyDescent="0.2"/>
    <row r="916" ht="12.75" customHeight="1" x14ac:dyDescent="0.2"/>
    <row r="917" ht="12.75" customHeight="1" x14ac:dyDescent="0.2"/>
    <row r="918" ht="12.75" customHeight="1" x14ac:dyDescent="0.2"/>
    <row r="919" ht="12.75" customHeight="1" x14ac:dyDescent="0.2"/>
    <row r="920" ht="12.75" customHeight="1" x14ac:dyDescent="0.2"/>
    <row r="921" ht="12.75" customHeight="1" x14ac:dyDescent="0.2"/>
    <row r="922" ht="12.75" customHeight="1" x14ac:dyDescent="0.2"/>
    <row r="923" ht="12.75" customHeight="1" x14ac:dyDescent="0.2"/>
    <row r="924" ht="12.75" customHeight="1" x14ac:dyDescent="0.2"/>
    <row r="925" ht="12.75" customHeight="1" x14ac:dyDescent="0.2"/>
    <row r="926" ht="12.75" customHeight="1" x14ac:dyDescent="0.2"/>
    <row r="927" ht="12.75" customHeight="1" x14ac:dyDescent="0.2"/>
    <row r="928" ht="12.75" customHeight="1" x14ac:dyDescent="0.2"/>
    <row r="929" ht="12.75" customHeight="1" x14ac:dyDescent="0.2"/>
    <row r="930" ht="12.75" customHeight="1" x14ac:dyDescent="0.2"/>
    <row r="931" ht="12.75" customHeight="1" x14ac:dyDescent="0.2"/>
    <row r="932" ht="12.75" customHeight="1" x14ac:dyDescent="0.2"/>
    <row r="933" ht="12.75" customHeight="1" x14ac:dyDescent="0.2"/>
    <row r="934" ht="12.75" customHeight="1" x14ac:dyDescent="0.2"/>
    <row r="935" ht="12.75" customHeight="1" x14ac:dyDescent="0.2"/>
    <row r="936" ht="12.75" customHeight="1" x14ac:dyDescent="0.2"/>
    <row r="937" ht="12.75" customHeight="1" x14ac:dyDescent="0.2"/>
    <row r="938" ht="12.75" customHeight="1" x14ac:dyDescent="0.2"/>
    <row r="939" ht="12.75" customHeight="1" x14ac:dyDescent="0.2"/>
    <row r="940" ht="12.75" customHeight="1" x14ac:dyDescent="0.2"/>
    <row r="941" ht="12.75" customHeight="1" x14ac:dyDescent="0.2"/>
    <row r="942" ht="12.75" customHeight="1" x14ac:dyDescent="0.2"/>
    <row r="943" ht="12.75" customHeight="1" x14ac:dyDescent="0.2"/>
    <row r="944" ht="12.75" customHeight="1" x14ac:dyDescent="0.2"/>
    <row r="945" ht="12.75" customHeight="1" x14ac:dyDescent="0.2"/>
    <row r="946" ht="12.75" customHeight="1" x14ac:dyDescent="0.2"/>
    <row r="947" ht="12.75" customHeight="1" x14ac:dyDescent="0.2"/>
    <row r="948" ht="12.75" customHeight="1" x14ac:dyDescent="0.2"/>
    <row r="949" ht="12.75" customHeight="1" x14ac:dyDescent="0.2"/>
    <row r="950" ht="12.75" customHeight="1" x14ac:dyDescent="0.2"/>
    <row r="951" ht="12.75" customHeight="1" x14ac:dyDescent="0.2"/>
    <row r="952" ht="12.75" customHeight="1" x14ac:dyDescent="0.2"/>
    <row r="953" ht="12.75" customHeight="1" x14ac:dyDescent="0.2"/>
    <row r="954" ht="12.75" customHeight="1" x14ac:dyDescent="0.2"/>
    <row r="955" ht="12.75" customHeight="1" x14ac:dyDescent="0.2"/>
    <row r="956" ht="12.75" customHeight="1" x14ac:dyDescent="0.2"/>
    <row r="957" ht="12.75" customHeight="1" x14ac:dyDescent="0.2"/>
    <row r="958" ht="12.75" customHeight="1" x14ac:dyDescent="0.2"/>
    <row r="959" ht="12.75" customHeight="1" x14ac:dyDescent="0.2"/>
    <row r="960" ht="12.75" customHeight="1" x14ac:dyDescent="0.2"/>
    <row r="961" ht="12.75" customHeight="1" x14ac:dyDescent="0.2"/>
    <row r="962" ht="12.75" customHeight="1" x14ac:dyDescent="0.2"/>
    <row r="963" ht="12.75" customHeight="1" x14ac:dyDescent="0.2"/>
    <row r="964" ht="12.75" customHeight="1" x14ac:dyDescent="0.2"/>
    <row r="965" ht="12.75" customHeight="1" x14ac:dyDescent="0.2"/>
    <row r="966" ht="12.75" customHeight="1" x14ac:dyDescent="0.2"/>
    <row r="967" ht="12.75" customHeight="1" x14ac:dyDescent="0.2"/>
    <row r="968" ht="12.75" customHeight="1" x14ac:dyDescent="0.2"/>
    <row r="969" ht="12.75" customHeight="1" x14ac:dyDescent="0.2"/>
    <row r="970" ht="12.75" customHeight="1" x14ac:dyDescent="0.2"/>
    <row r="971" ht="12.75" customHeight="1" x14ac:dyDescent="0.2"/>
    <row r="972" ht="12.75" customHeight="1" x14ac:dyDescent="0.2"/>
    <row r="973" ht="12.75" customHeight="1" x14ac:dyDescent="0.2"/>
    <row r="974" ht="12.75" customHeight="1" x14ac:dyDescent="0.2"/>
    <row r="975" ht="12.75" customHeight="1" x14ac:dyDescent="0.2"/>
    <row r="976" ht="12.75" customHeight="1" x14ac:dyDescent="0.2"/>
    <row r="977" ht="12.75" customHeight="1" x14ac:dyDescent="0.2"/>
    <row r="978" ht="12.75" customHeight="1" x14ac:dyDescent="0.2"/>
    <row r="979" ht="12.75" customHeight="1" x14ac:dyDescent="0.2"/>
    <row r="980" ht="12.75" customHeight="1" x14ac:dyDescent="0.2"/>
    <row r="981" ht="12.75" customHeight="1" x14ac:dyDescent="0.2"/>
    <row r="982" ht="12.75" customHeight="1" x14ac:dyDescent="0.2"/>
    <row r="983" ht="12.75" customHeight="1" x14ac:dyDescent="0.2"/>
    <row r="984" ht="12.75" customHeight="1" x14ac:dyDescent="0.2"/>
    <row r="985" ht="12.75" customHeight="1" x14ac:dyDescent="0.2"/>
    <row r="986" ht="12.75" customHeight="1" x14ac:dyDescent="0.2"/>
    <row r="987" ht="12.75" customHeight="1" x14ac:dyDescent="0.2"/>
    <row r="988" ht="12.75" customHeight="1" x14ac:dyDescent="0.2"/>
    <row r="989" ht="12.75" customHeight="1" x14ac:dyDescent="0.2"/>
    <row r="990" ht="12.75" customHeight="1" x14ac:dyDescent="0.2"/>
    <row r="991" ht="12.75" customHeight="1" x14ac:dyDescent="0.2"/>
    <row r="992" ht="12.75" customHeight="1" x14ac:dyDescent="0.2"/>
    <row r="993" ht="12.75" customHeight="1" x14ac:dyDescent="0.2"/>
    <row r="994" ht="12.75" customHeight="1" x14ac:dyDescent="0.2"/>
    <row r="995" ht="12.75" customHeight="1" x14ac:dyDescent="0.2"/>
    <row r="996" ht="12.75" customHeight="1" x14ac:dyDescent="0.2"/>
    <row r="997" ht="12.75" customHeight="1" x14ac:dyDescent="0.2"/>
    <row r="998" ht="12.75" customHeight="1" x14ac:dyDescent="0.2"/>
    <row r="999" ht="12.75" customHeight="1" x14ac:dyDescent="0.2"/>
    <row r="1000" ht="12.75" customHeight="1" x14ac:dyDescent="0.2"/>
  </sheetData>
  <conditionalFormatting sqref="D3">
    <cfRule type="notContainsBlanks" dxfId="10" priority="1">
      <formula>LEN(TRIM(D3))&gt;0</formula>
    </cfRule>
  </conditionalFormatting>
  <dataValidations count="3">
    <dataValidation type="list" allowBlank="1" showErrorMessage="1" sqref="E9:E37" xr:uid="{00000000-0002-0000-1700-000000000000}">
      <formula1>"_,Leeg,Restafval,E-Waste,Metaal,Restafval + Metaal,Restafval + E-Waste,E-Waste + Metaal,Restafval + E-Waste + Metaal"</formula1>
    </dataValidation>
    <dataValidation type="list" allowBlank="1" showErrorMessage="1" sqref="D8:D37" xr:uid="{00000000-0002-0000-1700-000001000000}">
      <formula1>$B$83:$B$98</formula1>
    </dataValidation>
    <dataValidation type="list" allowBlank="1" showErrorMessage="1" sqref="G9:G37" xr:uid="{00000000-0002-0000-1700-000002000000}">
      <formula1>"_,Geen brandstof,Diesel,Benzine,LPG,CNG/LNG,Waterstof,Elektrisch"</formula1>
    </dataValidation>
  </dataValidations>
  <pageMargins left="0.78749999999999998" right="0.78749999999999998" top="1.0249999999999999" bottom="1.0249999999999999" header="0" footer="0"/>
  <pageSetup paperSize="9" orientation="portrait"/>
  <headerFooter>
    <oddHeader>&amp;C&amp;A</oddHeader>
    <oddFooter>&amp;CPage &amp;P</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K1000"/>
  <sheetViews>
    <sheetView workbookViewId="0">
      <selection activeCell="E4" sqref="E4"/>
    </sheetView>
  </sheetViews>
  <sheetFormatPr defaultColWidth="14.42578125" defaultRowHeight="15" customHeight="1" x14ac:dyDescent="0.2"/>
  <cols>
    <col min="1" max="1" width="8" customWidth="1"/>
    <col min="2" max="2" width="6.140625" customWidth="1"/>
    <col min="3" max="3" width="25.42578125" customWidth="1"/>
    <col min="4" max="4" width="68" customWidth="1"/>
    <col min="5" max="9" width="11.5703125" customWidth="1"/>
    <col min="10" max="10" width="33.85546875" customWidth="1"/>
    <col min="11" max="26" width="11.5703125" customWidth="1"/>
  </cols>
  <sheetData>
    <row r="1" spans="1:11" ht="12.75" customHeight="1" x14ac:dyDescent="0.2">
      <c r="A1" s="1"/>
      <c r="B1" s="2"/>
      <c r="C1" s="2"/>
      <c r="D1" s="2"/>
      <c r="E1" s="2"/>
      <c r="F1" s="2"/>
      <c r="G1" s="2"/>
      <c r="H1" s="2"/>
      <c r="I1" s="2"/>
      <c r="J1" s="65"/>
      <c r="K1" s="2"/>
    </row>
    <row r="2" spans="1:11" ht="12.75" customHeight="1" x14ac:dyDescent="0.2">
      <c r="A2" s="1"/>
      <c r="B2" s="8"/>
      <c r="C2" s="7" t="s">
        <v>466</v>
      </c>
      <c r="D2" s="8"/>
      <c r="E2" s="8"/>
      <c r="F2" s="8"/>
      <c r="G2" s="8"/>
      <c r="H2" s="8"/>
      <c r="I2" s="8"/>
      <c r="J2" s="33"/>
      <c r="K2" s="2"/>
    </row>
    <row r="3" spans="1:11" ht="12.75" customHeight="1" x14ac:dyDescent="0.4">
      <c r="A3" s="1"/>
      <c r="B3" s="8"/>
      <c r="C3" s="7" t="s">
        <v>417</v>
      </c>
      <c r="E3" s="54" t="str">
        <f>IF(ISBLANK(D3),"Voer de frequentie in van deze route!","ok")</f>
        <v>Voer de frequentie in van deze route!</v>
      </c>
      <c r="F3" s="8"/>
      <c r="G3" s="8"/>
      <c r="H3" s="8"/>
      <c r="I3" s="8"/>
      <c r="J3" s="33"/>
      <c r="K3" s="2"/>
    </row>
    <row r="4" spans="1:11" ht="12.75" customHeight="1" x14ac:dyDescent="0.4">
      <c r="A4" s="1"/>
      <c r="B4" s="8"/>
      <c r="C4" s="7" t="s">
        <v>122</v>
      </c>
      <c r="D4" s="8">
        <f>Voertuigen!D102</f>
        <v>0</v>
      </c>
      <c r="E4" s="54" t="str">
        <f>IF(OR(ISBLANK(D4),D4=0),"Voer een voertuig in bij tabblad voertuigen!","ok")</f>
        <v>Voer een voertuig in bij tabblad voertuigen!</v>
      </c>
      <c r="F4" s="8"/>
      <c r="G4" s="8"/>
      <c r="H4" s="8"/>
      <c r="I4" s="8"/>
      <c r="J4" s="33"/>
      <c r="K4" s="2"/>
    </row>
    <row r="5" spans="1:11" ht="12.75" customHeight="1" x14ac:dyDescent="0.4">
      <c r="A5" s="1"/>
      <c r="B5" s="8"/>
      <c r="C5" s="7" t="s">
        <v>418</v>
      </c>
      <c r="D5" s="8" t="str">
        <f>Voertuigen!E153</f>
        <v>-</v>
      </c>
      <c r="E5" s="54" t="str">
        <f>IF((D5="-"),"Voer een soort brandstof in bij tabblad voertuigen!","ok")</f>
        <v>Voer een soort brandstof in bij tabblad voertuigen!</v>
      </c>
      <c r="F5" s="8"/>
      <c r="G5" s="8"/>
      <c r="H5" s="8"/>
      <c r="I5" s="8"/>
      <c r="J5" s="33"/>
      <c r="K5" s="2"/>
    </row>
    <row r="6" spans="1:11" ht="12.75" customHeight="1" x14ac:dyDescent="0.2">
      <c r="A6" s="1"/>
      <c r="B6" s="8"/>
      <c r="C6" s="8"/>
      <c r="D6" s="8"/>
      <c r="E6" s="8"/>
      <c r="F6" s="8"/>
      <c r="G6" s="8"/>
      <c r="H6" s="8"/>
      <c r="I6" s="8"/>
      <c r="J6" s="33"/>
      <c r="K6" s="2"/>
    </row>
    <row r="7" spans="1:11" ht="12.75" customHeight="1" x14ac:dyDescent="0.2">
      <c r="A7" s="1"/>
      <c r="B7" s="8"/>
      <c r="C7" s="7" t="s">
        <v>419</v>
      </c>
      <c r="D7" s="7" t="s">
        <v>420</v>
      </c>
      <c r="E7" s="7" t="s">
        <v>421</v>
      </c>
      <c r="F7" s="7" t="s">
        <v>422</v>
      </c>
      <c r="G7" s="7" t="s">
        <v>423</v>
      </c>
      <c r="H7" s="7" t="s">
        <v>147</v>
      </c>
      <c r="I7" s="7" t="s">
        <v>424</v>
      </c>
      <c r="J7" s="7" t="s">
        <v>425</v>
      </c>
      <c r="K7" s="2"/>
    </row>
    <row r="8" spans="1:11" ht="12.75" customHeight="1" x14ac:dyDescent="0.2">
      <c r="A8" s="1"/>
      <c r="B8" s="8"/>
      <c r="C8" s="8">
        <v>1</v>
      </c>
      <c r="D8" s="39" t="s">
        <v>81</v>
      </c>
      <c r="E8" s="8" t="s">
        <v>427</v>
      </c>
      <c r="F8" s="8"/>
      <c r="G8" s="8"/>
      <c r="I8" s="8"/>
      <c r="J8" s="33"/>
      <c r="K8" s="2"/>
    </row>
    <row r="9" spans="1:11" ht="12.75" customHeight="1" x14ac:dyDescent="0.2">
      <c r="A9" s="1"/>
      <c r="B9" s="8"/>
      <c r="C9" s="8">
        <v>2</v>
      </c>
      <c r="D9" s="39" t="s">
        <v>81</v>
      </c>
      <c r="E9" s="39" t="s">
        <v>81</v>
      </c>
      <c r="G9" s="39" t="s">
        <v>81</v>
      </c>
      <c r="I9" s="8" t="str">
        <f t="shared" ref="I9:I37" si="0">IF(OR(F9="",G9="_"),IF(D9="_","","Vul de ontbrekende gegevens in"),"ok")</f>
        <v/>
      </c>
      <c r="J9" s="33" t="str">
        <f>IF(D9="_","",(IF(OR(D5=G9,D5="Hybride"),"Klopt","De ingevulde brandstofsoort klopt niet")))</f>
        <v/>
      </c>
      <c r="K9" s="2"/>
    </row>
    <row r="10" spans="1:11" ht="12.75" customHeight="1" x14ac:dyDescent="0.2">
      <c r="A10" s="1"/>
      <c r="B10" s="8"/>
      <c r="C10" s="8">
        <v>3</v>
      </c>
      <c r="D10" s="39" t="s">
        <v>81</v>
      </c>
      <c r="E10" s="39" t="s">
        <v>81</v>
      </c>
      <c r="G10" s="39" t="s">
        <v>81</v>
      </c>
      <c r="I10" s="8" t="str">
        <f t="shared" si="0"/>
        <v/>
      </c>
      <c r="J10" s="33" t="str">
        <f>IF(D10="_","",(IF(OR(D5=G10,D5="Hybride"),"Klopt","De ingevulde brandstofsoort klopt niet")))</f>
        <v/>
      </c>
      <c r="K10" s="2"/>
    </row>
    <row r="11" spans="1:11" ht="12.75" customHeight="1" x14ac:dyDescent="0.2">
      <c r="A11" s="1"/>
      <c r="B11" s="8"/>
      <c r="C11" s="8">
        <v>4</v>
      </c>
      <c r="D11" s="39" t="s">
        <v>81</v>
      </c>
      <c r="E11" s="39" t="s">
        <v>81</v>
      </c>
      <c r="G11" s="39" t="s">
        <v>81</v>
      </c>
      <c r="I11" s="8" t="str">
        <f t="shared" si="0"/>
        <v/>
      </c>
      <c r="J11" s="33" t="str">
        <f>IF(D11="_","",(IF(OR(D5=G11,D5="Hybride"),"Klopt","De ingevulde brandstofsoort klopt niet")))</f>
        <v/>
      </c>
      <c r="K11" s="2"/>
    </row>
    <row r="12" spans="1:11" ht="12.75" customHeight="1" x14ac:dyDescent="0.2">
      <c r="A12" s="1"/>
      <c r="B12" s="8"/>
      <c r="C12" s="8">
        <v>5</v>
      </c>
      <c r="D12" s="39" t="s">
        <v>81</v>
      </c>
      <c r="E12" s="39" t="s">
        <v>81</v>
      </c>
      <c r="G12" s="39" t="s">
        <v>81</v>
      </c>
      <c r="I12" s="8" t="str">
        <f t="shared" si="0"/>
        <v/>
      </c>
      <c r="J12" s="33" t="str">
        <f>IF(D12="_","",(IF(OR(D5=G12,D5="Hybride"),"Klopt","De ingevulde brandstofsoort klopt niet")))</f>
        <v/>
      </c>
      <c r="K12" s="2"/>
    </row>
    <row r="13" spans="1:11" ht="12.75" customHeight="1" x14ac:dyDescent="0.2">
      <c r="A13" s="1"/>
      <c r="B13" s="8"/>
      <c r="C13" s="8">
        <v>6</v>
      </c>
      <c r="D13" s="39" t="s">
        <v>81</v>
      </c>
      <c r="E13" s="39" t="s">
        <v>81</v>
      </c>
      <c r="G13" s="39" t="s">
        <v>81</v>
      </c>
      <c r="I13" s="8" t="str">
        <f t="shared" si="0"/>
        <v/>
      </c>
      <c r="J13" s="33" t="str">
        <f>IF(D13="_","",(IF(OR(D5=G13,D5="Hybride"),"Klopt","De ingevulde brandstofsoort klopt niet")))</f>
        <v/>
      </c>
      <c r="K13" s="2"/>
    </row>
    <row r="14" spans="1:11" ht="12.75" customHeight="1" x14ac:dyDescent="0.2">
      <c r="A14" s="1"/>
      <c r="B14" s="8"/>
      <c r="C14" s="8">
        <v>7</v>
      </c>
      <c r="D14" s="39" t="s">
        <v>81</v>
      </c>
      <c r="E14" s="39" t="s">
        <v>81</v>
      </c>
      <c r="G14" s="39" t="s">
        <v>81</v>
      </c>
      <c r="I14" s="8" t="str">
        <f t="shared" si="0"/>
        <v/>
      </c>
      <c r="J14" s="33" t="str">
        <f>IF(D14="_","",(IF(OR(D5=G14,D5="Hybride"),"Klopt","De ingevulde brandstofsoort klopt niet")))</f>
        <v/>
      </c>
      <c r="K14" s="2"/>
    </row>
    <row r="15" spans="1:11" ht="12.75" customHeight="1" x14ac:dyDescent="0.2">
      <c r="A15" s="1"/>
      <c r="B15" s="8"/>
      <c r="C15" s="8">
        <v>8</v>
      </c>
      <c r="D15" s="39" t="s">
        <v>81</v>
      </c>
      <c r="E15" s="39" t="s">
        <v>81</v>
      </c>
      <c r="G15" s="39" t="s">
        <v>81</v>
      </c>
      <c r="I15" s="8" t="str">
        <f t="shared" si="0"/>
        <v/>
      </c>
      <c r="J15" s="33" t="str">
        <f>IF(D15="_","",(IF(OR(D5=G15,D5="Hybride"),"Klopt","De ingevulde brandstofsoort klopt niet")))</f>
        <v/>
      </c>
      <c r="K15" s="2"/>
    </row>
    <row r="16" spans="1:11" ht="12.75" customHeight="1" x14ac:dyDescent="0.2">
      <c r="A16" s="1"/>
      <c r="B16" s="8"/>
      <c r="C16" s="8">
        <v>9</v>
      </c>
      <c r="D16" s="39" t="s">
        <v>81</v>
      </c>
      <c r="E16" s="39" t="s">
        <v>81</v>
      </c>
      <c r="G16" s="39" t="s">
        <v>81</v>
      </c>
      <c r="I16" s="8" t="str">
        <f t="shared" si="0"/>
        <v/>
      </c>
      <c r="J16" s="33" t="str">
        <f>IF(D16="_","",(IF(OR(D5=G16,D5="Hybride"),"Klopt","De ingevulde brandstofsoort klopt niet")))</f>
        <v/>
      </c>
      <c r="K16" s="2"/>
    </row>
    <row r="17" spans="1:11" ht="12.75" customHeight="1" x14ac:dyDescent="0.2">
      <c r="A17" s="1"/>
      <c r="B17" s="8"/>
      <c r="C17" s="8">
        <v>10</v>
      </c>
      <c r="D17" s="39" t="s">
        <v>81</v>
      </c>
      <c r="E17" s="39" t="s">
        <v>81</v>
      </c>
      <c r="G17" s="39" t="s">
        <v>81</v>
      </c>
      <c r="I17" s="8" t="str">
        <f t="shared" si="0"/>
        <v/>
      </c>
      <c r="J17" s="33" t="str">
        <f>IF(D17="_","",(IF(OR(D5=G17,D5="Hybride"),"Klopt","De ingevulde brandstofsoort klopt niet")))</f>
        <v/>
      </c>
      <c r="K17" s="2"/>
    </row>
    <row r="18" spans="1:11" ht="12.75" customHeight="1" x14ac:dyDescent="0.2">
      <c r="A18" s="1"/>
      <c r="B18" s="8"/>
      <c r="C18" s="8">
        <v>11</v>
      </c>
      <c r="D18" s="39" t="s">
        <v>81</v>
      </c>
      <c r="E18" s="39" t="s">
        <v>81</v>
      </c>
      <c r="G18" s="39" t="s">
        <v>81</v>
      </c>
      <c r="I18" s="8" t="str">
        <f t="shared" si="0"/>
        <v/>
      </c>
      <c r="J18" s="33" t="str">
        <f>IF(D18="_","",(IF(OR(D5=G18,D5="Hybride"),"Klopt","De ingevulde brandstofsoort klopt niet")))</f>
        <v/>
      </c>
      <c r="K18" s="2"/>
    </row>
    <row r="19" spans="1:11" ht="12.75" customHeight="1" x14ac:dyDescent="0.2">
      <c r="A19" s="1"/>
      <c r="B19" s="8"/>
      <c r="C19" s="8">
        <v>12</v>
      </c>
      <c r="D19" s="39" t="s">
        <v>81</v>
      </c>
      <c r="E19" s="39" t="s">
        <v>81</v>
      </c>
      <c r="G19" s="39" t="s">
        <v>81</v>
      </c>
      <c r="H19" s="39" t="s">
        <v>431</v>
      </c>
      <c r="I19" s="8" t="str">
        <f t="shared" si="0"/>
        <v/>
      </c>
      <c r="J19" s="33" t="str">
        <f>IF(D19="_","",(IF(OR(D5=G19,D5="Hybride"),"Klopt","De ingevulde brandstofsoort klopt niet")))</f>
        <v/>
      </c>
      <c r="K19" s="2"/>
    </row>
    <row r="20" spans="1:11" ht="12.75" customHeight="1" x14ac:dyDescent="0.2">
      <c r="A20" s="1"/>
      <c r="B20" s="8"/>
      <c r="C20" s="8">
        <v>13</v>
      </c>
      <c r="D20" s="39" t="s">
        <v>81</v>
      </c>
      <c r="E20" s="39" t="s">
        <v>81</v>
      </c>
      <c r="F20" s="39" t="s">
        <v>445</v>
      </c>
      <c r="G20" s="39" t="s">
        <v>81</v>
      </c>
      <c r="I20" s="8" t="str">
        <f t="shared" si="0"/>
        <v/>
      </c>
      <c r="J20" s="33" t="str">
        <f>IF(D20="_","",(IF(OR(D5=G20,D5="Hybride"),"Klopt","De ingevulde brandstofsoort klopt niet")))</f>
        <v/>
      </c>
      <c r="K20" s="2"/>
    </row>
    <row r="21" spans="1:11" ht="12.75" customHeight="1" x14ac:dyDescent="0.2">
      <c r="A21" s="1"/>
      <c r="B21" s="8"/>
      <c r="C21" s="8">
        <v>14</v>
      </c>
      <c r="D21" s="39" t="s">
        <v>81</v>
      </c>
      <c r="E21" s="39" t="s">
        <v>81</v>
      </c>
      <c r="F21" s="39" t="s">
        <v>445</v>
      </c>
      <c r="G21" s="39" t="s">
        <v>81</v>
      </c>
      <c r="I21" s="8" t="str">
        <f t="shared" si="0"/>
        <v/>
      </c>
      <c r="J21" s="33" t="str">
        <f>IF(D21="_","",(IF(OR(D5=G21,D5="Hybride"),"Klopt","De ingevulde brandstofsoort klopt niet")))</f>
        <v/>
      </c>
      <c r="K21" s="2"/>
    </row>
    <row r="22" spans="1:11" ht="12.75" customHeight="1" x14ac:dyDescent="0.2">
      <c r="A22" s="1"/>
      <c r="B22" s="8"/>
      <c r="C22" s="8">
        <v>15</v>
      </c>
      <c r="D22" s="39" t="s">
        <v>81</v>
      </c>
      <c r="E22" s="39" t="s">
        <v>81</v>
      </c>
      <c r="F22" s="39" t="s">
        <v>445</v>
      </c>
      <c r="G22" s="39" t="s">
        <v>81</v>
      </c>
      <c r="I22" s="8" t="str">
        <f t="shared" si="0"/>
        <v/>
      </c>
      <c r="J22" s="33" t="str">
        <f>IF(D22="_","",(IF(OR(D5=G22,D5="Hybride"),"Klopt","De ingevulde brandstofsoort klopt niet")))</f>
        <v/>
      </c>
      <c r="K22" s="2"/>
    </row>
    <row r="23" spans="1:11" ht="12.75" customHeight="1" x14ac:dyDescent="0.2">
      <c r="A23" s="1"/>
      <c r="B23" s="8"/>
      <c r="C23" s="8">
        <v>16</v>
      </c>
      <c r="D23" s="39" t="s">
        <v>81</v>
      </c>
      <c r="E23" s="39" t="s">
        <v>81</v>
      </c>
      <c r="F23" s="39" t="s">
        <v>445</v>
      </c>
      <c r="G23" s="39" t="s">
        <v>81</v>
      </c>
      <c r="I23" s="8" t="str">
        <f t="shared" si="0"/>
        <v/>
      </c>
      <c r="J23" s="33" t="str">
        <f>IF(D23="_","",(IF(OR(D5=G23,D5="Hybride"),"Klopt","De ingevulde brandstofsoort klopt niet")))</f>
        <v/>
      </c>
      <c r="K23" s="2"/>
    </row>
    <row r="24" spans="1:11" ht="12.75" customHeight="1" x14ac:dyDescent="0.2">
      <c r="A24" s="1"/>
      <c r="B24" s="8"/>
      <c r="C24" s="8">
        <v>17</v>
      </c>
      <c r="D24" s="39" t="s">
        <v>81</v>
      </c>
      <c r="E24" s="39" t="s">
        <v>81</v>
      </c>
      <c r="F24" s="39" t="s">
        <v>445</v>
      </c>
      <c r="G24" s="39" t="s">
        <v>81</v>
      </c>
      <c r="I24" s="8" t="str">
        <f t="shared" si="0"/>
        <v/>
      </c>
      <c r="J24" s="33" t="str">
        <f>IF(D24="_","",(IF(OR(D5=G24,D5="Hybride"),"Klopt","De ingevulde brandstofsoort klopt niet")))</f>
        <v/>
      </c>
      <c r="K24" s="2"/>
    </row>
    <row r="25" spans="1:11" ht="12.75" customHeight="1" x14ac:dyDescent="0.2">
      <c r="A25" s="1"/>
      <c r="B25" s="8"/>
      <c r="C25" s="8">
        <v>18</v>
      </c>
      <c r="D25" s="39" t="s">
        <v>81</v>
      </c>
      <c r="E25" s="39" t="s">
        <v>81</v>
      </c>
      <c r="F25" s="39" t="s">
        <v>445</v>
      </c>
      <c r="G25" s="39" t="s">
        <v>81</v>
      </c>
      <c r="I25" s="8" t="str">
        <f t="shared" si="0"/>
        <v/>
      </c>
      <c r="J25" s="33" t="str">
        <f>IF(D25="_","",(IF(OR(D5=G25,D5="Hybride"),"Klopt","De ingevulde brandstofsoort klopt niet")))</f>
        <v/>
      </c>
      <c r="K25" s="2"/>
    </row>
    <row r="26" spans="1:11" ht="12.75" customHeight="1" x14ac:dyDescent="0.2">
      <c r="A26" s="1"/>
      <c r="B26" s="8"/>
      <c r="C26" s="8">
        <v>19</v>
      </c>
      <c r="D26" s="39" t="s">
        <v>81</v>
      </c>
      <c r="E26" s="39" t="s">
        <v>81</v>
      </c>
      <c r="F26" s="39" t="s">
        <v>445</v>
      </c>
      <c r="G26" s="39" t="s">
        <v>81</v>
      </c>
      <c r="I26" s="8" t="str">
        <f t="shared" si="0"/>
        <v/>
      </c>
      <c r="J26" s="33" t="str">
        <f>IF(D26="_","",(IF(OR(D5=G26,D5="Hybride"),"Klopt","De ingevulde brandstofsoort klopt niet")))</f>
        <v/>
      </c>
      <c r="K26" s="2"/>
    </row>
    <row r="27" spans="1:11" ht="12.75" customHeight="1" x14ac:dyDescent="0.2">
      <c r="A27" s="1"/>
      <c r="B27" s="8"/>
      <c r="C27" s="8">
        <v>20</v>
      </c>
      <c r="D27" s="39" t="s">
        <v>81</v>
      </c>
      <c r="E27" s="39" t="s">
        <v>81</v>
      </c>
      <c r="F27" s="39" t="s">
        <v>445</v>
      </c>
      <c r="G27" s="39" t="s">
        <v>81</v>
      </c>
      <c r="I27" s="8" t="str">
        <f t="shared" si="0"/>
        <v/>
      </c>
      <c r="J27" s="33" t="str">
        <f>IF(D27="_","",(IF(OR(D5=G27,D5="Hybride"),"Klopt","De ingevulde brandstofsoort klopt niet")))</f>
        <v/>
      </c>
      <c r="K27" s="2"/>
    </row>
    <row r="28" spans="1:11" ht="12.75" customHeight="1" x14ac:dyDescent="0.2">
      <c r="A28" s="1"/>
      <c r="B28" s="8"/>
      <c r="C28" s="8">
        <v>21</v>
      </c>
      <c r="D28" s="39" t="s">
        <v>81</v>
      </c>
      <c r="E28" s="39" t="s">
        <v>81</v>
      </c>
      <c r="F28" s="39" t="s">
        <v>445</v>
      </c>
      <c r="G28" s="39" t="s">
        <v>81</v>
      </c>
      <c r="I28" s="8" t="str">
        <f t="shared" si="0"/>
        <v/>
      </c>
      <c r="J28" s="33" t="str">
        <f>IF(D28="_","",(IF(OR(D5=G28,D5="Hybride"),"Klopt","De ingevulde brandstofsoort klopt niet")))</f>
        <v/>
      </c>
      <c r="K28" s="2"/>
    </row>
    <row r="29" spans="1:11" ht="12.75" customHeight="1" x14ac:dyDescent="0.2">
      <c r="A29" s="1"/>
      <c r="B29" s="8"/>
      <c r="C29" s="8">
        <v>22</v>
      </c>
      <c r="D29" s="39" t="s">
        <v>81</v>
      </c>
      <c r="E29" s="39" t="s">
        <v>81</v>
      </c>
      <c r="G29" s="39" t="s">
        <v>81</v>
      </c>
      <c r="I29" s="8" t="str">
        <f t="shared" si="0"/>
        <v/>
      </c>
      <c r="J29" s="33" t="str">
        <f>IF(D29="_","",(IF(OR(D5=G29,D5="Hybride"),"Klopt","De ingevulde brandstofsoort klopt niet")))</f>
        <v/>
      </c>
      <c r="K29" s="2"/>
    </row>
    <row r="30" spans="1:11" ht="12.75" customHeight="1" x14ac:dyDescent="0.2">
      <c r="A30" s="1"/>
      <c r="B30" s="8"/>
      <c r="C30" s="8">
        <v>23</v>
      </c>
      <c r="D30" s="39" t="s">
        <v>81</v>
      </c>
      <c r="E30" s="39" t="s">
        <v>81</v>
      </c>
      <c r="G30" s="39" t="s">
        <v>81</v>
      </c>
      <c r="I30" s="8" t="str">
        <f t="shared" si="0"/>
        <v/>
      </c>
      <c r="J30" s="33" t="str">
        <f>IF(D30="_","",(IF(OR(D5=G30,D5="Hybride"),"Klopt","De ingevulde brandstofsoort klopt niet")))</f>
        <v/>
      </c>
      <c r="K30" s="2"/>
    </row>
    <row r="31" spans="1:11" ht="12.75" customHeight="1" x14ac:dyDescent="0.2">
      <c r="A31" s="1"/>
      <c r="B31" s="8"/>
      <c r="C31" s="8">
        <v>24</v>
      </c>
      <c r="D31" s="39" t="s">
        <v>81</v>
      </c>
      <c r="E31" s="39" t="s">
        <v>81</v>
      </c>
      <c r="G31" s="39" t="s">
        <v>81</v>
      </c>
      <c r="I31" s="8" t="str">
        <f t="shared" si="0"/>
        <v/>
      </c>
      <c r="J31" s="33" t="str">
        <f>IF(D31="_","",(IF(OR(D5=G31,D5="Hybride"),"Klopt","De ingevulde brandstofsoort klopt niet")))</f>
        <v/>
      </c>
      <c r="K31" s="2"/>
    </row>
    <row r="32" spans="1:11" ht="12.75" customHeight="1" x14ac:dyDescent="0.2">
      <c r="A32" s="1"/>
      <c r="B32" s="8"/>
      <c r="C32" s="8">
        <v>25</v>
      </c>
      <c r="D32" s="39" t="s">
        <v>81</v>
      </c>
      <c r="E32" s="39" t="s">
        <v>81</v>
      </c>
      <c r="G32" s="39" t="s">
        <v>81</v>
      </c>
      <c r="I32" s="8" t="str">
        <f t="shared" si="0"/>
        <v/>
      </c>
      <c r="J32" s="33" t="str">
        <f>IF(D32="_","",(IF(OR(D5=G32,D5="Hybride"),"Klopt","De ingevulde brandstofsoort klopt niet")))</f>
        <v/>
      </c>
      <c r="K32" s="2"/>
    </row>
    <row r="33" spans="1:11" ht="12.75" customHeight="1" x14ac:dyDescent="0.2">
      <c r="A33" s="1"/>
      <c r="B33" s="8"/>
      <c r="C33" s="8">
        <v>26</v>
      </c>
      <c r="D33" s="39" t="s">
        <v>81</v>
      </c>
      <c r="E33" s="39" t="s">
        <v>81</v>
      </c>
      <c r="G33" s="39" t="s">
        <v>81</v>
      </c>
      <c r="I33" s="8" t="str">
        <f t="shared" si="0"/>
        <v/>
      </c>
      <c r="J33" s="33" t="str">
        <f>IF(D33="_","",(IF(OR(D5=G33,D5="Hybride"),"Klopt","De ingevulde brandstofsoort klopt niet")))</f>
        <v/>
      </c>
      <c r="K33" s="2"/>
    </row>
    <row r="34" spans="1:11" ht="12.75" customHeight="1" x14ac:dyDescent="0.2">
      <c r="A34" s="1"/>
      <c r="B34" s="8"/>
      <c r="C34" s="8">
        <v>27</v>
      </c>
      <c r="D34" s="39" t="s">
        <v>81</v>
      </c>
      <c r="E34" s="39" t="s">
        <v>81</v>
      </c>
      <c r="G34" s="39" t="s">
        <v>81</v>
      </c>
      <c r="I34" s="8" t="str">
        <f t="shared" si="0"/>
        <v/>
      </c>
      <c r="J34" s="33" t="str">
        <f>IF(D34="_","",(IF(OR(D5=G34,D5="Hybride"),"Klopt","De ingevulde brandstofsoort klopt niet")))</f>
        <v/>
      </c>
      <c r="K34" s="2"/>
    </row>
    <row r="35" spans="1:11" ht="12.75" customHeight="1" x14ac:dyDescent="0.2">
      <c r="A35" s="1"/>
      <c r="B35" s="8"/>
      <c r="C35" s="8">
        <v>28</v>
      </c>
      <c r="D35" s="39" t="s">
        <v>81</v>
      </c>
      <c r="E35" s="39" t="s">
        <v>81</v>
      </c>
      <c r="G35" s="39" t="s">
        <v>81</v>
      </c>
      <c r="I35" s="8" t="str">
        <f t="shared" si="0"/>
        <v/>
      </c>
      <c r="J35" s="33" t="str">
        <f>IF(D35="_","",(IF(OR(D5=G35,D5="Hybride"),"Klopt","De ingevulde brandstofsoort klopt niet")))</f>
        <v/>
      </c>
      <c r="K35" s="2"/>
    </row>
    <row r="36" spans="1:11" ht="12.75" customHeight="1" x14ac:dyDescent="0.2">
      <c r="A36" s="1"/>
      <c r="B36" s="8"/>
      <c r="C36" s="8">
        <v>29</v>
      </c>
      <c r="D36" s="39" t="s">
        <v>81</v>
      </c>
      <c r="E36" s="39" t="s">
        <v>81</v>
      </c>
      <c r="G36" s="39" t="s">
        <v>81</v>
      </c>
      <c r="I36" s="8" t="str">
        <f t="shared" si="0"/>
        <v/>
      </c>
      <c r="J36" s="33" t="str">
        <f>IF(D36="_","",(IF(OR(D5=G36,D5="Hybride"),"Klopt","De ingevulde brandstofsoort klopt niet")))</f>
        <v/>
      </c>
      <c r="K36" s="2"/>
    </row>
    <row r="37" spans="1:11" ht="12.75" customHeight="1" x14ac:dyDescent="0.2">
      <c r="A37" s="1"/>
      <c r="B37" s="8"/>
      <c r="C37" s="8">
        <v>30</v>
      </c>
      <c r="D37" s="39" t="s">
        <v>81</v>
      </c>
      <c r="E37" s="39" t="s">
        <v>81</v>
      </c>
      <c r="F37" s="38"/>
      <c r="G37" s="39" t="s">
        <v>81</v>
      </c>
      <c r="H37" s="38"/>
      <c r="I37" s="8" t="str">
        <f t="shared" si="0"/>
        <v/>
      </c>
      <c r="J37" s="33" t="str">
        <f>IF(D37="_","",(IF(OR(D5=G37,D5="Hybride"),"Klopt","De ingevulde brandstofsoort klopt niet")))</f>
        <v/>
      </c>
      <c r="K37" s="2"/>
    </row>
    <row r="38" spans="1:11" ht="12.75" customHeight="1" x14ac:dyDescent="0.2">
      <c r="A38" s="1"/>
      <c r="B38" s="8"/>
      <c r="C38" s="8"/>
      <c r="D38" s="7" t="s">
        <v>432</v>
      </c>
      <c r="E38" s="7"/>
      <c r="F38" s="7">
        <f>SUM(F9:F28)</f>
        <v>0</v>
      </c>
      <c r="G38" s="8"/>
      <c r="H38" s="8"/>
      <c r="I38" s="8"/>
      <c r="J38" s="33"/>
      <c r="K38" s="2"/>
    </row>
    <row r="39" spans="1:11" ht="12.75" customHeight="1" x14ac:dyDescent="0.2">
      <c r="A39" s="1"/>
      <c r="B39" s="8"/>
      <c r="C39" s="8"/>
      <c r="D39" s="8"/>
      <c r="E39" s="8"/>
      <c r="F39" s="8"/>
      <c r="G39" s="8"/>
      <c r="H39" s="8"/>
      <c r="I39" s="8"/>
      <c r="J39" s="33"/>
      <c r="K39" s="2"/>
    </row>
    <row r="40" spans="1:11" ht="12.75" customHeight="1" x14ac:dyDescent="0.2">
      <c r="A40" s="2"/>
      <c r="B40" s="2"/>
      <c r="C40" s="2"/>
      <c r="D40" s="2"/>
      <c r="E40" s="2"/>
      <c r="F40" s="2"/>
      <c r="G40" s="2"/>
      <c r="H40" s="2"/>
      <c r="I40" s="2"/>
      <c r="J40" s="65"/>
      <c r="K40" s="2"/>
    </row>
    <row r="41" spans="1:11" ht="12.75" customHeight="1" x14ac:dyDescent="0.2">
      <c r="A41" s="2"/>
      <c r="B41" s="2"/>
      <c r="C41" s="2"/>
      <c r="D41" s="2"/>
      <c r="E41" s="2"/>
      <c r="F41" s="2"/>
      <c r="G41" s="2"/>
      <c r="H41" s="2"/>
      <c r="I41" s="2"/>
      <c r="J41" s="65"/>
      <c r="K41" s="2"/>
    </row>
    <row r="42" spans="1:11" ht="12.75" customHeight="1" x14ac:dyDescent="0.2">
      <c r="A42" s="2"/>
      <c r="B42" s="8"/>
      <c r="C42" s="7" t="s">
        <v>209</v>
      </c>
      <c r="D42" s="7" t="s">
        <v>210</v>
      </c>
      <c r="E42" s="7"/>
      <c r="F42" s="7"/>
      <c r="G42" s="7"/>
      <c r="H42" s="7" t="s">
        <v>211</v>
      </c>
      <c r="I42" s="7"/>
      <c r="J42" s="2"/>
      <c r="K42" s="2"/>
    </row>
    <row r="43" spans="1:11" ht="12.75" customHeight="1" x14ac:dyDescent="0.2">
      <c r="A43" s="2"/>
      <c r="B43" s="8"/>
      <c r="C43" s="40" t="s">
        <v>212</v>
      </c>
      <c r="D43" s="40" t="s">
        <v>213</v>
      </c>
      <c r="E43" s="40"/>
      <c r="F43" s="40"/>
      <c r="G43" s="40"/>
      <c r="H43" s="41" t="s">
        <v>214</v>
      </c>
      <c r="I43" s="8"/>
      <c r="J43" s="2"/>
      <c r="K43" s="2"/>
    </row>
    <row r="44" spans="1:11" ht="12.75" customHeight="1" x14ac:dyDescent="0.2">
      <c r="A44" s="2"/>
      <c r="B44" s="8"/>
      <c r="C44" s="40" t="s">
        <v>212</v>
      </c>
      <c r="D44" s="40" t="s">
        <v>215</v>
      </c>
      <c r="E44" s="40"/>
      <c r="F44" s="40"/>
      <c r="G44" s="40"/>
      <c r="H44" s="41" t="s">
        <v>216</v>
      </c>
      <c r="I44" s="8"/>
      <c r="J44" s="2"/>
      <c r="K44" s="2"/>
    </row>
    <row r="45" spans="1:11" ht="12.75" customHeight="1" x14ac:dyDescent="0.2">
      <c r="A45" s="2"/>
      <c r="B45" s="8"/>
      <c r="C45" s="40" t="s">
        <v>212</v>
      </c>
      <c r="D45" s="40" t="s">
        <v>217</v>
      </c>
      <c r="E45" s="40"/>
      <c r="F45" s="40"/>
      <c r="G45" s="40"/>
      <c r="H45" s="41" t="s">
        <v>218</v>
      </c>
      <c r="I45" s="8"/>
      <c r="J45" s="2"/>
      <c r="K45" s="2"/>
    </row>
    <row r="46" spans="1:11" ht="12.75" customHeight="1" x14ac:dyDescent="0.2">
      <c r="A46" s="2"/>
      <c r="B46" s="8"/>
      <c r="C46" s="40" t="s">
        <v>212</v>
      </c>
      <c r="D46" s="40" t="s">
        <v>219</v>
      </c>
      <c r="E46" s="40"/>
      <c r="F46" s="40"/>
      <c r="G46" s="40"/>
      <c r="H46" s="41" t="s">
        <v>220</v>
      </c>
      <c r="I46" s="8"/>
      <c r="J46" s="2"/>
      <c r="K46" s="2"/>
    </row>
    <row r="47" spans="1:11" ht="12.75" customHeight="1" x14ac:dyDescent="0.2">
      <c r="A47" s="2"/>
      <c r="B47" s="8"/>
      <c r="C47" s="40" t="s">
        <v>212</v>
      </c>
      <c r="D47" s="40" t="s">
        <v>221</v>
      </c>
      <c r="E47" s="40"/>
      <c r="F47" s="40"/>
      <c r="G47" s="40"/>
      <c r="H47" s="41" t="s">
        <v>222</v>
      </c>
      <c r="I47" s="8"/>
      <c r="J47" s="2"/>
      <c r="K47" s="2"/>
    </row>
    <row r="48" spans="1:11" ht="12.75" customHeight="1" x14ac:dyDescent="0.2">
      <c r="A48" s="2"/>
      <c r="B48" s="8"/>
      <c r="C48" s="40" t="s">
        <v>212</v>
      </c>
      <c r="D48" s="40" t="s">
        <v>223</v>
      </c>
      <c r="E48" s="40"/>
      <c r="F48" s="40"/>
      <c r="G48" s="40"/>
      <c r="H48" s="41" t="s">
        <v>224</v>
      </c>
      <c r="I48" s="8"/>
      <c r="J48" s="2"/>
      <c r="K48" s="2"/>
    </row>
    <row r="49" spans="1:11" ht="12.75" customHeight="1" x14ac:dyDescent="0.2">
      <c r="A49" s="2"/>
      <c r="B49" s="8"/>
      <c r="C49" s="40" t="s">
        <v>212</v>
      </c>
      <c r="D49" s="28" t="s">
        <v>225</v>
      </c>
      <c r="E49" s="28"/>
      <c r="F49" s="28"/>
      <c r="G49" s="40"/>
      <c r="H49" s="41" t="s">
        <v>226</v>
      </c>
      <c r="I49" s="8"/>
      <c r="J49" s="2"/>
      <c r="K49" s="2"/>
    </row>
    <row r="50" spans="1:11" ht="12.75" customHeight="1" x14ac:dyDescent="0.2">
      <c r="A50" s="2"/>
      <c r="B50" s="8"/>
      <c r="C50" s="42"/>
      <c r="D50" s="42"/>
      <c r="E50" s="43"/>
      <c r="F50" s="44"/>
      <c r="G50" s="44"/>
      <c r="H50" s="40"/>
      <c r="I50" s="8"/>
      <c r="J50" s="2"/>
      <c r="K50" s="2"/>
    </row>
    <row r="51" spans="1:11" ht="12.75" customHeight="1" x14ac:dyDescent="0.2">
      <c r="A51" s="2"/>
      <c r="B51" s="8"/>
      <c r="C51" s="40" t="s">
        <v>213</v>
      </c>
      <c r="D51" s="18" t="s">
        <v>215</v>
      </c>
      <c r="E51" s="18"/>
      <c r="F51" s="18"/>
      <c r="G51" s="40"/>
      <c r="H51" s="41" t="s">
        <v>227</v>
      </c>
      <c r="I51" s="8"/>
      <c r="J51" s="2"/>
      <c r="K51" s="2"/>
    </row>
    <row r="52" spans="1:11" ht="12.75" customHeight="1" x14ac:dyDescent="0.2">
      <c r="A52" s="2"/>
      <c r="B52" s="8"/>
      <c r="C52" s="40" t="s">
        <v>213</v>
      </c>
      <c r="D52" s="40" t="s">
        <v>217</v>
      </c>
      <c r="E52" s="40"/>
      <c r="F52" s="40"/>
      <c r="G52" s="40"/>
      <c r="H52" s="41" t="s">
        <v>228</v>
      </c>
      <c r="I52" s="8"/>
      <c r="J52" s="2"/>
      <c r="K52" s="2"/>
    </row>
    <row r="53" spans="1:11" ht="12.75" customHeight="1" x14ac:dyDescent="0.2">
      <c r="A53" s="2"/>
      <c r="B53" s="8"/>
      <c r="C53" s="40" t="s">
        <v>213</v>
      </c>
      <c r="D53" s="40" t="s">
        <v>219</v>
      </c>
      <c r="E53" s="40"/>
      <c r="F53" s="40"/>
      <c r="G53" s="40"/>
      <c r="H53" s="41" t="s">
        <v>229</v>
      </c>
      <c r="I53" s="8"/>
      <c r="J53" s="2"/>
      <c r="K53" s="2"/>
    </row>
    <row r="54" spans="1:11" ht="12.75" customHeight="1" x14ac:dyDescent="0.2">
      <c r="A54" s="2"/>
      <c r="B54" s="8"/>
      <c r="C54" s="40" t="s">
        <v>213</v>
      </c>
      <c r="D54" s="40" t="s">
        <v>221</v>
      </c>
      <c r="E54" s="40"/>
      <c r="F54" s="40"/>
      <c r="G54" s="40"/>
      <c r="H54" s="41" t="s">
        <v>230</v>
      </c>
      <c r="I54" s="8"/>
      <c r="J54" s="2"/>
      <c r="K54" s="2"/>
    </row>
    <row r="55" spans="1:11" ht="12.75" customHeight="1" x14ac:dyDescent="0.2">
      <c r="A55" s="2"/>
      <c r="B55" s="8"/>
      <c r="C55" s="40" t="s">
        <v>213</v>
      </c>
      <c r="D55" s="40" t="s">
        <v>223</v>
      </c>
      <c r="E55" s="40"/>
      <c r="F55" s="40"/>
      <c r="G55" s="40"/>
      <c r="H55" s="41" t="s">
        <v>231</v>
      </c>
      <c r="I55" s="8"/>
      <c r="J55" s="2"/>
      <c r="K55" s="2"/>
    </row>
    <row r="56" spans="1:11" ht="12.75" customHeight="1" x14ac:dyDescent="0.2">
      <c r="A56" s="2"/>
      <c r="B56" s="8"/>
      <c r="C56" s="40" t="s">
        <v>213</v>
      </c>
      <c r="D56" s="40" t="s">
        <v>225</v>
      </c>
      <c r="E56" s="40"/>
      <c r="F56" s="40"/>
      <c r="G56" s="40"/>
      <c r="H56" s="41" t="s">
        <v>232</v>
      </c>
      <c r="I56" s="8"/>
      <c r="J56" s="2"/>
      <c r="K56" s="2"/>
    </row>
    <row r="57" spans="1:11" ht="12.75" customHeight="1" x14ac:dyDescent="0.2">
      <c r="A57" s="2"/>
      <c r="B57" s="8"/>
      <c r="C57" s="40"/>
      <c r="D57" s="40"/>
      <c r="E57" s="40"/>
      <c r="F57" s="40"/>
      <c r="G57" s="40"/>
      <c r="H57" s="40"/>
      <c r="I57" s="8"/>
      <c r="J57" s="2"/>
      <c r="K57" s="2"/>
    </row>
    <row r="58" spans="1:11" ht="12.75" customHeight="1" x14ac:dyDescent="0.2">
      <c r="A58" s="2"/>
      <c r="B58" s="8"/>
      <c r="C58" s="40" t="s">
        <v>215</v>
      </c>
      <c r="D58" s="40" t="s">
        <v>217</v>
      </c>
      <c r="E58" s="40"/>
      <c r="F58" s="40"/>
      <c r="G58" s="40"/>
      <c r="H58" s="41" t="s">
        <v>233</v>
      </c>
      <c r="I58" s="8"/>
      <c r="J58" s="2"/>
      <c r="K58" s="2"/>
    </row>
    <row r="59" spans="1:11" ht="12.75" customHeight="1" x14ac:dyDescent="0.2">
      <c r="A59" s="2"/>
      <c r="B59" s="8"/>
      <c r="C59" s="40" t="s">
        <v>215</v>
      </c>
      <c r="D59" s="40" t="s">
        <v>219</v>
      </c>
      <c r="E59" s="40"/>
      <c r="F59" s="40"/>
      <c r="G59" s="40"/>
      <c r="H59" s="41" t="s">
        <v>234</v>
      </c>
      <c r="I59" s="8"/>
      <c r="J59" s="2"/>
      <c r="K59" s="2"/>
    </row>
    <row r="60" spans="1:11" ht="12.75" customHeight="1" x14ac:dyDescent="0.2">
      <c r="A60" s="2"/>
      <c r="B60" s="8"/>
      <c r="C60" s="40" t="s">
        <v>215</v>
      </c>
      <c r="D60" s="40" t="s">
        <v>221</v>
      </c>
      <c r="E60" s="40"/>
      <c r="F60" s="40"/>
      <c r="G60" s="40"/>
      <c r="H60" s="41" t="s">
        <v>235</v>
      </c>
      <c r="I60" s="8"/>
      <c r="J60" s="2"/>
      <c r="K60" s="2"/>
    </row>
    <row r="61" spans="1:11" ht="12.75" customHeight="1" x14ac:dyDescent="0.2">
      <c r="A61" s="2"/>
      <c r="B61" s="8"/>
      <c r="C61" s="40" t="s">
        <v>215</v>
      </c>
      <c r="D61" s="40" t="s">
        <v>223</v>
      </c>
      <c r="E61" s="40"/>
      <c r="F61" s="40"/>
      <c r="G61" s="40"/>
      <c r="H61" s="41" t="s">
        <v>236</v>
      </c>
      <c r="I61" s="8"/>
      <c r="J61" s="2"/>
      <c r="K61" s="2"/>
    </row>
    <row r="62" spans="1:11" ht="12.75" customHeight="1" x14ac:dyDescent="0.2">
      <c r="A62" s="2"/>
      <c r="B62" s="8"/>
      <c r="C62" s="40" t="s">
        <v>215</v>
      </c>
      <c r="D62" s="40" t="s">
        <v>225</v>
      </c>
      <c r="E62" s="40"/>
      <c r="F62" s="40"/>
      <c r="G62" s="40"/>
      <c r="H62" s="41" t="s">
        <v>237</v>
      </c>
      <c r="I62" s="8"/>
      <c r="J62" s="2"/>
      <c r="K62" s="2"/>
    </row>
    <row r="63" spans="1:11" ht="12.75" customHeight="1" x14ac:dyDescent="0.2">
      <c r="A63" s="2"/>
      <c r="B63" s="8"/>
      <c r="C63" s="40"/>
      <c r="D63" s="40"/>
      <c r="E63" s="40"/>
      <c r="F63" s="40"/>
      <c r="G63" s="40"/>
      <c r="H63" s="40"/>
      <c r="I63" s="8"/>
      <c r="J63" s="2"/>
      <c r="K63" s="2"/>
    </row>
    <row r="64" spans="1:11" ht="12.75" customHeight="1" x14ac:dyDescent="0.2">
      <c r="A64" s="2"/>
      <c r="B64" s="8"/>
      <c r="C64" s="40" t="s">
        <v>217</v>
      </c>
      <c r="D64" s="40" t="s">
        <v>219</v>
      </c>
      <c r="E64" s="40"/>
      <c r="F64" s="40"/>
      <c r="G64" s="40"/>
      <c r="H64" s="41" t="s">
        <v>238</v>
      </c>
      <c r="I64" s="8"/>
      <c r="J64" s="2"/>
      <c r="K64" s="2"/>
    </row>
    <row r="65" spans="1:11" ht="12.75" customHeight="1" x14ac:dyDescent="0.2">
      <c r="A65" s="2"/>
      <c r="B65" s="8"/>
      <c r="C65" s="40" t="s">
        <v>217</v>
      </c>
      <c r="D65" s="40" t="s">
        <v>221</v>
      </c>
      <c r="E65" s="40"/>
      <c r="F65" s="40"/>
      <c r="G65" s="40"/>
      <c r="H65" s="41" t="s">
        <v>239</v>
      </c>
      <c r="I65" s="8"/>
      <c r="J65" s="2"/>
      <c r="K65" s="2"/>
    </row>
    <row r="66" spans="1:11" ht="12.75" customHeight="1" x14ac:dyDescent="0.2">
      <c r="A66" s="2"/>
      <c r="B66" s="8"/>
      <c r="C66" s="40" t="s">
        <v>217</v>
      </c>
      <c r="D66" s="40" t="s">
        <v>223</v>
      </c>
      <c r="E66" s="40"/>
      <c r="F66" s="40"/>
      <c r="G66" s="40"/>
      <c r="H66" s="41" t="s">
        <v>240</v>
      </c>
      <c r="I66" s="8"/>
      <c r="J66" s="2"/>
      <c r="K66" s="2"/>
    </row>
    <row r="67" spans="1:11" ht="12.75" customHeight="1" x14ac:dyDescent="0.2">
      <c r="A67" s="2"/>
      <c r="B67" s="8"/>
      <c r="C67" s="40" t="s">
        <v>217</v>
      </c>
      <c r="D67" s="40" t="s">
        <v>225</v>
      </c>
      <c r="E67" s="40"/>
      <c r="F67" s="40"/>
      <c r="G67" s="40"/>
      <c r="H67" s="41" t="s">
        <v>241</v>
      </c>
      <c r="I67" s="8"/>
      <c r="J67" s="2"/>
      <c r="K67" s="2"/>
    </row>
    <row r="68" spans="1:11" ht="12.75" customHeight="1" x14ac:dyDescent="0.2">
      <c r="A68" s="2"/>
      <c r="B68" s="8"/>
      <c r="C68" s="40"/>
      <c r="D68" s="40"/>
      <c r="E68" s="40"/>
      <c r="F68" s="40"/>
      <c r="G68" s="40"/>
      <c r="H68" s="40"/>
      <c r="I68" s="8"/>
      <c r="J68" s="2"/>
      <c r="K68" s="2"/>
    </row>
    <row r="69" spans="1:11" ht="12.75" customHeight="1" x14ac:dyDescent="0.2">
      <c r="A69" s="2"/>
      <c r="B69" s="8"/>
      <c r="C69" s="40" t="s">
        <v>219</v>
      </c>
      <c r="D69" s="40" t="s">
        <v>221</v>
      </c>
      <c r="E69" s="40"/>
      <c r="F69" s="40"/>
      <c r="G69" s="40"/>
      <c r="H69" s="41" t="s">
        <v>242</v>
      </c>
      <c r="I69" s="8"/>
      <c r="J69" s="2"/>
      <c r="K69" s="2"/>
    </row>
    <row r="70" spans="1:11" ht="12.75" customHeight="1" x14ac:dyDescent="0.2">
      <c r="A70" s="2"/>
      <c r="B70" s="8"/>
      <c r="C70" s="40" t="s">
        <v>219</v>
      </c>
      <c r="D70" s="40" t="s">
        <v>223</v>
      </c>
      <c r="E70" s="40"/>
      <c r="F70" s="40"/>
      <c r="G70" s="40"/>
      <c r="H70" s="41" t="s">
        <v>243</v>
      </c>
      <c r="I70" s="8"/>
      <c r="J70" s="2"/>
      <c r="K70" s="2"/>
    </row>
    <row r="71" spans="1:11" ht="12.75" customHeight="1" x14ac:dyDescent="0.2">
      <c r="A71" s="2"/>
      <c r="B71" s="8"/>
      <c r="C71" s="40" t="s">
        <v>219</v>
      </c>
      <c r="D71" s="40" t="s">
        <v>225</v>
      </c>
      <c r="E71" s="40"/>
      <c r="F71" s="40"/>
      <c r="G71" s="40"/>
      <c r="H71" s="41" t="s">
        <v>244</v>
      </c>
      <c r="I71" s="8"/>
      <c r="J71" s="2"/>
      <c r="K71" s="2"/>
    </row>
    <row r="72" spans="1:11" ht="12.75" customHeight="1" x14ac:dyDescent="0.2">
      <c r="A72" s="2"/>
      <c r="B72" s="8"/>
      <c r="C72" s="40"/>
      <c r="D72" s="40"/>
      <c r="E72" s="40"/>
      <c r="F72" s="40"/>
      <c r="G72" s="40"/>
      <c r="H72" s="40"/>
      <c r="I72" s="8"/>
      <c r="J72" s="2"/>
      <c r="K72" s="2"/>
    </row>
    <row r="73" spans="1:11" ht="12.75" customHeight="1" x14ac:dyDescent="0.2">
      <c r="A73" s="2"/>
      <c r="B73" s="8"/>
      <c r="C73" s="40" t="s">
        <v>221</v>
      </c>
      <c r="D73" s="40" t="s">
        <v>223</v>
      </c>
      <c r="E73" s="40"/>
      <c r="F73" s="40"/>
      <c r="G73" s="40"/>
      <c r="H73" s="41" t="s">
        <v>245</v>
      </c>
      <c r="I73" s="8"/>
      <c r="J73" s="2"/>
      <c r="K73" s="2"/>
    </row>
    <row r="74" spans="1:11" ht="12.75" customHeight="1" x14ac:dyDescent="0.2">
      <c r="A74" s="2"/>
      <c r="B74" s="8"/>
      <c r="C74" s="40" t="s">
        <v>221</v>
      </c>
      <c r="D74" s="40" t="s">
        <v>225</v>
      </c>
      <c r="E74" s="40"/>
      <c r="F74" s="40"/>
      <c r="G74" s="40"/>
      <c r="H74" s="41" t="s">
        <v>246</v>
      </c>
      <c r="I74" s="8"/>
      <c r="J74" s="2"/>
      <c r="K74" s="2"/>
    </row>
    <row r="75" spans="1:11" ht="12.75" customHeight="1" x14ac:dyDescent="0.2">
      <c r="A75" s="2"/>
      <c r="B75" s="8"/>
      <c r="C75" s="40"/>
      <c r="D75" s="40"/>
      <c r="E75" s="40"/>
      <c r="F75" s="40"/>
      <c r="G75" s="40"/>
      <c r="H75" s="40"/>
      <c r="I75" s="8"/>
      <c r="J75" s="2"/>
      <c r="K75" s="2"/>
    </row>
    <row r="76" spans="1:11" ht="12.75" customHeight="1" x14ac:dyDescent="0.2">
      <c r="A76" s="2"/>
      <c r="B76" s="8"/>
      <c r="C76" s="40" t="s">
        <v>223</v>
      </c>
      <c r="D76" s="40" t="s">
        <v>225</v>
      </c>
      <c r="E76" s="40"/>
      <c r="F76" s="40"/>
      <c r="G76" s="40"/>
      <c r="H76" s="41" t="s">
        <v>247</v>
      </c>
      <c r="I76" s="8"/>
      <c r="J76" s="2"/>
      <c r="K76" s="2"/>
    </row>
    <row r="77" spans="1:11" ht="12.75" customHeight="1" x14ac:dyDescent="0.2">
      <c r="A77" s="2"/>
      <c r="B77" s="8"/>
      <c r="C77" s="8"/>
      <c r="D77" s="8"/>
      <c r="E77" s="8"/>
      <c r="F77" s="8"/>
      <c r="G77" s="8"/>
      <c r="H77" s="8"/>
      <c r="I77" s="8"/>
      <c r="J77" s="2"/>
      <c r="K77" s="2"/>
    </row>
    <row r="78" spans="1:11" ht="12.75" customHeight="1" x14ac:dyDescent="0.2">
      <c r="A78" s="2"/>
      <c r="B78" s="8"/>
      <c r="C78" s="8" t="s">
        <v>248</v>
      </c>
      <c r="D78" s="8"/>
      <c r="E78" s="8"/>
      <c r="F78" s="8"/>
      <c r="G78" s="8"/>
      <c r="H78" s="8"/>
      <c r="I78" s="8"/>
      <c r="J78" s="2"/>
      <c r="K78" s="2"/>
    </row>
    <row r="79" spans="1:11" ht="12.75" customHeight="1" x14ac:dyDescent="0.2">
      <c r="A79" s="2"/>
      <c r="B79" s="8"/>
      <c r="C79" s="8"/>
      <c r="D79" s="8"/>
      <c r="E79" s="8"/>
      <c r="F79" s="8"/>
      <c r="G79" s="8"/>
      <c r="H79" s="8"/>
      <c r="I79" s="8"/>
      <c r="J79" s="2"/>
      <c r="K79" s="2"/>
    </row>
    <row r="80" spans="1:11" ht="12.75" customHeight="1" x14ac:dyDescent="0.2">
      <c r="A80" s="2"/>
      <c r="B80" s="2"/>
      <c r="C80" s="2"/>
      <c r="D80" s="2"/>
      <c r="E80" s="2"/>
      <c r="F80" s="2"/>
      <c r="G80" s="2"/>
      <c r="H80" s="2"/>
      <c r="I80" s="2"/>
      <c r="J80" s="2"/>
      <c r="K80" s="2"/>
    </row>
    <row r="81" spans="1:4" ht="12.75" customHeight="1" x14ac:dyDescent="0.2">
      <c r="A81" s="2"/>
      <c r="B81" s="2"/>
      <c r="C81" s="2"/>
      <c r="D81" s="2"/>
    </row>
    <row r="82" spans="1:4" ht="12.75" customHeight="1" x14ac:dyDescent="0.2">
      <c r="A82" s="2"/>
      <c r="B82" s="2" t="s">
        <v>433</v>
      </c>
      <c r="C82" s="2"/>
      <c r="D82" s="2"/>
    </row>
    <row r="83" spans="1:4" ht="12.75" customHeight="1" x14ac:dyDescent="0.2">
      <c r="A83" s="2"/>
      <c r="B83" s="62" t="s">
        <v>81</v>
      </c>
      <c r="D83" s="2"/>
    </row>
    <row r="84" spans="1:4" ht="12.75" customHeight="1" x14ac:dyDescent="0.2">
      <c r="A84" s="2"/>
      <c r="B84" s="62" t="s">
        <v>426</v>
      </c>
      <c r="D84" s="2"/>
    </row>
    <row r="85" spans="1:4" ht="12.75" customHeight="1" x14ac:dyDescent="0.2">
      <c r="A85" s="2"/>
      <c r="B85" s="62" t="s">
        <v>434</v>
      </c>
      <c r="D85" s="2"/>
    </row>
    <row r="86" spans="1:4" ht="12.75" customHeight="1" x14ac:dyDescent="0.2">
      <c r="A86" s="2"/>
      <c r="B86" s="62" t="s">
        <v>435</v>
      </c>
      <c r="D86" s="2"/>
    </row>
    <row r="87" spans="1:4" ht="12.75" customHeight="1" x14ac:dyDescent="0.2">
      <c r="A87" s="2"/>
      <c r="B87" s="62" t="s">
        <v>436</v>
      </c>
      <c r="D87" s="2"/>
    </row>
    <row r="88" spans="1:4" ht="12.75" customHeight="1" x14ac:dyDescent="0.2">
      <c r="A88" s="2"/>
      <c r="B88" s="62" t="s">
        <v>429</v>
      </c>
      <c r="D88" s="2"/>
    </row>
    <row r="89" spans="1:4" ht="12.75" customHeight="1" x14ac:dyDescent="0.2">
      <c r="A89" s="2"/>
      <c r="B89" s="62" t="s">
        <v>437</v>
      </c>
      <c r="D89" s="2"/>
    </row>
    <row r="90" spans="1:4" ht="12.75" customHeight="1" x14ac:dyDescent="0.2">
      <c r="A90" s="2"/>
      <c r="B90" s="62" t="s">
        <v>438</v>
      </c>
      <c r="D90" s="2"/>
    </row>
    <row r="91" spans="1:4" ht="12.75" customHeight="1" x14ac:dyDescent="0.2">
      <c r="A91" s="2"/>
      <c r="B91" s="62" t="s">
        <v>428</v>
      </c>
      <c r="D91" s="2"/>
    </row>
    <row r="92" spans="1:4" ht="12.75" customHeight="1" x14ac:dyDescent="0.2">
      <c r="A92" s="2"/>
      <c r="B92" s="62" t="s">
        <v>439</v>
      </c>
      <c r="D92" s="2"/>
    </row>
    <row r="93" spans="1:4" ht="12.75" customHeight="1" x14ac:dyDescent="0.2">
      <c r="A93" s="2"/>
      <c r="B93" s="62" t="s">
        <v>440</v>
      </c>
      <c r="D93" s="2"/>
    </row>
    <row r="94" spans="1:4" ht="12.75" customHeight="1" x14ac:dyDescent="0.2">
      <c r="A94" s="2"/>
      <c r="B94" s="62" t="s">
        <v>441</v>
      </c>
      <c r="D94" s="2"/>
    </row>
    <row r="95" spans="1:4" ht="12.75" customHeight="1" x14ac:dyDescent="0.2">
      <c r="A95" s="2"/>
      <c r="B95" s="62" t="s">
        <v>430</v>
      </c>
      <c r="D95" s="2"/>
    </row>
    <row r="96" spans="1:4" ht="12.75" customHeight="1" x14ac:dyDescent="0.2">
      <c r="A96" s="2"/>
      <c r="B96" s="62" t="s">
        <v>442</v>
      </c>
      <c r="D96" s="2"/>
    </row>
    <row r="97" spans="1:4" ht="12.75" customHeight="1" x14ac:dyDescent="0.2">
      <c r="A97" s="2"/>
      <c r="B97" s="62" t="s">
        <v>443</v>
      </c>
      <c r="D97" s="2"/>
    </row>
    <row r="98" spans="1:4" ht="12.75" customHeight="1" x14ac:dyDescent="0.2">
      <c r="A98" s="2"/>
      <c r="B98" s="62" t="s">
        <v>198</v>
      </c>
      <c r="D98" s="2"/>
    </row>
    <row r="99" spans="1:4" ht="12.75" customHeight="1" x14ac:dyDescent="0.2">
      <c r="A99" s="2"/>
      <c r="B99" s="2"/>
      <c r="C99" s="2"/>
      <c r="D99" s="2"/>
    </row>
    <row r="100" spans="1:4" ht="12.75" customHeight="1" x14ac:dyDescent="0.2"/>
    <row r="101" spans="1:4" ht="12.75" customHeight="1" x14ac:dyDescent="0.2"/>
    <row r="102" spans="1:4" ht="12.75" customHeight="1" x14ac:dyDescent="0.2"/>
    <row r="103" spans="1:4" ht="12.75" customHeight="1" x14ac:dyDescent="0.2"/>
    <row r="104" spans="1:4" ht="12.75" customHeight="1" x14ac:dyDescent="0.2"/>
    <row r="105" spans="1:4" ht="12.75" customHeight="1" x14ac:dyDescent="0.2"/>
    <row r="106" spans="1:4" ht="12.75" customHeight="1" x14ac:dyDescent="0.2"/>
    <row r="107" spans="1:4" ht="12.75" customHeight="1" x14ac:dyDescent="0.2"/>
    <row r="108" spans="1:4" ht="12.75" customHeight="1" x14ac:dyDescent="0.2"/>
    <row r="109" spans="1:4" ht="12.75" customHeight="1" x14ac:dyDescent="0.2"/>
    <row r="110" spans="1:4" ht="12.75" customHeight="1" x14ac:dyDescent="0.2"/>
    <row r="111" spans="1:4" ht="12.75" customHeight="1" x14ac:dyDescent="0.2"/>
    <row r="112" spans="1:4"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row r="158" ht="12.75" customHeight="1" x14ac:dyDescent="0.2"/>
    <row r="159" ht="12.75" customHeight="1" x14ac:dyDescent="0.2"/>
    <row r="160"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row r="169" ht="12.75" customHeight="1" x14ac:dyDescent="0.2"/>
    <row r="170" ht="12.75" customHeight="1" x14ac:dyDescent="0.2"/>
    <row r="171" ht="12.75" customHeight="1" x14ac:dyDescent="0.2"/>
    <row r="172" ht="12.75" customHeight="1" x14ac:dyDescent="0.2"/>
    <row r="173" ht="12.75" customHeight="1" x14ac:dyDescent="0.2"/>
    <row r="174" ht="12.75" customHeight="1" x14ac:dyDescent="0.2"/>
    <row r="175" ht="12.75" customHeight="1" x14ac:dyDescent="0.2"/>
    <row r="176"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ht="12.75" customHeight="1" x14ac:dyDescent="0.2"/>
    <row r="194" ht="12.75" customHeight="1" x14ac:dyDescent="0.2"/>
    <row r="195" ht="12.75" customHeight="1" x14ac:dyDescent="0.2"/>
    <row r="196" ht="12.75" customHeight="1" x14ac:dyDescent="0.2"/>
    <row r="197" ht="12.75" customHeight="1" x14ac:dyDescent="0.2"/>
    <row r="198" ht="12.75" customHeight="1" x14ac:dyDescent="0.2"/>
    <row r="199" ht="12.75" customHeight="1" x14ac:dyDescent="0.2"/>
    <row r="200" ht="12.75" customHeight="1" x14ac:dyDescent="0.2"/>
    <row r="201" ht="12.75" customHeight="1" x14ac:dyDescent="0.2"/>
    <row r="202" ht="12.75" customHeight="1" x14ac:dyDescent="0.2"/>
    <row r="203" ht="12.75" customHeight="1" x14ac:dyDescent="0.2"/>
    <row r="204" ht="12.75" customHeight="1" x14ac:dyDescent="0.2"/>
    <row r="205" ht="12.75" customHeight="1" x14ac:dyDescent="0.2"/>
    <row r="206" ht="12.75" customHeight="1" x14ac:dyDescent="0.2"/>
    <row r="207" ht="12.75" customHeight="1" x14ac:dyDescent="0.2"/>
    <row r="208" ht="12.75" customHeight="1" x14ac:dyDescent="0.2"/>
    <row r="209" ht="12.75" customHeight="1" x14ac:dyDescent="0.2"/>
    <row r="210" ht="12.75" customHeight="1" x14ac:dyDescent="0.2"/>
    <row r="211" ht="12.75" customHeight="1" x14ac:dyDescent="0.2"/>
    <row r="212" ht="12.75" customHeight="1" x14ac:dyDescent="0.2"/>
    <row r="213" ht="12.75" customHeight="1" x14ac:dyDescent="0.2"/>
    <row r="214" ht="12.75" customHeight="1" x14ac:dyDescent="0.2"/>
    <row r="215" ht="12.75" customHeight="1" x14ac:dyDescent="0.2"/>
    <row r="216" ht="12.75" customHeight="1" x14ac:dyDescent="0.2"/>
    <row r="217" ht="12.75" customHeight="1" x14ac:dyDescent="0.2"/>
    <row r="218" ht="12.75" customHeight="1" x14ac:dyDescent="0.2"/>
    <row r="219" ht="12.75" customHeight="1" x14ac:dyDescent="0.2"/>
    <row r="220" ht="12.75" customHeight="1" x14ac:dyDescent="0.2"/>
    <row r="221" ht="12.75" customHeight="1" x14ac:dyDescent="0.2"/>
    <row r="222" ht="12.75" customHeight="1" x14ac:dyDescent="0.2"/>
    <row r="223" ht="12.75" customHeight="1" x14ac:dyDescent="0.2"/>
    <row r="224" ht="12.75" customHeight="1" x14ac:dyDescent="0.2"/>
    <row r="225" ht="12.75" customHeight="1" x14ac:dyDescent="0.2"/>
    <row r="226" ht="12.75" customHeight="1" x14ac:dyDescent="0.2"/>
    <row r="227" ht="12.75" customHeight="1" x14ac:dyDescent="0.2"/>
    <row r="228" ht="12.75" customHeight="1" x14ac:dyDescent="0.2"/>
    <row r="229" ht="12.75" customHeight="1" x14ac:dyDescent="0.2"/>
    <row r="230" ht="12.75" customHeight="1" x14ac:dyDescent="0.2"/>
    <row r="231" ht="12.75" customHeight="1" x14ac:dyDescent="0.2"/>
    <row r="232" ht="12.75" customHeight="1" x14ac:dyDescent="0.2"/>
    <row r="233" ht="12.75" customHeight="1" x14ac:dyDescent="0.2"/>
    <row r="234" ht="12.75" customHeight="1" x14ac:dyDescent="0.2"/>
    <row r="235" ht="12.75" customHeight="1" x14ac:dyDescent="0.2"/>
    <row r="236" ht="12.75" customHeight="1" x14ac:dyDescent="0.2"/>
    <row r="237" ht="12.75" customHeight="1" x14ac:dyDescent="0.2"/>
    <row r="238" ht="12.75" customHeight="1" x14ac:dyDescent="0.2"/>
    <row r="239" ht="12.75" customHeight="1" x14ac:dyDescent="0.2"/>
    <row r="240" ht="12.75" customHeight="1" x14ac:dyDescent="0.2"/>
    <row r="241" ht="12.75" customHeight="1" x14ac:dyDescent="0.2"/>
    <row r="242" ht="12.75" customHeight="1" x14ac:dyDescent="0.2"/>
    <row r="243" ht="12.75" customHeight="1" x14ac:dyDescent="0.2"/>
    <row r="244" ht="12.75" customHeight="1" x14ac:dyDescent="0.2"/>
    <row r="245" ht="12.75" customHeight="1" x14ac:dyDescent="0.2"/>
    <row r="246" ht="12.75" customHeight="1" x14ac:dyDescent="0.2"/>
    <row r="247" ht="12.75" customHeight="1" x14ac:dyDescent="0.2"/>
    <row r="248" ht="12.75" customHeight="1" x14ac:dyDescent="0.2"/>
    <row r="249" ht="12.75" customHeight="1" x14ac:dyDescent="0.2"/>
    <row r="250" ht="12.75" customHeight="1" x14ac:dyDescent="0.2"/>
    <row r="251" ht="12.75" customHeight="1" x14ac:dyDescent="0.2"/>
    <row r="252" ht="12.75" customHeight="1" x14ac:dyDescent="0.2"/>
    <row r="253" ht="12.75" customHeight="1" x14ac:dyDescent="0.2"/>
    <row r="254" ht="12.75" customHeight="1" x14ac:dyDescent="0.2"/>
    <row r="255" ht="12.75" customHeight="1" x14ac:dyDescent="0.2"/>
    <row r="256" ht="12.75" customHeight="1" x14ac:dyDescent="0.2"/>
    <row r="257" ht="12.75" customHeight="1" x14ac:dyDescent="0.2"/>
    <row r="258" ht="12.75" customHeight="1" x14ac:dyDescent="0.2"/>
    <row r="259" ht="12.75" customHeight="1" x14ac:dyDescent="0.2"/>
    <row r="260" ht="12.75" customHeight="1" x14ac:dyDescent="0.2"/>
    <row r="261" ht="12.75" customHeight="1" x14ac:dyDescent="0.2"/>
    <row r="262" ht="12.75" customHeight="1" x14ac:dyDescent="0.2"/>
    <row r="263" ht="12.75" customHeight="1" x14ac:dyDescent="0.2"/>
    <row r="264" ht="12.75" customHeight="1" x14ac:dyDescent="0.2"/>
    <row r="265" ht="12.75" customHeight="1" x14ac:dyDescent="0.2"/>
    <row r="266" ht="12.75" customHeight="1" x14ac:dyDescent="0.2"/>
    <row r="267" ht="12.75" customHeight="1" x14ac:dyDescent="0.2"/>
    <row r="268" ht="12.75" customHeight="1" x14ac:dyDescent="0.2"/>
    <row r="269" ht="12.75" customHeight="1" x14ac:dyDescent="0.2"/>
    <row r="270" ht="12.75" customHeight="1" x14ac:dyDescent="0.2"/>
    <row r="271" ht="12.75" customHeight="1" x14ac:dyDescent="0.2"/>
    <row r="272" ht="12.75" customHeight="1" x14ac:dyDescent="0.2"/>
    <row r="273" ht="12.75" customHeight="1" x14ac:dyDescent="0.2"/>
    <row r="274" ht="12.75" customHeight="1" x14ac:dyDescent="0.2"/>
    <row r="275" ht="12.75" customHeight="1" x14ac:dyDescent="0.2"/>
    <row r="276" ht="12.75" customHeight="1" x14ac:dyDescent="0.2"/>
    <row r="277" ht="12.75" customHeight="1" x14ac:dyDescent="0.2"/>
    <row r="278" ht="12.75" customHeight="1" x14ac:dyDescent="0.2"/>
    <row r="279" ht="12.75" customHeight="1" x14ac:dyDescent="0.2"/>
    <row r="280" ht="12.75" customHeight="1" x14ac:dyDescent="0.2"/>
    <row r="281" ht="12.75" customHeight="1" x14ac:dyDescent="0.2"/>
    <row r="282" ht="12.75" customHeight="1" x14ac:dyDescent="0.2"/>
    <row r="283" ht="12.75" customHeight="1" x14ac:dyDescent="0.2"/>
    <row r="284" ht="12.75" customHeight="1" x14ac:dyDescent="0.2"/>
    <row r="285" ht="12.75" customHeight="1" x14ac:dyDescent="0.2"/>
    <row r="286" ht="12.75" customHeight="1" x14ac:dyDescent="0.2"/>
    <row r="287" ht="12.75" customHeight="1" x14ac:dyDescent="0.2"/>
    <row r="288" ht="12.75" customHeight="1" x14ac:dyDescent="0.2"/>
    <row r="289" ht="12.75" customHeight="1" x14ac:dyDescent="0.2"/>
    <row r="290" ht="12.75" customHeight="1" x14ac:dyDescent="0.2"/>
    <row r="291" ht="12.75" customHeight="1" x14ac:dyDescent="0.2"/>
    <row r="292" ht="12.75" customHeight="1" x14ac:dyDescent="0.2"/>
    <row r="293" ht="12.75" customHeight="1" x14ac:dyDescent="0.2"/>
    <row r="294" ht="12.75" customHeight="1" x14ac:dyDescent="0.2"/>
    <row r="295" ht="12.75" customHeight="1" x14ac:dyDescent="0.2"/>
    <row r="296" ht="12.75" customHeight="1" x14ac:dyDescent="0.2"/>
    <row r="297" ht="12.75" customHeight="1" x14ac:dyDescent="0.2"/>
    <row r="298" ht="12.75" customHeight="1" x14ac:dyDescent="0.2"/>
    <row r="299" ht="12.75" customHeight="1" x14ac:dyDescent="0.2"/>
    <row r="300" ht="12.75" customHeight="1" x14ac:dyDescent="0.2"/>
    <row r="301" ht="12.75" customHeight="1" x14ac:dyDescent="0.2"/>
    <row r="302" ht="12.75" customHeight="1" x14ac:dyDescent="0.2"/>
    <row r="303" ht="12.75" customHeight="1" x14ac:dyDescent="0.2"/>
    <row r="304" ht="12.75" customHeight="1" x14ac:dyDescent="0.2"/>
    <row r="305" ht="12.75" customHeight="1" x14ac:dyDescent="0.2"/>
    <row r="306" ht="12.75" customHeight="1" x14ac:dyDescent="0.2"/>
    <row r="307" ht="12.75" customHeight="1" x14ac:dyDescent="0.2"/>
    <row r="308" ht="12.75" customHeight="1" x14ac:dyDescent="0.2"/>
    <row r="309" ht="12.75" customHeight="1" x14ac:dyDescent="0.2"/>
    <row r="310" ht="12.75" customHeight="1" x14ac:dyDescent="0.2"/>
    <row r="311" ht="12.75" customHeight="1" x14ac:dyDescent="0.2"/>
    <row r="312" ht="12.75" customHeight="1" x14ac:dyDescent="0.2"/>
    <row r="313" ht="12.75" customHeight="1" x14ac:dyDescent="0.2"/>
    <row r="314" ht="12.75" customHeight="1" x14ac:dyDescent="0.2"/>
    <row r="315" ht="12.75" customHeight="1" x14ac:dyDescent="0.2"/>
    <row r="316" ht="12.75" customHeight="1" x14ac:dyDescent="0.2"/>
    <row r="317" ht="12.75" customHeight="1" x14ac:dyDescent="0.2"/>
    <row r="318" ht="12.75" customHeight="1" x14ac:dyDescent="0.2"/>
    <row r="319" ht="12.75" customHeight="1" x14ac:dyDescent="0.2"/>
    <row r="320" ht="12.75" customHeight="1" x14ac:dyDescent="0.2"/>
    <row r="321" ht="12.75" customHeight="1" x14ac:dyDescent="0.2"/>
    <row r="322" ht="12.75" customHeight="1" x14ac:dyDescent="0.2"/>
    <row r="323" ht="12.75" customHeight="1" x14ac:dyDescent="0.2"/>
    <row r="324" ht="12.75" customHeight="1" x14ac:dyDescent="0.2"/>
    <row r="325" ht="12.75" customHeight="1" x14ac:dyDescent="0.2"/>
    <row r="326" ht="12.75" customHeight="1" x14ac:dyDescent="0.2"/>
    <row r="327" ht="12.75" customHeight="1" x14ac:dyDescent="0.2"/>
    <row r="328" ht="12.75" customHeight="1" x14ac:dyDescent="0.2"/>
    <row r="329" ht="12.75" customHeight="1" x14ac:dyDescent="0.2"/>
    <row r="330" ht="12.75" customHeight="1" x14ac:dyDescent="0.2"/>
    <row r="331" ht="12.75" customHeight="1" x14ac:dyDescent="0.2"/>
    <row r="332" ht="12.75" customHeight="1" x14ac:dyDescent="0.2"/>
    <row r="333" ht="12.75" customHeight="1" x14ac:dyDescent="0.2"/>
    <row r="334" ht="12.75" customHeight="1" x14ac:dyDescent="0.2"/>
    <row r="335" ht="12.75" customHeight="1" x14ac:dyDescent="0.2"/>
    <row r="336" ht="12.75" customHeight="1" x14ac:dyDescent="0.2"/>
    <row r="337" ht="12.75" customHeight="1" x14ac:dyDescent="0.2"/>
    <row r="338" ht="12.75" customHeight="1" x14ac:dyDescent="0.2"/>
    <row r="339" ht="12.75" customHeight="1" x14ac:dyDescent="0.2"/>
    <row r="340" ht="12.75" customHeight="1" x14ac:dyDescent="0.2"/>
    <row r="341" ht="12.75" customHeight="1" x14ac:dyDescent="0.2"/>
    <row r="342" ht="12.75" customHeight="1" x14ac:dyDescent="0.2"/>
    <row r="343" ht="12.75" customHeight="1" x14ac:dyDescent="0.2"/>
    <row r="344" ht="12.75" customHeight="1" x14ac:dyDescent="0.2"/>
    <row r="345" ht="12.75" customHeight="1" x14ac:dyDescent="0.2"/>
    <row r="346" ht="12.75" customHeight="1" x14ac:dyDescent="0.2"/>
    <row r="347" ht="12.75" customHeight="1" x14ac:dyDescent="0.2"/>
    <row r="348" ht="12.75" customHeight="1" x14ac:dyDescent="0.2"/>
    <row r="349" ht="12.75" customHeight="1" x14ac:dyDescent="0.2"/>
    <row r="350" ht="12.75" customHeight="1" x14ac:dyDescent="0.2"/>
    <row r="351" ht="12.75" customHeight="1" x14ac:dyDescent="0.2"/>
    <row r="352" ht="12.75" customHeight="1" x14ac:dyDescent="0.2"/>
    <row r="353" ht="12.75" customHeight="1" x14ac:dyDescent="0.2"/>
    <row r="354" ht="12.75" customHeight="1" x14ac:dyDescent="0.2"/>
    <row r="355" ht="12.75" customHeight="1" x14ac:dyDescent="0.2"/>
    <row r="356" ht="12.75" customHeight="1" x14ac:dyDescent="0.2"/>
    <row r="357" ht="12.75" customHeight="1" x14ac:dyDescent="0.2"/>
    <row r="358" ht="12.75" customHeight="1" x14ac:dyDescent="0.2"/>
    <row r="359" ht="12.75" customHeight="1" x14ac:dyDescent="0.2"/>
    <row r="360" ht="12.75" customHeight="1" x14ac:dyDescent="0.2"/>
    <row r="361" ht="12.75" customHeight="1" x14ac:dyDescent="0.2"/>
    <row r="362" ht="12.75" customHeight="1" x14ac:dyDescent="0.2"/>
    <row r="363" ht="12.75" customHeight="1" x14ac:dyDescent="0.2"/>
    <row r="364" ht="12.75" customHeight="1" x14ac:dyDescent="0.2"/>
    <row r="365" ht="12.75" customHeight="1" x14ac:dyDescent="0.2"/>
    <row r="366" ht="12.75" customHeight="1" x14ac:dyDescent="0.2"/>
    <row r="367" ht="12.75" customHeight="1" x14ac:dyDescent="0.2"/>
    <row r="368" ht="12.75" customHeight="1" x14ac:dyDescent="0.2"/>
    <row r="369" ht="12.75" customHeight="1" x14ac:dyDescent="0.2"/>
    <row r="370" ht="12.75" customHeight="1" x14ac:dyDescent="0.2"/>
    <row r="371" ht="12.75" customHeight="1" x14ac:dyDescent="0.2"/>
    <row r="372" ht="12.75" customHeight="1" x14ac:dyDescent="0.2"/>
    <row r="373" ht="12.75" customHeight="1" x14ac:dyDescent="0.2"/>
    <row r="374" ht="12.75" customHeight="1" x14ac:dyDescent="0.2"/>
    <row r="375" ht="12.75" customHeight="1" x14ac:dyDescent="0.2"/>
    <row r="376" ht="12.75" customHeight="1" x14ac:dyDescent="0.2"/>
    <row r="377" ht="12.75" customHeight="1" x14ac:dyDescent="0.2"/>
    <row r="378" ht="12.75" customHeight="1" x14ac:dyDescent="0.2"/>
    <row r="379" ht="12.75" customHeight="1" x14ac:dyDescent="0.2"/>
    <row r="380" ht="12.75" customHeight="1" x14ac:dyDescent="0.2"/>
    <row r="381" ht="12.75" customHeight="1" x14ac:dyDescent="0.2"/>
    <row r="382" ht="12.75" customHeight="1" x14ac:dyDescent="0.2"/>
    <row r="383" ht="12.75" customHeight="1" x14ac:dyDescent="0.2"/>
    <row r="384" ht="12.75" customHeight="1" x14ac:dyDescent="0.2"/>
    <row r="385" ht="12.75" customHeight="1" x14ac:dyDescent="0.2"/>
    <row r="386" ht="12.75" customHeight="1" x14ac:dyDescent="0.2"/>
    <row r="387" ht="12.75" customHeight="1" x14ac:dyDescent="0.2"/>
    <row r="388" ht="12.75" customHeight="1" x14ac:dyDescent="0.2"/>
    <row r="389" ht="12.75" customHeight="1" x14ac:dyDescent="0.2"/>
    <row r="390" ht="12.75" customHeight="1" x14ac:dyDescent="0.2"/>
    <row r="391" ht="12.75" customHeight="1" x14ac:dyDescent="0.2"/>
    <row r="392" ht="12.75" customHeight="1" x14ac:dyDescent="0.2"/>
    <row r="393" ht="12.75" customHeight="1" x14ac:dyDescent="0.2"/>
    <row r="394" ht="12.75" customHeight="1" x14ac:dyDescent="0.2"/>
    <row r="395" ht="12.75" customHeight="1" x14ac:dyDescent="0.2"/>
    <row r="396" ht="12.75" customHeight="1" x14ac:dyDescent="0.2"/>
    <row r="397" ht="12.75" customHeight="1" x14ac:dyDescent="0.2"/>
    <row r="398" ht="12.75" customHeight="1" x14ac:dyDescent="0.2"/>
    <row r="399" ht="12.75" customHeight="1" x14ac:dyDescent="0.2"/>
    <row r="400" ht="12.75" customHeight="1" x14ac:dyDescent="0.2"/>
    <row r="401" ht="12.75" customHeight="1" x14ac:dyDescent="0.2"/>
    <row r="402" ht="12.75" customHeight="1" x14ac:dyDescent="0.2"/>
    <row r="403" ht="12.75" customHeight="1" x14ac:dyDescent="0.2"/>
    <row r="404" ht="12.75" customHeight="1" x14ac:dyDescent="0.2"/>
    <row r="405" ht="12.75" customHeight="1" x14ac:dyDescent="0.2"/>
    <row r="406" ht="12.75" customHeight="1" x14ac:dyDescent="0.2"/>
    <row r="407" ht="12.75" customHeight="1" x14ac:dyDescent="0.2"/>
    <row r="408" ht="12.75" customHeight="1" x14ac:dyDescent="0.2"/>
    <row r="409" ht="12.75" customHeight="1" x14ac:dyDescent="0.2"/>
    <row r="410" ht="12.75" customHeight="1" x14ac:dyDescent="0.2"/>
    <row r="411" ht="12.75" customHeight="1" x14ac:dyDescent="0.2"/>
    <row r="412" ht="12.75" customHeight="1" x14ac:dyDescent="0.2"/>
    <row r="413" ht="12.75" customHeight="1" x14ac:dyDescent="0.2"/>
    <row r="414" ht="12.75" customHeight="1" x14ac:dyDescent="0.2"/>
    <row r="415" ht="12.75" customHeight="1" x14ac:dyDescent="0.2"/>
    <row r="416" ht="12.75" customHeight="1" x14ac:dyDescent="0.2"/>
    <row r="417" ht="12.75" customHeight="1" x14ac:dyDescent="0.2"/>
    <row r="418" ht="12.75" customHeight="1" x14ac:dyDescent="0.2"/>
    <row r="419" ht="12.75" customHeight="1" x14ac:dyDescent="0.2"/>
    <row r="420" ht="12.75" customHeight="1" x14ac:dyDescent="0.2"/>
    <row r="421" ht="12.75" customHeight="1" x14ac:dyDescent="0.2"/>
    <row r="422" ht="12.75" customHeight="1" x14ac:dyDescent="0.2"/>
    <row r="423" ht="12.75" customHeight="1" x14ac:dyDescent="0.2"/>
    <row r="424" ht="12.75" customHeight="1" x14ac:dyDescent="0.2"/>
    <row r="425" ht="12.75" customHeight="1" x14ac:dyDescent="0.2"/>
    <row r="426" ht="12.75" customHeight="1" x14ac:dyDescent="0.2"/>
    <row r="427" ht="12.75" customHeight="1" x14ac:dyDescent="0.2"/>
    <row r="428" ht="12.75" customHeight="1" x14ac:dyDescent="0.2"/>
    <row r="429" ht="12.75" customHeight="1" x14ac:dyDescent="0.2"/>
    <row r="430" ht="12.75" customHeight="1" x14ac:dyDescent="0.2"/>
    <row r="431" ht="12.75" customHeight="1" x14ac:dyDescent="0.2"/>
    <row r="432" ht="12.75" customHeight="1" x14ac:dyDescent="0.2"/>
    <row r="433" ht="12.75" customHeight="1" x14ac:dyDescent="0.2"/>
    <row r="434" ht="12.75" customHeight="1" x14ac:dyDescent="0.2"/>
    <row r="435" ht="12.75" customHeight="1" x14ac:dyDescent="0.2"/>
    <row r="436" ht="12.75" customHeight="1" x14ac:dyDescent="0.2"/>
    <row r="437" ht="12.75" customHeight="1" x14ac:dyDescent="0.2"/>
    <row r="438" ht="12.75" customHeight="1" x14ac:dyDescent="0.2"/>
    <row r="439" ht="12.75" customHeight="1" x14ac:dyDescent="0.2"/>
    <row r="440" ht="12.75" customHeight="1" x14ac:dyDescent="0.2"/>
    <row r="441" ht="12.75" customHeight="1" x14ac:dyDescent="0.2"/>
    <row r="442" ht="12.75" customHeight="1" x14ac:dyDescent="0.2"/>
    <row r="443" ht="12.75" customHeight="1" x14ac:dyDescent="0.2"/>
    <row r="444" ht="12.75" customHeight="1" x14ac:dyDescent="0.2"/>
    <row r="445" ht="12.75" customHeight="1" x14ac:dyDescent="0.2"/>
    <row r="446" ht="12.75" customHeight="1" x14ac:dyDescent="0.2"/>
    <row r="447" ht="12.75" customHeight="1" x14ac:dyDescent="0.2"/>
    <row r="448" ht="12.75" customHeight="1" x14ac:dyDescent="0.2"/>
    <row r="449" ht="12.75" customHeight="1" x14ac:dyDescent="0.2"/>
    <row r="450" ht="12.75" customHeight="1" x14ac:dyDescent="0.2"/>
    <row r="451" ht="12.75" customHeight="1" x14ac:dyDescent="0.2"/>
    <row r="452" ht="12.75" customHeight="1" x14ac:dyDescent="0.2"/>
    <row r="453" ht="12.75" customHeight="1" x14ac:dyDescent="0.2"/>
    <row r="454" ht="12.75" customHeight="1" x14ac:dyDescent="0.2"/>
    <row r="455" ht="12.75" customHeight="1" x14ac:dyDescent="0.2"/>
    <row r="456" ht="12.75" customHeight="1" x14ac:dyDescent="0.2"/>
    <row r="457" ht="12.75" customHeight="1" x14ac:dyDescent="0.2"/>
    <row r="458" ht="12.75" customHeight="1" x14ac:dyDescent="0.2"/>
    <row r="459" ht="12.75" customHeight="1" x14ac:dyDescent="0.2"/>
    <row r="460" ht="12.75" customHeight="1" x14ac:dyDescent="0.2"/>
    <row r="461" ht="12.75" customHeight="1" x14ac:dyDescent="0.2"/>
    <row r="462" ht="12.75" customHeight="1" x14ac:dyDescent="0.2"/>
    <row r="463" ht="12.75" customHeight="1" x14ac:dyDescent="0.2"/>
    <row r="464" ht="12.75" customHeight="1" x14ac:dyDescent="0.2"/>
    <row r="465" ht="12.75" customHeight="1" x14ac:dyDescent="0.2"/>
    <row r="466" ht="12.75" customHeight="1" x14ac:dyDescent="0.2"/>
    <row r="467" ht="12.75" customHeight="1" x14ac:dyDescent="0.2"/>
    <row r="468" ht="12.75" customHeight="1" x14ac:dyDescent="0.2"/>
    <row r="469" ht="12.75" customHeight="1" x14ac:dyDescent="0.2"/>
    <row r="470" ht="12.75" customHeight="1" x14ac:dyDescent="0.2"/>
    <row r="471" ht="12.75" customHeight="1" x14ac:dyDescent="0.2"/>
    <row r="472" ht="12.75" customHeight="1" x14ac:dyDescent="0.2"/>
    <row r="473" ht="12.75" customHeight="1" x14ac:dyDescent="0.2"/>
    <row r="474" ht="12.75" customHeight="1" x14ac:dyDescent="0.2"/>
    <row r="475" ht="12.75" customHeight="1" x14ac:dyDescent="0.2"/>
    <row r="476" ht="12.75" customHeight="1" x14ac:dyDescent="0.2"/>
    <row r="477" ht="12.75" customHeight="1" x14ac:dyDescent="0.2"/>
    <row r="478" ht="12.75" customHeight="1" x14ac:dyDescent="0.2"/>
    <row r="479" ht="12.75" customHeight="1" x14ac:dyDescent="0.2"/>
    <row r="480" ht="12.75" customHeight="1" x14ac:dyDescent="0.2"/>
    <row r="481" ht="12.75" customHeight="1" x14ac:dyDescent="0.2"/>
    <row r="482" ht="12.75" customHeight="1" x14ac:dyDescent="0.2"/>
    <row r="483" ht="12.75" customHeight="1" x14ac:dyDescent="0.2"/>
    <row r="484" ht="12.75" customHeight="1" x14ac:dyDescent="0.2"/>
    <row r="485" ht="12.75" customHeight="1" x14ac:dyDescent="0.2"/>
    <row r="486" ht="12.75" customHeight="1" x14ac:dyDescent="0.2"/>
    <row r="487" ht="12.75" customHeight="1" x14ac:dyDescent="0.2"/>
    <row r="488" ht="12.75" customHeight="1" x14ac:dyDescent="0.2"/>
    <row r="489" ht="12.75" customHeight="1" x14ac:dyDescent="0.2"/>
    <row r="490" ht="12.75" customHeight="1" x14ac:dyDescent="0.2"/>
    <row r="491" ht="12.75" customHeight="1" x14ac:dyDescent="0.2"/>
    <row r="492" ht="12.75" customHeight="1" x14ac:dyDescent="0.2"/>
    <row r="493" ht="12.75" customHeight="1" x14ac:dyDescent="0.2"/>
    <row r="494" ht="12.75" customHeight="1" x14ac:dyDescent="0.2"/>
    <row r="495" ht="12.75" customHeight="1" x14ac:dyDescent="0.2"/>
    <row r="496" ht="12.75" customHeight="1" x14ac:dyDescent="0.2"/>
    <row r="497" ht="12.75" customHeight="1" x14ac:dyDescent="0.2"/>
    <row r="498" ht="12.75" customHeight="1" x14ac:dyDescent="0.2"/>
    <row r="499" ht="12.75" customHeight="1" x14ac:dyDescent="0.2"/>
    <row r="500" ht="12.75" customHeight="1" x14ac:dyDescent="0.2"/>
    <row r="501" ht="12.75" customHeight="1" x14ac:dyDescent="0.2"/>
    <row r="502" ht="12.75" customHeight="1" x14ac:dyDescent="0.2"/>
    <row r="503" ht="12.75" customHeight="1" x14ac:dyDescent="0.2"/>
    <row r="504" ht="12.75" customHeight="1" x14ac:dyDescent="0.2"/>
    <row r="505" ht="12.75" customHeight="1" x14ac:dyDescent="0.2"/>
    <row r="506" ht="12.75" customHeight="1" x14ac:dyDescent="0.2"/>
    <row r="507" ht="12.75" customHeight="1" x14ac:dyDescent="0.2"/>
    <row r="508" ht="12.75" customHeight="1" x14ac:dyDescent="0.2"/>
    <row r="509" ht="12.75" customHeight="1" x14ac:dyDescent="0.2"/>
    <row r="510" ht="12.75" customHeight="1" x14ac:dyDescent="0.2"/>
    <row r="511" ht="12.75" customHeight="1" x14ac:dyDescent="0.2"/>
    <row r="512" ht="12.75" customHeight="1" x14ac:dyDescent="0.2"/>
    <row r="513" ht="12.75" customHeight="1" x14ac:dyDescent="0.2"/>
    <row r="514" ht="12.75" customHeight="1" x14ac:dyDescent="0.2"/>
    <row r="515" ht="12.75" customHeight="1" x14ac:dyDescent="0.2"/>
    <row r="516" ht="12.75" customHeight="1" x14ac:dyDescent="0.2"/>
    <row r="517" ht="12.75" customHeight="1" x14ac:dyDescent="0.2"/>
    <row r="518" ht="12.75" customHeight="1" x14ac:dyDescent="0.2"/>
    <row r="519" ht="12.75" customHeight="1" x14ac:dyDescent="0.2"/>
    <row r="520" ht="12.75" customHeight="1" x14ac:dyDescent="0.2"/>
    <row r="521" ht="12.75" customHeight="1" x14ac:dyDescent="0.2"/>
    <row r="522" ht="12.75" customHeight="1" x14ac:dyDescent="0.2"/>
    <row r="523" ht="12.75" customHeight="1" x14ac:dyDescent="0.2"/>
    <row r="524" ht="12.75" customHeight="1" x14ac:dyDescent="0.2"/>
    <row r="525" ht="12.75" customHeight="1" x14ac:dyDescent="0.2"/>
    <row r="526" ht="12.75" customHeight="1" x14ac:dyDescent="0.2"/>
    <row r="527" ht="12.75" customHeight="1" x14ac:dyDescent="0.2"/>
    <row r="528" ht="12.75" customHeight="1" x14ac:dyDescent="0.2"/>
    <row r="529" ht="12.75" customHeight="1" x14ac:dyDescent="0.2"/>
    <row r="530" ht="12.75" customHeight="1" x14ac:dyDescent="0.2"/>
    <row r="531" ht="12.75" customHeight="1" x14ac:dyDescent="0.2"/>
    <row r="532" ht="12.75" customHeight="1" x14ac:dyDescent="0.2"/>
    <row r="533" ht="12.75" customHeight="1" x14ac:dyDescent="0.2"/>
    <row r="534" ht="12.75" customHeight="1" x14ac:dyDescent="0.2"/>
    <row r="535" ht="12.75" customHeight="1" x14ac:dyDescent="0.2"/>
    <row r="536" ht="12.75" customHeight="1" x14ac:dyDescent="0.2"/>
    <row r="537" ht="12.75" customHeight="1" x14ac:dyDescent="0.2"/>
    <row r="538" ht="12.75" customHeight="1" x14ac:dyDescent="0.2"/>
    <row r="539" ht="12.75" customHeight="1" x14ac:dyDescent="0.2"/>
    <row r="540" ht="12.75" customHeight="1" x14ac:dyDescent="0.2"/>
    <row r="541" ht="12.75" customHeight="1" x14ac:dyDescent="0.2"/>
    <row r="542" ht="12.75" customHeight="1" x14ac:dyDescent="0.2"/>
    <row r="543" ht="12.75" customHeight="1" x14ac:dyDescent="0.2"/>
    <row r="544" ht="12.75" customHeight="1" x14ac:dyDescent="0.2"/>
    <row r="545" ht="12.75" customHeight="1" x14ac:dyDescent="0.2"/>
    <row r="546" ht="12.75" customHeight="1" x14ac:dyDescent="0.2"/>
    <row r="547" ht="12.75" customHeight="1" x14ac:dyDescent="0.2"/>
    <row r="548" ht="12.75" customHeight="1" x14ac:dyDescent="0.2"/>
    <row r="549" ht="12.75" customHeight="1" x14ac:dyDescent="0.2"/>
    <row r="550" ht="12.75" customHeight="1" x14ac:dyDescent="0.2"/>
    <row r="551" ht="12.75" customHeight="1" x14ac:dyDescent="0.2"/>
    <row r="552" ht="12.75" customHeight="1" x14ac:dyDescent="0.2"/>
    <row r="553" ht="12.75" customHeight="1" x14ac:dyDescent="0.2"/>
    <row r="554" ht="12.75" customHeight="1" x14ac:dyDescent="0.2"/>
    <row r="555" ht="12.75" customHeight="1" x14ac:dyDescent="0.2"/>
    <row r="556" ht="12.75" customHeight="1" x14ac:dyDescent="0.2"/>
    <row r="557" ht="12.75" customHeight="1" x14ac:dyDescent="0.2"/>
    <row r="558" ht="12.75" customHeight="1" x14ac:dyDescent="0.2"/>
    <row r="559" ht="12.75" customHeight="1" x14ac:dyDescent="0.2"/>
    <row r="560" ht="12.75" customHeight="1" x14ac:dyDescent="0.2"/>
    <row r="561" ht="12.75" customHeight="1" x14ac:dyDescent="0.2"/>
    <row r="562" ht="12.75" customHeight="1" x14ac:dyDescent="0.2"/>
    <row r="563" ht="12.75" customHeight="1" x14ac:dyDescent="0.2"/>
    <row r="564" ht="12.75" customHeight="1" x14ac:dyDescent="0.2"/>
    <row r="565" ht="12.75" customHeight="1" x14ac:dyDescent="0.2"/>
    <row r="566" ht="12.75" customHeight="1" x14ac:dyDescent="0.2"/>
    <row r="567" ht="12.75" customHeight="1" x14ac:dyDescent="0.2"/>
    <row r="568" ht="12.75" customHeight="1" x14ac:dyDescent="0.2"/>
    <row r="569" ht="12.75" customHeight="1" x14ac:dyDescent="0.2"/>
    <row r="570" ht="12.75" customHeight="1" x14ac:dyDescent="0.2"/>
    <row r="571" ht="12.75" customHeight="1" x14ac:dyDescent="0.2"/>
    <row r="572" ht="12.75" customHeight="1" x14ac:dyDescent="0.2"/>
    <row r="573" ht="12.75" customHeight="1" x14ac:dyDescent="0.2"/>
    <row r="574" ht="12.75" customHeight="1" x14ac:dyDescent="0.2"/>
    <row r="575" ht="12.75" customHeight="1" x14ac:dyDescent="0.2"/>
    <row r="576" ht="12.75" customHeight="1" x14ac:dyDescent="0.2"/>
    <row r="577" ht="12.75" customHeight="1" x14ac:dyDescent="0.2"/>
    <row r="578" ht="12.75" customHeight="1" x14ac:dyDescent="0.2"/>
    <row r="579" ht="12.75" customHeight="1" x14ac:dyDescent="0.2"/>
    <row r="580" ht="12.75" customHeight="1" x14ac:dyDescent="0.2"/>
    <row r="581" ht="12.75" customHeight="1" x14ac:dyDescent="0.2"/>
    <row r="582" ht="12.75" customHeight="1" x14ac:dyDescent="0.2"/>
    <row r="583" ht="12.75" customHeight="1" x14ac:dyDescent="0.2"/>
    <row r="584" ht="12.75" customHeight="1" x14ac:dyDescent="0.2"/>
    <row r="585" ht="12.75" customHeight="1" x14ac:dyDescent="0.2"/>
    <row r="586" ht="12.75" customHeight="1" x14ac:dyDescent="0.2"/>
    <row r="587" ht="12.75" customHeight="1" x14ac:dyDescent="0.2"/>
    <row r="588" ht="12.75" customHeight="1" x14ac:dyDescent="0.2"/>
    <row r="589" ht="12.75" customHeight="1" x14ac:dyDescent="0.2"/>
    <row r="590" ht="12.75" customHeight="1" x14ac:dyDescent="0.2"/>
    <row r="591" ht="12.75" customHeight="1" x14ac:dyDescent="0.2"/>
    <row r="592" ht="12.75" customHeight="1" x14ac:dyDescent="0.2"/>
    <row r="593" ht="12.75" customHeight="1" x14ac:dyDescent="0.2"/>
    <row r="594" ht="12.75" customHeight="1" x14ac:dyDescent="0.2"/>
    <row r="595" ht="12.75" customHeight="1" x14ac:dyDescent="0.2"/>
    <row r="596" ht="12.75" customHeight="1" x14ac:dyDescent="0.2"/>
    <row r="597" ht="12.75" customHeight="1" x14ac:dyDescent="0.2"/>
    <row r="598" ht="12.75" customHeight="1" x14ac:dyDescent="0.2"/>
    <row r="599" ht="12.75" customHeight="1" x14ac:dyDescent="0.2"/>
    <row r="600" ht="12.75" customHeight="1" x14ac:dyDescent="0.2"/>
    <row r="601" ht="12.75" customHeight="1" x14ac:dyDescent="0.2"/>
    <row r="602" ht="12.75" customHeight="1" x14ac:dyDescent="0.2"/>
    <row r="603" ht="12.75" customHeight="1" x14ac:dyDescent="0.2"/>
    <row r="604" ht="12.75" customHeight="1" x14ac:dyDescent="0.2"/>
    <row r="605" ht="12.75" customHeight="1" x14ac:dyDescent="0.2"/>
    <row r="606" ht="12.75" customHeight="1" x14ac:dyDescent="0.2"/>
    <row r="607" ht="12.75" customHeight="1" x14ac:dyDescent="0.2"/>
    <row r="608" ht="12.75" customHeight="1" x14ac:dyDescent="0.2"/>
    <row r="609" ht="12.75" customHeight="1" x14ac:dyDescent="0.2"/>
    <row r="610" ht="12.75" customHeight="1" x14ac:dyDescent="0.2"/>
    <row r="611" ht="12.75" customHeight="1" x14ac:dyDescent="0.2"/>
    <row r="612" ht="12.75" customHeight="1" x14ac:dyDescent="0.2"/>
    <row r="613" ht="12.75" customHeight="1" x14ac:dyDescent="0.2"/>
    <row r="614" ht="12.75" customHeight="1" x14ac:dyDescent="0.2"/>
    <row r="615" ht="12.75" customHeight="1" x14ac:dyDescent="0.2"/>
    <row r="616" ht="12.75" customHeight="1" x14ac:dyDescent="0.2"/>
    <row r="617" ht="12.75" customHeight="1" x14ac:dyDescent="0.2"/>
    <row r="618" ht="12.75" customHeight="1" x14ac:dyDescent="0.2"/>
    <row r="619" ht="12.75" customHeight="1" x14ac:dyDescent="0.2"/>
    <row r="620" ht="12.75" customHeight="1" x14ac:dyDescent="0.2"/>
    <row r="621" ht="12.75" customHeight="1" x14ac:dyDescent="0.2"/>
    <row r="622" ht="12.75" customHeight="1" x14ac:dyDescent="0.2"/>
    <row r="623" ht="12.75" customHeight="1" x14ac:dyDescent="0.2"/>
    <row r="624" ht="12.75" customHeight="1" x14ac:dyDescent="0.2"/>
    <row r="625" ht="12.75" customHeight="1" x14ac:dyDescent="0.2"/>
    <row r="626" ht="12.75" customHeight="1" x14ac:dyDescent="0.2"/>
    <row r="627" ht="12.75" customHeight="1" x14ac:dyDescent="0.2"/>
    <row r="628" ht="12.75" customHeight="1" x14ac:dyDescent="0.2"/>
    <row r="629" ht="12.75" customHeight="1" x14ac:dyDescent="0.2"/>
    <row r="630" ht="12.75" customHeight="1" x14ac:dyDescent="0.2"/>
    <row r="631" ht="12.75" customHeight="1" x14ac:dyDescent="0.2"/>
    <row r="632" ht="12.75" customHeight="1" x14ac:dyDescent="0.2"/>
    <row r="633" ht="12.75" customHeight="1" x14ac:dyDescent="0.2"/>
    <row r="634" ht="12.75" customHeight="1" x14ac:dyDescent="0.2"/>
    <row r="635" ht="12.75" customHeight="1" x14ac:dyDescent="0.2"/>
    <row r="636" ht="12.75" customHeight="1" x14ac:dyDescent="0.2"/>
    <row r="637" ht="12.75" customHeight="1" x14ac:dyDescent="0.2"/>
    <row r="638" ht="12.75" customHeight="1" x14ac:dyDescent="0.2"/>
    <row r="639" ht="12.75" customHeight="1" x14ac:dyDescent="0.2"/>
    <row r="640" ht="12.75" customHeight="1" x14ac:dyDescent="0.2"/>
    <row r="641" ht="12.75" customHeight="1" x14ac:dyDescent="0.2"/>
    <row r="642" ht="12.75" customHeight="1" x14ac:dyDescent="0.2"/>
    <row r="643" ht="12.75" customHeight="1" x14ac:dyDescent="0.2"/>
    <row r="644" ht="12.75" customHeight="1" x14ac:dyDescent="0.2"/>
    <row r="645" ht="12.75" customHeight="1" x14ac:dyDescent="0.2"/>
    <row r="646" ht="12.75" customHeight="1" x14ac:dyDescent="0.2"/>
    <row r="647" ht="12.75" customHeight="1" x14ac:dyDescent="0.2"/>
    <row r="648" ht="12.75" customHeight="1" x14ac:dyDescent="0.2"/>
    <row r="649" ht="12.75" customHeight="1" x14ac:dyDescent="0.2"/>
    <row r="650" ht="12.75" customHeight="1" x14ac:dyDescent="0.2"/>
    <row r="651" ht="12.75" customHeight="1" x14ac:dyDescent="0.2"/>
    <row r="652" ht="12.75" customHeight="1" x14ac:dyDescent="0.2"/>
    <row r="653" ht="12.75" customHeight="1" x14ac:dyDescent="0.2"/>
    <row r="654" ht="12.75" customHeight="1" x14ac:dyDescent="0.2"/>
    <row r="655" ht="12.75" customHeight="1" x14ac:dyDescent="0.2"/>
    <row r="656" ht="12.75" customHeight="1" x14ac:dyDescent="0.2"/>
    <row r="657" ht="12.75" customHeight="1" x14ac:dyDescent="0.2"/>
    <row r="658" ht="12.75" customHeight="1" x14ac:dyDescent="0.2"/>
    <row r="659" ht="12.75" customHeight="1" x14ac:dyDescent="0.2"/>
    <row r="660" ht="12.75" customHeight="1" x14ac:dyDescent="0.2"/>
    <row r="661" ht="12.75" customHeight="1" x14ac:dyDescent="0.2"/>
    <row r="662" ht="12.75" customHeight="1" x14ac:dyDescent="0.2"/>
    <row r="663" ht="12.75" customHeight="1" x14ac:dyDescent="0.2"/>
    <row r="664" ht="12.75" customHeight="1" x14ac:dyDescent="0.2"/>
    <row r="665" ht="12.75" customHeight="1" x14ac:dyDescent="0.2"/>
    <row r="666" ht="12.75" customHeight="1" x14ac:dyDescent="0.2"/>
    <row r="667" ht="12.75" customHeight="1" x14ac:dyDescent="0.2"/>
    <row r="668" ht="12.75" customHeight="1" x14ac:dyDescent="0.2"/>
    <row r="669" ht="12.75" customHeight="1" x14ac:dyDescent="0.2"/>
    <row r="670" ht="12.75" customHeight="1" x14ac:dyDescent="0.2"/>
    <row r="671" ht="12.75" customHeight="1" x14ac:dyDescent="0.2"/>
    <row r="672" ht="12.75" customHeight="1" x14ac:dyDescent="0.2"/>
    <row r="673" ht="12.75" customHeight="1" x14ac:dyDescent="0.2"/>
    <row r="674" ht="12.75" customHeight="1" x14ac:dyDescent="0.2"/>
    <row r="675" ht="12.75" customHeight="1" x14ac:dyDescent="0.2"/>
    <row r="676" ht="12.75" customHeight="1" x14ac:dyDescent="0.2"/>
    <row r="677" ht="12.75" customHeight="1" x14ac:dyDescent="0.2"/>
    <row r="678" ht="12.75" customHeight="1" x14ac:dyDescent="0.2"/>
    <row r="679" ht="12.75" customHeight="1" x14ac:dyDescent="0.2"/>
    <row r="680" ht="12.75" customHeight="1" x14ac:dyDescent="0.2"/>
    <row r="681" ht="12.75" customHeight="1" x14ac:dyDescent="0.2"/>
    <row r="682" ht="12.75" customHeight="1" x14ac:dyDescent="0.2"/>
    <row r="683" ht="12.75" customHeight="1" x14ac:dyDescent="0.2"/>
    <row r="684" ht="12.75" customHeight="1" x14ac:dyDescent="0.2"/>
    <row r="685" ht="12.75" customHeight="1" x14ac:dyDescent="0.2"/>
    <row r="686" ht="12.75" customHeight="1" x14ac:dyDescent="0.2"/>
    <row r="687" ht="12.75" customHeight="1" x14ac:dyDescent="0.2"/>
    <row r="688" ht="12.75" customHeight="1" x14ac:dyDescent="0.2"/>
    <row r="689" ht="12.75" customHeight="1" x14ac:dyDescent="0.2"/>
    <row r="690" ht="12.75" customHeight="1" x14ac:dyDescent="0.2"/>
    <row r="691" ht="12.75" customHeight="1" x14ac:dyDescent="0.2"/>
    <row r="692" ht="12.75" customHeight="1" x14ac:dyDescent="0.2"/>
    <row r="693" ht="12.75" customHeight="1" x14ac:dyDescent="0.2"/>
    <row r="694" ht="12.75" customHeight="1" x14ac:dyDescent="0.2"/>
    <row r="695" ht="12.75" customHeight="1" x14ac:dyDescent="0.2"/>
    <row r="696" ht="12.75" customHeight="1" x14ac:dyDescent="0.2"/>
    <row r="697" ht="12.75" customHeight="1" x14ac:dyDescent="0.2"/>
    <row r="698" ht="12.75" customHeight="1" x14ac:dyDescent="0.2"/>
    <row r="699" ht="12.75" customHeight="1" x14ac:dyDescent="0.2"/>
    <row r="700" ht="12.75" customHeight="1" x14ac:dyDescent="0.2"/>
    <row r="701" ht="12.75" customHeight="1" x14ac:dyDescent="0.2"/>
    <row r="702" ht="12.75" customHeight="1" x14ac:dyDescent="0.2"/>
    <row r="703" ht="12.75" customHeight="1" x14ac:dyDescent="0.2"/>
    <row r="704" ht="12.75" customHeight="1" x14ac:dyDescent="0.2"/>
    <row r="705" ht="12.75" customHeight="1" x14ac:dyDescent="0.2"/>
    <row r="706" ht="12.75" customHeight="1" x14ac:dyDescent="0.2"/>
    <row r="707" ht="12.75" customHeight="1" x14ac:dyDescent="0.2"/>
    <row r="708" ht="12.75" customHeight="1" x14ac:dyDescent="0.2"/>
    <row r="709" ht="12.75" customHeight="1" x14ac:dyDescent="0.2"/>
    <row r="710" ht="12.75" customHeight="1" x14ac:dyDescent="0.2"/>
    <row r="711" ht="12.75" customHeight="1" x14ac:dyDescent="0.2"/>
    <row r="712" ht="12.75" customHeight="1" x14ac:dyDescent="0.2"/>
    <row r="713" ht="12.75" customHeight="1" x14ac:dyDescent="0.2"/>
    <row r="714" ht="12.75" customHeight="1" x14ac:dyDescent="0.2"/>
    <row r="715" ht="12.75" customHeight="1" x14ac:dyDescent="0.2"/>
    <row r="716" ht="12.75" customHeight="1" x14ac:dyDescent="0.2"/>
    <row r="717" ht="12.75" customHeight="1" x14ac:dyDescent="0.2"/>
    <row r="718" ht="12.75" customHeight="1" x14ac:dyDescent="0.2"/>
    <row r="719" ht="12.75" customHeight="1" x14ac:dyDescent="0.2"/>
    <row r="720" ht="12.75" customHeight="1" x14ac:dyDescent="0.2"/>
    <row r="721" ht="12.75" customHeight="1" x14ac:dyDescent="0.2"/>
    <row r="722" ht="12.75" customHeight="1" x14ac:dyDescent="0.2"/>
    <row r="723" ht="12.75" customHeight="1" x14ac:dyDescent="0.2"/>
    <row r="724" ht="12.75" customHeight="1" x14ac:dyDescent="0.2"/>
    <row r="725" ht="12.75" customHeight="1" x14ac:dyDescent="0.2"/>
    <row r="726" ht="12.75" customHeight="1" x14ac:dyDescent="0.2"/>
    <row r="727" ht="12.75" customHeight="1" x14ac:dyDescent="0.2"/>
    <row r="728" ht="12.75" customHeight="1" x14ac:dyDescent="0.2"/>
    <row r="729" ht="12.75" customHeight="1" x14ac:dyDescent="0.2"/>
    <row r="730" ht="12.75" customHeight="1" x14ac:dyDescent="0.2"/>
    <row r="731" ht="12.75" customHeight="1" x14ac:dyDescent="0.2"/>
    <row r="732" ht="12.75" customHeight="1" x14ac:dyDescent="0.2"/>
    <row r="733" ht="12.75" customHeight="1" x14ac:dyDescent="0.2"/>
    <row r="734" ht="12.75" customHeight="1" x14ac:dyDescent="0.2"/>
    <row r="735" ht="12.75" customHeight="1" x14ac:dyDescent="0.2"/>
    <row r="736" ht="12.75" customHeight="1" x14ac:dyDescent="0.2"/>
    <row r="737" ht="12.75" customHeight="1" x14ac:dyDescent="0.2"/>
    <row r="738" ht="12.75" customHeight="1" x14ac:dyDescent="0.2"/>
    <row r="739" ht="12.75" customHeight="1" x14ac:dyDescent="0.2"/>
    <row r="740" ht="12.75" customHeight="1" x14ac:dyDescent="0.2"/>
    <row r="741" ht="12.75" customHeight="1" x14ac:dyDescent="0.2"/>
    <row r="742" ht="12.75" customHeight="1" x14ac:dyDescent="0.2"/>
    <row r="743" ht="12.75" customHeight="1" x14ac:dyDescent="0.2"/>
    <row r="744" ht="12.75" customHeight="1" x14ac:dyDescent="0.2"/>
    <row r="745" ht="12.75" customHeight="1" x14ac:dyDescent="0.2"/>
    <row r="746" ht="12.75" customHeight="1" x14ac:dyDescent="0.2"/>
    <row r="747" ht="12.75" customHeight="1" x14ac:dyDescent="0.2"/>
    <row r="748" ht="12.75" customHeight="1" x14ac:dyDescent="0.2"/>
    <row r="749" ht="12.75" customHeight="1" x14ac:dyDescent="0.2"/>
    <row r="750" ht="12.75" customHeight="1" x14ac:dyDescent="0.2"/>
    <row r="751" ht="12.75" customHeight="1" x14ac:dyDescent="0.2"/>
    <row r="752" ht="12.75" customHeight="1" x14ac:dyDescent="0.2"/>
    <row r="753" ht="12.75" customHeight="1" x14ac:dyDescent="0.2"/>
    <row r="754" ht="12.75" customHeight="1" x14ac:dyDescent="0.2"/>
    <row r="755" ht="12.75" customHeight="1" x14ac:dyDescent="0.2"/>
    <row r="756" ht="12.75" customHeight="1" x14ac:dyDescent="0.2"/>
    <row r="757" ht="12.75" customHeight="1" x14ac:dyDescent="0.2"/>
    <row r="758" ht="12.75" customHeight="1" x14ac:dyDescent="0.2"/>
    <row r="759" ht="12.75" customHeight="1" x14ac:dyDescent="0.2"/>
    <row r="760" ht="12.75" customHeight="1" x14ac:dyDescent="0.2"/>
    <row r="761" ht="12.75" customHeight="1" x14ac:dyDescent="0.2"/>
    <row r="762" ht="12.75" customHeight="1" x14ac:dyDescent="0.2"/>
    <row r="763" ht="12.75" customHeight="1" x14ac:dyDescent="0.2"/>
    <row r="764" ht="12.75" customHeight="1" x14ac:dyDescent="0.2"/>
    <row r="765" ht="12.75" customHeight="1" x14ac:dyDescent="0.2"/>
    <row r="766" ht="12.75" customHeight="1" x14ac:dyDescent="0.2"/>
    <row r="767" ht="12.75" customHeight="1" x14ac:dyDescent="0.2"/>
    <row r="768" ht="12.75" customHeight="1" x14ac:dyDescent="0.2"/>
    <row r="769" ht="12.75" customHeight="1" x14ac:dyDescent="0.2"/>
    <row r="770" ht="12.75" customHeight="1" x14ac:dyDescent="0.2"/>
    <row r="771" ht="12.75" customHeight="1" x14ac:dyDescent="0.2"/>
    <row r="772" ht="12.75" customHeight="1" x14ac:dyDescent="0.2"/>
    <row r="773" ht="12.75" customHeight="1" x14ac:dyDescent="0.2"/>
    <row r="774" ht="12.75" customHeight="1" x14ac:dyDescent="0.2"/>
    <row r="775" ht="12.75" customHeight="1" x14ac:dyDescent="0.2"/>
    <row r="776" ht="12.75" customHeight="1" x14ac:dyDescent="0.2"/>
    <row r="777" ht="12.75" customHeight="1" x14ac:dyDescent="0.2"/>
    <row r="778" ht="12.75" customHeight="1" x14ac:dyDescent="0.2"/>
    <row r="779" ht="12.75" customHeight="1" x14ac:dyDescent="0.2"/>
    <row r="780" ht="12.75" customHeight="1" x14ac:dyDescent="0.2"/>
    <row r="781" ht="12.75" customHeight="1" x14ac:dyDescent="0.2"/>
    <row r="782" ht="12.75" customHeight="1" x14ac:dyDescent="0.2"/>
    <row r="783" ht="12.75" customHeight="1" x14ac:dyDescent="0.2"/>
    <row r="784" ht="12.75" customHeight="1" x14ac:dyDescent="0.2"/>
    <row r="785" ht="12.75" customHeight="1" x14ac:dyDescent="0.2"/>
    <row r="786" ht="12.75" customHeight="1" x14ac:dyDescent="0.2"/>
    <row r="787" ht="12.75" customHeight="1" x14ac:dyDescent="0.2"/>
    <row r="788" ht="12.75" customHeight="1" x14ac:dyDescent="0.2"/>
    <row r="789" ht="12.75" customHeight="1" x14ac:dyDescent="0.2"/>
    <row r="790" ht="12.75" customHeight="1" x14ac:dyDescent="0.2"/>
    <row r="791" ht="12.75" customHeight="1" x14ac:dyDescent="0.2"/>
    <row r="792" ht="12.75" customHeight="1" x14ac:dyDescent="0.2"/>
    <row r="793" ht="12.75" customHeight="1" x14ac:dyDescent="0.2"/>
    <row r="794" ht="12.75" customHeight="1" x14ac:dyDescent="0.2"/>
    <row r="795" ht="12.75" customHeight="1" x14ac:dyDescent="0.2"/>
    <row r="796" ht="12.75" customHeight="1" x14ac:dyDescent="0.2"/>
    <row r="797" ht="12.75" customHeight="1" x14ac:dyDescent="0.2"/>
    <row r="798" ht="12.75" customHeight="1" x14ac:dyDescent="0.2"/>
    <row r="799" ht="12.75" customHeight="1" x14ac:dyDescent="0.2"/>
    <row r="800" ht="12.75" customHeight="1" x14ac:dyDescent="0.2"/>
    <row r="801" ht="12.75" customHeight="1" x14ac:dyDescent="0.2"/>
    <row r="802" ht="12.75" customHeight="1" x14ac:dyDescent="0.2"/>
    <row r="803" ht="12.75" customHeight="1" x14ac:dyDescent="0.2"/>
    <row r="804" ht="12.75" customHeight="1" x14ac:dyDescent="0.2"/>
    <row r="805" ht="12.75" customHeight="1" x14ac:dyDescent="0.2"/>
    <row r="806" ht="12.75" customHeight="1" x14ac:dyDescent="0.2"/>
    <row r="807" ht="12.75" customHeight="1" x14ac:dyDescent="0.2"/>
    <row r="808" ht="12.75" customHeight="1" x14ac:dyDescent="0.2"/>
    <row r="809" ht="12.75" customHeight="1" x14ac:dyDescent="0.2"/>
    <row r="810" ht="12.75" customHeight="1" x14ac:dyDescent="0.2"/>
    <row r="811" ht="12.75" customHeight="1" x14ac:dyDescent="0.2"/>
    <row r="812" ht="12.75" customHeight="1" x14ac:dyDescent="0.2"/>
    <row r="813" ht="12.75" customHeight="1" x14ac:dyDescent="0.2"/>
    <row r="814" ht="12.75" customHeight="1" x14ac:dyDescent="0.2"/>
    <row r="815" ht="12.75" customHeight="1" x14ac:dyDescent="0.2"/>
    <row r="816" ht="12.75" customHeight="1" x14ac:dyDescent="0.2"/>
    <row r="817" ht="12.75" customHeight="1" x14ac:dyDescent="0.2"/>
    <row r="818" ht="12.75" customHeight="1" x14ac:dyDescent="0.2"/>
    <row r="819" ht="12.75" customHeight="1" x14ac:dyDescent="0.2"/>
    <row r="820" ht="12.75" customHeight="1" x14ac:dyDescent="0.2"/>
    <row r="821" ht="12.75" customHeight="1" x14ac:dyDescent="0.2"/>
    <row r="822" ht="12.75" customHeight="1" x14ac:dyDescent="0.2"/>
    <row r="823" ht="12.75" customHeight="1" x14ac:dyDescent="0.2"/>
    <row r="824" ht="12.75" customHeight="1" x14ac:dyDescent="0.2"/>
    <row r="825" ht="12.75" customHeight="1" x14ac:dyDescent="0.2"/>
    <row r="826" ht="12.75" customHeight="1" x14ac:dyDescent="0.2"/>
    <row r="827" ht="12.75" customHeight="1" x14ac:dyDescent="0.2"/>
    <row r="828" ht="12.75" customHeight="1" x14ac:dyDescent="0.2"/>
    <row r="829" ht="12.75" customHeight="1" x14ac:dyDescent="0.2"/>
    <row r="830" ht="12.75" customHeight="1" x14ac:dyDescent="0.2"/>
    <row r="831" ht="12.75" customHeight="1" x14ac:dyDescent="0.2"/>
    <row r="832" ht="12.75" customHeight="1" x14ac:dyDescent="0.2"/>
    <row r="833" ht="12.75" customHeight="1" x14ac:dyDescent="0.2"/>
    <row r="834" ht="12.75" customHeight="1" x14ac:dyDescent="0.2"/>
    <row r="835" ht="12.75" customHeight="1" x14ac:dyDescent="0.2"/>
    <row r="836" ht="12.75" customHeight="1" x14ac:dyDescent="0.2"/>
    <row r="837" ht="12.75" customHeight="1" x14ac:dyDescent="0.2"/>
    <row r="838" ht="12.75" customHeight="1" x14ac:dyDescent="0.2"/>
    <row r="839" ht="12.75" customHeight="1" x14ac:dyDescent="0.2"/>
    <row r="840" ht="12.75" customHeight="1" x14ac:dyDescent="0.2"/>
    <row r="841" ht="12.75" customHeight="1" x14ac:dyDescent="0.2"/>
    <row r="842" ht="12.75" customHeight="1" x14ac:dyDescent="0.2"/>
    <row r="843" ht="12.75" customHeight="1" x14ac:dyDescent="0.2"/>
    <row r="844" ht="12.75" customHeight="1" x14ac:dyDescent="0.2"/>
    <row r="845" ht="12.75" customHeight="1" x14ac:dyDescent="0.2"/>
    <row r="846" ht="12.75" customHeight="1" x14ac:dyDescent="0.2"/>
    <row r="847" ht="12.75" customHeight="1" x14ac:dyDescent="0.2"/>
    <row r="848" ht="12.75" customHeight="1" x14ac:dyDescent="0.2"/>
    <row r="849" ht="12.75" customHeight="1" x14ac:dyDescent="0.2"/>
    <row r="850" ht="12.75" customHeight="1" x14ac:dyDescent="0.2"/>
    <row r="851" ht="12.75" customHeight="1" x14ac:dyDescent="0.2"/>
    <row r="852" ht="12.75" customHeight="1" x14ac:dyDescent="0.2"/>
    <row r="853" ht="12.75" customHeight="1" x14ac:dyDescent="0.2"/>
    <row r="854" ht="12.75" customHeight="1" x14ac:dyDescent="0.2"/>
    <row r="855" ht="12.75" customHeight="1" x14ac:dyDescent="0.2"/>
    <row r="856" ht="12.75" customHeight="1" x14ac:dyDescent="0.2"/>
    <row r="857" ht="12.75" customHeight="1" x14ac:dyDescent="0.2"/>
    <row r="858" ht="12.75" customHeight="1" x14ac:dyDescent="0.2"/>
    <row r="859" ht="12.75" customHeight="1" x14ac:dyDescent="0.2"/>
    <row r="860" ht="12.75" customHeight="1" x14ac:dyDescent="0.2"/>
    <row r="861" ht="12.75" customHeight="1" x14ac:dyDescent="0.2"/>
    <row r="862" ht="12.75" customHeight="1" x14ac:dyDescent="0.2"/>
    <row r="863" ht="12.75" customHeight="1" x14ac:dyDescent="0.2"/>
    <row r="864" ht="12.75" customHeight="1" x14ac:dyDescent="0.2"/>
    <row r="865" ht="12.75" customHeight="1" x14ac:dyDescent="0.2"/>
    <row r="866" ht="12.75" customHeight="1" x14ac:dyDescent="0.2"/>
    <row r="867" ht="12.75" customHeight="1" x14ac:dyDescent="0.2"/>
    <row r="868" ht="12.75" customHeight="1" x14ac:dyDescent="0.2"/>
    <row r="869" ht="12.75" customHeight="1" x14ac:dyDescent="0.2"/>
    <row r="870" ht="12.75" customHeight="1" x14ac:dyDescent="0.2"/>
    <row r="871" ht="12.75" customHeight="1" x14ac:dyDescent="0.2"/>
    <row r="872" ht="12.75" customHeight="1" x14ac:dyDescent="0.2"/>
    <row r="873" ht="12.75" customHeight="1" x14ac:dyDescent="0.2"/>
    <row r="874" ht="12.75" customHeight="1" x14ac:dyDescent="0.2"/>
    <row r="875" ht="12.75" customHeight="1" x14ac:dyDescent="0.2"/>
    <row r="876" ht="12.75" customHeight="1" x14ac:dyDescent="0.2"/>
    <row r="877" ht="12.75" customHeight="1" x14ac:dyDescent="0.2"/>
    <row r="878" ht="12.75" customHeight="1" x14ac:dyDescent="0.2"/>
    <row r="879" ht="12.75" customHeight="1" x14ac:dyDescent="0.2"/>
    <row r="880" ht="12.75" customHeight="1" x14ac:dyDescent="0.2"/>
    <row r="881" ht="12.75" customHeight="1" x14ac:dyDescent="0.2"/>
    <row r="882" ht="12.75" customHeight="1" x14ac:dyDescent="0.2"/>
    <row r="883" ht="12.75" customHeight="1" x14ac:dyDescent="0.2"/>
    <row r="884" ht="12.75" customHeight="1" x14ac:dyDescent="0.2"/>
    <row r="885" ht="12.75" customHeight="1" x14ac:dyDescent="0.2"/>
    <row r="886" ht="12.75" customHeight="1" x14ac:dyDescent="0.2"/>
    <row r="887" ht="12.75" customHeight="1" x14ac:dyDescent="0.2"/>
    <row r="888" ht="12.75" customHeight="1" x14ac:dyDescent="0.2"/>
    <row r="889" ht="12.75" customHeight="1" x14ac:dyDescent="0.2"/>
    <row r="890" ht="12.75" customHeight="1" x14ac:dyDescent="0.2"/>
    <row r="891" ht="12.75" customHeight="1" x14ac:dyDescent="0.2"/>
    <row r="892" ht="12.75" customHeight="1" x14ac:dyDescent="0.2"/>
    <row r="893" ht="12.75" customHeight="1" x14ac:dyDescent="0.2"/>
    <row r="894" ht="12.75" customHeight="1" x14ac:dyDescent="0.2"/>
    <row r="895" ht="12.75" customHeight="1" x14ac:dyDescent="0.2"/>
    <row r="896" ht="12.75" customHeight="1" x14ac:dyDescent="0.2"/>
    <row r="897" ht="12.75" customHeight="1" x14ac:dyDescent="0.2"/>
    <row r="898" ht="12.75" customHeight="1" x14ac:dyDescent="0.2"/>
    <row r="899" ht="12.75" customHeight="1" x14ac:dyDescent="0.2"/>
    <row r="900" ht="12.75" customHeight="1" x14ac:dyDescent="0.2"/>
    <row r="901" ht="12.75" customHeight="1" x14ac:dyDescent="0.2"/>
    <row r="902" ht="12.75" customHeight="1" x14ac:dyDescent="0.2"/>
    <row r="903" ht="12.75" customHeight="1" x14ac:dyDescent="0.2"/>
    <row r="904" ht="12.75" customHeight="1" x14ac:dyDescent="0.2"/>
    <row r="905" ht="12.75" customHeight="1" x14ac:dyDescent="0.2"/>
    <row r="906" ht="12.75" customHeight="1" x14ac:dyDescent="0.2"/>
    <row r="907" ht="12.75" customHeight="1" x14ac:dyDescent="0.2"/>
    <row r="908" ht="12.75" customHeight="1" x14ac:dyDescent="0.2"/>
    <row r="909" ht="12.75" customHeight="1" x14ac:dyDescent="0.2"/>
    <row r="910" ht="12.75" customHeight="1" x14ac:dyDescent="0.2"/>
    <row r="911" ht="12.75" customHeight="1" x14ac:dyDescent="0.2"/>
    <row r="912" ht="12.75" customHeight="1" x14ac:dyDescent="0.2"/>
    <row r="913" ht="12.75" customHeight="1" x14ac:dyDescent="0.2"/>
    <row r="914" ht="12.75" customHeight="1" x14ac:dyDescent="0.2"/>
    <row r="915" ht="12.75" customHeight="1" x14ac:dyDescent="0.2"/>
    <row r="916" ht="12.75" customHeight="1" x14ac:dyDescent="0.2"/>
    <row r="917" ht="12.75" customHeight="1" x14ac:dyDescent="0.2"/>
    <row r="918" ht="12.75" customHeight="1" x14ac:dyDescent="0.2"/>
    <row r="919" ht="12.75" customHeight="1" x14ac:dyDescent="0.2"/>
    <row r="920" ht="12.75" customHeight="1" x14ac:dyDescent="0.2"/>
    <row r="921" ht="12.75" customHeight="1" x14ac:dyDescent="0.2"/>
    <row r="922" ht="12.75" customHeight="1" x14ac:dyDescent="0.2"/>
    <row r="923" ht="12.75" customHeight="1" x14ac:dyDescent="0.2"/>
    <row r="924" ht="12.75" customHeight="1" x14ac:dyDescent="0.2"/>
    <row r="925" ht="12.75" customHeight="1" x14ac:dyDescent="0.2"/>
    <row r="926" ht="12.75" customHeight="1" x14ac:dyDescent="0.2"/>
    <row r="927" ht="12.75" customHeight="1" x14ac:dyDescent="0.2"/>
    <row r="928" ht="12.75" customHeight="1" x14ac:dyDescent="0.2"/>
    <row r="929" ht="12.75" customHeight="1" x14ac:dyDescent="0.2"/>
    <row r="930" ht="12.75" customHeight="1" x14ac:dyDescent="0.2"/>
    <row r="931" ht="12.75" customHeight="1" x14ac:dyDescent="0.2"/>
    <row r="932" ht="12.75" customHeight="1" x14ac:dyDescent="0.2"/>
    <row r="933" ht="12.75" customHeight="1" x14ac:dyDescent="0.2"/>
    <row r="934" ht="12.75" customHeight="1" x14ac:dyDescent="0.2"/>
    <row r="935" ht="12.75" customHeight="1" x14ac:dyDescent="0.2"/>
    <row r="936" ht="12.75" customHeight="1" x14ac:dyDescent="0.2"/>
    <row r="937" ht="12.75" customHeight="1" x14ac:dyDescent="0.2"/>
    <row r="938" ht="12.75" customHeight="1" x14ac:dyDescent="0.2"/>
    <row r="939" ht="12.75" customHeight="1" x14ac:dyDescent="0.2"/>
    <row r="940" ht="12.75" customHeight="1" x14ac:dyDescent="0.2"/>
    <row r="941" ht="12.75" customHeight="1" x14ac:dyDescent="0.2"/>
    <row r="942" ht="12.75" customHeight="1" x14ac:dyDescent="0.2"/>
    <row r="943" ht="12.75" customHeight="1" x14ac:dyDescent="0.2"/>
    <row r="944" ht="12.75" customHeight="1" x14ac:dyDescent="0.2"/>
    <row r="945" ht="12.75" customHeight="1" x14ac:dyDescent="0.2"/>
    <row r="946" ht="12.75" customHeight="1" x14ac:dyDescent="0.2"/>
    <row r="947" ht="12.75" customHeight="1" x14ac:dyDescent="0.2"/>
    <row r="948" ht="12.75" customHeight="1" x14ac:dyDescent="0.2"/>
    <row r="949" ht="12.75" customHeight="1" x14ac:dyDescent="0.2"/>
    <row r="950" ht="12.75" customHeight="1" x14ac:dyDescent="0.2"/>
    <row r="951" ht="12.75" customHeight="1" x14ac:dyDescent="0.2"/>
    <row r="952" ht="12.75" customHeight="1" x14ac:dyDescent="0.2"/>
    <row r="953" ht="12.75" customHeight="1" x14ac:dyDescent="0.2"/>
    <row r="954" ht="12.75" customHeight="1" x14ac:dyDescent="0.2"/>
    <row r="955" ht="12.75" customHeight="1" x14ac:dyDescent="0.2"/>
    <row r="956" ht="12.75" customHeight="1" x14ac:dyDescent="0.2"/>
    <row r="957" ht="12.75" customHeight="1" x14ac:dyDescent="0.2"/>
    <row r="958" ht="12.75" customHeight="1" x14ac:dyDescent="0.2"/>
    <row r="959" ht="12.75" customHeight="1" x14ac:dyDescent="0.2"/>
    <row r="960" ht="12.75" customHeight="1" x14ac:dyDescent="0.2"/>
    <row r="961" ht="12.75" customHeight="1" x14ac:dyDescent="0.2"/>
    <row r="962" ht="12.75" customHeight="1" x14ac:dyDescent="0.2"/>
    <row r="963" ht="12.75" customHeight="1" x14ac:dyDescent="0.2"/>
    <row r="964" ht="12.75" customHeight="1" x14ac:dyDescent="0.2"/>
    <row r="965" ht="12.75" customHeight="1" x14ac:dyDescent="0.2"/>
    <row r="966" ht="12.75" customHeight="1" x14ac:dyDescent="0.2"/>
    <row r="967" ht="12.75" customHeight="1" x14ac:dyDescent="0.2"/>
    <row r="968" ht="12.75" customHeight="1" x14ac:dyDescent="0.2"/>
    <row r="969" ht="12.75" customHeight="1" x14ac:dyDescent="0.2"/>
    <row r="970" ht="12.75" customHeight="1" x14ac:dyDescent="0.2"/>
    <row r="971" ht="12.75" customHeight="1" x14ac:dyDescent="0.2"/>
    <row r="972" ht="12.75" customHeight="1" x14ac:dyDescent="0.2"/>
    <row r="973" ht="12.75" customHeight="1" x14ac:dyDescent="0.2"/>
    <row r="974" ht="12.75" customHeight="1" x14ac:dyDescent="0.2"/>
    <row r="975" ht="12.75" customHeight="1" x14ac:dyDescent="0.2"/>
    <row r="976" ht="12.75" customHeight="1" x14ac:dyDescent="0.2"/>
    <row r="977" ht="12.75" customHeight="1" x14ac:dyDescent="0.2"/>
    <row r="978" ht="12.75" customHeight="1" x14ac:dyDescent="0.2"/>
    <row r="979" ht="12.75" customHeight="1" x14ac:dyDescent="0.2"/>
    <row r="980" ht="12.75" customHeight="1" x14ac:dyDescent="0.2"/>
    <row r="981" ht="12.75" customHeight="1" x14ac:dyDescent="0.2"/>
    <row r="982" ht="12.75" customHeight="1" x14ac:dyDescent="0.2"/>
    <row r="983" ht="12.75" customHeight="1" x14ac:dyDescent="0.2"/>
    <row r="984" ht="12.75" customHeight="1" x14ac:dyDescent="0.2"/>
    <row r="985" ht="12.75" customHeight="1" x14ac:dyDescent="0.2"/>
    <row r="986" ht="12.75" customHeight="1" x14ac:dyDescent="0.2"/>
    <row r="987" ht="12.75" customHeight="1" x14ac:dyDescent="0.2"/>
    <row r="988" ht="12.75" customHeight="1" x14ac:dyDescent="0.2"/>
    <row r="989" ht="12.75" customHeight="1" x14ac:dyDescent="0.2"/>
    <row r="990" ht="12.75" customHeight="1" x14ac:dyDescent="0.2"/>
    <row r="991" ht="12.75" customHeight="1" x14ac:dyDescent="0.2"/>
    <row r="992" ht="12.75" customHeight="1" x14ac:dyDescent="0.2"/>
    <row r="993" ht="12.75" customHeight="1" x14ac:dyDescent="0.2"/>
    <row r="994" ht="12.75" customHeight="1" x14ac:dyDescent="0.2"/>
    <row r="995" ht="12.75" customHeight="1" x14ac:dyDescent="0.2"/>
    <row r="996" ht="12.75" customHeight="1" x14ac:dyDescent="0.2"/>
    <row r="997" ht="12.75" customHeight="1" x14ac:dyDescent="0.2"/>
    <row r="998" ht="12.75" customHeight="1" x14ac:dyDescent="0.2"/>
    <row r="999" ht="12.75" customHeight="1" x14ac:dyDescent="0.2"/>
    <row r="1000" ht="12.75" customHeight="1" x14ac:dyDescent="0.2"/>
  </sheetData>
  <conditionalFormatting sqref="D3">
    <cfRule type="notContainsBlanks" dxfId="9" priority="1">
      <formula>LEN(TRIM(D3))&gt;0</formula>
    </cfRule>
  </conditionalFormatting>
  <dataValidations count="3">
    <dataValidation type="list" allowBlank="1" showErrorMessage="1" sqref="E9:E37" xr:uid="{00000000-0002-0000-1800-000000000000}">
      <formula1>"_,Leeg,Restafval,E-Waste,Metaal,Restafval + Metaal,Restafval + E-Waste,E-Waste + Metaal,Restafval + E-Waste + Metaal"</formula1>
    </dataValidation>
    <dataValidation type="list" allowBlank="1" showErrorMessage="1" sqref="D8:D37" xr:uid="{00000000-0002-0000-1800-000001000000}">
      <formula1>$B$83:$B$98</formula1>
    </dataValidation>
    <dataValidation type="list" allowBlank="1" showErrorMessage="1" sqref="G9:G37" xr:uid="{00000000-0002-0000-1800-000002000000}">
      <formula1>"_,Geen brandstof,Diesel,Benzine,LPG,CNG/LNG,Waterstof,Elektrisch"</formula1>
    </dataValidation>
  </dataValidations>
  <pageMargins left="0.78749999999999998" right="0.78749999999999998" top="1.0249999999999999" bottom="1.0249999999999999" header="0" footer="0"/>
  <pageSetup paperSize="9" orientation="portrait"/>
  <headerFooter>
    <oddHeader>&amp;C&amp;A</oddHeader>
    <oddFooter>&amp;CPage &amp;P</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K1000"/>
  <sheetViews>
    <sheetView workbookViewId="0">
      <selection activeCell="E4" sqref="E4"/>
    </sheetView>
  </sheetViews>
  <sheetFormatPr defaultColWidth="14.42578125" defaultRowHeight="15" customHeight="1" x14ac:dyDescent="0.2"/>
  <cols>
    <col min="1" max="1" width="7.42578125" customWidth="1"/>
    <col min="2" max="2" width="4.7109375" customWidth="1"/>
    <col min="3" max="3" width="26.5703125" customWidth="1"/>
    <col min="4" max="4" width="70.7109375" customWidth="1"/>
    <col min="5" max="5" width="18.28515625" customWidth="1"/>
    <col min="6" max="6" width="11.5703125" customWidth="1"/>
    <col min="7" max="7" width="43.85546875" customWidth="1"/>
    <col min="8" max="8" width="20.28515625" customWidth="1"/>
    <col min="9" max="9" width="11.5703125" customWidth="1"/>
    <col min="10" max="10" width="33.85546875" customWidth="1"/>
    <col min="11" max="26" width="11.5703125" customWidth="1"/>
  </cols>
  <sheetData>
    <row r="1" spans="1:11" ht="12.75" customHeight="1" x14ac:dyDescent="0.2">
      <c r="A1" s="1"/>
      <c r="B1" s="2"/>
      <c r="C1" s="2"/>
      <c r="D1" s="2"/>
      <c r="E1" s="2"/>
      <c r="F1" s="2"/>
      <c r="G1" s="2"/>
      <c r="H1" s="2"/>
      <c r="I1" s="2"/>
      <c r="J1" s="65"/>
      <c r="K1" s="2"/>
    </row>
    <row r="2" spans="1:11" ht="12.75" customHeight="1" x14ac:dyDescent="0.2">
      <c r="A2" s="1"/>
      <c r="B2" s="8"/>
      <c r="C2" s="7" t="s">
        <v>467</v>
      </c>
      <c r="D2" s="8"/>
      <c r="E2" s="8"/>
      <c r="F2" s="8"/>
      <c r="G2" s="8"/>
      <c r="H2" s="8"/>
      <c r="I2" s="8"/>
      <c r="J2" s="33"/>
      <c r="K2" s="2"/>
    </row>
    <row r="3" spans="1:11" ht="12.75" customHeight="1" x14ac:dyDescent="0.4">
      <c r="A3" s="1"/>
      <c r="B3" s="8"/>
      <c r="C3" s="7" t="s">
        <v>417</v>
      </c>
      <c r="E3" s="54" t="str">
        <f>IF(ISBLANK(D3),"Voer de frequentie in van deze route!","ok")</f>
        <v>Voer de frequentie in van deze route!</v>
      </c>
      <c r="F3" s="8"/>
      <c r="G3" s="8"/>
      <c r="H3" s="8"/>
      <c r="I3" s="8"/>
      <c r="J3" s="33"/>
      <c r="K3" s="2"/>
    </row>
    <row r="4" spans="1:11" ht="12.75" customHeight="1" x14ac:dyDescent="0.4">
      <c r="A4" s="1"/>
      <c r="B4" s="8"/>
      <c r="C4" s="7" t="s">
        <v>122</v>
      </c>
      <c r="D4" s="8">
        <f>Voertuigen!D103</f>
        <v>0</v>
      </c>
      <c r="E4" s="54" t="str">
        <f>IF(OR(ISBLANK(D4),D4=0),"Voer een voertuig in bij tabblad voertuigen!","ok")</f>
        <v>Voer een voertuig in bij tabblad voertuigen!</v>
      </c>
      <c r="F4" s="8"/>
      <c r="G4" s="8"/>
      <c r="H4" s="8"/>
      <c r="I4" s="8"/>
      <c r="J4" s="33"/>
      <c r="K4" s="2"/>
    </row>
    <row r="5" spans="1:11" ht="12.75" customHeight="1" x14ac:dyDescent="0.4">
      <c r="A5" s="1"/>
      <c r="B5" s="8"/>
      <c r="C5" s="7" t="s">
        <v>418</v>
      </c>
      <c r="D5" s="8" t="str">
        <f>Voertuigen!E154</f>
        <v>-</v>
      </c>
      <c r="E5" s="54" t="str">
        <f>IF((D5="-"),"Voer een soort brandstof in bij tabblad voertuigen!","ok")</f>
        <v>Voer een soort brandstof in bij tabblad voertuigen!</v>
      </c>
      <c r="F5" s="8"/>
      <c r="G5" s="8"/>
      <c r="H5" s="8"/>
      <c r="I5" s="8"/>
      <c r="J5" s="33"/>
      <c r="K5" s="2"/>
    </row>
    <row r="6" spans="1:11" ht="12.75" customHeight="1" x14ac:dyDescent="0.2">
      <c r="A6" s="1"/>
      <c r="B6" s="8"/>
      <c r="C6" s="8"/>
      <c r="D6" s="8"/>
      <c r="E6" s="8"/>
      <c r="F6" s="8"/>
      <c r="G6" s="8"/>
      <c r="H6" s="8"/>
      <c r="I6" s="8"/>
      <c r="J6" s="33"/>
      <c r="K6" s="2"/>
    </row>
    <row r="7" spans="1:11" ht="12.75" customHeight="1" x14ac:dyDescent="0.2">
      <c r="A7" s="1"/>
      <c r="B7" s="8"/>
      <c r="C7" s="7" t="s">
        <v>419</v>
      </c>
      <c r="D7" s="7" t="s">
        <v>420</v>
      </c>
      <c r="E7" s="7" t="s">
        <v>421</v>
      </c>
      <c r="F7" s="7" t="s">
        <v>422</v>
      </c>
      <c r="G7" s="7" t="s">
        <v>423</v>
      </c>
      <c r="H7" s="7" t="s">
        <v>147</v>
      </c>
      <c r="I7" s="7" t="s">
        <v>424</v>
      </c>
      <c r="J7" s="7" t="s">
        <v>425</v>
      </c>
      <c r="K7" s="2"/>
    </row>
    <row r="8" spans="1:11" ht="12.75" customHeight="1" x14ac:dyDescent="0.2">
      <c r="A8" s="1"/>
      <c r="B8" s="8"/>
      <c r="C8" s="8">
        <v>1</v>
      </c>
      <c r="D8" s="39" t="s">
        <v>81</v>
      </c>
      <c r="E8" s="8" t="s">
        <v>427</v>
      </c>
      <c r="F8" s="8"/>
      <c r="G8" s="8"/>
      <c r="I8" s="8"/>
      <c r="J8" s="33"/>
      <c r="K8" s="2"/>
    </row>
    <row r="9" spans="1:11" ht="12.75" customHeight="1" x14ac:dyDescent="0.2">
      <c r="A9" s="1"/>
      <c r="B9" s="8"/>
      <c r="C9" s="8">
        <v>2</v>
      </c>
      <c r="D9" s="39" t="s">
        <v>81</v>
      </c>
      <c r="E9" s="39" t="s">
        <v>81</v>
      </c>
      <c r="G9" s="39" t="s">
        <v>81</v>
      </c>
      <c r="I9" s="8" t="str">
        <f t="shared" ref="I9:I37" si="0">IF(OR(F9="",G9="_"),IF(D9="_","","Vul de ontbrekende gegevens in"),"ok")</f>
        <v/>
      </c>
      <c r="J9" s="33" t="str">
        <f>IF(D9="_","",(IF(OR(D5=G9,D5="Hybride"),"Klopt","De ingevulde brandstofsoort klopt niet")))</f>
        <v/>
      </c>
      <c r="K9" s="2"/>
    </row>
    <row r="10" spans="1:11" ht="12.75" customHeight="1" x14ac:dyDescent="0.2">
      <c r="A10" s="1"/>
      <c r="B10" s="8"/>
      <c r="C10" s="8">
        <v>3</v>
      </c>
      <c r="D10" s="39" t="s">
        <v>81</v>
      </c>
      <c r="E10" s="39" t="s">
        <v>81</v>
      </c>
      <c r="G10" s="39" t="s">
        <v>81</v>
      </c>
      <c r="I10" s="8" t="str">
        <f t="shared" si="0"/>
        <v/>
      </c>
      <c r="J10" s="33" t="str">
        <f>IF(D10="_","",(IF(OR(D5=G10,D5="Hybride"),"Klopt","De ingevulde brandstofsoort klopt niet")))</f>
        <v/>
      </c>
      <c r="K10" s="2"/>
    </row>
    <row r="11" spans="1:11" ht="12.75" customHeight="1" x14ac:dyDescent="0.2">
      <c r="A11" s="1"/>
      <c r="B11" s="8"/>
      <c r="C11" s="8">
        <v>4</v>
      </c>
      <c r="D11" s="39" t="s">
        <v>81</v>
      </c>
      <c r="E11" s="39" t="s">
        <v>81</v>
      </c>
      <c r="G11" s="39" t="s">
        <v>81</v>
      </c>
      <c r="I11" s="8" t="str">
        <f t="shared" si="0"/>
        <v/>
      </c>
      <c r="J11" s="33" t="str">
        <f>IF(D11="_","",(IF(OR(D5=G11,D5="Hybride"),"Klopt","De ingevulde brandstofsoort klopt niet")))</f>
        <v/>
      </c>
      <c r="K11" s="2"/>
    </row>
    <row r="12" spans="1:11" ht="12.75" customHeight="1" x14ac:dyDescent="0.2">
      <c r="A12" s="1"/>
      <c r="B12" s="8"/>
      <c r="C12" s="8">
        <v>5</v>
      </c>
      <c r="D12" s="39" t="s">
        <v>81</v>
      </c>
      <c r="E12" s="39" t="s">
        <v>81</v>
      </c>
      <c r="G12" s="39" t="s">
        <v>81</v>
      </c>
      <c r="I12" s="8" t="str">
        <f t="shared" si="0"/>
        <v/>
      </c>
      <c r="J12" s="33" t="str">
        <f>IF(D12="_","",(IF(OR(D5=G12,D5="Hybride"),"Klopt","De ingevulde brandstofsoort klopt niet")))</f>
        <v/>
      </c>
      <c r="K12" s="2"/>
    </row>
    <row r="13" spans="1:11" ht="12.75" customHeight="1" x14ac:dyDescent="0.2">
      <c r="A13" s="1"/>
      <c r="B13" s="8"/>
      <c r="C13" s="8">
        <v>6</v>
      </c>
      <c r="D13" s="39" t="s">
        <v>81</v>
      </c>
      <c r="E13" s="39" t="s">
        <v>81</v>
      </c>
      <c r="G13" s="39" t="s">
        <v>81</v>
      </c>
      <c r="I13" s="8" t="str">
        <f t="shared" si="0"/>
        <v/>
      </c>
      <c r="J13" s="33" t="str">
        <f>IF(D13="_","",(IF(OR(D5=G13,D5="Hybride"),"Klopt","De ingevulde brandstofsoort klopt niet")))</f>
        <v/>
      </c>
      <c r="K13" s="2"/>
    </row>
    <row r="14" spans="1:11" ht="12.75" customHeight="1" x14ac:dyDescent="0.2">
      <c r="A14" s="1"/>
      <c r="B14" s="8"/>
      <c r="C14" s="8">
        <v>7</v>
      </c>
      <c r="D14" s="39" t="s">
        <v>81</v>
      </c>
      <c r="E14" s="39" t="s">
        <v>81</v>
      </c>
      <c r="G14" s="39" t="s">
        <v>81</v>
      </c>
      <c r="I14" s="8" t="str">
        <f t="shared" si="0"/>
        <v/>
      </c>
      <c r="J14" s="33" t="str">
        <f>IF(D14="_","",(IF(OR(D5=G14,D5="Hybride"),"Klopt","De ingevulde brandstofsoort klopt niet")))</f>
        <v/>
      </c>
      <c r="K14" s="2"/>
    </row>
    <row r="15" spans="1:11" ht="12.75" customHeight="1" x14ac:dyDescent="0.2">
      <c r="A15" s="1"/>
      <c r="B15" s="8"/>
      <c r="C15" s="8">
        <v>8</v>
      </c>
      <c r="D15" s="39" t="s">
        <v>81</v>
      </c>
      <c r="E15" s="39" t="s">
        <v>81</v>
      </c>
      <c r="G15" s="39" t="s">
        <v>81</v>
      </c>
      <c r="I15" s="8" t="str">
        <f t="shared" si="0"/>
        <v/>
      </c>
      <c r="J15" s="33" t="str">
        <f>IF(D15="_","",(IF(OR(D5=G15,D5="Hybride"),"Klopt","De ingevulde brandstofsoort klopt niet")))</f>
        <v/>
      </c>
      <c r="K15" s="2"/>
    </row>
    <row r="16" spans="1:11" ht="12.75" customHeight="1" x14ac:dyDescent="0.2">
      <c r="A16" s="1"/>
      <c r="B16" s="8"/>
      <c r="C16" s="8">
        <v>9</v>
      </c>
      <c r="D16" s="39" t="s">
        <v>81</v>
      </c>
      <c r="E16" s="39" t="s">
        <v>81</v>
      </c>
      <c r="G16" s="39" t="s">
        <v>81</v>
      </c>
      <c r="I16" s="8" t="str">
        <f t="shared" si="0"/>
        <v/>
      </c>
      <c r="J16" s="33" t="str">
        <f>IF(D16="_","",(IF(OR(D5=G16,D5="Hybride"),"Klopt","De ingevulde brandstofsoort klopt niet")))</f>
        <v/>
      </c>
      <c r="K16" s="2"/>
    </row>
    <row r="17" spans="1:11" ht="12.75" customHeight="1" x14ac:dyDescent="0.2">
      <c r="A17" s="1"/>
      <c r="B17" s="8"/>
      <c r="C17" s="8">
        <v>10</v>
      </c>
      <c r="D17" s="39" t="s">
        <v>81</v>
      </c>
      <c r="E17" s="39" t="s">
        <v>81</v>
      </c>
      <c r="G17" s="39" t="s">
        <v>81</v>
      </c>
      <c r="I17" s="8" t="str">
        <f t="shared" si="0"/>
        <v/>
      </c>
      <c r="J17" s="33" t="str">
        <f>IF(D17="_","",(IF(OR(D5=G17,D5="Hybride"),"Klopt","De ingevulde brandstofsoort klopt niet")))</f>
        <v/>
      </c>
      <c r="K17" s="2"/>
    </row>
    <row r="18" spans="1:11" ht="12.75" customHeight="1" x14ac:dyDescent="0.2">
      <c r="A18" s="1"/>
      <c r="B18" s="8"/>
      <c r="C18" s="8">
        <v>11</v>
      </c>
      <c r="D18" s="39" t="s">
        <v>81</v>
      </c>
      <c r="E18" s="39" t="s">
        <v>81</v>
      </c>
      <c r="G18" s="39" t="s">
        <v>81</v>
      </c>
      <c r="I18" s="8" t="str">
        <f t="shared" si="0"/>
        <v/>
      </c>
      <c r="J18" s="33" t="str">
        <f>IF(D18="_","",(IF(OR(D5=G18,D5="Hybride"),"Klopt","De ingevulde brandstofsoort klopt niet")))</f>
        <v/>
      </c>
      <c r="K18" s="2"/>
    </row>
    <row r="19" spans="1:11" ht="12.75" customHeight="1" x14ac:dyDescent="0.2">
      <c r="A19" s="1"/>
      <c r="B19" s="8"/>
      <c r="C19" s="8">
        <v>12</v>
      </c>
      <c r="D19" s="39" t="s">
        <v>81</v>
      </c>
      <c r="E19" s="39" t="s">
        <v>81</v>
      </c>
      <c r="G19" s="39" t="s">
        <v>81</v>
      </c>
      <c r="H19" s="39" t="s">
        <v>431</v>
      </c>
      <c r="I19" s="8" t="str">
        <f t="shared" si="0"/>
        <v/>
      </c>
      <c r="J19" s="33" t="str">
        <f>IF(D19="_","",(IF(OR(D5=G19,D5="Hybride"),"Klopt","De ingevulde brandstofsoort klopt niet")))</f>
        <v/>
      </c>
      <c r="K19" s="2"/>
    </row>
    <row r="20" spans="1:11" ht="12.75" customHeight="1" x14ac:dyDescent="0.2">
      <c r="A20" s="1"/>
      <c r="B20" s="8"/>
      <c r="C20" s="8">
        <v>13</v>
      </c>
      <c r="D20" s="39" t="s">
        <v>81</v>
      </c>
      <c r="E20" s="39" t="s">
        <v>81</v>
      </c>
      <c r="F20" s="39" t="s">
        <v>445</v>
      </c>
      <c r="G20" s="39" t="s">
        <v>81</v>
      </c>
      <c r="I20" s="8" t="str">
        <f t="shared" si="0"/>
        <v/>
      </c>
      <c r="J20" s="33" t="str">
        <f>IF(D20="_","",(IF(OR(D5=G20,D5="Hybride"),"Klopt","De ingevulde brandstofsoort klopt niet")))</f>
        <v/>
      </c>
      <c r="K20" s="2"/>
    </row>
    <row r="21" spans="1:11" ht="12.75" customHeight="1" x14ac:dyDescent="0.2">
      <c r="A21" s="1"/>
      <c r="B21" s="8"/>
      <c r="C21" s="8">
        <v>14</v>
      </c>
      <c r="D21" s="39" t="s">
        <v>81</v>
      </c>
      <c r="E21" s="39" t="s">
        <v>81</v>
      </c>
      <c r="F21" s="39" t="s">
        <v>445</v>
      </c>
      <c r="G21" s="39" t="s">
        <v>81</v>
      </c>
      <c r="I21" s="8" t="str">
        <f t="shared" si="0"/>
        <v/>
      </c>
      <c r="J21" s="33" t="str">
        <f>IF(D21="_","",(IF(OR(D5=G21,D5="Hybride"),"Klopt","De ingevulde brandstofsoort klopt niet")))</f>
        <v/>
      </c>
      <c r="K21" s="2"/>
    </row>
    <row r="22" spans="1:11" ht="12.75" customHeight="1" x14ac:dyDescent="0.2">
      <c r="A22" s="1"/>
      <c r="B22" s="8"/>
      <c r="C22" s="8">
        <v>15</v>
      </c>
      <c r="D22" s="39" t="s">
        <v>81</v>
      </c>
      <c r="E22" s="39" t="s">
        <v>81</v>
      </c>
      <c r="F22" s="39" t="s">
        <v>445</v>
      </c>
      <c r="G22" s="39" t="s">
        <v>81</v>
      </c>
      <c r="I22" s="8" t="str">
        <f t="shared" si="0"/>
        <v/>
      </c>
      <c r="J22" s="33" t="str">
        <f>IF(D22="_","",(IF(OR(D5=G22,D5="Hybride"),"Klopt","De ingevulde brandstofsoort klopt niet")))</f>
        <v/>
      </c>
      <c r="K22" s="2"/>
    </row>
    <row r="23" spans="1:11" ht="12.75" customHeight="1" x14ac:dyDescent="0.2">
      <c r="A23" s="1"/>
      <c r="B23" s="8"/>
      <c r="C23" s="8">
        <v>16</v>
      </c>
      <c r="D23" s="39" t="s">
        <v>81</v>
      </c>
      <c r="E23" s="39" t="s">
        <v>81</v>
      </c>
      <c r="F23" s="39" t="s">
        <v>445</v>
      </c>
      <c r="G23" s="39" t="s">
        <v>81</v>
      </c>
      <c r="I23" s="8" t="str">
        <f t="shared" si="0"/>
        <v/>
      </c>
      <c r="J23" s="33" t="str">
        <f>IF(D23="_","",(IF(OR(D5=G23,D5="Hybride"),"Klopt","De ingevulde brandstofsoort klopt niet")))</f>
        <v/>
      </c>
      <c r="K23" s="2"/>
    </row>
    <row r="24" spans="1:11" ht="12.75" customHeight="1" x14ac:dyDescent="0.2">
      <c r="A24" s="1"/>
      <c r="B24" s="8"/>
      <c r="C24" s="8">
        <v>17</v>
      </c>
      <c r="D24" s="39" t="s">
        <v>81</v>
      </c>
      <c r="E24" s="39" t="s">
        <v>81</v>
      </c>
      <c r="F24" s="39" t="s">
        <v>445</v>
      </c>
      <c r="G24" s="39" t="s">
        <v>81</v>
      </c>
      <c r="I24" s="8" t="str">
        <f t="shared" si="0"/>
        <v/>
      </c>
      <c r="J24" s="33" t="str">
        <f>IF(D24="_","",(IF(OR(D5=G24,D5="Hybride"),"Klopt","De ingevulde brandstofsoort klopt niet")))</f>
        <v/>
      </c>
      <c r="K24" s="2"/>
    </row>
    <row r="25" spans="1:11" ht="12.75" customHeight="1" x14ac:dyDescent="0.2">
      <c r="A25" s="1"/>
      <c r="B25" s="8"/>
      <c r="C25" s="8">
        <v>18</v>
      </c>
      <c r="D25" s="39" t="s">
        <v>81</v>
      </c>
      <c r="E25" s="39" t="s">
        <v>81</v>
      </c>
      <c r="F25" s="39" t="s">
        <v>445</v>
      </c>
      <c r="G25" s="39" t="s">
        <v>81</v>
      </c>
      <c r="I25" s="8" t="str">
        <f t="shared" si="0"/>
        <v/>
      </c>
      <c r="J25" s="33" t="str">
        <f>IF(D25="_","",(IF(OR(D5=G25,D5="Hybride"),"Klopt","De ingevulde brandstofsoort klopt niet")))</f>
        <v/>
      </c>
      <c r="K25" s="2"/>
    </row>
    <row r="26" spans="1:11" ht="12.75" customHeight="1" x14ac:dyDescent="0.2">
      <c r="A26" s="1"/>
      <c r="B26" s="8"/>
      <c r="C26" s="8">
        <v>19</v>
      </c>
      <c r="D26" s="39" t="s">
        <v>81</v>
      </c>
      <c r="E26" s="39" t="s">
        <v>81</v>
      </c>
      <c r="F26" s="39" t="s">
        <v>445</v>
      </c>
      <c r="G26" s="39" t="s">
        <v>81</v>
      </c>
      <c r="I26" s="8" t="str">
        <f t="shared" si="0"/>
        <v/>
      </c>
      <c r="J26" s="33" t="str">
        <f>IF(D26="_","",(IF(OR(D5=G26,D5="Hybride"),"Klopt","De ingevulde brandstofsoort klopt niet")))</f>
        <v/>
      </c>
      <c r="K26" s="2"/>
    </row>
    <row r="27" spans="1:11" ht="12.75" customHeight="1" x14ac:dyDescent="0.2">
      <c r="A27" s="1"/>
      <c r="B27" s="8"/>
      <c r="C27" s="8">
        <v>20</v>
      </c>
      <c r="D27" s="39" t="s">
        <v>81</v>
      </c>
      <c r="E27" s="39" t="s">
        <v>81</v>
      </c>
      <c r="F27" s="39" t="s">
        <v>445</v>
      </c>
      <c r="G27" s="39" t="s">
        <v>81</v>
      </c>
      <c r="I27" s="8" t="str">
        <f t="shared" si="0"/>
        <v/>
      </c>
      <c r="J27" s="33" t="str">
        <f>IF(D27="_","",(IF(OR(D5=G27,D5="Hybride"),"Klopt","De ingevulde brandstofsoort klopt niet")))</f>
        <v/>
      </c>
      <c r="K27" s="2"/>
    </row>
    <row r="28" spans="1:11" ht="12.75" customHeight="1" x14ac:dyDescent="0.2">
      <c r="A28" s="1"/>
      <c r="B28" s="8"/>
      <c r="C28" s="8">
        <v>21</v>
      </c>
      <c r="D28" s="39" t="s">
        <v>81</v>
      </c>
      <c r="E28" s="39" t="s">
        <v>81</v>
      </c>
      <c r="F28" s="39" t="s">
        <v>445</v>
      </c>
      <c r="G28" s="39" t="s">
        <v>81</v>
      </c>
      <c r="I28" s="8" t="str">
        <f t="shared" si="0"/>
        <v/>
      </c>
      <c r="J28" s="33" t="str">
        <f>IF(D28="_","",(IF(OR(D5=G28,D5="Hybride"),"Klopt","De ingevulde brandstofsoort klopt niet")))</f>
        <v/>
      </c>
      <c r="K28" s="2"/>
    </row>
    <row r="29" spans="1:11" ht="12.75" customHeight="1" x14ac:dyDescent="0.2">
      <c r="A29" s="1"/>
      <c r="B29" s="8"/>
      <c r="C29" s="8">
        <v>22</v>
      </c>
      <c r="D29" s="39" t="s">
        <v>81</v>
      </c>
      <c r="E29" s="39" t="s">
        <v>81</v>
      </c>
      <c r="G29" s="39" t="s">
        <v>81</v>
      </c>
      <c r="I29" s="8" t="str">
        <f t="shared" si="0"/>
        <v/>
      </c>
      <c r="J29" s="33" t="str">
        <f>IF(D29="_","",(IF(OR(D5=G29,D5="Hybride"),"Klopt","De ingevulde brandstofsoort klopt niet")))</f>
        <v/>
      </c>
      <c r="K29" s="2"/>
    </row>
    <row r="30" spans="1:11" ht="12.75" customHeight="1" x14ac:dyDescent="0.2">
      <c r="A30" s="1"/>
      <c r="B30" s="8"/>
      <c r="C30" s="8">
        <v>23</v>
      </c>
      <c r="D30" s="39" t="s">
        <v>81</v>
      </c>
      <c r="E30" s="39" t="s">
        <v>81</v>
      </c>
      <c r="G30" s="39" t="s">
        <v>81</v>
      </c>
      <c r="I30" s="8" t="str">
        <f t="shared" si="0"/>
        <v/>
      </c>
      <c r="J30" s="33" t="str">
        <f>IF(D30="_","",(IF(OR(D5=G30,D5="Hybride"),"Klopt","De ingevulde brandstofsoort klopt niet")))</f>
        <v/>
      </c>
      <c r="K30" s="2"/>
    </row>
    <row r="31" spans="1:11" ht="12.75" customHeight="1" x14ac:dyDescent="0.2">
      <c r="A31" s="1"/>
      <c r="B31" s="8"/>
      <c r="C31" s="8">
        <v>24</v>
      </c>
      <c r="D31" s="39" t="s">
        <v>81</v>
      </c>
      <c r="E31" s="39" t="s">
        <v>81</v>
      </c>
      <c r="G31" s="39" t="s">
        <v>81</v>
      </c>
      <c r="I31" s="8" t="str">
        <f t="shared" si="0"/>
        <v/>
      </c>
      <c r="J31" s="33" t="str">
        <f>IF(D31="_","",(IF(OR(D5=G31,D5="Hybride"),"Klopt","De ingevulde brandstofsoort klopt niet")))</f>
        <v/>
      </c>
      <c r="K31" s="2"/>
    </row>
    <row r="32" spans="1:11" ht="12.75" customHeight="1" x14ac:dyDescent="0.2">
      <c r="A32" s="1"/>
      <c r="B32" s="8"/>
      <c r="C32" s="8">
        <v>25</v>
      </c>
      <c r="D32" s="39" t="s">
        <v>81</v>
      </c>
      <c r="E32" s="39" t="s">
        <v>81</v>
      </c>
      <c r="G32" s="39" t="s">
        <v>81</v>
      </c>
      <c r="I32" s="8" t="str">
        <f t="shared" si="0"/>
        <v/>
      </c>
      <c r="J32" s="33" t="str">
        <f>IF(D32="_","",(IF(OR(D5=G32,D5="Hybride"),"Klopt","De ingevulde brandstofsoort klopt niet")))</f>
        <v/>
      </c>
      <c r="K32" s="2"/>
    </row>
    <row r="33" spans="1:11" ht="12.75" customHeight="1" x14ac:dyDescent="0.2">
      <c r="A33" s="1"/>
      <c r="B33" s="8"/>
      <c r="C33" s="8">
        <v>26</v>
      </c>
      <c r="D33" s="39" t="s">
        <v>81</v>
      </c>
      <c r="E33" s="39" t="s">
        <v>81</v>
      </c>
      <c r="G33" s="39" t="s">
        <v>81</v>
      </c>
      <c r="I33" s="8" t="str">
        <f t="shared" si="0"/>
        <v/>
      </c>
      <c r="J33" s="33" t="str">
        <f>IF(D33="_","",(IF(OR(D5=G33,D5="Hybride"),"Klopt","De ingevulde brandstofsoort klopt niet")))</f>
        <v/>
      </c>
      <c r="K33" s="2"/>
    </row>
    <row r="34" spans="1:11" ht="12.75" customHeight="1" x14ac:dyDescent="0.2">
      <c r="A34" s="1"/>
      <c r="B34" s="8"/>
      <c r="C34" s="8">
        <v>27</v>
      </c>
      <c r="D34" s="39" t="s">
        <v>81</v>
      </c>
      <c r="E34" s="39" t="s">
        <v>81</v>
      </c>
      <c r="G34" s="39" t="s">
        <v>81</v>
      </c>
      <c r="I34" s="8" t="str">
        <f t="shared" si="0"/>
        <v/>
      </c>
      <c r="J34" s="33" t="str">
        <f>IF(D34="_","",(IF(OR(D5=G34,D5="Hybride"),"Klopt","De ingevulde brandstofsoort klopt niet")))</f>
        <v/>
      </c>
      <c r="K34" s="2"/>
    </row>
    <row r="35" spans="1:11" ht="12.75" customHeight="1" x14ac:dyDescent="0.2">
      <c r="A35" s="1"/>
      <c r="B35" s="8"/>
      <c r="C35" s="8">
        <v>28</v>
      </c>
      <c r="D35" s="39" t="s">
        <v>81</v>
      </c>
      <c r="E35" s="39" t="s">
        <v>81</v>
      </c>
      <c r="G35" s="39" t="s">
        <v>81</v>
      </c>
      <c r="I35" s="8" t="str">
        <f t="shared" si="0"/>
        <v/>
      </c>
      <c r="J35" s="33" t="str">
        <f>IF(D35="_","",(IF(OR(D5=G35,D5="Hybride"),"Klopt","De ingevulde brandstofsoort klopt niet")))</f>
        <v/>
      </c>
      <c r="K35" s="2"/>
    </row>
    <row r="36" spans="1:11" ht="12.75" customHeight="1" x14ac:dyDescent="0.2">
      <c r="A36" s="1"/>
      <c r="B36" s="8"/>
      <c r="C36" s="8">
        <v>29</v>
      </c>
      <c r="D36" s="39" t="s">
        <v>81</v>
      </c>
      <c r="E36" s="39" t="s">
        <v>81</v>
      </c>
      <c r="G36" s="39" t="s">
        <v>81</v>
      </c>
      <c r="I36" s="8" t="str">
        <f t="shared" si="0"/>
        <v/>
      </c>
      <c r="J36" s="33" t="str">
        <f>IF(D36="_","",(IF(OR(D5=G36,D5="Hybride"),"Klopt","De ingevulde brandstofsoort klopt niet")))</f>
        <v/>
      </c>
      <c r="K36" s="2"/>
    </row>
    <row r="37" spans="1:11" ht="12.75" customHeight="1" x14ac:dyDescent="0.2">
      <c r="A37" s="1"/>
      <c r="B37" s="8"/>
      <c r="C37" s="8">
        <v>30</v>
      </c>
      <c r="D37" s="39" t="s">
        <v>81</v>
      </c>
      <c r="E37" s="39" t="s">
        <v>81</v>
      </c>
      <c r="F37" s="38"/>
      <c r="G37" s="39" t="s">
        <v>81</v>
      </c>
      <c r="H37" s="38"/>
      <c r="I37" s="8" t="str">
        <f t="shared" si="0"/>
        <v/>
      </c>
      <c r="J37" s="33" t="str">
        <f>IF(D37="_","",(IF(OR(D5=G37,D5="Hybride"),"Klopt","De ingevulde brandstofsoort klopt niet")))</f>
        <v/>
      </c>
      <c r="K37" s="2"/>
    </row>
    <row r="38" spans="1:11" ht="12.75" customHeight="1" x14ac:dyDescent="0.2">
      <c r="A38" s="1"/>
      <c r="B38" s="8"/>
      <c r="C38" s="8"/>
      <c r="D38" s="7" t="s">
        <v>432</v>
      </c>
      <c r="E38" s="7"/>
      <c r="F38" s="7">
        <f>SUM(F9:F28)</f>
        <v>0</v>
      </c>
      <c r="G38" s="8"/>
      <c r="H38" s="8"/>
      <c r="I38" s="8"/>
      <c r="J38" s="33"/>
      <c r="K38" s="2"/>
    </row>
    <row r="39" spans="1:11" ht="12.75" customHeight="1" x14ac:dyDescent="0.2">
      <c r="A39" s="1"/>
      <c r="B39" s="8"/>
      <c r="C39" s="8"/>
      <c r="D39" s="8"/>
      <c r="E39" s="8"/>
      <c r="F39" s="8"/>
      <c r="G39" s="8"/>
      <c r="H39" s="8"/>
      <c r="I39" s="8"/>
      <c r="J39" s="33"/>
      <c r="K39" s="2"/>
    </row>
    <row r="40" spans="1:11" ht="12.75" customHeight="1" x14ac:dyDescent="0.2">
      <c r="A40" s="2"/>
      <c r="B40" s="2"/>
      <c r="C40" s="2"/>
      <c r="D40" s="2"/>
      <c r="E40" s="2"/>
      <c r="F40" s="2"/>
      <c r="G40" s="2"/>
      <c r="H40" s="2"/>
      <c r="I40" s="2"/>
      <c r="J40" s="65"/>
      <c r="K40" s="2"/>
    </row>
    <row r="41" spans="1:11" ht="12.75" customHeight="1" x14ac:dyDescent="0.2">
      <c r="A41" s="2"/>
      <c r="B41" s="2"/>
      <c r="C41" s="2"/>
      <c r="D41" s="2"/>
      <c r="E41" s="2"/>
      <c r="F41" s="2"/>
      <c r="G41" s="2"/>
      <c r="H41" s="2"/>
      <c r="I41" s="2"/>
      <c r="J41" s="65"/>
      <c r="K41" s="2"/>
    </row>
    <row r="42" spans="1:11" ht="12.75" customHeight="1" x14ac:dyDescent="0.2">
      <c r="A42" s="2"/>
      <c r="B42" s="8"/>
      <c r="C42" s="7" t="s">
        <v>209</v>
      </c>
      <c r="D42" s="7" t="s">
        <v>210</v>
      </c>
      <c r="E42" s="7"/>
      <c r="F42" s="7"/>
      <c r="G42" s="7"/>
      <c r="H42" s="7" t="s">
        <v>211</v>
      </c>
      <c r="I42" s="7"/>
      <c r="J42" s="2"/>
      <c r="K42" s="2"/>
    </row>
    <row r="43" spans="1:11" ht="12.75" customHeight="1" x14ac:dyDescent="0.2">
      <c r="A43" s="2"/>
      <c r="B43" s="8"/>
      <c r="C43" s="40" t="s">
        <v>212</v>
      </c>
      <c r="D43" s="40" t="s">
        <v>213</v>
      </c>
      <c r="E43" s="40"/>
      <c r="F43" s="40"/>
      <c r="G43" s="40"/>
      <c r="H43" s="41" t="s">
        <v>214</v>
      </c>
      <c r="I43" s="8"/>
      <c r="J43" s="2"/>
      <c r="K43" s="2"/>
    </row>
    <row r="44" spans="1:11" ht="12.75" customHeight="1" x14ac:dyDescent="0.2">
      <c r="A44" s="2"/>
      <c r="B44" s="8"/>
      <c r="C44" s="40" t="s">
        <v>212</v>
      </c>
      <c r="D44" s="40" t="s">
        <v>215</v>
      </c>
      <c r="E44" s="40"/>
      <c r="F44" s="40"/>
      <c r="G44" s="40"/>
      <c r="H44" s="41" t="s">
        <v>216</v>
      </c>
      <c r="I44" s="8"/>
      <c r="J44" s="2"/>
      <c r="K44" s="2"/>
    </row>
    <row r="45" spans="1:11" ht="12.75" customHeight="1" x14ac:dyDescent="0.2">
      <c r="A45" s="2"/>
      <c r="B45" s="8"/>
      <c r="C45" s="40" t="s">
        <v>212</v>
      </c>
      <c r="D45" s="40" t="s">
        <v>217</v>
      </c>
      <c r="E45" s="40"/>
      <c r="F45" s="40"/>
      <c r="G45" s="40"/>
      <c r="H45" s="41" t="s">
        <v>218</v>
      </c>
      <c r="I45" s="8"/>
      <c r="J45" s="2"/>
      <c r="K45" s="2"/>
    </row>
    <row r="46" spans="1:11" ht="12.75" customHeight="1" x14ac:dyDescent="0.2">
      <c r="A46" s="2"/>
      <c r="B46" s="8"/>
      <c r="C46" s="40" t="s">
        <v>212</v>
      </c>
      <c r="D46" s="40" t="s">
        <v>219</v>
      </c>
      <c r="E46" s="40"/>
      <c r="F46" s="40"/>
      <c r="G46" s="40"/>
      <c r="H46" s="41" t="s">
        <v>220</v>
      </c>
      <c r="I46" s="8"/>
      <c r="J46" s="2"/>
      <c r="K46" s="2"/>
    </row>
    <row r="47" spans="1:11" ht="12.75" customHeight="1" x14ac:dyDescent="0.2">
      <c r="A47" s="2"/>
      <c r="B47" s="8"/>
      <c r="C47" s="40" t="s">
        <v>212</v>
      </c>
      <c r="D47" s="40" t="s">
        <v>221</v>
      </c>
      <c r="E47" s="40"/>
      <c r="F47" s="40"/>
      <c r="G47" s="40"/>
      <c r="H47" s="41" t="s">
        <v>222</v>
      </c>
      <c r="I47" s="8"/>
      <c r="J47" s="2"/>
      <c r="K47" s="2"/>
    </row>
    <row r="48" spans="1:11" ht="12.75" customHeight="1" x14ac:dyDescent="0.2">
      <c r="A48" s="2"/>
      <c r="B48" s="8"/>
      <c r="C48" s="40" t="s">
        <v>212</v>
      </c>
      <c r="D48" s="40" t="s">
        <v>223</v>
      </c>
      <c r="E48" s="40"/>
      <c r="F48" s="40"/>
      <c r="G48" s="40"/>
      <c r="H48" s="41" t="s">
        <v>224</v>
      </c>
      <c r="I48" s="8"/>
      <c r="J48" s="2"/>
      <c r="K48" s="2"/>
    </row>
    <row r="49" spans="1:11" ht="12.75" customHeight="1" x14ac:dyDescent="0.2">
      <c r="A49" s="2"/>
      <c r="B49" s="8"/>
      <c r="C49" s="40" t="s">
        <v>212</v>
      </c>
      <c r="D49" s="28" t="s">
        <v>225</v>
      </c>
      <c r="E49" s="28"/>
      <c r="F49" s="28"/>
      <c r="G49" s="40"/>
      <c r="H49" s="41" t="s">
        <v>226</v>
      </c>
      <c r="I49" s="8"/>
      <c r="J49" s="2"/>
      <c r="K49" s="2"/>
    </row>
    <row r="50" spans="1:11" ht="12.75" customHeight="1" x14ac:dyDescent="0.2">
      <c r="A50" s="2"/>
      <c r="B50" s="8"/>
      <c r="C50" s="42"/>
      <c r="D50" s="42"/>
      <c r="E50" s="43"/>
      <c r="F50" s="44"/>
      <c r="G50" s="44"/>
      <c r="H50" s="40"/>
      <c r="I50" s="8"/>
      <c r="J50" s="2"/>
      <c r="K50" s="2"/>
    </row>
    <row r="51" spans="1:11" ht="12.75" customHeight="1" x14ac:dyDescent="0.2">
      <c r="A51" s="2"/>
      <c r="B51" s="8"/>
      <c r="C51" s="40" t="s">
        <v>213</v>
      </c>
      <c r="D51" s="18" t="s">
        <v>215</v>
      </c>
      <c r="E51" s="18"/>
      <c r="F51" s="18"/>
      <c r="G51" s="40"/>
      <c r="H51" s="41" t="s">
        <v>227</v>
      </c>
      <c r="I51" s="8"/>
      <c r="J51" s="2"/>
      <c r="K51" s="2"/>
    </row>
    <row r="52" spans="1:11" ht="12.75" customHeight="1" x14ac:dyDescent="0.2">
      <c r="A52" s="2"/>
      <c r="B52" s="8"/>
      <c r="C52" s="40" t="s">
        <v>213</v>
      </c>
      <c r="D52" s="40" t="s">
        <v>217</v>
      </c>
      <c r="E52" s="40"/>
      <c r="F52" s="40"/>
      <c r="G52" s="40"/>
      <c r="H52" s="41" t="s">
        <v>228</v>
      </c>
      <c r="I52" s="8"/>
      <c r="J52" s="2"/>
      <c r="K52" s="2"/>
    </row>
    <row r="53" spans="1:11" ht="12.75" customHeight="1" x14ac:dyDescent="0.2">
      <c r="A53" s="2"/>
      <c r="B53" s="8"/>
      <c r="C53" s="40" t="s">
        <v>213</v>
      </c>
      <c r="D53" s="40" t="s">
        <v>219</v>
      </c>
      <c r="E53" s="40"/>
      <c r="F53" s="40"/>
      <c r="G53" s="40"/>
      <c r="H53" s="41" t="s">
        <v>229</v>
      </c>
      <c r="I53" s="8"/>
      <c r="J53" s="2"/>
      <c r="K53" s="2"/>
    </row>
    <row r="54" spans="1:11" ht="12.75" customHeight="1" x14ac:dyDescent="0.2">
      <c r="A54" s="2"/>
      <c r="B54" s="8"/>
      <c r="C54" s="40" t="s">
        <v>213</v>
      </c>
      <c r="D54" s="40" t="s">
        <v>221</v>
      </c>
      <c r="E54" s="40"/>
      <c r="F54" s="40"/>
      <c r="G54" s="40"/>
      <c r="H54" s="41" t="s">
        <v>230</v>
      </c>
      <c r="I54" s="8"/>
      <c r="J54" s="2"/>
      <c r="K54" s="2"/>
    </row>
    <row r="55" spans="1:11" ht="12.75" customHeight="1" x14ac:dyDescent="0.2">
      <c r="A55" s="2"/>
      <c r="B55" s="8"/>
      <c r="C55" s="40" t="s">
        <v>213</v>
      </c>
      <c r="D55" s="40" t="s">
        <v>223</v>
      </c>
      <c r="E55" s="40"/>
      <c r="F55" s="40"/>
      <c r="G55" s="40"/>
      <c r="H55" s="41" t="s">
        <v>231</v>
      </c>
      <c r="I55" s="8"/>
      <c r="J55" s="2"/>
      <c r="K55" s="2"/>
    </row>
    <row r="56" spans="1:11" ht="12.75" customHeight="1" x14ac:dyDescent="0.2">
      <c r="A56" s="2"/>
      <c r="B56" s="8"/>
      <c r="C56" s="40" t="s">
        <v>213</v>
      </c>
      <c r="D56" s="40" t="s">
        <v>225</v>
      </c>
      <c r="E56" s="40"/>
      <c r="F56" s="40"/>
      <c r="G56" s="40"/>
      <c r="H56" s="41" t="s">
        <v>232</v>
      </c>
      <c r="I56" s="8"/>
      <c r="J56" s="2"/>
      <c r="K56" s="2"/>
    </row>
    <row r="57" spans="1:11" ht="12.75" customHeight="1" x14ac:dyDescent="0.2">
      <c r="A57" s="2"/>
      <c r="B57" s="8"/>
      <c r="C57" s="40"/>
      <c r="D57" s="40"/>
      <c r="E57" s="40"/>
      <c r="F57" s="40"/>
      <c r="G57" s="40"/>
      <c r="H57" s="40"/>
      <c r="I57" s="8"/>
      <c r="J57" s="2"/>
      <c r="K57" s="2"/>
    </row>
    <row r="58" spans="1:11" ht="12.75" customHeight="1" x14ac:dyDescent="0.2">
      <c r="A58" s="2"/>
      <c r="B58" s="8"/>
      <c r="C58" s="40" t="s">
        <v>215</v>
      </c>
      <c r="D58" s="40" t="s">
        <v>217</v>
      </c>
      <c r="E58" s="40"/>
      <c r="F58" s="40"/>
      <c r="G58" s="40"/>
      <c r="H58" s="41" t="s">
        <v>233</v>
      </c>
      <c r="I58" s="8"/>
      <c r="J58" s="2"/>
      <c r="K58" s="2"/>
    </row>
    <row r="59" spans="1:11" ht="12.75" customHeight="1" x14ac:dyDescent="0.2">
      <c r="A59" s="2"/>
      <c r="B59" s="8"/>
      <c r="C59" s="40" t="s">
        <v>215</v>
      </c>
      <c r="D59" s="40" t="s">
        <v>219</v>
      </c>
      <c r="E59" s="40"/>
      <c r="F59" s="40"/>
      <c r="G59" s="40"/>
      <c r="H59" s="41" t="s">
        <v>234</v>
      </c>
      <c r="I59" s="8"/>
      <c r="J59" s="2"/>
      <c r="K59" s="2"/>
    </row>
    <row r="60" spans="1:11" ht="12.75" customHeight="1" x14ac:dyDescent="0.2">
      <c r="A60" s="2"/>
      <c r="B60" s="8"/>
      <c r="C60" s="40" t="s">
        <v>215</v>
      </c>
      <c r="D60" s="40" t="s">
        <v>221</v>
      </c>
      <c r="E60" s="40"/>
      <c r="F60" s="40"/>
      <c r="G60" s="40"/>
      <c r="H60" s="41" t="s">
        <v>235</v>
      </c>
      <c r="I60" s="8"/>
      <c r="J60" s="2"/>
      <c r="K60" s="2"/>
    </row>
    <row r="61" spans="1:11" ht="12.75" customHeight="1" x14ac:dyDescent="0.2">
      <c r="A61" s="2"/>
      <c r="B61" s="8"/>
      <c r="C61" s="40" t="s">
        <v>215</v>
      </c>
      <c r="D61" s="40" t="s">
        <v>223</v>
      </c>
      <c r="E61" s="40"/>
      <c r="F61" s="40"/>
      <c r="G61" s="40"/>
      <c r="H61" s="41" t="s">
        <v>236</v>
      </c>
      <c r="I61" s="8"/>
      <c r="J61" s="2"/>
      <c r="K61" s="2"/>
    </row>
    <row r="62" spans="1:11" ht="12.75" customHeight="1" x14ac:dyDescent="0.2">
      <c r="A62" s="2"/>
      <c r="B62" s="8"/>
      <c r="C62" s="40" t="s">
        <v>215</v>
      </c>
      <c r="D62" s="40" t="s">
        <v>225</v>
      </c>
      <c r="E62" s="40"/>
      <c r="F62" s="40"/>
      <c r="G62" s="40"/>
      <c r="H62" s="41" t="s">
        <v>237</v>
      </c>
      <c r="I62" s="8"/>
      <c r="J62" s="2"/>
      <c r="K62" s="2"/>
    </row>
    <row r="63" spans="1:11" ht="12.75" customHeight="1" x14ac:dyDescent="0.2">
      <c r="A63" s="2"/>
      <c r="B63" s="8"/>
      <c r="C63" s="40"/>
      <c r="D63" s="40"/>
      <c r="E63" s="40"/>
      <c r="F63" s="40"/>
      <c r="G63" s="40"/>
      <c r="H63" s="40"/>
      <c r="I63" s="8"/>
      <c r="J63" s="2"/>
      <c r="K63" s="2"/>
    </row>
    <row r="64" spans="1:11" ht="12.75" customHeight="1" x14ac:dyDescent="0.2">
      <c r="A64" s="2"/>
      <c r="B64" s="8"/>
      <c r="C64" s="40" t="s">
        <v>217</v>
      </c>
      <c r="D64" s="40" t="s">
        <v>219</v>
      </c>
      <c r="E64" s="40"/>
      <c r="F64" s="40"/>
      <c r="G64" s="40"/>
      <c r="H64" s="41" t="s">
        <v>238</v>
      </c>
      <c r="I64" s="8"/>
      <c r="J64" s="2"/>
      <c r="K64" s="2"/>
    </row>
    <row r="65" spans="1:11" ht="12.75" customHeight="1" x14ac:dyDescent="0.2">
      <c r="A65" s="2"/>
      <c r="B65" s="8"/>
      <c r="C65" s="40" t="s">
        <v>217</v>
      </c>
      <c r="D65" s="40" t="s">
        <v>221</v>
      </c>
      <c r="E65" s="40"/>
      <c r="F65" s="40"/>
      <c r="G65" s="40"/>
      <c r="H65" s="41" t="s">
        <v>239</v>
      </c>
      <c r="I65" s="8"/>
      <c r="J65" s="2"/>
      <c r="K65" s="2"/>
    </row>
    <row r="66" spans="1:11" ht="12.75" customHeight="1" x14ac:dyDescent="0.2">
      <c r="A66" s="2"/>
      <c r="B66" s="8"/>
      <c r="C66" s="40" t="s">
        <v>217</v>
      </c>
      <c r="D66" s="40" t="s">
        <v>223</v>
      </c>
      <c r="E66" s="40"/>
      <c r="F66" s="40"/>
      <c r="G66" s="40"/>
      <c r="H66" s="41" t="s">
        <v>240</v>
      </c>
      <c r="I66" s="8"/>
      <c r="J66" s="2"/>
      <c r="K66" s="2"/>
    </row>
    <row r="67" spans="1:11" ht="12.75" customHeight="1" x14ac:dyDescent="0.2">
      <c r="A67" s="2"/>
      <c r="B67" s="8"/>
      <c r="C67" s="40" t="s">
        <v>217</v>
      </c>
      <c r="D67" s="40" t="s">
        <v>225</v>
      </c>
      <c r="E67" s="40"/>
      <c r="F67" s="40"/>
      <c r="G67" s="40"/>
      <c r="H67" s="41" t="s">
        <v>241</v>
      </c>
      <c r="I67" s="8"/>
      <c r="J67" s="2"/>
      <c r="K67" s="2"/>
    </row>
    <row r="68" spans="1:11" ht="12.75" customHeight="1" x14ac:dyDescent="0.2">
      <c r="A68" s="2"/>
      <c r="B68" s="8"/>
      <c r="C68" s="40"/>
      <c r="D68" s="40"/>
      <c r="E68" s="40"/>
      <c r="F68" s="40"/>
      <c r="G68" s="40"/>
      <c r="H68" s="40"/>
      <c r="I68" s="8"/>
      <c r="J68" s="2"/>
      <c r="K68" s="2"/>
    </row>
    <row r="69" spans="1:11" ht="12.75" customHeight="1" x14ac:dyDescent="0.2">
      <c r="A69" s="2"/>
      <c r="B69" s="8"/>
      <c r="C69" s="40" t="s">
        <v>219</v>
      </c>
      <c r="D69" s="40" t="s">
        <v>221</v>
      </c>
      <c r="E69" s="40"/>
      <c r="F69" s="40"/>
      <c r="G69" s="40"/>
      <c r="H69" s="41" t="s">
        <v>242</v>
      </c>
      <c r="I69" s="8"/>
      <c r="J69" s="2"/>
      <c r="K69" s="2"/>
    </row>
    <row r="70" spans="1:11" ht="12.75" customHeight="1" x14ac:dyDescent="0.2">
      <c r="A70" s="2"/>
      <c r="B70" s="8"/>
      <c r="C70" s="40" t="s">
        <v>219</v>
      </c>
      <c r="D70" s="40" t="s">
        <v>223</v>
      </c>
      <c r="E70" s="40"/>
      <c r="F70" s="40"/>
      <c r="G70" s="40"/>
      <c r="H70" s="41" t="s">
        <v>243</v>
      </c>
      <c r="I70" s="8"/>
      <c r="J70" s="2"/>
      <c r="K70" s="2"/>
    </row>
    <row r="71" spans="1:11" ht="12.75" customHeight="1" x14ac:dyDescent="0.2">
      <c r="A71" s="2"/>
      <c r="B71" s="8"/>
      <c r="C71" s="40" t="s">
        <v>219</v>
      </c>
      <c r="D71" s="40" t="s">
        <v>225</v>
      </c>
      <c r="E71" s="40"/>
      <c r="F71" s="40"/>
      <c r="G71" s="40"/>
      <c r="H71" s="41" t="s">
        <v>244</v>
      </c>
      <c r="I71" s="8"/>
      <c r="J71" s="2"/>
      <c r="K71" s="2"/>
    </row>
    <row r="72" spans="1:11" ht="12.75" customHeight="1" x14ac:dyDescent="0.2">
      <c r="A72" s="2"/>
      <c r="B72" s="8"/>
      <c r="C72" s="40"/>
      <c r="D72" s="40"/>
      <c r="E72" s="40"/>
      <c r="F72" s="40"/>
      <c r="G72" s="40"/>
      <c r="H72" s="40"/>
      <c r="I72" s="8"/>
      <c r="J72" s="2"/>
      <c r="K72" s="2"/>
    </row>
    <row r="73" spans="1:11" ht="12.75" customHeight="1" x14ac:dyDescent="0.2">
      <c r="A73" s="2"/>
      <c r="B73" s="8"/>
      <c r="C73" s="40" t="s">
        <v>221</v>
      </c>
      <c r="D73" s="40" t="s">
        <v>223</v>
      </c>
      <c r="E73" s="40"/>
      <c r="F73" s="40"/>
      <c r="G73" s="40"/>
      <c r="H73" s="41" t="s">
        <v>245</v>
      </c>
      <c r="I73" s="8"/>
      <c r="J73" s="2"/>
      <c r="K73" s="2"/>
    </row>
    <row r="74" spans="1:11" ht="12.75" customHeight="1" x14ac:dyDescent="0.2">
      <c r="A74" s="2"/>
      <c r="B74" s="8"/>
      <c r="C74" s="40" t="s">
        <v>221</v>
      </c>
      <c r="D74" s="40" t="s">
        <v>225</v>
      </c>
      <c r="E74" s="40"/>
      <c r="F74" s="40"/>
      <c r="G74" s="40"/>
      <c r="H74" s="41" t="s">
        <v>246</v>
      </c>
      <c r="I74" s="8"/>
      <c r="J74" s="2"/>
      <c r="K74" s="2"/>
    </row>
    <row r="75" spans="1:11" ht="12.75" customHeight="1" x14ac:dyDescent="0.2">
      <c r="A75" s="2"/>
      <c r="B75" s="8"/>
      <c r="C75" s="40"/>
      <c r="D75" s="40"/>
      <c r="E75" s="40"/>
      <c r="F75" s="40"/>
      <c r="G75" s="40"/>
      <c r="H75" s="40"/>
      <c r="I75" s="8"/>
      <c r="J75" s="2"/>
      <c r="K75" s="2"/>
    </row>
    <row r="76" spans="1:11" ht="12.75" customHeight="1" x14ac:dyDescent="0.2">
      <c r="A76" s="2"/>
      <c r="B76" s="8"/>
      <c r="C76" s="40" t="s">
        <v>223</v>
      </c>
      <c r="D76" s="40" t="s">
        <v>225</v>
      </c>
      <c r="E76" s="40"/>
      <c r="F76" s="40"/>
      <c r="G76" s="40"/>
      <c r="H76" s="41" t="s">
        <v>247</v>
      </c>
      <c r="I76" s="8"/>
      <c r="J76" s="2"/>
      <c r="K76" s="2"/>
    </row>
    <row r="77" spans="1:11" ht="12.75" customHeight="1" x14ac:dyDescent="0.2">
      <c r="A77" s="2"/>
      <c r="B77" s="8"/>
      <c r="C77" s="8"/>
      <c r="D77" s="8"/>
      <c r="E77" s="8"/>
      <c r="F77" s="8"/>
      <c r="G77" s="8"/>
      <c r="H77" s="8"/>
      <c r="I77" s="8"/>
      <c r="J77" s="2"/>
      <c r="K77" s="2"/>
    </row>
    <row r="78" spans="1:11" ht="12.75" customHeight="1" x14ac:dyDescent="0.2">
      <c r="A78" s="2"/>
      <c r="B78" s="8"/>
      <c r="C78" s="8" t="s">
        <v>248</v>
      </c>
      <c r="D78" s="8"/>
      <c r="E78" s="8"/>
      <c r="F78" s="8"/>
      <c r="G78" s="8"/>
      <c r="H78" s="8"/>
      <c r="I78" s="8"/>
      <c r="J78" s="2"/>
      <c r="K78" s="2"/>
    </row>
    <row r="79" spans="1:11" ht="12.75" customHeight="1" x14ac:dyDescent="0.2">
      <c r="A79" s="2"/>
      <c r="B79" s="8"/>
      <c r="C79" s="8"/>
      <c r="D79" s="8"/>
      <c r="E79" s="8"/>
      <c r="F79" s="8"/>
      <c r="G79" s="8"/>
      <c r="H79" s="8"/>
      <c r="I79" s="8"/>
      <c r="J79" s="2"/>
      <c r="K79" s="2"/>
    </row>
    <row r="80" spans="1:11" ht="12.75" customHeight="1" x14ac:dyDescent="0.2">
      <c r="A80" s="2"/>
      <c r="B80" s="2"/>
      <c r="C80" s="2"/>
      <c r="D80" s="2"/>
      <c r="E80" s="2"/>
      <c r="F80" s="2"/>
      <c r="G80" s="2"/>
      <c r="H80" s="2"/>
      <c r="I80" s="2"/>
      <c r="J80" s="2"/>
      <c r="K80" s="2"/>
    </row>
    <row r="81" spans="1:4" ht="12.75" customHeight="1" x14ac:dyDescent="0.2">
      <c r="A81" s="2"/>
      <c r="B81" s="2"/>
      <c r="C81" s="2"/>
      <c r="D81" s="2"/>
    </row>
    <row r="82" spans="1:4" ht="12.75" customHeight="1" x14ac:dyDescent="0.2">
      <c r="A82" s="2"/>
      <c r="B82" s="2" t="s">
        <v>433</v>
      </c>
      <c r="C82" s="2"/>
      <c r="D82" s="2"/>
    </row>
    <row r="83" spans="1:4" ht="12.75" customHeight="1" x14ac:dyDescent="0.2">
      <c r="A83" s="2"/>
      <c r="B83" s="62" t="s">
        <v>81</v>
      </c>
      <c r="D83" s="2"/>
    </row>
    <row r="84" spans="1:4" ht="12.75" customHeight="1" x14ac:dyDescent="0.2">
      <c r="A84" s="2"/>
      <c r="B84" s="62" t="s">
        <v>426</v>
      </c>
      <c r="D84" s="2"/>
    </row>
    <row r="85" spans="1:4" ht="12.75" customHeight="1" x14ac:dyDescent="0.2">
      <c r="A85" s="2"/>
      <c r="B85" s="62" t="s">
        <v>434</v>
      </c>
      <c r="D85" s="2"/>
    </row>
    <row r="86" spans="1:4" ht="12.75" customHeight="1" x14ac:dyDescent="0.2">
      <c r="A86" s="2"/>
      <c r="B86" s="62" t="s">
        <v>435</v>
      </c>
      <c r="D86" s="2"/>
    </row>
    <row r="87" spans="1:4" ht="12.75" customHeight="1" x14ac:dyDescent="0.2">
      <c r="A87" s="2"/>
      <c r="B87" s="62" t="s">
        <v>436</v>
      </c>
      <c r="D87" s="2"/>
    </row>
    <row r="88" spans="1:4" ht="12.75" customHeight="1" x14ac:dyDescent="0.2">
      <c r="A88" s="2"/>
      <c r="B88" s="62" t="s">
        <v>429</v>
      </c>
      <c r="D88" s="2"/>
    </row>
    <row r="89" spans="1:4" ht="12.75" customHeight="1" x14ac:dyDescent="0.2">
      <c r="A89" s="2"/>
      <c r="B89" s="62" t="s">
        <v>437</v>
      </c>
      <c r="D89" s="2"/>
    </row>
    <row r="90" spans="1:4" ht="12.75" customHeight="1" x14ac:dyDescent="0.2">
      <c r="A90" s="2"/>
      <c r="B90" s="62" t="s">
        <v>438</v>
      </c>
      <c r="D90" s="2"/>
    </row>
    <row r="91" spans="1:4" ht="12.75" customHeight="1" x14ac:dyDescent="0.2">
      <c r="A91" s="2"/>
      <c r="B91" s="62" t="s">
        <v>428</v>
      </c>
      <c r="D91" s="2"/>
    </row>
    <row r="92" spans="1:4" ht="12.75" customHeight="1" x14ac:dyDescent="0.2">
      <c r="A92" s="2"/>
      <c r="B92" s="62" t="s">
        <v>439</v>
      </c>
      <c r="D92" s="2"/>
    </row>
    <row r="93" spans="1:4" ht="12.75" customHeight="1" x14ac:dyDescent="0.2">
      <c r="A93" s="2"/>
      <c r="B93" s="62" t="s">
        <v>440</v>
      </c>
      <c r="D93" s="2"/>
    </row>
    <row r="94" spans="1:4" ht="12.75" customHeight="1" x14ac:dyDescent="0.2">
      <c r="A94" s="2"/>
      <c r="B94" s="62" t="s">
        <v>441</v>
      </c>
      <c r="D94" s="2"/>
    </row>
    <row r="95" spans="1:4" ht="12.75" customHeight="1" x14ac:dyDescent="0.2">
      <c r="A95" s="2"/>
      <c r="B95" s="62" t="s">
        <v>430</v>
      </c>
      <c r="D95" s="2"/>
    </row>
    <row r="96" spans="1:4" ht="12.75" customHeight="1" x14ac:dyDescent="0.2">
      <c r="A96" s="2"/>
      <c r="B96" s="62" t="s">
        <v>442</v>
      </c>
      <c r="D96" s="2"/>
    </row>
    <row r="97" spans="1:4" ht="12.75" customHeight="1" x14ac:dyDescent="0.2">
      <c r="A97" s="2"/>
      <c r="B97" s="62" t="s">
        <v>443</v>
      </c>
      <c r="D97" s="2"/>
    </row>
    <row r="98" spans="1:4" ht="12.75" customHeight="1" x14ac:dyDescent="0.2">
      <c r="A98" s="2"/>
      <c r="B98" s="62" t="s">
        <v>198</v>
      </c>
      <c r="D98" s="2"/>
    </row>
    <row r="99" spans="1:4" ht="12.75" customHeight="1" x14ac:dyDescent="0.2">
      <c r="A99" s="2"/>
      <c r="B99" s="2"/>
      <c r="C99" s="2"/>
      <c r="D99" s="2"/>
    </row>
    <row r="100" spans="1:4" ht="12.75" customHeight="1" x14ac:dyDescent="0.2"/>
    <row r="101" spans="1:4" ht="12.75" customHeight="1" x14ac:dyDescent="0.2"/>
    <row r="102" spans="1:4" ht="12.75" customHeight="1" x14ac:dyDescent="0.2"/>
    <row r="103" spans="1:4" ht="12.75" customHeight="1" x14ac:dyDescent="0.2"/>
    <row r="104" spans="1:4" ht="12.75" customHeight="1" x14ac:dyDescent="0.2"/>
    <row r="105" spans="1:4" ht="12.75" customHeight="1" x14ac:dyDescent="0.2"/>
    <row r="106" spans="1:4" ht="12.75" customHeight="1" x14ac:dyDescent="0.2"/>
    <row r="107" spans="1:4" ht="12.75" customHeight="1" x14ac:dyDescent="0.2"/>
    <row r="108" spans="1:4" ht="12.75" customHeight="1" x14ac:dyDescent="0.2"/>
    <row r="109" spans="1:4" ht="12.75" customHeight="1" x14ac:dyDescent="0.2"/>
    <row r="110" spans="1:4" ht="12.75" customHeight="1" x14ac:dyDescent="0.2"/>
    <row r="111" spans="1:4" ht="12.75" customHeight="1" x14ac:dyDescent="0.2"/>
    <row r="112" spans="1:4"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row r="158" ht="12.75" customHeight="1" x14ac:dyDescent="0.2"/>
    <row r="159" ht="12.75" customHeight="1" x14ac:dyDescent="0.2"/>
    <row r="160"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row r="169" ht="12.75" customHeight="1" x14ac:dyDescent="0.2"/>
    <row r="170" ht="12.75" customHeight="1" x14ac:dyDescent="0.2"/>
    <row r="171" ht="12.75" customHeight="1" x14ac:dyDescent="0.2"/>
    <row r="172" ht="12.75" customHeight="1" x14ac:dyDescent="0.2"/>
    <row r="173" ht="12.75" customHeight="1" x14ac:dyDescent="0.2"/>
    <row r="174" ht="12.75" customHeight="1" x14ac:dyDescent="0.2"/>
    <row r="175" ht="12.75" customHeight="1" x14ac:dyDescent="0.2"/>
    <row r="176"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ht="12.75" customHeight="1" x14ac:dyDescent="0.2"/>
    <row r="194" ht="12.75" customHeight="1" x14ac:dyDescent="0.2"/>
    <row r="195" ht="12.75" customHeight="1" x14ac:dyDescent="0.2"/>
    <row r="196" ht="12.75" customHeight="1" x14ac:dyDescent="0.2"/>
    <row r="197" ht="12.75" customHeight="1" x14ac:dyDescent="0.2"/>
    <row r="198" ht="12.75" customHeight="1" x14ac:dyDescent="0.2"/>
    <row r="199" ht="12.75" customHeight="1" x14ac:dyDescent="0.2"/>
    <row r="200" ht="12.75" customHeight="1" x14ac:dyDescent="0.2"/>
    <row r="201" ht="12.75" customHeight="1" x14ac:dyDescent="0.2"/>
    <row r="202" ht="12.75" customHeight="1" x14ac:dyDescent="0.2"/>
    <row r="203" ht="12.75" customHeight="1" x14ac:dyDescent="0.2"/>
    <row r="204" ht="12.75" customHeight="1" x14ac:dyDescent="0.2"/>
    <row r="205" ht="12.75" customHeight="1" x14ac:dyDescent="0.2"/>
    <row r="206" ht="12.75" customHeight="1" x14ac:dyDescent="0.2"/>
    <row r="207" ht="12.75" customHeight="1" x14ac:dyDescent="0.2"/>
    <row r="208" ht="12.75" customHeight="1" x14ac:dyDescent="0.2"/>
    <row r="209" ht="12.75" customHeight="1" x14ac:dyDescent="0.2"/>
    <row r="210" ht="12.75" customHeight="1" x14ac:dyDescent="0.2"/>
    <row r="211" ht="12.75" customHeight="1" x14ac:dyDescent="0.2"/>
    <row r="212" ht="12.75" customHeight="1" x14ac:dyDescent="0.2"/>
    <row r="213" ht="12.75" customHeight="1" x14ac:dyDescent="0.2"/>
    <row r="214" ht="12.75" customHeight="1" x14ac:dyDescent="0.2"/>
    <row r="215" ht="12.75" customHeight="1" x14ac:dyDescent="0.2"/>
    <row r="216" ht="12.75" customHeight="1" x14ac:dyDescent="0.2"/>
    <row r="217" ht="12.75" customHeight="1" x14ac:dyDescent="0.2"/>
    <row r="218" ht="12.75" customHeight="1" x14ac:dyDescent="0.2"/>
    <row r="219" ht="12.75" customHeight="1" x14ac:dyDescent="0.2"/>
    <row r="220" ht="12.75" customHeight="1" x14ac:dyDescent="0.2"/>
    <row r="221" ht="12.75" customHeight="1" x14ac:dyDescent="0.2"/>
    <row r="222" ht="12.75" customHeight="1" x14ac:dyDescent="0.2"/>
    <row r="223" ht="12.75" customHeight="1" x14ac:dyDescent="0.2"/>
    <row r="224" ht="12.75" customHeight="1" x14ac:dyDescent="0.2"/>
    <row r="225" ht="12.75" customHeight="1" x14ac:dyDescent="0.2"/>
    <row r="226" ht="12.75" customHeight="1" x14ac:dyDescent="0.2"/>
    <row r="227" ht="12.75" customHeight="1" x14ac:dyDescent="0.2"/>
    <row r="228" ht="12.75" customHeight="1" x14ac:dyDescent="0.2"/>
    <row r="229" ht="12.75" customHeight="1" x14ac:dyDescent="0.2"/>
    <row r="230" ht="12.75" customHeight="1" x14ac:dyDescent="0.2"/>
    <row r="231" ht="12.75" customHeight="1" x14ac:dyDescent="0.2"/>
    <row r="232" ht="12.75" customHeight="1" x14ac:dyDescent="0.2"/>
    <row r="233" ht="12.75" customHeight="1" x14ac:dyDescent="0.2"/>
    <row r="234" ht="12.75" customHeight="1" x14ac:dyDescent="0.2"/>
    <row r="235" ht="12.75" customHeight="1" x14ac:dyDescent="0.2"/>
    <row r="236" ht="12.75" customHeight="1" x14ac:dyDescent="0.2"/>
    <row r="237" ht="12.75" customHeight="1" x14ac:dyDescent="0.2"/>
    <row r="238" ht="12.75" customHeight="1" x14ac:dyDescent="0.2"/>
    <row r="239" ht="12.75" customHeight="1" x14ac:dyDescent="0.2"/>
    <row r="240" ht="12.75" customHeight="1" x14ac:dyDescent="0.2"/>
    <row r="241" ht="12.75" customHeight="1" x14ac:dyDescent="0.2"/>
    <row r="242" ht="12.75" customHeight="1" x14ac:dyDescent="0.2"/>
    <row r="243" ht="12.75" customHeight="1" x14ac:dyDescent="0.2"/>
    <row r="244" ht="12.75" customHeight="1" x14ac:dyDescent="0.2"/>
    <row r="245" ht="12.75" customHeight="1" x14ac:dyDescent="0.2"/>
    <row r="246" ht="12.75" customHeight="1" x14ac:dyDescent="0.2"/>
    <row r="247" ht="12.75" customHeight="1" x14ac:dyDescent="0.2"/>
    <row r="248" ht="12.75" customHeight="1" x14ac:dyDescent="0.2"/>
    <row r="249" ht="12.75" customHeight="1" x14ac:dyDescent="0.2"/>
    <row r="250" ht="12.75" customHeight="1" x14ac:dyDescent="0.2"/>
    <row r="251" ht="12.75" customHeight="1" x14ac:dyDescent="0.2"/>
    <row r="252" ht="12.75" customHeight="1" x14ac:dyDescent="0.2"/>
    <row r="253" ht="12.75" customHeight="1" x14ac:dyDescent="0.2"/>
    <row r="254" ht="12.75" customHeight="1" x14ac:dyDescent="0.2"/>
    <row r="255" ht="12.75" customHeight="1" x14ac:dyDescent="0.2"/>
    <row r="256" ht="12.75" customHeight="1" x14ac:dyDescent="0.2"/>
    <row r="257" ht="12.75" customHeight="1" x14ac:dyDescent="0.2"/>
    <row r="258" ht="12.75" customHeight="1" x14ac:dyDescent="0.2"/>
    <row r="259" ht="12.75" customHeight="1" x14ac:dyDescent="0.2"/>
    <row r="260" ht="12.75" customHeight="1" x14ac:dyDescent="0.2"/>
    <row r="261" ht="12.75" customHeight="1" x14ac:dyDescent="0.2"/>
    <row r="262" ht="12.75" customHeight="1" x14ac:dyDescent="0.2"/>
    <row r="263" ht="12.75" customHeight="1" x14ac:dyDescent="0.2"/>
    <row r="264" ht="12.75" customHeight="1" x14ac:dyDescent="0.2"/>
    <row r="265" ht="12.75" customHeight="1" x14ac:dyDescent="0.2"/>
    <row r="266" ht="12.75" customHeight="1" x14ac:dyDescent="0.2"/>
    <row r="267" ht="12.75" customHeight="1" x14ac:dyDescent="0.2"/>
    <row r="268" ht="12.75" customHeight="1" x14ac:dyDescent="0.2"/>
    <row r="269" ht="12.75" customHeight="1" x14ac:dyDescent="0.2"/>
    <row r="270" ht="12.75" customHeight="1" x14ac:dyDescent="0.2"/>
    <row r="271" ht="12.75" customHeight="1" x14ac:dyDescent="0.2"/>
    <row r="272" ht="12.75" customHeight="1" x14ac:dyDescent="0.2"/>
    <row r="273" ht="12.75" customHeight="1" x14ac:dyDescent="0.2"/>
    <row r="274" ht="12.75" customHeight="1" x14ac:dyDescent="0.2"/>
    <row r="275" ht="12.75" customHeight="1" x14ac:dyDescent="0.2"/>
    <row r="276" ht="12.75" customHeight="1" x14ac:dyDescent="0.2"/>
    <row r="277" ht="12.75" customHeight="1" x14ac:dyDescent="0.2"/>
    <row r="278" ht="12.75" customHeight="1" x14ac:dyDescent="0.2"/>
    <row r="279" ht="12.75" customHeight="1" x14ac:dyDescent="0.2"/>
    <row r="280" ht="12.75" customHeight="1" x14ac:dyDescent="0.2"/>
    <row r="281" ht="12.75" customHeight="1" x14ac:dyDescent="0.2"/>
    <row r="282" ht="12.75" customHeight="1" x14ac:dyDescent="0.2"/>
    <row r="283" ht="12.75" customHeight="1" x14ac:dyDescent="0.2"/>
    <row r="284" ht="12.75" customHeight="1" x14ac:dyDescent="0.2"/>
    <row r="285" ht="12.75" customHeight="1" x14ac:dyDescent="0.2"/>
    <row r="286" ht="12.75" customHeight="1" x14ac:dyDescent="0.2"/>
    <row r="287" ht="12.75" customHeight="1" x14ac:dyDescent="0.2"/>
    <row r="288" ht="12.75" customHeight="1" x14ac:dyDescent="0.2"/>
    <row r="289" ht="12.75" customHeight="1" x14ac:dyDescent="0.2"/>
    <row r="290" ht="12.75" customHeight="1" x14ac:dyDescent="0.2"/>
    <row r="291" ht="12.75" customHeight="1" x14ac:dyDescent="0.2"/>
    <row r="292" ht="12.75" customHeight="1" x14ac:dyDescent="0.2"/>
    <row r="293" ht="12.75" customHeight="1" x14ac:dyDescent="0.2"/>
    <row r="294" ht="12.75" customHeight="1" x14ac:dyDescent="0.2"/>
    <row r="295" ht="12.75" customHeight="1" x14ac:dyDescent="0.2"/>
    <row r="296" ht="12.75" customHeight="1" x14ac:dyDescent="0.2"/>
    <row r="297" ht="12.75" customHeight="1" x14ac:dyDescent="0.2"/>
    <row r="298" ht="12.75" customHeight="1" x14ac:dyDescent="0.2"/>
    <row r="299" ht="12.75" customHeight="1" x14ac:dyDescent="0.2"/>
    <row r="300" ht="12.75" customHeight="1" x14ac:dyDescent="0.2"/>
    <row r="301" ht="12.75" customHeight="1" x14ac:dyDescent="0.2"/>
    <row r="302" ht="12.75" customHeight="1" x14ac:dyDescent="0.2"/>
    <row r="303" ht="12.75" customHeight="1" x14ac:dyDescent="0.2"/>
    <row r="304" ht="12.75" customHeight="1" x14ac:dyDescent="0.2"/>
    <row r="305" ht="12.75" customHeight="1" x14ac:dyDescent="0.2"/>
    <row r="306" ht="12.75" customHeight="1" x14ac:dyDescent="0.2"/>
    <row r="307" ht="12.75" customHeight="1" x14ac:dyDescent="0.2"/>
    <row r="308" ht="12.75" customHeight="1" x14ac:dyDescent="0.2"/>
    <row r="309" ht="12.75" customHeight="1" x14ac:dyDescent="0.2"/>
    <row r="310" ht="12.75" customHeight="1" x14ac:dyDescent="0.2"/>
    <row r="311" ht="12.75" customHeight="1" x14ac:dyDescent="0.2"/>
    <row r="312" ht="12.75" customHeight="1" x14ac:dyDescent="0.2"/>
    <row r="313" ht="12.75" customHeight="1" x14ac:dyDescent="0.2"/>
    <row r="314" ht="12.75" customHeight="1" x14ac:dyDescent="0.2"/>
    <row r="315" ht="12.75" customHeight="1" x14ac:dyDescent="0.2"/>
    <row r="316" ht="12.75" customHeight="1" x14ac:dyDescent="0.2"/>
    <row r="317" ht="12.75" customHeight="1" x14ac:dyDescent="0.2"/>
    <row r="318" ht="12.75" customHeight="1" x14ac:dyDescent="0.2"/>
    <row r="319" ht="12.75" customHeight="1" x14ac:dyDescent="0.2"/>
    <row r="320" ht="12.75" customHeight="1" x14ac:dyDescent="0.2"/>
    <row r="321" ht="12.75" customHeight="1" x14ac:dyDescent="0.2"/>
    <row r="322" ht="12.75" customHeight="1" x14ac:dyDescent="0.2"/>
    <row r="323" ht="12.75" customHeight="1" x14ac:dyDescent="0.2"/>
    <row r="324" ht="12.75" customHeight="1" x14ac:dyDescent="0.2"/>
    <row r="325" ht="12.75" customHeight="1" x14ac:dyDescent="0.2"/>
    <row r="326" ht="12.75" customHeight="1" x14ac:dyDescent="0.2"/>
    <row r="327" ht="12.75" customHeight="1" x14ac:dyDescent="0.2"/>
    <row r="328" ht="12.75" customHeight="1" x14ac:dyDescent="0.2"/>
    <row r="329" ht="12.75" customHeight="1" x14ac:dyDescent="0.2"/>
    <row r="330" ht="12.75" customHeight="1" x14ac:dyDescent="0.2"/>
    <row r="331" ht="12.75" customHeight="1" x14ac:dyDescent="0.2"/>
    <row r="332" ht="12.75" customHeight="1" x14ac:dyDescent="0.2"/>
    <row r="333" ht="12.75" customHeight="1" x14ac:dyDescent="0.2"/>
    <row r="334" ht="12.75" customHeight="1" x14ac:dyDescent="0.2"/>
    <row r="335" ht="12.75" customHeight="1" x14ac:dyDescent="0.2"/>
    <row r="336" ht="12.75" customHeight="1" x14ac:dyDescent="0.2"/>
    <row r="337" ht="12.75" customHeight="1" x14ac:dyDescent="0.2"/>
    <row r="338" ht="12.75" customHeight="1" x14ac:dyDescent="0.2"/>
    <row r="339" ht="12.75" customHeight="1" x14ac:dyDescent="0.2"/>
    <row r="340" ht="12.75" customHeight="1" x14ac:dyDescent="0.2"/>
    <row r="341" ht="12.75" customHeight="1" x14ac:dyDescent="0.2"/>
    <row r="342" ht="12.75" customHeight="1" x14ac:dyDescent="0.2"/>
    <row r="343" ht="12.75" customHeight="1" x14ac:dyDescent="0.2"/>
    <row r="344" ht="12.75" customHeight="1" x14ac:dyDescent="0.2"/>
    <row r="345" ht="12.75" customHeight="1" x14ac:dyDescent="0.2"/>
    <row r="346" ht="12.75" customHeight="1" x14ac:dyDescent="0.2"/>
    <row r="347" ht="12.75" customHeight="1" x14ac:dyDescent="0.2"/>
    <row r="348" ht="12.75" customHeight="1" x14ac:dyDescent="0.2"/>
    <row r="349" ht="12.75" customHeight="1" x14ac:dyDescent="0.2"/>
    <row r="350" ht="12.75" customHeight="1" x14ac:dyDescent="0.2"/>
    <row r="351" ht="12.75" customHeight="1" x14ac:dyDescent="0.2"/>
    <row r="352" ht="12.75" customHeight="1" x14ac:dyDescent="0.2"/>
    <row r="353" ht="12.75" customHeight="1" x14ac:dyDescent="0.2"/>
    <row r="354" ht="12.75" customHeight="1" x14ac:dyDescent="0.2"/>
    <row r="355" ht="12.75" customHeight="1" x14ac:dyDescent="0.2"/>
    <row r="356" ht="12.75" customHeight="1" x14ac:dyDescent="0.2"/>
    <row r="357" ht="12.75" customHeight="1" x14ac:dyDescent="0.2"/>
    <row r="358" ht="12.75" customHeight="1" x14ac:dyDescent="0.2"/>
    <row r="359" ht="12.75" customHeight="1" x14ac:dyDescent="0.2"/>
    <row r="360" ht="12.75" customHeight="1" x14ac:dyDescent="0.2"/>
    <row r="361" ht="12.75" customHeight="1" x14ac:dyDescent="0.2"/>
    <row r="362" ht="12.75" customHeight="1" x14ac:dyDescent="0.2"/>
    <row r="363" ht="12.75" customHeight="1" x14ac:dyDescent="0.2"/>
    <row r="364" ht="12.75" customHeight="1" x14ac:dyDescent="0.2"/>
    <row r="365" ht="12.75" customHeight="1" x14ac:dyDescent="0.2"/>
    <row r="366" ht="12.75" customHeight="1" x14ac:dyDescent="0.2"/>
    <row r="367" ht="12.75" customHeight="1" x14ac:dyDescent="0.2"/>
    <row r="368" ht="12.75" customHeight="1" x14ac:dyDescent="0.2"/>
    <row r="369" ht="12.75" customHeight="1" x14ac:dyDescent="0.2"/>
    <row r="370" ht="12.75" customHeight="1" x14ac:dyDescent="0.2"/>
    <row r="371" ht="12.75" customHeight="1" x14ac:dyDescent="0.2"/>
    <row r="372" ht="12.75" customHeight="1" x14ac:dyDescent="0.2"/>
    <row r="373" ht="12.75" customHeight="1" x14ac:dyDescent="0.2"/>
    <row r="374" ht="12.75" customHeight="1" x14ac:dyDescent="0.2"/>
    <row r="375" ht="12.75" customHeight="1" x14ac:dyDescent="0.2"/>
    <row r="376" ht="12.75" customHeight="1" x14ac:dyDescent="0.2"/>
    <row r="377" ht="12.75" customHeight="1" x14ac:dyDescent="0.2"/>
    <row r="378" ht="12.75" customHeight="1" x14ac:dyDescent="0.2"/>
    <row r="379" ht="12.75" customHeight="1" x14ac:dyDescent="0.2"/>
    <row r="380" ht="12.75" customHeight="1" x14ac:dyDescent="0.2"/>
    <row r="381" ht="12.75" customHeight="1" x14ac:dyDescent="0.2"/>
    <row r="382" ht="12.75" customHeight="1" x14ac:dyDescent="0.2"/>
    <row r="383" ht="12.75" customHeight="1" x14ac:dyDescent="0.2"/>
    <row r="384" ht="12.75" customHeight="1" x14ac:dyDescent="0.2"/>
    <row r="385" ht="12.75" customHeight="1" x14ac:dyDescent="0.2"/>
    <row r="386" ht="12.75" customHeight="1" x14ac:dyDescent="0.2"/>
    <row r="387" ht="12.75" customHeight="1" x14ac:dyDescent="0.2"/>
    <row r="388" ht="12.75" customHeight="1" x14ac:dyDescent="0.2"/>
    <row r="389" ht="12.75" customHeight="1" x14ac:dyDescent="0.2"/>
    <row r="390" ht="12.75" customHeight="1" x14ac:dyDescent="0.2"/>
    <row r="391" ht="12.75" customHeight="1" x14ac:dyDescent="0.2"/>
    <row r="392" ht="12.75" customHeight="1" x14ac:dyDescent="0.2"/>
    <row r="393" ht="12.75" customHeight="1" x14ac:dyDescent="0.2"/>
    <row r="394" ht="12.75" customHeight="1" x14ac:dyDescent="0.2"/>
    <row r="395" ht="12.75" customHeight="1" x14ac:dyDescent="0.2"/>
    <row r="396" ht="12.75" customHeight="1" x14ac:dyDescent="0.2"/>
    <row r="397" ht="12.75" customHeight="1" x14ac:dyDescent="0.2"/>
    <row r="398" ht="12.75" customHeight="1" x14ac:dyDescent="0.2"/>
    <row r="399" ht="12.75" customHeight="1" x14ac:dyDescent="0.2"/>
    <row r="400" ht="12.75" customHeight="1" x14ac:dyDescent="0.2"/>
    <row r="401" ht="12.75" customHeight="1" x14ac:dyDescent="0.2"/>
    <row r="402" ht="12.75" customHeight="1" x14ac:dyDescent="0.2"/>
    <row r="403" ht="12.75" customHeight="1" x14ac:dyDescent="0.2"/>
    <row r="404" ht="12.75" customHeight="1" x14ac:dyDescent="0.2"/>
    <row r="405" ht="12.75" customHeight="1" x14ac:dyDescent="0.2"/>
    <row r="406" ht="12.75" customHeight="1" x14ac:dyDescent="0.2"/>
    <row r="407" ht="12.75" customHeight="1" x14ac:dyDescent="0.2"/>
    <row r="408" ht="12.75" customHeight="1" x14ac:dyDescent="0.2"/>
    <row r="409" ht="12.75" customHeight="1" x14ac:dyDescent="0.2"/>
    <row r="410" ht="12.75" customHeight="1" x14ac:dyDescent="0.2"/>
    <row r="411" ht="12.75" customHeight="1" x14ac:dyDescent="0.2"/>
    <row r="412" ht="12.75" customHeight="1" x14ac:dyDescent="0.2"/>
    <row r="413" ht="12.75" customHeight="1" x14ac:dyDescent="0.2"/>
    <row r="414" ht="12.75" customHeight="1" x14ac:dyDescent="0.2"/>
    <row r="415" ht="12.75" customHeight="1" x14ac:dyDescent="0.2"/>
    <row r="416" ht="12.75" customHeight="1" x14ac:dyDescent="0.2"/>
    <row r="417" ht="12.75" customHeight="1" x14ac:dyDescent="0.2"/>
    <row r="418" ht="12.75" customHeight="1" x14ac:dyDescent="0.2"/>
    <row r="419" ht="12.75" customHeight="1" x14ac:dyDescent="0.2"/>
    <row r="420" ht="12.75" customHeight="1" x14ac:dyDescent="0.2"/>
    <row r="421" ht="12.75" customHeight="1" x14ac:dyDescent="0.2"/>
    <row r="422" ht="12.75" customHeight="1" x14ac:dyDescent="0.2"/>
    <row r="423" ht="12.75" customHeight="1" x14ac:dyDescent="0.2"/>
    <row r="424" ht="12.75" customHeight="1" x14ac:dyDescent="0.2"/>
    <row r="425" ht="12.75" customHeight="1" x14ac:dyDescent="0.2"/>
    <row r="426" ht="12.75" customHeight="1" x14ac:dyDescent="0.2"/>
    <row r="427" ht="12.75" customHeight="1" x14ac:dyDescent="0.2"/>
    <row r="428" ht="12.75" customHeight="1" x14ac:dyDescent="0.2"/>
    <row r="429" ht="12.75" customHeight="1" x14ac:dyDescent="0.2"/>
    <row r="430" ht="12.75" customHeight="1" x14ac:dyDescent="0.2"/>
    <row r="431" ht="12.75" customHeight="1" x14ac:dyDescent="0.2"/>
    <row r="432" ht="12.75" customHeight="1" x14ac:dyDescent="0.2"/>
    <row r="433" ht="12.75" customHeight="1" x14ac:dyDescent="0.2"/>
    <row r="434" ht="12.75" customHeight="1" x14ac:dyDescent="0.2"/>
    <row r="435" ht="12.75" customHeight="1" x14ac:dyDescent="0.2"/>
    <row r="436" ht="12.75" customHeight="1" x14ac:dyDescent="0.2"/>
    <row r="437" ht="12.75" customHeight="1" x14ac:dyDescent="0.2"/>
    <row r="438" ht="12.75" customHeight="1" x14ac:dyDescent="0.2"/>
    <row r="439" ht="12.75" customHeight="1" x14ac:dyDescent="0.2"/>
    <row r="440" ht="12.75" customHeight="1" x14ac:dyDescent="0.2"/>
    <row r="441" ht="12.75" customHeight="1" x14ac:dyDescent="0.2"/>
    <row r="442" ht="12.75" customHeight="1" x14ac:dyDescent="0.2"/>
    <row r="443" ht="12.75" customHeight="1" x14ac:dyDescent="0.2"/>
    <row r="444" ht="12.75" customHeight="1" x14ac:dyDescent="0.2"/>
    <row r="445" ht="12.75" customHeight="1" x14ac:dyDescent="0.2"/>
    <row r="446" ht="12.75" customHeight="1" x14ac:dyDescent="0.2"/>
    <row r="447" ht="12.75" customHeight="1" x14ac:dyDescent="0.2"/>
    <row r="448" ht="12.75" customHeight="1" x14ac:dyDescent="0.2"/>
    <row r="449" ht="12.75" customHeight="1" x14ac:dyDescent="0.2"/>
    <row r="450" ht="12.75" customHeight="1" x14ac:dyDescent="0.2"/>
    <row r="451" ht="12.75" customHeight="1" x14ac:dyDescent="0.2"/>
    <row r="452" ht="12.75" customHeight="1" x14ac:dyDescent="0.2"/>
    <row r="453" ht="12.75" customHeight="1" x14ac:dyDescent="0.2"/>
    <row r="454" ht="12.75" customHeight="1" x14ac:dyDescent="0.2"/>
    <row r="455" ht="12.75" customHeight="1" x14ac:dyDescent="0.2"/>
    <row r="456" ht="12.75" customHeight="1" x14ac:dyDescent="0.2"/>
    <row r="457" ht="12.75" customHeight="1" x14ac:dyDescent="0.2"/>
    <row r="458" ht="12.75" customHeight="1" x14ac:dyDescent="0.2"/>
    <row r="459" ht="12.75" customHeight="1" x14ac:dyDescent="0.2"/>
    <row r="460" ht="12.75" customHeight="1" x14ac:dyDescent="0.2"/>
    <row r="461" ht="12.75" customHeight="1" x14ac:dyDescent="0.2"/>
    <row r="462" ht="12.75" customHeight="1" x14ac:dyDescent="0.2"/>
    <row r="463" ht="12.75" customHeight="1" x14ac:dyDescent="0.2"/>
    <row r="464" ht="12.75" customHeight="1" x14ac:dyDescent="0.2"/>
    <row r="465" ht="12.75" customHeight="1" x14ac:dyDescent="0.2"/>
    <row r="466" ht="12.75" customHeight="1" x14ac:dyDescent="0.2"/>
    <row r="467" ht="12.75" customHeight="1" x14ac:dyDescent="0.2"/>
    <row r="468" ht="12.75" customHeight="1" x14ac:dyDescent="0.2"/>
    <row r="469" ht="12.75" customHeight="1" x14ac:dyDescent="0.2"/>
    <row r="470" ht="12.75" customHeight="1" x14ac:dyDescent="0.2"/>
    <row r="471" ht="12.75" customHeight="1" x14ac:dyDescent="0.2"/>
    <row r="472" ht="12.75" customHeight="1" x14ac:dyDescent="0.2"/>
    <row r="473" ht="12.75" customHeight="1" x14ac:dyDescent="0.2"/>
    <row r="474" ht="12.75" customHeight="1" x14ac:dyDescent="0.2"/>
    <row r="475" ht="12.75" customHeight="1" x14ac:dyDescent="0.2"/>
    <row r="476" ht="12.75" customHeight="1" x14ac:dyDescent="0.2"/>
    <row r="477" ht="12.75" customHeight="1" x14ac:dyDescent="0.2"/>
    <row r="478" ht="12.75" customHeight="1" x14ac:dyDescent="0.2"/>
    <row r="479" ht="12.75" customHeight="1" x14ac:dyDescent="0.2"/>
    <row r="480" ht="12.75" customHeight="1" x14ac:dyDescent="0.2"/>
    <row r="481" ht="12.75" customHeight="1" x14ac:dyDescent="0.2"/>
    <row r="482" ht="12.75" customHeight="1" x14ac:dyDescent="0.2"/>
    <row r="483" ht="12.75" customHeight="1" x14ac:dyDescent="0.2"/>
    <row r="484" ht="12.75" customHeight="1" x14ac:dyDescent="0.2"/>
    <row r="485" ht="12.75" customHeight="1" x14ac:dyDescent="0.2"/>
    <row r="486" ht="12.75" customHeight="1" x14ac:dyDescent="0.2"/>
    <row r="487" ht="12.75" customHeight="1" x14ac:dyDescent="0.2"/>
    <row r="488" ht="12.75" customHeight="1" x14ac:dyDescent="0.2"/>
    <row r="489" ht="12.75" customHeight="1" x14ac:dyDescent="0.2"/>
    <row r="490" ht="12.75" customHeight="1" x14ac:dyDescent="0.2"/>
    <row r="491" ht="12.75" customHeight="1" x14ac:dyDescent="0.2"/>
    <row r="492" ht="12.75" customHeight="1" x14ac:dyDescent="0.2"/>
    <row r="493" ht="12.75" customHeight="1" x14ac:dyDescent="0.2"/>
    <row r="494" ht="12.75" customHeight="1" x14ac:dyDescent="0.2"/>
    <row r="495" ht="12.75" customHeight="1" x14ac:dyDescent="0.2"/>
    <row r="496" ht="12.75" customHeight="1" x14ac:dyDescent="0.2"/>
    <row r="497" ht="12.75" customHeight="1" x14ac:dyDescent="0.2"/>
    <row r="498" ht="12.75" customHeight="1" x14ac:dyDescent="0.2"/>
    <row r="499" ht="12.75" customHeight="1" x14ac:dyDescent="0.2"/>
    <row r="500" ht="12.75" customHeight="1" x14ac:dyDescent="0.2"/>
    <row r="501" ht="12.75" customHeight="1" x14ac:dyDescent="0.2"/>
    <row r="502" ht="12.75" customHeight="1" x14ac:dyDescent="0.2"/>
    <row r="503" ht="12.75" customHeight="1" x14ac:dyDescent="0.2"/>
    <row r="504" ht="12.75" customHeight="1" x14ac:dyDescent="0.2"/>
    <row r="505" ht="12.75" customHeight="1" x14ac:dyDescent="0.2"/>
    <row r="506" ht="12.75" customHeight="1" x14ac:dyDescent="0.2"/>
    <row r="507" ht="12.75" customHeight="1" x14ac:dyDescent="0.2"/>
    <row r="508" ht="12.75" customHeight="1" x14ac:dyDescent="0.2"/>
    <row r="509" ht="12.75" customHeight="1" x14ac:dyDescent="0.2"/>
    <row r="510" ht="12.75" customHeight="1" x14ac:dyDescent="0.2"/>
    <row r="511" ht="12.75" customHeight="1" x14ac:dyDescent="0.2"/>
    <row r="512" ht="12.75" customHeight="1" x14ac:dyDescent="0.2"/>
    <row r="513" ht="12.75" customHeight="1" x14ac:dyDescent="0.2"/>
    <row r="514" ht="12.75" customHeight="1" x14ac:dyDescent="0.2"/>
    <row r="515" ht="12.75" customHeight="1" x14ac:dyDescent="0.2"/>
    <row r="516" ht="12.75" customHeight="1" x14ac:dyDescent="0.2"/>
    <row r="517" ht="12.75" customHeight="1" x14ac:dyDescent="0.2"/>
    <row r="518" ht="12.75" customHeight="1" x14ac:dyDescent="0.2"/>
    <row r="519" ht="12.75" customHeight="1" x14ac:dyDescent="0.2"/>
    <row r="520" ht="12.75" customHeight="1" x14ac:dyDescent="0.2"/>
    <row r="521" ht="12.75" customHeight="1" x14ac:dyDescent="0.2"/>
    <row r="522" ht="12.75" customHeight="1" x14ac:dyDescent="0.2"/>
    <row r="523" ht="12.75" customHeight="1" x14ac:dyDescent="0.2"/>
    <row r="524" ht="12.75" customHeight="1" x14ac:dyDescent="0.2"/>
    <row r="525" ht="12.75" customHeight="1" x14ac:dyDescent="0.2"/>
    <row r="526" ht="12.75" customHeight="1" x14ac:dyDescent="0.2"/>
    <row r="527" ht="12.75" customHeight="1" x14ac:dyDescent="0.2"/>
    <row r="528" ht="12.75" customHeight="1" x14ac:dyDescent="0.2"/>
    <row r="529" ht="12.75" customHeight="1" x14ac:dyDescent="0.2"/>
    <row r="530" ht="12.75" customHeight="1" x14ac:dyDescent="0.2"/>
    <row r="531" ht="12.75" customHeight="1" x14ac:dyDescent="0.2"/>
    <row r="532" ht="12.75" customHeight="1" x14ac:dyDescent="0.2"/>
    <row r="533" ht="12.75" customHeight="1" x14ac:dyDescent="0.2"/>
    <row r="534" ht="12.75" customHeight="1" x14ac:dyDescent="0.2"/>
    <row r="535" ht="12.75" customHeight="1" x14ac:dyDescent="0.2"/>
    <row r="536" ht="12.75" customHeight="1" x14ac:dyDescent="0.2"/>
    <row r="537" ht="12.75" customHeight="1" x14ac:dyDescent="0.2"/>
    <row r="538" ht="12.75" customHeight="1" x14ac:dyDescent="0.2"/>
    <row r="539" ht="12.75" customHeight="1" x14ac:dyDescent="0.2"/>
    <row r="540" ht="12.75" customHeight="1" x14ac:dyDescent="0.2"/>
    <row r="541" ht="12.75" customHeight="1" x14ac:dyDescent="0.2"/>
    <row r="542" ht="12.75" customHeight="1" x14ac:dyDescent="0.2"/>
    <row r="543" ht="12.75" customHeight="1" x14ac:dyDescent="0.2"/>
    <row r="544" ht="12.75" customHeight="1" x14ac:dyDescent="0.2"/>
    <row r="545" ht="12.75" customHeight="1" x14ac:dyDescent="0.2"/>
    <row r="546" ht="12.75" customHeight="1" x14ac:dyDescent="0.2"/>
    <row r="547" ht="12.75" customHeight="1" x14ac:dyDescent="0.2"/>
    <row r="548" ht="12.75" customHeight="1" x14ac:dyDescent="0.2"/>
    <row r="549" ht="12.75" customHeight="1" x14ac:dyDescent="0.2"/>
    <row r="550" ht="12.75" customHeight="1" x14ac:dyDescent="0.2"/>
    <row r="551" ht="12.75" customHeight="1" x14ac:dyDescent="0.2"/>
    <row r="552" ht="12.75" customHeight="1" x14ac:dyDescent="0.2"/>
    <row r="553" ht="12.75" customHeight="1" x14ac:dyDescent="0.2"/>
    <row r="554" ht="12.75" customHeight="1" x14ac:dyDescent="0.2"/>
    <row r="555" ht="12.75" customHeight="1" x14ac:dyDescent="0.2"/>
    <row r="556" ht="12.75" customHeight="1" x14ac:dyDescent="0.2"/>
    <row r="557" ht="12.75" customHeight="1" x14ac:dyDescent="0.2"/>
    <row r="558" ht="12.75" customHeight="1" x14ac:dyDescent="0.2"/>
    <row r="559" ht="12.75" customHeight="1" x14ac:dyDescent="0.2"/>
    <row r="560" ht="12.75" customHeight="1" x14ac:dyDescent="0.2"/>
    <row r="561" ht="12.75" customHeight="1" x14ac:dyDescent="0.2"/>
    <row r="562" ht="12.75" customHeight="1" x14ac:dyDescent="0.2"/>
    <row r="563" ht="12.75" customHeight="1" x14ac:dyDescent="0.2"/>
    <row r="564" ht="12.75" customHeight="1" x14ac:dyDescent="0.2"/>
    <row r="565" ht="12.75" customHeight="1" x14ac:dyDescent="0.2"/>
    <row r="566" ht="12.75" customHeight="1" x14ac:dyDescent="0.2"/>
    <row r="567" ht="12.75" customHeight="1" x14ac:dyDescent="0.2"/>
    <row r="568" ht="12.75" customHeight="1" x14ac:dyDescent="0.2"/>
    <row r="569" ht="12.75" customHeight="1" x14ac:dyDescent="0.2"/>
    <row r="570" ht="12.75" customHeight="1" x14ac:dyDescent="0.2"/>
    <row r="571" ht="12.75" customHeight="1" x14ac:dyDescent="0.2"/>
    <row r="572" ht="12.75" customHeight="1" x14ac:dyDescent="0.2"/>
    <row r="573" ht="12.75" customHeight="1" x14ac:dyDescent="0.2"/>
    <row r="574" ht="12.75" customHeight="1" x14ac:dyDescent="0.2"/>
    <row r="575" ht="12.75" customHeight="1" x14ac:dyDescent="0.2"/>
    <row r="576" ht="12.75" customHeight="1" x14ac:dyDescent="0.2"/>
    <row r="577" ht="12.75" customHeight="1" x14ac:dyDescent="0.2"/>
    <row r="578" ht="12.75" customHeight="1" x14ac:dyDescent="0.2"/>
    <row r="579" ht="12.75" customHeight="1" x14ac:dyDescent="0.2"/>
    <row r="580" ht="12.75" customHeight="1" x14ac:dyDescent="0.2"/>
    <row r="581" ht="12.75" customHeight="1" x14ac:dyDescent="0.2"/>
    <row r="582" ht="12.75" customHeight="1" x14ac:dyDescent="0.2"/>
    <row r="583" ht="12.75" customHeight="1" x14ac:dyDescent="0.2"/>
    <row r="584" ht="12.75" customHeight="1" x14ac:dyDescent="0.2"/>
    <row r="585" ht="12.75" customHeight="1" x14ac:dyDescent="0.2"/>
    <row r="586" ht="12.75" customHeight="1" x14ac:dyDescent="0.2"/>
    <row r="587" ht="12.75" customHeight="1" x14ac:dyDescent="0.2"/>
    <row r="588" ht="12.75" customHeight="1" x14ac:dyDescent="0.2"/>
    <row r="589" ht="12.75" customHeight="1" x14ac:dyDescent="0.2"/>
    <row r="590" ht="12.75" customHeight="1" x14ac:dyDescent="0.2"/>
    <row r="591" ht="12.75" customHeight="1" x14ac:dyDescent="0.2"/>
    <row r="592" ht="12.75" customHeight="1" x14ac:dyDescent="0.2"/>
    <row r="593" ht="12.75" customHeight="1" x14ac:dyDescent="0.2"/>
    <row r="594" ht="12.75" customHeight="1" x14ac:dyDescent="0.2"/>
    <row r="595" ht="12.75" customHeight="1" x14ac:dyDescent="0.2"/>
    <row r="596" ht="12.75" customHeight="1" x14ac:dyDescent="0.2"/>
    <row r="597" ht="12.75" customHeight="1" x14ac:dyDescent="0.2"/>
    <row r="598" ht="12.75" customHeight="1" x14ac:dyDescent="0.2"/>
    <row r="599" ht="12.75" customHeight="1" x14ac:dyDescent="0.2"/>
    <row r="600" ht="12.75" customHeight="1" x14ac:dyDescent="0.2"/>
    <row r="601" ht="12.75" customHeight="1" x14ac:dyDescent="0.2"/>
    <row r="602" ht="12.75" customHeight="1" x14ac:dyDescent="0.2"/>
    <row r="603" ht="12.75" customHeight="1" x14ac:dyDescent="0.2"/>
    <row r="604" ht="12.75" customHeight="1" x14ac:dyDescent="0.2"/>
    <row r="605" ht="12.75" customHeight="1" x14ac:dyDescent="0.2"/>
    <row r="606" ht="12.75" customHeight="1" x14ac:dyDescent="0.2"/>
    <row r="607" ht="12.75" customHeight="1" x14ac:dyDescent="0.2"/>
    <row r="608" ht="12.75" customHeight="1" x14ac:dyDescent="0.2"/>
    <row r="609" ht="12.75" customHeight="1" x14ac:dyDescent="0.2"/>
    <row r="610" ht="12.75" customHeight="1" x14ac:dyDescent="0.2"/>
    <row r="611" ht="12.75" customHeight="1" x14ac:dyDescent="0.2"/>
    <row r="612" ht="12.75" customHeight="1" x14ac:dyDescent="0.2"/>
    <row r="613" ht="12.75" customHeight="1" x14ac:dyDescent="0.2"/>
    <row r="614" ht="12.75" customHeight="1" x14ac:dyDescent="0.2"/>
    <row r="615" ht="12.75" customHeight="1" x14ac:dyDescent="0.2"/>
    <row r="616" ht="12.75" customHeight="1" x14ac:dyDescent="0.2"/>
    <row r="617" ht="12.75" customHeight="1" x14ac:dyDescent="0.2"/>
    <row r="618" ht="12.75" customHeight="1" x14ac:dyDescent="0.2"/>
    <row r="619" ht="12.75" customHeight="1" x14ac:dyDescent="0.2"/>
    <row r="620" ht="12.75" customHeight="1" x14ac:dyDescent="0.2"/>
    <row r="621" ht="12.75" customHeight="1" x14ac:dyDescent="0.2"/>
    <row r="622" ht="12.75" customHeight="1" x14ac:dyDescent="0.2"/>
    <row r="623" ht="12.75" customHeight="1" x14ac:dyDescent="0.2"/>
    <row r="624" ht="12.75" customHeight="1" x14ac:dyDescent="0.2"/>
    <row r="625" ht="12.75" customHeight="1" x14ac:dyDescent="0.2"/>
    <row r="626" ht="12.75" customHeight="1" x14ac:dyDescent="0.2"/>
    <row r="627" ht="12.75" customHeight="1" x14ac:dyDescent="0.2"/>
    <row r="628" ht="12.75" customHeight="1" x14ac:dyDescent="0.2"/>
    <row r="629" ht="12.75" customHeight="1" x14ac:dyDescent="0.2"/>
    <row r="630" ht="12.75" customHeight="1" x14ac:dyDescent="0.2"/>
    <row r="631" ht="12.75" customHeight="1" x14ac:dyDescent="0.2"/>
    <row r="632" ht="12.75" customHeight="1" x14ac:dyDescent="0.2"/>
    <row r="633" ht="12.75" customHeight="1" x14ac:dyDescent="0.2"/>
    <row r="634" ht="12.75" customHeight="1" x14ac:dyDescent="0.2"/>
    <row r="635" ht="12.75" customHeight="1" x14ac:dyDescent="0.2"/>
    <row r="636" ht="12.75" customHeight="1" x14ac:dyDescent="0.2"/>
    <row r="637" ht="12.75" customHeight="1" x14ac:dyDescent="0.2"/>
    <row r="638" ht="12.75" customHeight="1" x14ac:dyDescent="0.2"/>
    <row r="639" ht="12.75" customHeight="1" x14ac:dyDescent="0.2"/>
    <row r="640" ht="12.75" customHeight="1" x14ac:dyDescent="0.2"/>
    <row r="641" ht="12.75" customHeight="1" x14ac:dyDescent="0.2"/>
    <row r="642" ht="12.75" customHeight="1" x14ac:dyDescent="0.2"/>
    <row r="643" ht="12.75" customHeight="1" x14ac:dyDescent="0.2"/>
    <row r="644" ht="12.75" customHeight="1" x14ac:dyDescent="0.2"/>
    <row r="645" ht="12.75" customHeight="1" x14ac:dyDescent="0.2"/>
    <row r="646" ht="12.75" customHeight="1" x14ac:dyDescent="0.2"/>
    <row r="647" ht="12.75" customHeight="1" x14ac:dyDescent="0.2"/>
    <row r="648" ht="12.75" customHeight="1" x14ac:dyDescent="0.2"/>
    <row r="649" ht="12.75" customHeight="1" x14ac:dyDescent="0.2"/>
    <row r="650" ht="12.75" customHeight="1" x14ac:dyDescent="0.2"/>
    <row r="651" ht="12.75" customHeight="1" x14ac:dyDescent="0.2"/>
    <row r="652" ht="12.75" customHeight="1" x14ac:dyDescent="0.2"/>
    <row r="653" ht="12.75" customHeight="1" x14ac:dyDescent="0.2"/>
    <row r="654" ht="12.75" customHeight="1" x14ac:dyDescent="0.2"/>
    <row r="655" ht="12.75" customHeight="1" x14ac:dyDescent="0.2"/>
    <row r="656" ht="12.75" customHeight="1" x14ac:dyDescent="0.2"/>
    <row r="657" ht="12.75" customHeight="1" x14ac:dyDescent="0.2"/>
    <row r="658" ht="12.75" customHeight="1" x14ac:dyDescent="0.2"/>
    <row r="659" ht="12.75" customHeight="1" x14ac:dyDescent="0.2"/>
    <row r="660" ht="12.75" customHeight="1" x14ac:dyDescent="0.2"/>
    <row r="661" ht="12.75" customHeight="1" x14ac:dyDescent="0.2"/>
    <row r="662" ht="12.75" customHeight="1" x14ac:dyDescent="0.2"/>
    <row r="663" ht="12.75" customHeight="1" x14ac:dyDescent="0.2"/>
    <row r="664" ht="12.75" customHeight="1" x14ac:dyDescent="0.2"/>
    <row r="665" ht="12.75" customHeight="1" x14ac:dyDescent="0.2"/>
    <row r="666" ht="12.75" customHeight="1" x14ac:dyDescent="0.2"/>
    <row r="667" ht="12.75" customHeight="1" x14ac:dyDescent="0.2"/>
    <row r="668" ht="12.75" customHeight="1" x14ac:dyDescent="0.2"/>
    <row r="669" ht="12.75" customHeight="1" x14ac:dyDescent="0.2"/>
    <row r="670" ht="12.75" customHeight="1" x14ac:dyDescent="0.2"/>
    <row r="671" ht="12.75" customHeight="1" x14ac:dyDescent="0.2"/>
    <row r="672" ht="12.75" customHeight="1" x14ac:dyDescent="0.2"/>
    <row r="673" ht="12.75" customHeight="1" x14ac:dyDescent="0.2"/>
    <row r="674" ht="12.75" customHeight="1" x14ac:dyDescent="0.2"/>
    <row r="675" ht="12.75" customHeight="1" x14ac:dyDescent="0.2"/>
    <row r="676" ht="12.75" customHeight="1" x14ac:dyDescent="0.2"/>
    <row r="677" ht="12.75" customHeight="1" x14ac:dyDescent="0.2"/>
    <row r="678" ht="12.75" customHeight="1" x14ac:dyDescent="0.2"/>
    <row r="679" ht="12.75" customHeight="1" x14ac:dyDescent="0.2"/>
    <row r="680" ht="12.75" customHeight="1" x14ac:dyDescent="0.2"/>
    <row r="681" ht="12.75" customHeight="1" x14ac:dyDescent="0.2"/>
    <row r="682" ht="12.75" customHeight="1" x14ac:dyDescent="0.2"/>
    <row r="683" ht="12.75" customHeight="1" x14ac:dyDescent="0.2"/>
    <row r="684" ht="12.75" customHeight="1" x14ac:dyDescent="0.2"/>
    <row r="685" ht="12.75" customHeight="1" x14ac:dyDescent="0.2"/>
    <row r="686" ht="12.75" customHeight="1" x14ac:dyDescent="0.2"/>
    <row r="687" ht="12.75" customHeight="1" x14ac:dyDescent="0.2"/>
    <row r="688" ht="12.75" customHeight="1" x14ac:dyDescent="0.2"/>
    <row r="689" ht="12.75" customHeight="1" x14ac:dyDescent="0.2"/>
    <row r="690" ht="12.75" customHeight="1" x14ac:dyDescent="0.2"/>
    <row r="691" ht="12.75" customHeight="1" x14ac:dyDescent="0.2"/>
    <row r="692" ht="12.75" customHeight="1" x14ac:dyDescent="0.2"/>
    <row r="693" ht="12.75" customHeight="1" x14ac:dyDescent="0.2"/>
    <row r="694" ht="12.75" customHeight="1" x14ac:dyDescent="0.2"/>
    <row r="695" ht="12.75" customHeight="1" x14ac:dyDescent="0.2"/>
    <row r="696" ht="12.75" customHeight="1" x14ac:dyDescent="0.2"/>
    <row r="697" ht="12.75" customHeight="1" x14ac:dyDescent="0.2"/>
    <row r="698" ht="12.75" customHeight="1" x14ac:dyDescent="0.2"/>
    <row r="699" ht="12.75" customHeight="1" x14ac:dyDescent="0.2"/>
    <row r="700" ht="12.75" customHeight="1" x14ac:dyDescent="0.2"/>
    <row r="701" ht="12.75" customHeight="1" x14ac:dyDescent="0.2"/>
    <row r="702" ht="12.75" customHeight="1" x14ac:dyDescent="0.2"/>
    <row r="703" ht="12.75" customHeight="1" x14ac:dyDescent="0.2"/>
    <row r="704" ht="12.75" customHeight="1" x14ac:dyDescent="0.2"/>
    <row r="705" ht="12.75" customHeight="1" x14ac:dyDescent="0.2"/>
    <row r="706" ht="12.75" customHeight="1" x14ac:dyDescent="0.2"/>
    <row r="707" ht="12.75" customHeight="1" x14ac:dyDescent="0.2"/>
    <row r="708" ht="12.75" customHeight="1" x14ac:dyDescent="0.2"/>
    <row r="709" ht="12.75" customHeight="1" x14ac:dyDescent="0.2"/>
    <row r="710" ht="12.75" customHeight="1" x14ac:dyDescent="0.2"/>
    <row r="711" ht="12.75" customHeight="1" x14ac:dyDescent="0.2"/>
    <row r="712" ht="12.75" customHeight="1" x14ac:dyDescent="0.2"/>
    <row r="713" ht="12.75" customHeight="1" x14ac:dyDescent="0.2"/>
    <row r="714" ht="12.75" customHeight="1" x14ac:dyDescent="0.2"/>
    <row r="715" ht="12.75" customHeight="1" x14ac:dyDescent="0.2"/>
    <row r="716" ht="12.75" customHeight="1" x14ac:dyDescent="0.2"/>
    <row r="717" ht="12.75" customHeight="1" x14ac:dyDescent="0.2"/>
    <row r="718" ht="12.75" customHeight="1" x14ac:dyDescent="0.2"/>
    <row r="719" ht="12.75" customHeight="1" x14ac:dyDescent="0.2"/>
    <row r="720" ht="12.75" customHeight="1" x14ac:dyDescent="0.2"/>
    <row r="721" ht="12.75" customHeight="1" x14ac:dyDescent="0.2"/>
    <row r="722" ht="12.75" customHeight="1" x14ac:dyDescent="0.2"/>
    <row r="723" ht="12.75" customHeight="1" x14ac:dyDescent="0.2"/>
    <row r="724" ht="12.75" customHeight="1" x14ac:dyDescent="0.2"/>
    <row r="725" ht="12.75" customHeight="1" x14ac:dyDescent="0.2"/>
    <row r="726" ht="12.75" customHeight="1" x14ac:dyDescent="0.2"/>
    <row r="727" ht="12.75" customHeight="1" x14ac:dyDescent="0.2"/>
    <row r="728" ht="12.75" customHeight="1" x14ac:dyDescent="0.2"/>
    <row r="729" ht="12.75" customHeight="1" x14ac:dyDescent="0.2"/>
    <row r="730" ht="12.75" customHeight="1" x14ac:dyDescent="0.2"/>
    <row r="731" ht="12.75" customHeight="1" x14ac:dyDescent="0.2"/>
    <row r="732" ht="12.75" customHeight="1" x14ac:dyDescent="0.2"/>
    <row r="733" ht="12.75" customHeight="1" x14ac:dyDescent="0.2"/>
    <row r="734" ht="12.75" customHeight="1" x14ac:dyDescent="0.2"/>
    <row r="735" ht="12.75" customHeight="1" x14ac:dyDescent="0.2"/>
    <row r="736" ht="12.75" customHeight="1" x14ac:dyDescent="0.2"/>
    <row r="737" ht="12.75" customHeight="1" x14ac:dyDescent="0.2"/>
    <row r="738" ht="12.75" customHeight="1" x14ac:dyDescent="0.2"/>
    <row r="739" ht="12.75" customHeight="1" x14ac:dyDescent="0.2"/>
    <row r="740" ht="12.75" customHeight="1" x14ac:dyDescent="0.2"/>
    <row r="741" ht="12.75" customHeight="1" x14ac:dyDescent="0.2"/>
    <row r="742" ht="12.75" customHeight="1" x14ac:dyDescent="0.2"/>
    <row r="743" ht="12.75" customHeight="1" x14ac:dyDescent="0.2"/>
    <row r="744" ht="12.75" customHeight="1" x14ac:dyDescent="0.2"/>
    <row r="745" ht="12.75" customHeight="1" x14ac:dyDescent="0.2"/>
    <row r="746" ht="12.75" customHeight="1" x14ac:dyDescent="0.2"/>
    <row r="747" ht="12.75" customHeight="1" x14ac:dyDescent="0.2"/>
    <row r="748" ht="12.75" customHeight="1" x14ac:dyDescent="0.2"/>
    <row r="749" ht="12.75" customHeight="1" x14ac:dyDescent="0.2"/>
    <row r="750" ht="12.75" customHeight="1" x14ac:dyDescent="0.2"/>
    <row r="751" ht="12.75" customHeight="1" x14ac:dyDescent="0.2"/>
    <row r="752" ht="12.75" customHeight="1" x14ac:dyDescent="0.2"/>
    <row r="753" ht="12.75" customHeight="1" x14ac:dyDescent="0.2"/>
    <row r="754" ht="12.75" customHeight="1" x14ac:dyDescent="0.2"/>
    <row r="755" ht="12.75" customHeight="1" x14ac:dyDescent="0.2"/>
    <row r="756" ht="12.75" customHeight="1" x14ac:dyDescent="0.2"/>
    <row r="757" ht="12.75" customHeight="1" x14ac:dyDescent="0.2"/>
    <row r="758" ht="12.75" customHeight="1" x14ac:dyDescent="0.2"/>
    <row r="759" ht="12.75" customHeight="1" x14ac:dyDescent="0.2"/>
    <row r="760" ht="12.75" customHeight="1" x14ac:dyDescent="0.2"/>
    <row r="761" ht="12.75" customHeight="1" x14ac:dyDescent="0.2"/>
    <row r="762" ht="12.75" customHeight="1" x14ac:dyDescent="0.2"/>
    <row r="763" ht="12.75" customHeight="1" x14ac:dyDescent="0.2"/>
    <row r="764" ht="12.75" customHeight="1" x14ac:dyDescent="0.2"/>
    <row r="765" ht="12.75" customHeight="1" x14ac:dyDescent="0.2"/>
    <row r="766" ht="12.75" customHeight="1" x14ac:dyDescent="0.2"/>
    <row r="767" ht="12.75" customHeight="1" x14ac:dyDescent="0.2"/>
    <row r="768" ht="12.75" customHeight="1" x14ac:dyDescent="0.2"/>
    <row r="769" ht="12.75" customHeight="1" x14ac:dyDescent="0.2"/>
    <row r="770" ht="12.75" customHeight="1" x14ac:dyDescent="0.2"/>
    <row r="771" ht="12.75" customHeight="1" x14ac:dyDescent="0.2"/>
    <row r="772" ht="12.75" customHeight="1" x14ac:dyDescent="0.2"/>
    <row r="773" ht="12.75" customHeight="1" x14ac:dyDescent="0.2"/>
    <row r="774" ht="12.75" customHeight="1" x14ac:dyDescent="0.2"/>
    <row r="775" ht="12.75" customHeight="1" x14ac:dyDescent="0.2"/>
    <row r="776" ht="12.75" customHeight="1" x14ac:dyDescent="0.2"/>
    <row r="777" ht="12.75" customHeight="1" x14ac:dyDescent="0.2"/>
    <row r="778" ht="12.75" customHeight="1" x14ac:dyDescent="0.2"/>
    <row r="779" ht="12.75" customHeight="1" x14ac:dyDescent="0.2"/>
    <row r="780" ht="12.75" customHeight="1" x14ac:dyDescent="0.2"/>
    <row r="781" ht="12.75" customHeight="1" x14ac:dyDescent="0.2"/>
    <row r="782" ht="12.75" customHeight="1" x14ac:dyDescent="0.2"/>
    <row r="783" ht="12.75" customHeight="1" x14ac:dyDescent="0.2"/>
    <row r="784" ht="12.75" customHeight="1" x14ac:dyDescent="0.2"/>
    <row r="785" ht="12.75" customHeight="1" x14ac:dyDescent="0.2"/>
    <row r="786" ht="12.75" customHeight="1" x14ac:dyDescent="0.2"/>
    <row r="787" ht="12.75" customHeight="1" x14ac:dyDescent="0.2"/>
    <row r="788" ht="12.75" customHeight="1" x14ac:dyDescent="0.2"/>
    <row r="789" ht="12.75" customHeight="1" x14ac:dyDescent="0.2"/>
    <row r="790" ht="12.75" customHeight="1" x14ac:dyDescent="0.2"/>
    <row r="791" ht="12.75" customHeight="1" x14ac:dyDescent="0.2"/>
    <row r="792" ht="12.75" customHeight="1" x14ac:dyDescent="0.2"/>
    <row r="793" ht="12.75" customHeight="1" x14ac:dyDescent="0.2"/>
    <row r="794" ht="12.75" customHeight="1" x14ac:dyDescent="0.2"/>
    <row r="795" ht="12.75" customHeight="1" x14ac:dyDescent="0.2"/>
    <row r="796" ht="12.75" customHeight="1" x14ac:dyDescent="0.2"/>
    <row r="797" ht="12.75" customHeight="1" x14ac:dyDescent="0.2"/>
    <row r="798" ht="12.75" customHeight="1" x14ac:dyDescent="0.2"/>
    <row r="799" ht="12.75" customHeight="1" x14ac:dyDescent="0.2"/>
    <row r="800" ht="12.75" customHeight="1" x14ac:dyDescent="0.2"/>
    <row r="801" ht="12.75" customHeight="1" x14ac:dyDescent="0.2"/>
    <row r="802" ht="12.75" customHeight="1" x14ac:dyDescent="0.2"/>
    <row r="803" ht="12.75" customHeight="1" x14ac:dyDescent="0.2"/>
    <row r="804" ht="12.75" customHeight="1" x14ac:dyDescent="0.2"/>
    <row r="805" ht="12.75" customHeight="1" x14ac:dyDescent="0.2"/>
    <row r="806" ht="12.75" customHeight="1" x14ac:dyDescent="0.2"/>
    <row r="807" ht="12.75" customHeight="1" x14ac:dyDescent="0.2"/>
    <row r="808" ht="12.75" customHeight="1" x14ac:dyDescent="0.2"/>
    <row r="809" ht="12.75" customHeight="1" x14ac:dyDescent="0.2"/>
    <row r="810" ht="12.75" customHeight="1" x14ac:dyDescent="0.2"/>
    <row r="811" ht="12.75" customHeight="1" x14ac:dyDescent="0.2"/>
    <row r="812" ht="12.75" customHeight="1" x14ac:dyDescent="0.2"/>
    <row r="813" ht="12.75" customHeight="1" x14ac:dyDescent="0.2"/>
    <row r="814" ht="12.75" customHeight="1" x14ac:dyDescent="0.2"/>
    <row r="815" ht="12.75" customHeight="1" x14ac:dyDescent="0.2"/>
    <row r="816" ht="12.75" customHeight="1" x14ac:dyDescent="0.2"/>
    <row r="817" ht="12.75" customHeight="1" x14ac:dyDescent="0.2"/>
    <row r="818" ht="12.75" customHeight="1" x14ac:dyDescent="0.2"/>
    <row r="819" ht="12.75" customHeight="1" x14ac:dyDescent="0.2"/>
    <row r="820" ht="12.75" customHeight="1" x14ac:dyDescent="0.2"/>
    <row r="821" ht="12.75" customHeight="1" x14ac:dyDescent="0.2"/>
    <row r="822" ht="12.75" customHeight="1" x14ac:dyDescent="0.2"/>
    <row r="823" ht="12.75" customHeight="1" x14ac:dyDescent="0.2"/>
    <row r="824" ht="12.75" customHeight="1" x14ac:dyDescent="0.2"/>
    <row r="825" ht="12.75" customHeight="1" x14ac:dyDescent="0.2"/>
    <row r="826" ht="12.75" customHeight="1" x14ac:dyDescent="0.2"/>
    <row r="827" ht="12.75" customHeight="1" x14ac:dyDescent="0.2"/>
    <row r="828" ht="12.75" customHeight="1" x14ac:dyDescent="0.2"/>
    <row r="829" ht="12.75" customHeight="1" x14ac:dyDescent="0.2"/>
    <row r="830" ht="12.75" customHeight="1" x14ac:dyDescent="0.2"/>
    <row r="831" ht="12.75" customHeight="1" x14ac:dyDescent="0.2"/>
    <row r="832" ht="12.75" customHeight="1" x14ac:dyDescent="0.2"/>
    <row r="833" ht="12.75" customHeight="1" x14ac:dyDescent="0.2"/>
    <row r="834" ht="12.75" customHeight="1" x14ac:dyDescent="0.2"/>
    <row r="835" ht="12.75" customHeight="1" x14ac:dyDescent="0.2"/>
    <row r="836" ht="12.75" customHeight="1" x14ac:dyDescent="0.2"/>
    <row r="837" ht="12.75" customHeight="1" x14ac:dyDescent="0.2"/>
    <row r="838" ht="12.75" customHeight="1" x14ac:dyDescent="0.2"/>
    <row r="839" ht="12.75" customHeight="1" x14ac:dyDescent="0.2"/>
    <row r="840" ht="12.75" customHeight="1" x14ac:dyDescent="0.2"/>
    <row r="841" ht="12.75" customHeight="1" x14ac:dyDescent="0.2"/>
    <row r="842" ht="12.75" customHeight="1" x14ac:dyDescent="0.2"/>
    <row r="843" ht="12.75" customHeight="1" x14ac:dyDescent="0.2"/>
    <row r="844" ht="12.75" customHeight="1" x14ac:dyDescent="0.2"/>
    <row r="845" ht="12.75" customHeight="1" x14ac:dyDescent="0.2"/>
    <row r="846" ht="12.75" customHeight="1" x14ac:dyDescent="0.2"/>
    <row r="847" ht="12.75" customHeight="1" x14ac:dyDescent="0.2"/>
    <row r="848" ht="12.75" customHeight="1" x14ac:dyDescent="0.2"/>
    <row r="849" ht="12.75" customHeight="1" x14ac:dyDescent="0.2"/>
    <row r="850" ht="12.75" customHeight="1" x14ac:dyDescent="0.2"/>
    <row r="851" ht="12.75" customHeight="1" x14ac:dyDescent="0.2"/>
    <row r="852" ht="12.75" customHeight="1" x14ac:dyDescent="0.2"/>
    <row r="853" ht="12.75" customHeight="1" x14ac:dyDescent="0.2"/>
    <row r="854" ht="12.75" customHeight="1" x14ac:dyDescent="0.2"/>
    <row r="855" ht="12.75" customHeight="1" x14ac:dyDescent="0.2"/>
    <row r="856" ht="12.75" customHeight="1" x14ac:dyDescent="0.2"/>
    <row r="857" ht="12.75" customHeight="1" x14ac:dyDescent="0.2"/>
    <row r="858" ht="12.75" customHeight="1" x14ac:dyDescent="0.2"/>
    <row r="859" ht="12.75" customHeight="1" x14ac:dyDescent="0.2"/>
    <row r="860" ht="12.75" customHeight="1" x14ac:dyDescent="0.2"/>
    <row r="861" ht="12.75" customHeight="1" x14ac:dyDescent="0.2"/>
    <row r="862" ht="12.75" customHeight="1" x14ac:dyDescent="0.2"/>
    <row r="863" ht="12.75" customHeight="1" x14ac:dyDescent="0.2"/>
    <row r="864" ht="12.75" customHeight="1" x14ac:dyDescent="0.2"/>
    <row r="865" ht="12.75" customHeight="1" x14ac:dyDescent="0.2"/>
    <row r="866" ht="12.75" customHeight="1" x14ac:dyDescent="0.2"/>
    <row r="867" ht="12.75" customHeight="1" x14ac:dyDescent="0.2"/>
    <row r="868" ht="12.75" customHeight="1" x14ac:dyDescent="0.2"/>
    <row r="869" ht="12.75" customHeight="1" x14ac:dyDescent="0.2"/>
    <row r="870" ht="12.75" customHeight="1" x14ac:dyDescent="0.2"/>
    <row r="871" ht="12.75" customHeight="1" x14ac:dyDescent="0.2"/>
    <row r="872" ht="12.75" customHeight="1" x14ac:dyDescent="0.2"/>
    <row r="873" ht="12.75" customHeight="1" x14ac:dyDescent="0.2"/>
    <row r="874" ht="12.75" customHeight="1" x14ac:dyDescent="0.2"/>
    <row r="875" ht="12.75" customHeight="1" x14ac:dyDescent="0.2"/>
    <row r="876" ht="12.75" customHeight="1" x14ac:dyDescent="0.2"/>
    <row r="877" ht="12.75" customHeight="1" x14ac:dyDescent="0.2"/>
    <row r="878" ht="12.75" customHeight="1" x14ac:dyDescent="0.2"/>
    <row r="879" ht="12.75" customHeight="1" x14ac:dyDescent="0.2"/>
    <row r="880" ht="12.75" customHeight="1" x14ac:dyDescent="0.2"/>
    <row r="881" ht="12.75" customHeight="1" x14ac:dyDescent="0.2"/>
    <row r="882" ht="12.75" customHeight="1" x14ac:dyDescent="0.2"/>
    <row r="883" ht="12.75" customHeight="1" x14ac:dyDescent="0.2"/>
    <row r="884" ht="12.75" customHeight="1" x14ac:dyDescent="0.2"/>
    <row r="885" ht="12.75" customHeight="1" x14ac:dyDescent="0.2"/>
    <row r="886" ht="12.75" customHeight="1" x14ac:dyDescent="0.2"/>
    <row r="887" ht="12.75" customHeight="1" x14ac:dyDescent="0.2"/>
    <row r="888" ht="12.75" customHeight="1" x14ac:dyDescent="0.2"/>
    <row r="889" ht="12.75" customHeight="1" x14ac:dyDescent="0.2"/>
    <row r="890" ht="12.75" customHeight="1" x14ac:dyDescent="0.2"/>
    <row r="891" ht="12.75" customHeight="1" x14ac:dyDescent="0.2"/>
    <row r="892" ht="12.75" customHeight="1" x14ac:dyDescent="0.2"/>
    <row r="893" ht="12.75" customHeight="1" x14ac:dyDescent="0.2"/>
    <row r="894" ht="12.75" customHeight="1" x14ac:dyDescent="0.2"/>
    <row r="895" ht="12.75" customHeight="1" x14ac:dyDescent="0.2"/>
    <row r="896" ht="12.75" customHeight="1" x14ac:dyDescent="0.2"/>
    <row r="897" ht="12.75" customHeight="1" x14ac:dyDescent="0.2"/>
    <row r="898" ht="12.75" customHeight="1" x14ac:dyDescent="0.2"/>
    <row r="899" ht="12.75" customHeight="1" x14ac:dyDescent="0.2"/>
    <row r="900" ht="12.75" customHeight="1" x14ac:dyDescent="0.2"/>
    <row r="901" ht="12.75" customHeight="1" x14ac:dyDescent="0.2"/>
    <row r="902" ht="12.75" customHeight="1" x14ac:dyDescent="0.2"/>
    <row r="903" ht="12.75" customHeight="1" x14ac:dyDescent="0.2"/>
    <row r="904" ht="12.75" customHeight="1" x14ac:dyDescent="0.2"/>
    <row r="905" ht="12.75" customHeight="1" x14ac:dyDescent="0.2"/>
    <row r="906" ht="12.75" customHeight="1" x14ac:dyDescent="0.2"/>
    <row r="907" ht="12.75" customHeight="1" x14ac:dyDescent="0.2"/>
    <row r="908" ht="12.75" customHeight="1" x14ac:dyDescent="0.2"/>
    <row r="909" ht="12.75" customHeight="1" x14ac:dyDescent="0.2"/>
    <row r="910" ht="12.75" customHeight="1" x14ac:dyDescent="0.2"/>
    <row r="911" ht="12.75" customHeight="1" x14ac:dyDescent="0.2"/>
    <row r="912" ht="12.75" customHeight="1" x14ac:dyDescent="0.2"/>
    <row r="913" ht="12.75" customHeight="1" x14ac:dyDescent="0.2"/>
    <row r="914" ht="12.75" customHeight="1" x14ac:dyDescent="0.2"/>
    <row r="915" ht="12.75" customHeight="1" x14ac:dyDescent="0.2"/>
    <row r="916" ht="12.75" customHeight="1" x14ac:dyDescent="0.2"/>
    <row r="917" ht="12.75" customHeight="1" x14ac:dyDescent="0.2"/>
    <row r="918" ht="12.75" customHeight="1" x14ac:dyDescent="0.2"/>
    <row r="919" ht="12.75" customHeight="1" x14ac:dyDescent="0.2"/>
    <row r="920" ht="12.75" customHeight="1" x14ac:dyDescent="0.2"/>
    <row r="921" ht="12.75" customHeight="1" x14ac:dyDescent="0.2"/>
    <row r="922" ht="12.75" customHeight="1" x14ac:dyDescent="0.2"/>
    <row r="923" ht="12.75" customHeight="1" x14ac:dyDescent="0.2"/>
    <row r="924" ht="12.75" customHeight="1" x14ac:dyDescent="0.2"/>
    <row r="925" ht="12.75" customHeight="1" x14ac:dyDescent="0.2"/>
    <row r="926" ht="12.75" customHeight="1" x14ac:dyDescent="0.2"/>
    <row r="927" ht="12.75" customHeight="1" x14ac:dyDescent="0.2"/>
    <row r="928" ht="12.75" customHeight="1" x14ac:dyDescent="0.2"/>
    <row r="929" ht="12.75" customHeight="1" x14ac:dyDescent="0.2"/>
    <row r="930" ht="12.75" customHeight="1" x14ac:dyDescent="0.2"/>
    <row r="931" ht="12.75" customHeight="1" x14ac:dyDescent="0.2"/>
    <row r="932" ht="12.75" customHeight="1" x14ac:dyDescent="0.2"/>
    <row r="933" ht="12.75" customHeight="1" x14ac:dyDescent="0.2"/>
    <row r="934" ht="12.75" customHeight="1" x14ac:dyDescent="0.2"/>
    <row r="935" ht="12.75" customHeight="1" x14ac:dyDescent="0.2"/>
    <row r="936" ht="12.75" customHeight="1" x14ac:dyDescent="0.2"/>
    <row r="937" ht="12.75" customHeight="1" x14ac:dyDescent="0.2"/>
    <row r="938" ht="12.75" customHeight="1" x14ac:dyDescent="0.2"/>
    <row r="939" ht="12.75" customHeight="1" x14ac:dyDescent="0.2"/>
    <row r="940" ht="12.75" customHeight="1" x14ac:dyDescent="0.2"/>
    <row r="941" ht="12.75" customHeight="1" x14ac:dyDescent="0.2"/>
    <row r="942" ht="12.75" customHeight="1" x14ac:dyDescent="0.2"/>
    <row r="943" ht="12.75" customHeight="1" x14ac:dyDescent="0.2"/>
    <row r="944" ht="12.75" customHeight="1" x14ac:dyDescent="0.2"/>
    <row r="945" ht="12.75" customHeight="1" x14ac:dyDescent="0.2"/>
    <row r="946" ht="12.75" customHeight="1" x14ac:dyDescent="0.2"/>
    <row r="947" ht="12.75" customHeight="1" x14ac:dyDescent="0.2"/>
    <row r="948" ht="12.75" customHeight="1" x14ac:dyDescent="0.2"/>
    <row r="949" ht="12.75" customHeight="1" x14ac:dyDescent="0.2"/>
    <row r="950" ht="12.75" customHeight="1" x14ac:dyDescent="0.2"/>
    <row r="951" ht="12.75" customHeight="1" x14ac:dyDescent="0.2"/>
    <row r="952" ht="12.75" customHeight="1" x14ac:dyDescent="0.2"/>
    <row r="953" ht="12.75" customHeight="1" x14ac:dyDescent="0.2"/>
    <row r="954" ht="12.75" customHeight="1" x14ac:dyDescent="0.2"/>
    <row r="955" ht="12.75" customHeight="1" x14ac:dyDescent="0.2"/>
    <row r="956" ht="12.75" customHeight="1" x14ac:dyDescent="0.2"/>
    <row r="957" ht="12.75" customHeight="1" x14ac:dyDescent="0.2"/>
    <row r="958" ht="12.75" customHeight="1" x14ac:dyDescent="0.2"/>
    <row r="959" ht="12.75" customHeight="1" x14ac:dyDescent="0.2"/>
    <row r="960" ht="12.75" customHeight="1" x14ac:dyDescent="0.2"/>
    <row r="961" ht="12.75" customHeight="1" x14ac:dyDescent="0.2"/>
    <row r="962" ht="12.75" customHeight="1" x14ac:dyDescent="0.2"/>
    <row r="963" ht="12.75" customHeight="1" x14ac:dyDescent="0.2"/>
    <row r="964" ht="12.75" customHeight="1" x14ac:dyDescent="0.2"/>
    <row r="965" ht="12.75" customHeight="1" x14ac:dyDescent="0.2"/>
    <row r="966" ht="12.75" customHeight="1" x14ac:dyDescent="0.2"/>
    <row r="967" ht="12.75" customHeight="1" x14ac:dyDescent="0.2"/>
    <row r="968" ht="12.75" customHeight="1" x14ac:dyDescent="0.2"/>
    <row r="969" ht="12.75" customHeight="1" x14ac:dyDescent="0.2"/>
    <row r="970" ht="12.75" customHeight="1" x14ac:dyDescent="0.2"/>
    <row r="971" ht="12.75" customHeight="1" x14ac:dyDescent="0.2"/>
    <row r="972" ht="12.75" customHeight="1" x14ac:dyDescent="0.2"/>
    <row r="973" ht="12.75" customHeight="1" x14ac:dyDescent="0.2"/>
    <row r="974" ht="12.75" customHeight="1" x14ac:dyDescent="0.2"/>
    <row r="975" ht="12.75" customHeight="1" x14ac:dyDescent="0.2"/>
    <row r="976" ht="12.75" customHeight="1" x14ac:dyDescent="0.2"/>
    <row r="977" ht="12.75" customHeight="1" x14ac:dyDescent="0.2"/>
    <row r="978" ht="12.75" customHeight="1" x14ac:dyDescent="0.2"/>
    <row r="979" ht="12.75" customHeight="1" x14ac:dyDescent="0.2"/>
    <row r="980" ht="12.75" customHeight="1" x14ac:dyDescent="0.2"/>
    <row r="981" ht="12.75" customHeight="1" x14ac:dyDescent="0.2"/>
    <row r="982" ht="12.75" customHeight="1" x14ac:dyDescent="0.2"/>
    <row r="983" ht="12.75" customHeight="1" x14ac:dyDescent="0.2"/>
    <row r="984" ht="12.75" customHeight="1" x14ac:dyDescent="0.2"/>
    <row r="985" ht="12.75" customHeight="1" x14ac:dyDescent="0.2"/>
    <row r="986" ht="12.75" customHeight="1" x14ac:dyDescent="0.2"/>
    <row r="987" ht="12.75" customHeight="1" x14ac:dyDescent="0.2"/>
    <row r="988" ht="12.75" customHeight="1" x14ac:dyDescent="0.2"/>
    <row r="989" ht="12.75" customHeight="1" x14ac:dyDescent="0.2"/>
    <row r="990" ht="12.75" customHeight="1" x14ac:dyDescent="0.2"/>
    <row r="991" ht="12.75" customHeight="1" x14ac:dyDescent="0.2"/>
    <row r="992" ht="12.75" customHeight="1" x14ac:dyDescent="0.2"/>
    <row r="993" ht="12.75" customHeight="1" x14ac:dyDescent="0.2"/>
    <row r="994" ht="12.75" customHeight="1" x14ac:dyDescent="0.2"/>
    <row r="995" ht="12.75" customHeight="1" x14ac:dyDescent="0.2"/>
    <row r="996" ht="12.75" customHeight="1" x14ac:dyDescent="0.2"/>
    <row r="997" ht="12.75" customHeight="1" x14ac:dyDescent="0.2"/>
    <row r="998" ht="12.75" customHeight="1" x14ac:dyDescent="0.2"/>
    <row r="999" ht="12.75" customHeight="1" x14ac:dyDescent="0.2"/>
    <row r="1000" ht="12.75" customHeight="1" x14ac:dyDescent="0.2"/>
  </sheetData>
  <conditionalFormatting sqref="D3">
    <cfRule type="notContainsBlanks" dxfId="8" priority="1">
      <formula>LEN(TRIM(D3))&gt;0</formula>
    </cfRule>
  </conditionalFormatting>
  <dataValidations count="3">
    <dataValidation type="list" allowBlank="1" showErrorMessage="1" sqref="E9:E37" xr:uid="{00000000-0002-0000-1900-000000000000}">
      <formula1>"_,Leeg,Restafval,E-Waste,Metaal,Restafval + Metaal,Restafval + E-Waste,E-Waste + Metaal,Restafval + E-Waste + Metaal"</formula1>
    </dataValidation>
    <dataValidation type="list" allowBlank="1" showErrorMessage="1" sqref="D8:D37" xr:uid="{00000000-0002-0000-1900-000001000000}">
      <formula1>$B$83:$B$98</formula1>
    </dataValidation>
    <dataValidation type="list" allowBlank="1" showErrorMessage="1" sqref="G9:G37" xr:uid="{00000000-0002-0000-1900-000002000000}">
      <formula1>"_,Geen brandstof,Diesel,Benzine,LPG,CNG/LNG,Waterstof,Elektrisch"</formula1>
    </dataValidation>
  </dataValidations>
  <pageMargins left="0.78749999999999998" right="0.78749999999999998" top="1.0249999999999999" bottom="1.0249999999999999" header="0" footer="0"/>
  <pageSetup paperSize="9" orientation="portrait"/>
  <headerFooter>
    <oddHeader>&amp;C&amp;A</oddHeader>
    <oddFooter>&amp;CPage &amp;P</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K1000"/>
  <sheetViews>
    <sheetView workbookViewId="0">
      <selection activeCell="E4" sqref="E4"/>
    </sheetView>
  </sheetViews>
  <sheetFormatPr defaultColWidth="14.42578125" defaultRowHeight="15" customHeight="1" x14ac:dyDescent="0.2"/>
  <cols>
    <col min="1" max="1" width="7.42578125" customWidth="1"/>
    <col min="2" max="2" width="4" customWidth="1"/>
    <col min="3" max="3" width="29.140625" customWidth="1"/>
    <col min="4" max="4" width="54.5703125" customWidth="1"/>
    <col min="5" max="5" width="24" customWidth="1"/>
    <col min="6" max="6" width="21.42578125" customWidth="1"/>
    <col min="7" max="7" width="46" customWidth="1"/>
    <col min="8" max="8" width="21.85546875" customWidth="1"/>
    <col min="9" max="9" width="11.5703125" customWidth="1"/>
    <col min="10" max="10" width="33.85546875" customWidth="1"/>
    <col min="11" max="11" width="5.85546875" customWidth="1"/>
    <col min="12" max="26" width="11.5703125" customWidth="1"/>
  </cols>
  <sheetData>
    <row r="1" spans="1:11" ht="21.75" customHeight="1" x14ac:dyDescent="0.2">
      <c r="A1" s="1"/>
      <c r="B1" s="2"/>
      <c r="C1" s="2"/>
      <c r="D1" s="2"/>
      <c r="E1" s="2"/>
      <c r="F1" s="2"/>
      <c r="G1" s="2"/>
      <c r="H1" s="2"/>
      <c r="I1" s="2"/>
      <c r="J1" s="65"/>
      <c r="K1" s="2"/>
    </row>
    <row r="2" spans="1:11" ht="12.75" customHeight="1" x14ac:dyDescent="0.2">
      <c r="A2" s="1"/>
      <c r="B2" s="8"/>
      <c r="C2" s="7" t="s">
        <v>468</v>
      </c>
      <c r="D2" s="8"/>
      <c r="E2" s="8"/>
      <c r="F2" s="8"/>
      <c r="G2" s="8"/>
      <c r="H2" s="8"/>
      <c r="I2" s="8"/>
      <c r="J2" s="33"/>
      <c r="K2" s="2"/>
    </row>
    <row r="3" spans="1:11" ht="12.75" customHeight="1" x14ac:dyDescent="0.4">
      <c r="A3" s="1"/>
      <c r="B3" s="8"/>
      <c r="C3" s="7" t="s">
        <v>417</v>
      </c>
      <c r="E3" s="54" t="str">
        <f>IF(ISBLANK(D3),"Voer de frequentie in van deze route!","ok")</f>
        <v>Voer de frequentie in van deze route!</v>
      </c>
      <c r="F3" s="8"/>
      <c r="G3" s="8"/>
      <c r="H3" s="8"/>
      <c r="I3" s="8"/>
      <c r="J3" s="33"/>
      <c r="K3" s="2"/>
    </row>
    <row r="4" spans="1:11" ht="12.75" customHeight="1" x14ac:dyDescent="0.4">
      <c r="A4" s="1"/>
      <c r="B4" s="8"/>
      <c r="C4" s="7" t="s">
        <v>122</v>
      </c>
      <c r="D4" s="8">
        <f>Voertuigen!D104</f>
        <v>0</v>
      </c>
      <c r="E4" s="54" t="str">
        <f>IF(OR(ISBLANK(D4),D4=0),"Voer een voertuig in bij tabblad voertuigen!","ok")</f>
        <v>Voer een voertuig in bij tabblad voertuigen!</v>
      </c>
      <c r="F4" s="8"/>
      <c r="G4" s="8"/>
      <c r="H4" s="8"/>
      <c r="I4" s="8"/>
      <c r="J4" s="33"/>
      <c r="K4" s="2"/>
    </row>
    <row r="5" spans="1:11" ht="12.75" customHeight="1" x14ac:dyDescent="0.4">
      <c r="A5" s="1"/>
      <c r="B5" s="8"/>
      <c r="C5" s="7" t="s">
        <v>418</v>
      </c>
      <c r="D5" s="8" t="str">
        <f>Voertuigen!E155</f>
        <v>-</v>
      </c>
      <c r="E5" s="54" t="str">
        <f>IF((D5="-"),"Voer een soort brandstof in bij tabblad voertuigen!","ok")</f>
        <v>Voer een soort brandstof in bij tabblad voertuigen!</v>
      </c>
      <c r="F5" s="8"/>
      <c r="G5" s="8"/>
      <c r="H5" s="8"/>
      <c r="I5" s="8"/>
      <c r="J5" s="33"/>
      <c r="K5" s="2"/>
    </row>
    <row r="6" spans="1:11" ht="12.75" customHeight="1" x14ac:dyDescent="0.2">
      <c r="A6" s="1"/>
      <c r="B6" s="8"/>
      <c r="C6" s="8"/>
      <c r="D6" s="8"/>
      <c r="E6" s="8"/>
      <c r="F6" s="8"/>
      <c r="G6" s="8"/>
      <c r="H6" s="8"/>
      <c r="I6" s="8"/>
      <c r="J6" s="33"/>
      <c r="K6" s="2"/>
    </row>
    <row r="7" spans="1:11" ht="12.75" customHeight="1" x14ac:dyDescent="0.2">
      <c r="A7" s="1"/>
      <c r="B7" s="8"/>
      <c r="C7" s="7" t="s">
        <v>419</v>
      </c>
      <c r="D7" s="7" t="s">
        <v>420</v>
      </c>
      <c r="E7" s="7" t="s">
        <v>421</v>
      </c>
      <c r="F7" s="7" t="s">
        <v>422</v>
      </c>
      <c r="G7" s="7" t="s">
        <v>423</v>
      </c>
      <c r="H7" s="7" t="s">
        <v>147</v>
      </c>
      <c r="I7" s="7" t="s">
        <v>424</v>
      </c>
      <c r="J7" s="7" t="s">
        <v>425</v>
      </c>
      <c r="K7" s="2"/>
    </row>
    <row r="8" spans="1:11" ht="12.75" customHeight="1" x14ac:dyDescent="0.2">
      <c r="A8" s="1"/>
      <c r="B8" s="8"/>
      <c r="C8" s="8">
        <v>1</v>
      </c>
      <c r="D8" s="39" t="s">
        <v>81</v>
      </c>
      <c r="E8" s="8" t="s">
        <v>427</v>
      </c>
      <c r="F8" s="8"/>
      <c r="G8" s="8"/>
      <c r="I8" s="8"/>
      <c r="J8" s="33"/>
      <c r="K8" s="2"/>
    </row>
    <row r="9" spans="1:11" ht="12.75" customHeight="1" x14ac:dyDescent="0.2">
      <c r="A9" s="1"/>
      <c r="B9" s="8"/>
      <c r="C9" s="8">
        <v>2</v>
      </c>
      <c r="D9" s="39" t="s">
        <v>81</v>
      </c>
      <c r="E9" s="39" t="s">
        <v>81</v>
      </c>
      <c r="G9" s="39" t="s">
        <v>81</v>
      </c>
      <c r="I9" s="8" t="str">
        <f t="shared" ref="I9:I37" si="0">IF(OR(F9="",G9="_"),IF(D9="_","","Vul de ontbrekende gegevens in"),"ok")</f>
        <v/>
      </c>
      <c r="J9" s="33" t="str">
        <f>IF(D9="_","",(IF(OR(D5=G9,D5="Hybride"),"Klopt","De ingevulde brandstofsoort klopt niet")))</f>
        <v/>
      </c>
      <c r="K9" s="2"/>
    </row>
    <row r="10" spans="1:11" ht="12.75" customHeight="1" x14ac:dyDescent="0.2">
      <c r="A10" s="1"/>
      <c r="B10" s="8"/>
      <c r="C10" s="8">
        <v>3</v>
      </c>
      <c r="D10" s="39" t="s">
        <v>81</v>
      </c>
      <c r="E10" s="39" t="s">
        <v>81</v>
      </c>
      <c r="G10" s="39" t="s">
        <v>81</v>
      </c>
      <c r="I10" s="8" t="str">
        <f t="shared" si="0"/>
        <v/>
      </c>
      <c r="J10" s="33" t="str">
        <f>IF(D10="_","",(IF(OR(D5=G10,D5="Hybride"),"Klopt","De ingevulde brandstofsoort klopt niet")))</f>
        <v/>
      </c>
      <c r="K10" s="2"/>
    </row>
    <row r="11" spans="1:11" ht="12.75" customHeight="1" x14ac:dyDescent="0.2">
      <c r="A11" s="1"/>
      <c r="B11" s="8"/>
      <c r="C11" s="8">
        <v>4</v>
      </c>
      <c r="D11" s="39" t="s">
        <v>81</v>
      </c>
      <c r="E11" s="39" t="s">
        <v>81</v>
      </c>
      <c r="G11" s="39" t="s">
        <v>81</v>
      </c>
      <c r="I11" s="8" t="str">
        <f t="shared" si="0"/>
        <v/>
      </c>
      <c r="J11" s="33" t="str">
        <f>IF(D11="_","",(IF(OR(D5=G11,D5="Hybride"),"Klopt","De ingevulde brandstofsoort klopt niet")))</f>
        <v/>
      </c>
      <c r="K11" s="2"/>
    </row>
    <row r="12" spans="1:11" ht="12.75" customHeight="1" x14ac:dyDescent="0.2">
      <c r="A12" s="1"/>
      <c r="B12" s="8"/>
      <c r="C12" s="8">
        <v>5</v>
      </c>
      <c r="D12" s="39" t="s">
        <v>81</v>
      </c>
      <c r="E12" s="39" t="s">
        <v>81</v>
      </c>
      <c r="G12" s="39" t="s">
        <v>81</v>
      </c>
      <c r="I12" s="8" t="str">
        <f t="shared" si="0"/>
        <v/>
      </c>
      <c r="J12" s="33" t="str">
        <f>IF(D12="_","",(IF(OR(D5=G12,D5="Hybride"),"Klopt","De ingevulde brandstofsoort klopt niet")))</f>
        <v/>
      </c>
      <c r="K12" s="2"/>
    </row>
    <row r="13" spans="1:11" ht="12.75" customHeight="1" x14ac:dyDescent="0.2">
      <c r="A13" s="1"/>
      <c r="B13" s="8"/>
      <c r="C13" s="8">
        <v>6</v>
      </c>
      <c r="D13" s="39" t="s">
        <v>81</v>
      </c>
      <c r="E13" s="39" t="s">
        <v>81</v>
      </c>
      <c r="G13" s="39" t="s">
        <v>81</v>
      </c>
      <c r="I13" s="8" t="str">
        <f t="shared" si="0"/>
        <v/>
      </c>
      <c r="J13" s="33" t="str">
        <f>IF(D13="_","",(IF(OR(D5=G13,D5="Hybride"),"Klopt","De ingevulde brandstofsoort klopt niet")))</f>
        <v/>
      </c>
      <c r="K13" s="2"/>
    </row>
    <row r="14" spans="1:11" ht="12.75" customHeight="1" x14ac:dyDescent="0.2">
      <c r="A14" s="1"/>
      <c r="B14" s="8"/>
      <c r="C14" s="8">
        <v>7</v>
      </c>
      <c r="D14" s="39" t="s">
        <v>81</v>
      </c>
      <c r="E14" s="39" t="s">
        <v>81</v>
      </c>
      <c r="G14" s="39" t="s">
        <v>81</v>
      </c>
      <c r="I14" s="8" t="str">
        <f t="shared" si="0"/>
        <v/>
      </c>
      <c r="J14" s="33" t="str">
        <f>IF(D14="_","",(IF(OR(D5=G14,D5="Hybride"),"Klopt","De ingevulde brandstofsoort klopt niet")))</f>
        <v/>
      </c>
      <c r="K14" s="2"/>
    </row>
    <row r="15" spans="1:11" ht="12.75" customHeight="1" x14ac:dyDescent="0.2">
      <c r="A15" s="1"/>
      <c r="B15" s="8"/>
      <c r="C15" s="8">
        <v>8</v>
      </c>
      <c r="D15" s="39" t="s">
        <v>81</v>
      </c>
      <c r="E15" s="39" t="s">
        <v>81</v>
      </c>
      <c r="G15" s="39" t="s">
        <v>81</v>
      </c>
      <c r="I15" s="8" t="str">
        <f t="shared" si="0"/>
        <v/>
      </c>
      <c r="J15" s="33" t="str">
        <f>IF(D15="_","",(IF(OR(D5=G15,D5="Hybride"),"Klopt","De ingevulde brandstofsoort klopt niet")))</f>
        <v/>
      </c>
      <c r="K15" s="2"/>
    </row>
    <row r="16" spans="1:11" ht="12.75" customHeight="1" x14ac:dyDescent="0.2">
      <c r="A16" s="1"/>
      <c r="B16" s="8"/>
      <c r="C16" s="8">
        <v>9</v>
      </c>
      <c r="D16" s="39" t="s">
        <v>81</v>
      </c>
      <c r="E16" s="39" t="s">
        <v>81</v>
      </c>
      <c r="G16" s="39" t="s">
        <v>81</v>
      </c>
      <c r="I16" s="8" t="str">
        <f t="shared" si="0"/>
        <v/>
      </c>
      <c r="J16" s="33" t="str">
        <f>IF(D16="_","",(IF(OR(D5=G16,D5="Hybride"),"Klopt","De ingevulde brandstofsoort klopt niet")))</f>
        <v/>
      </c>
      <c r="K16" s="2"/>
    </row>
    <row r="17" spans="1:11" ht="12.75" customHeight="1" x14ac:dyDescent="0.2">
      <c r="A17" s="1"/>
      <c r="B17" s="8"/>
      <c r="C17" s="8">
        <v>10</v>
      </c>
      <c r="D17" s="39" t="s">
        <v>81</v>
      </c>
      <c r="E17" s="39" t="s">
        <v>81</v>
      </c>
      <c r="G17" s="39" t="s">
        <v>81</v>
      </c>
      <c r="I17" s="8" t="str">
        <f t="shared" si="0"/>
        <v/>
      </c>
      <c r="J17" s="33" t="str">
        <f>IF(D17="_","",(IF(OR(D5=G17,D5="Hybride"),"Klopt","De ingevulde brandstofsoort klopt niet")))</f>
        <v/>
      </c>
      <c r="K17" s="2"/>
    </row>
    <row r="18" spans="1:11" ht="12.75" customHeight="1" x14ac:dyDescent="0.2">
      <c r="A18" s="1"/>
      <c r="B18" s="8"/>
      <c r="C18" s="8">
        <v>11</v>
      </c>
      <c r="D18" s="39" t="s">
        <v>81</v>
      </c>
      <c r="E18" s="39" t="s">
        <v>81</v>
      </c>
      <c r="G18" s="39" t="s">
        <v>81</v>
      </c>
      <c r="I18" s="8" t="str">
        <f t="shared" si="0"/>
        <v/>
      </c>
      <c r="J18" s="33" t="str">
        <f>IF(D18="_","",(IF(OR(D5=G18,D5="Hybride"),"Klopt","De ingevulde brandstofsoort klopt niet")))</f>
        <v/>
      </c>
      <c r="K18" s="2"/>
    </row>
    <row r="19" spans="1:11" ht="12.75" customHeight="1" x14ac:dyDescent="0.2">
      <c r="A19" s="1"/>
      <c r="B19" s="8"/>
      <c r="C19" s="8">
        <v>12</v>
      </c>
      <c r="D19" s="39" t="s">
        <v>81</v>
      </c>
      <c r="E19" s="39" t="s">
        <v>81</v>
      </c>
      <c r="G19" s="39" t="s">
        <v>81</v>
      </c>
      <c r="I19" s="8" t="str">
        <f t="shared" si="0"/>
        <v/>
      </c>
      <c r="J19" s="33" t="str">
        <f>IF(D19="_","",(IF(OR(D5=G19,D5="Hybride"),"Klopt","De ingevulde brandstofsoort klopt niet")))</f>
        <v/>
      </c>
      <c r="K19" s="2"/>
    </row>
    <row r="20" spans="1:11" ht="12.75" customHeight="1" x14ac:dyDescent="0.2">
      <c r="A20" s="1"/>
      <c r="B20" s="8"/>
      <c r="C20" s="8">
        <v>13</v>
      </c>
      <c r="D20" s="39" t="s">
        <v>81</v>
      </c>
      <c r="E20" s="39" t="s">
        <v>81</v>
      </c>
      <c r="G20" s="39" t="s">
        <v>81</v>
      </c>
      <c r="I20" s="8" t="str">
        <f t="shared" si="0"/>
        <v/>
      </c>
      <c r="J20" s="33" t="str">
        <f>IF(D20="_","",(IF(OR(D5=G20,D5="Hybride"),"Klopt","De ingevulde brandstofsoort klopt niet")))</f>
        <v/>
      </c>
      <c r="K20" s="2"/>
    </row>
    <row r="21" spans="1:11" ht="12.75" customHeight="1" x14ac:dyDescent="0.2">
      <c r="A21" s="1"/>
      <c r="B21" s="8"/>
      <c r="C21" s="8">
        <v>14</v>
      </c>
      <c r="D21" s="39" t="s">
        <v>81</v>
      </c>
      <c r="E21" s="39" t="s">
        <v>81</v>
      </c>
      <c r="F21" s="39" t="s">
        <v>445</v>
      </c>
      <c r="G21" s="39" t="s">
        <v>81</v>
      </c>
      <c r="I21" s="8" t="str">
        <f t="shared" si="0"/>
        <v/>
      </c>
      <c r="J21" s="33" t="str">
        <f>IF(D21="_","",(IF(OR(D5=G21,D5="Hybride"),"Klopt","De ingevulde brandstofsoort klopt niet")))</f>
        <v/>
      </c>
      <c r="K21" s="2"/>
    </row>
    <row r="22" spans="1:11" ht="12.75" customHeight="1" x14ac:dyDescent="0.2">
      <c r="A22" s="1"/>
      <c r="B22" s="8"/>
      <c r="C22" s="8">
        <v>15</v>
      </c>
      <c r="D22" s="39" t="s">
        <v>81</v>
      </c>
      <c r="E22" s="39" t="s">
        <v>81</v>
      </c>
      <c r="F22" s="39" t="s">
        <v>445</v>
      </c>
      <c r="G22" s="39" t="s">
        <v>81</v>
      </c>
      <c r="I22" s="8" t="str">
        <f t="shared" si="0"/>
        <v/>
      </c>
      <c r="J22" s="33" t="str">
        <f>IF(D22="_","",(IF(OR(D5=G22,D5="Hybride"),"Klopt","De ingevulde brandstofsoort klopt niet")))</f>
        <v/>
      </c>
      <c r="K22" s="2"/>
    </row>
    <row r="23" spans="1:11" ht="12.75" customHeight="1" x14ac:dyDescent="0.2">
      <c r="A23" s="1"/>
      <c r="B23" s="8"/>
      <c r="C23" s="8">
        <v>16</v>
      </c>
      <c r="D23" s="39" t="s">
        <v>81</v>
      </c>
      <c r="E23" s="39" t="s">
        <v>81</v>
      </c>
      <c r="F23" s="39" t="s">
        <v>445</v>
      </c>
      <c r="G23" s="39" t="s">
        <v>81</v>
      </c>
      <c r="I23" s="8" t="str">
        <f t="shared" si="0"/>
        <v/>
      </c>
      <c r="J23" s="33" t="str">
        <f>IF(D23="_","",(IF(OR(D5=G23,D5="Hybride"),"Klopt","De ingevulde brandstofsoort klopt niet")))</f>
        <v/>
      </c>
      <c r="K23" s="2"/>
    </row>
    <row r="24" spans="1:11" ht="12.75" customHeight="1" x14ac:dyDescent="0.2">
      <c r="A24" s="1"/>
      <c r="B24" s="8"/>
      <c r="C24" s="8">
        <v>17</v>
      </c>
      <c r="D24" s="39" t="s">
        <v>81</v>
      </c>
      <c r="E24" s="39" t="s">
        <v>81</v>
      </c>
      <c r="F24" s="39" t="s">
        <v>445</v>
      </c>
      <c r="G24" s="39" t="s">
        <v>81</v>
      </c>
      <c r="I24" s="8" t="str">
        <f t="shared" si="0"/>
        <v/>
      </c>
      <c r="J24" s="33" t="str">
        <f>IF(D24="_","",(IF(OR(D5=G24,D5="Hybride"),"Klopt","De ingevulde brandstofsoort klopt niet")))</f>
        <v/>
      </c>
      <c r="K24" s="2"/>
    </row>
    <row r="25" spans="1:11" ht="12.75" customHeight="1" x14ac:dyDescent="0.2">
      <c r="A25" s="1"/>
      <c r="B25" s="8"/>
      <c r="C25" s="8">
        <v>18</v>
      </c>
      <c r="D25" s="39" t="s">
        <v>81</v>
      </c>
      <c r="E25" s="39" t="s">
        <v>81</v>
      </c>
      <c r="F25" s="39" t="s">
        <v>445</v>
      </c>
      <c r="G25" s="39" t="s">
        <v>81</v>
      </c>
      <c r="I25" s="8" t="str">
        <f t="shared" si="0"/>
        <v/>
      </c>
      <c r="J25" s="33" t="str">
        <f>IF(D25="_","",(IF(OR(D5=G25,D5="Hybride"),"Klopt","De ingevulde brandstofsoort klopt niet")))</f>
        <v/>
      </c>
      <c r="K25" s="2"/>
    </row>
    <row r="26" spans="1:11" ht="12.75" customHeight="1" x14ac:dyDescent="0.2">
      <c r="A26" s="1"/>
      <c r="B26" s="8"/>
      <c r="C26" s="8">
        <v>19</v>
      </c>
      <c r="D26" s="39" t="s">
        <v>81</v>
      </c>
      <c r="E26" s="39" t="s">
        <v>81</v>
      </c>
      <c r="F26" s="39" t="s">
        <v>445</v>
      </c>
      <c r="G26" s="39" t="s">
        <v>81</v>
      </c>
      <c r="I26" s="8" t="str">
        <f t="shared" si="0"/>
        <v/>
      </c>
      <c r="J26" s="33" t="str">
        <f>IF(D26="_","",(IF(OR(D5=G26,D5="Hybride"),"Klopt","De ingevulde brandstofsoort klopt niet")))</f>
        <v/>
      </c>
      <c r="K26" s="2"/>
    </row>
    <row r="27" spans="1:11" ht="12.75" customHeight="1" x14ac:dyDescent="0.2">
      <c r="A27" s="1"/>
      <c r="B27" s="8"/>
      <c r="C27" s="8">
        <v>20</v>
      </c>
      <c r="D27" s="39" t="s">
        <v>81</v>
      </c>
      <c r="E27" s="39" t="s">
        <v>81</v>
      </c>
      <c r="F27" s="39" t="s">
        <v>445</v>
      </c>
      <c r="G27" s="39" t="s">
        <v>81</v>
      </c>
      <c r="I27" s="8" t="str">
        <f t="shared" si="0"/>
        <v/>
      </c>
      <c r="J27" s="33" t="str">
        <f>IF(D27="_","",(IF(OR(D5=G27,D5="Hybride"),"Klopt","De ingevulde brandstofsoort klopt niet")))</f>
        <v/>
      </c>
      <c r="K27" s="2"/>
    </row>
    <row r="28" spans="1:11" ht="12.75" customHeight="1" x14ac:dyDescent="0.2">
      <c r="A28" s="1"/>
      <c r="B28" s="8"/>
      <c r="C28" s="8">
        <v>21</v>
      </c>
      <c r="D28" s="39" t="s">
        <v>81</v>
      </c>
      <c r="E28" s="39" t="s">
        <v>81</v>
      </c>
      <c r="F28" s="39" t="s">
        <v>445</v>
      </c>
      <c r="G28" s="39" t="s">
        <v>81</v>
      </c>
      <c r="I28" s="8" t="str">
        <f t="shared" si="0"/>
        <v/>
      </c>
      <c r="J28" s="33" t="str">
        <f>IF(D28="_","",(IF(OR(D5=G28,D5="Hybride"),"Klopt","De ingevulde brandstofsoort klopt niet")))</f>
        <v/>
      </c>
      <c r="K28" s="2"/>
    </row>
    <row r="29" spans="1:11" ht="12.75" customHeight="1" x14ac:dyDescent="0.2">
      <c r="A29" s="1"/>
      <c r="B29" s="8"/>
      <c r="C29" s="8">
        <v>22</v>
      </c>
      <c r="D29" s="39" t="s">
        <v>81</v>
      </c>
      <c r="E29" s="39" t="s">
        <v>81</v>
      </c>
      <c r="G29" s="39" t="s">
        <v>81</v>
      </c>
      <c r="I29" s="8" t="str">
        <f t="shared" si="0"/>
        <v/>
      </c>
      <c r="J29" s="33" t="str">
        <f>IF(D29="_","",(IF(OR(D5=G29,D5="Hybride"),"Klopt","De ingevulde brandstofsoort klopt niet")))</f>
        <v/>
      </c>
      <c r="K29" s="2"/>
    </row>
    <row r="30" spans="1:11" ht="12.75" customHeight="1" x14ac:dyDescent="0.2">
      <c r="A30" s="1"/>
      <c r="B30" s="8"/>
      <c r="C30" s="8">
        <v>23</v>
      </c>
      <c r="D30" s="39" t="s">
        <v>81</v>
      </c>
      <c r="E30" s="39" t="s">
        <v>81</v>
      </c>
      <c r="G30" s="39" t="s">
        <v>81</v>
      </c>
      <c r="I30" s="8" t="str">
        <f t="shared" si="0"/>
        <v/>
      </c>
      <c r="J30" s="33" t="str">
        <f>IF(D30="_","",(IF(OR(D5=G30,D5="Hybride"),"Klopt","De ingevulde brandstofsoort klopt niet")))</f>
        <v/>
      </c>
      <c r="K30" s="2"/>
    </row>
    <row r="31" spans="1:11" ht="12.75" customHeight="1" x14ac:dyDescent="0.2">
      <c r="A31" s="1"/>
      <c r="B31" s="8"/>
      <c r="C31" s="8">
        <v>24</v>
      </c>
      <c r="D31" s="39" t="s">
        <v>81</v>
      </c>
      <c r="E31" s="39" t="s">
        <v>81</v>
      </c>
      <c r="G31" s="39" t="s">
        <v>81</v>
      </c>
      <c r="I31" s="8" t="str">
        <f t="shared" si="0"/>
        <v/>
      </c>
      <c r="J31" s="33" t="str">
        <f>IF(D31="_","",(IF(OR(D5=G31,D5="Hybride"),"Klopt","De ingevulde brandstofsoort klopt niet")))</f>
        <v/>
      </c>
      <c r="K31" s="2"/>
    </row>
    <row r="32" spans="1:11" ht="12.75" customHeight="1" x14ac:dyDescent="0.2">
      <c r="A32" s="1"/>
      <c r="B32" s="8"/>
      <c r="C32" s="8">
        <v>25</v>
      </c>
      <c r="D32" s="39" t="s">
        <v>81</v>
      </c>
      <c r="E32" s="39" t="s">
        <v>81</v>
      </c>
      <c r="G32" s="39" t="s">
        <v>81</v>
      </c>
      <c r="I32" s="8" t="str">
        <f t="shared" si="0"/>
        <v/>
      </c>
      <c r="J32" s="33" t="str">
        <f>IF(D32="_","",(IF(OR(D5=G32,D5="Hybride"),"Klopt","De ingevulde brandstofsoort klopt niet")))</f>
        <v/>
      </c>
      <c r="K32" s="2"/>
    </row>
    <row r="33" spans="1:11" ht="12.75" customHeight="1" x14ac:dyDescent="0.2">
      <c r="A33" s="1"/>
      <c r="B33" s="8"/>
      <c r="C33" s="8">
        <v>26</v>
      </c>
      <c r="D33" s="39" t="s">
        <v>81</v>
      </c>
      <c r="E33" s="39" t="s">
        <v>81</v>
      </c>
      <c r="G33" s="39" t="s">
        <v>81</v>
      </c>
      <c r="I33" s="8" t="str">
        <f t="shared" si="0"/>
        <v/>
      </c>
      <c r="J33" s="33" t="str">
        <f>IF(D33="_","",(IF(OR(D5=G33,D5="Hybride"),"Klopt","De ingevulde brandstofsoort klopt niet")))</f>
        <v/>
      </c>
      <c r="K33" s="2"/>
    </row>
    <row r="34" spans="1:11" ht="12.75" customHeight="1" x14ac:dyDescent="0.2">
      <c r="A34" s="1"/>
      <c r="B34" s="8"/>
      <c r="C34" s="8">
        <v>27</v>
      </c>
      <c r="D34" s="39" t="s">
        <v>81</v>
      </c>
      <c r="E34" s="39" t="s">
        <v>81</v>
      </c>
      <c r="G34" s="39" t="s">
        <v>81</v>
      </c>
      <c r="I34" s="8" t="str">
        <f t="shared" si="0"/>
        <v/>
      </c>
      <c r="J34" s="33" t="str">
        <f>IF(D34="_","",(IF(OR(D5=G34,D5="Hybride"),"Klopt","De ingevulde brandstofsoort klopt niet")))</f>
        <v/>
      </c>
      <c r="K34" s="2"/>
    </row>
    <row r="35" spans="1:11" ht="12.75" customHeight="1" x14ac:dyDescent="0.2">
      <c r="A35" s="1"/>
      <c r="B35" s="8"/>
      <c r="C35" s="8">
        <v>28</v>
      </c>
      <c r="D35" s="39" t="s">
        <v>81</v>
      </c>
      <c r="E35" s="39" t="s">
        <v>81</v>
      </c>
      <c r="G35" s="39" t="s">
        <v>81</v>
      </c>
      <c r="I35" s="8" t="str">
        <f t="shared" si="0"/>
        <v/>
      </c>
      <c r="J35" s="33" t="str">
        <f>IF(D35="_","",(IF(OR(D5=G35,D5="Hybride"),"Klopt","De ingevulde brandstofsoort klopt niet")))</f>
        <v/>
      </c>
      <c r="K35" s="2"/>
    </row>
    <row r="36" spans="1:11" ht="12.75" customHeight="1" x14ac:dyDescent="0.2">
      <c r="A36" s="1"/>
      <c r="B36" s="8"/>
      <c r="C36" s="8">
        <v>29</v>
      </c>
      <c r="D36" s="39" t="s">
        <v>81</v>
      </c>
      <c r="E36" s="39" t="s">
        <v>81</v>
      </c>
      <c r="G36" s="39" t="s">
        <v>81</v>
      </c>
      <c r="I36" s="8" t="str">
        <f t="shared" si="0"/>
        <v/>
      </c>
      <c r="J36" s="33" t="str">
        <f>IF(D36="_","",(IF(OR(D5=G36,D5="Hybride"),"Klopt","De ingevulde brandstofsoort klopt niet")))</f>
        <v/>
      </c>
      <c r="K36" s="2"/>
    </row>
    <row r="37" spans="1:11" ht="12.75" customHeight="1" x14ac:dyDescent="0.2">
      <c r="A37" s="1"/>
      <c r="B37" s="8"/>
      <c r="C37" s="8">
        <v>30</v>
      </c>
      <c r="D37" s="39" t="s">
        <v>81</v>
      </c>
      <c r="E37" s="39" t="s">
        <v>81</v>
      </c>
      <c r="F37" s="38"/>
      <c r="G37" s="39" t="s">
        <v>81</v>
      </c>
      <c r="H37" s="38"/>
      <c r="I37" s="8" t="str">
        <f t="shared" si="0"/>
        <v/>
      </c>
      <c r="J37" s="33" t="str">
        <f>IF(D37="_","",(IF(OR(D5=G37,D5="Hybride"),"Klopt","De ingevulde brandstofsoort klopt niet")))</f>
        <v/>
      </c>
      <c r="K37" s="2"/>
    </row>
    <row r="38" spans="1:11" ht="12.75" customHeight="1" x14ac:dyDescent="0.2">
      <c r="A38" s="1"/>
      <c r="B38" s="8"/>
      <c r="C38" s="8"/>
      <c r="D38" s="7" t="s">
        <v>432</v>
      </c>
      <c r="E38" s="7"/>
      <c r="F38" s="7">
        <f>SUM(F9:F28)</f>
        <v>0</v>
      </c>
      <c r="G38" s="8"/>
      <c r="H38" s="8"/>
      <c r="I38" s="8"/>
      <c r="J38" s="33"/>
      <c r="K38" s="2"/>
    </row>
    <row r="39" spans="1:11" ht="12.75" customHeight="1" x14ac:dyDescent="0.2">
      <c r="A39" s="1"/>
      <c r="B39" s="8"/>
      <c r="C39" s="8"/>
      <c r="D39" s="8"/>
      <c r="E39" s="8"/>
      <c r="F39" s="8"/>
      <c r="G39" s="8"/>
      <c r="H39" s="8"/>
      <c r="I39" s="8"/>
      <c r="J39" s="33"/>
      <c r="K39" s="2"/>
    </row>
    <row r="40" spans="1:11" ht="12.75" customHeight="1" x14ac:dyDescent="0.2">
      <c r="A40" s="2"/>
      <c r="B40" s="2"/>
      <c r="C40" s="2"/>
      <c r="D40" s="2"/>
      <c r="E40" s="2"/>
      <c r="F40" s="2"/>
      <c r="G40" s="2"/>
      <c r="H40" s="2"/>
      <c r="I40" s="2"/>
      <c r="J40" s="65"/>
      <c r="K40" s="2"/>
    </row>
    <row r="41" spans="1:11" ht="12.75" customHeight="1" x14ac:dyDescent="0.2">
      <c r="A41" s="2"/>
      <c r="B41" s="2"/>
      <c r="C41" s="2"/>
      <c r="D41" s="2"/>
      <c r="E41" s="2"/>
      <c r="F41" s="2"/>
      <c r="G41" s="2"/>
      <c r="H41" s="2"/>
      <c r="I41" s="2"/>
      <c r="J41" s="65"/>
      <c r="K41" s="2"/>
    </row>
    <row r="42" spans="1:11" ht="12.75" customHeight="1" x14ac:dyDescent="0.2">
      <c r="A42" s="2"/>
      <c r="B42" s="8"/>
      <c r="C42" s="7" t="s">
        <v>209</v>
      </c>
      <c r="D42" s="7" t="s">
        <v>210</v>
      </c>
      <c r="E42" s="7"/>
      <c r="F42" s="7"/>
      <c r="G42" s="7"/>
      <c r="H42" s="7" t="s">
        <v>211</v>
      </c>
      <c r="I42" s="7"/>
      <c r="J42" s="2"/>
      <c r="K42" s="2"/>
    </row>
    <row r="43" spans="1:11" ht="12.75" customHeight="1" x14ac:dyDescent="0.2">
      <c r="A43" s="2"/>
      <c r="B43" s="8"/>
      <c r="C43" s="40" t="s">
        <v>212</v>
      </c>
      <c r="D43" s="40" t="s">
        <v>213</v>
      </c>
      <c r="E43" s="40"/>
      <c r="F43" s="40"/>
      <c r="G43" s="40"/>
      <c r="H43" s="41" t="s">
        <v>214</v>
      </c>
      <c r="I43" s="8"/>
      <c r="J43" s="2"/>
      <c r="K43" s="2"/>
    </row>
    <row r="44" spans="1:11" ht="12.75" customHeight="1" x14ac:dyDescent="0.2">
      <c r="A44" s="2"/>
      <c r="B44" s="8"/>
      <c r="C44" s="40" t="s">
        <v>212</v>
      </c>
      <c r="D44" s="40" t="s">
        <v>215</v>
      </c>
      <c r="E44" s="40"/>
      <c r="F44" s="40"/>
      <c r="G44" s="40"/>
      <c r="H44" s="41" t="s">
        <v>216</v>
      </c>
      <c r="I44" s="8"/>
      <c r="J44" s="2"/>
      <c r="K44" s="2"/>
    </row>
    <row r="45" spans="1:11" ht="12.75" customHeight="1" x14ac:dyDescent="0.2">
      <c r="A45" s="2"/>
      <c r="B45" s="8"/>
      <c r="C45" s="40" t="s">
        <v>212</v>
      </c>
      <c r="D45" s="40" t="s">
        <v>217</v>
      </c>
      <c r="E45" s="40"/>
      <c r="F45" s="40"/>
      <c r="G45" s="40"/>
      <c r="H45" s="41" t="s">
        <v>218</v>
      </c>
      <c r="I45" s="8"/>
      <c r="J45" s="2"/>
      <c r="K45" s="2"/>
    </row>
    <row r="46" spans="1:11" ht="12.75" customHeight="1" x14ac:dyDescent="0.2">
      <c r="A46" s="2"/>
      <c r="B46" s="8"/>
      <c r="C46" s="40" t="s">
        <v>212</v>
      </c>
      <c r="D46" s="40" t="s">
        <v>219</v>
      </c>
      <c r="E46" s="40"/>
      <c r="F46" s="40"/>
      <c r="G46" s="40"/>
      <c r="H46" s="41" t="s">
        <v>220</v>
      </c>
      <c r="I46" s="8"/>
      <c r="J46" s="2"/>
      <c r="K46" s="2"/>
    </row>
    <row r="47" spans="1:11" ht="12.75" customHeight="1" x14ac:dyDescent="0.2">
      <c r="A47" s="2"/>
      <c r="B47" s="8"/>
      <c r="C47" s="40" t="s">
        <v>212</v>
      </c>
      <c r="D47" s="40" t="s">
        <v>221</v>
      </c>
      <c r="E47" s="40"/>
      <c r="F47" s="40"/>
      <c r="G47" s="40"/>
      <c r="H47" s="41" t="s">
        <v>222</v>
      </c>
      <c r="I47" s="8"/>
      <c r="J47" s="2"/>
      <c r="K47" s="2"/>
    </row>
    <row r="48" spans="1:11" ht="12.75" customHeight="1" x14ac:dyDescent="0.2">
      <c r="A48" s="2"/>
      <c r="B48" s="8"/>
      <c r="C48" s="40" t="s">
        <v>212</v>
      </c>
      <c r="D48" s="40" t="s">
        <v>223</v>
      </c>
      <c r="E48" s="40"/>
      <c r="F48" s="40"/>
      <c r="G48" s="40"/>
      <c r="H48" s="41" t="s">
        <v>224</v>
      </c>
      <c r="I48" s="8"/>
      <c r="J48" s="2"/>
      <c r="K48" s="2"/>
    </row>
    <row r="49" spans="1:11" ht="12.75" customHeight="1" x14ac:dyDescent="0.2">
      <c r="A49" s="2"/>
      <c r="B49" s="8"/>
      <c r="C49" s="40" t="s">
        <v>212</v>
      </c>
      <c r="D49" s="28" t="s">
        <v>225</v>
      </c>
      <c r="E49" s="28"/>
      <c r="F49" s="28"/>
      <c r="G49" s="40"/>
      <c r="H49" s="41" t="s">
        <v>226</v>
      </c>
      <c r="I49" s="8"/>
      <c r="J49" s="2"/>
      <c r="K49" s="2"/>
    </row>
    <row r="50" spans="1:11" ht="12.75" customHeight="1" x14ac:dyDescent="0.2">
      <c r="A50" s="2"/>
      <c r="B50" s="8"/>
      <c r="C50" s="42"/>
      <c r="D50" s="42"/>
      <c r="E50" s="43"/>
      <c r="F50" s="44"/>
      <c r="G50" s="44"/>
      <c r="H50" s="40"/>
      <c r="I50" s="8"/>
      <c r="J50" s="2"/>
      <c r="K50" s="2"/>
    </row>
    <row r="51" spans="1:11" ht="12.75" customHeight="1" x14ac:dyDescent="0.2">
      <c r="A51" s="2"/>
      <c r="B51" s="8"/>
      <c r="C51" s="40" t="s">
        <v>213</v>
      </c>
      <c r="D51" s="18" t="s">
        <v>215</v>
      </c>
      <c r="E51" s="18"/>
      <c r="F51" s="18"/>
      <c r="G51" s="40"/>
      <c r="H51" s="41" t="s">
        <v>227</v>
      </c>
      <c r="I51" s="8"/>
      <c r="J51" s="2"/>
      <c r="K51" s="2"/>
    </row>
    <row r="52" spans="1:11" ht="12.75" customHeight="1" x14ac:dyDescent="0.2">
      <c r="A52" s="2"/>
      <c r="B52" s="8"/>
      <c r="C52" s="40" t="s">
        <v>213</v>
      </c>
      <c r="D52" s="40" t="s">
        <v>217</v>
      </c>
      <c r="E52" s="40"/>
      <c r="F52" s="40"/>
      <c r="G52" s="40"/>
      <c r="H52" s="41" t="s">
        <v>228</v>
      </c>
      <c r="I52" s="8"/>
      <c r="J52" s="2"/>
      <c r="K52" s="2"/>
    </row>
    <row r="53" spans="1:11" ht="12.75" customHeight="1" x14ac:dyDescent="0.2">
      <c r="A53" s="2"/>
      <c r="B53" s="8"/>
      <c r="C53" s="40" t="s">
        <v>213</v>
      </c>
      <c r="D53" s="40" t="s">
        <v>219</v>
      </c>
      <c r="E53" s="40"/>
      <c r="F53" s="40"/>
      <c r="G53" s="40"/>
      <c r="H53" s="41" t="s">
        <v>229</v>
      </c>
      <c r="I53" s="8"/>
      <c r="J53" s="2"/>
      <c r="K53" s="2"/>
    </row>
    <row r="54" spans="1:11" ht="12.75" customHeight="1" x14ac:dyDescent="0.2">
      <c r="A54" s="2"/>
      <c r="B54" s="8"/>
      <c r="C54" s="40" t="s">
        <v>213</v>
      </c>
      <c r="D54" s="40" t="s">
        <v>221</v>
      </c>
      <c r="E54" s="40"/>
      <c r="F54" s="40"/>
      <c r="G54" s="40"/>
      <c r="H54" s="41" t="s">
        <v>230</v>
      </c>
      <c r="I54" s="8"/>
      <c r="J54" s="2"/>
      <c r="K54" s="2"/>
    </row>
    <row r="55" spans="1:11" ht="12.75" customHeight="1" x14ac:dyDescent="0.2">
      <c r="A55" s="2"/>
      <c r="B55" s="8"/>
      <c r="C55" s="40" t="s">
        <v>213</v>
      </c>
      <c r="D55" s="40" t="s">
        <v>223</v>
      </c>
      <c r="E55" s="40"/>
      <c r="F55" s="40"/>
      <c r="G55" s="40"/>
      <c r="H55" s="41" t="s">
        <v>231</v>
      </c>
      <c r="I55" s="8"/>
      <c r="J55" s="2"/>
      <c r="K55" s="2"/>
    </row>
    <row r="56" spans="1:11" ht="12.75" customHeight="1" x14ac:dyDescent="0.2">
      <c r="A56" s="2"/>
      <c r="B56" s="8"/>
      <c r="C56" s="40" t="s">
        <v>213</v>
      </c>
      <c r="D56" s="40" t="s">
        <v>225</v>
      </c>
      <c r="E56" s="40"/>
      <c r="F56" s="40"/>
      <c r="G56" s="40"/>
      <c r="H56" s="41" t="s">
        <v>232</v>
      </c>
      <c r="I56" s="8"/>
      <c r="J56" s="2"/>
      <c r="K56" s="2"/>
    </row>
    <row r="57" spans="1:11" ht="12.75" customHeight="1" x14ac:dyDescent="0.2">
      <c r="A57" s="2"/>
      <c r="B57" s="8"/>
      <c r="C57" s="40"/>
      <c r="D57" s="40"/>
      <c r="E57" s="40"/>
      <c r="F57" s="40"/>
      <c r="G57" s="40"/>
      <c r="H57" s="40"/>
      <c r="I57" s="8"/>
      <c r="J57" s="2"/>
      <c r="K57" s="2"/>
    </row>
    <row r="58" spans="1:11" ht="12.75" customHeight="1" x14ac:dyDescent="0.2">
      <c r="A58" s="2"/>
      <c r="B58" s="8"/>
      <c r="C58" s="40" t="s">
        <v>215</v>
      </c>
      <c r="D58" s="40" t="s">
        <v>217</v>
      </c>
      <c r="E58" s="40"/>
      <c r="F58" s="40"/>
      <c r="G58" s="40"/>
      <c r="H58" s="41" t="s">
        <v>233</v>
      </c>
      <c r="I58" s="8"/>
      <c r="J58" s="2"/>
      <c r="K58" s="2"/>
    </row>
    <row r="59" spans="1:11" ht="12.75" customHeight="1" x14ac:dyDescent="0.2">
      <c r="A59" s="2"/>
      <c r="B59" s="8"/>
      <c r="C59" s="40" t="s">
        <v>215</v>
      </c>
      <c r="D59" s="40" t="s">
        <v>219</v>
      </c>
      <c r="E59" s="40"/>
      <c r="F59" s="40"/>
      <c r="G59" s="40"/>
      <c r="H59" s="41" t="s">
        <v>234</v>
      </c>
      <c r="I59" s="8"/>
      <c r="J59" s="2"/>
      <c r="K59" s="2"/>
    </row>
    <row r="60" spans="1:11" ht="12.75" customHeight="1" x14ac:dyDescent="0.2">
      <c r="A60" s="2"/>
      <c r="B60" s="8"/>
      <c r="C60" s="40" t="s">
        <v>215</v>
      </c>
      <c r="D60" s="40" t="s">
        <v>221</v>
      </c>
      <c r="E60" s="40"/>
      <c r="F60" s="40"/>
      <c r="G60" s="40"/>
      <c r="H60" s="41" t="s">
        <v>235</v>
      </c>
      <c r="I60" s="8"/>
      <c r="J60" s="2"/>
      <c r="K60" s="2"/>
    </row>
    <row r="61" spans="1:11" ht="12.75" customHeight="1" x14ac:dyDescent="0.2">
      <c r="A61" s="2"/>
      <c r="B61" s="8"/>
      <c r="C61" s="40" t="s">
        <v>215</v>
      </c>
      <c r="D61" s="40" t="s">
        <v>223</v>
      </c>
      <c r="E61" s="40"/>
      <c r="F61" s="40"/>
      <c r="G61" s="40"/>
      <c r="H61" s="41" t="s">
        <v>236</v>
      </c>
      <c r="I61" s="8"/>
      <c r="J61" s="2"/>
      <c r="K61" s="2"/>
    </row>
    <row r="62" spans="1:11" ht="12.75" customHeight="1" x14ac:dyDescent="0.2">
      <c r="A62" s="2"/>
      <c r="B62" s="8"/>
      <c r="C62" s="40" t="s">
        <v>215</v>
      </c>
      <c r="D62" s="40" t="s">
        <v>225</v>
      </c>
      <c r="E62" s="40"/>
      <c r="F62" s="40"/>
      <c r="G62" s="40"/>
      <c r="H62" s="41" t="s">
        <v>237</v>
      </c>
      <c r="I62" s="8"/>
      <c r="J62" s="2"/>
      <c r="K62" s="2"/>
    </row>
    <row r="63" spans="1:11" ht="12.75" customHeight="1" x14ac:dyDescent="0.2">
      <c r="A63" s="2"/>
      <c r="B63" s="8"/>
      <c r="C63" s="40"/>
      <c r="D63" s="40"/>
      <c r="E63" s="40"/>
      <c r="F63" s="40"/>
      <c r="G63" s="40"/>
      <c r="H63" s="40"/>
      <c r="I63" s="8"/>
      <c r="J63" s="2"/>
      <c r="K63" s="2"/>
    </row>
    <row r="64" spans="1:11" ht="12.75" customHeight="1" x14ac:dyDescent="0.2">
      <c r="A64" s="2"/>
      <c r="B64" s="8"/>
      <c r="C64" s="40" t="s">
        <v>217</v>
      </c>
      <c r="D64" s="40" t="s">
        <v>219</v>
      </c>
      <c r="E64" s="40"/>
      <c r="F64" s="40"/>
      <c r="G64" s="40"/>
      <c r="H64" s="41" t="s">
        <v>238</v>
      </c>
      <c r="I64" s="8"/>
      <c r="J64" s="2"/>
      <c r="K64" s="2"/>
    </row>
    <row r="65" spans="1:11" ht="12.75" customHeight="1" x14ac:dyDescent="0.2">
      <c r="A65" s="2"/>
      <c r="B65" s="8"/>
      <c r="C65" s="40" t="s">
        <v>217</v>
      </c>
      <c r="D65" s="40" t="s">
        <v>221</v>
      </c>
      <c r="E65" s="40"/>
      <c r="F65" s="40"/>
      <c r="G65" s="40"/>
      <c r="H65" s="41" t="s">
        <v>239</v>
      </c>
      <c r="I65" s="8"/>
      <c r="J65" s="2"/>
      <c r="K65" s="2"/>
    </row>
    <row r="66" spans="1:11" ht="12.75" customHeight="1" x14ac:dyDescent="0.2">
      <c r="A66" s="2"/>
      <c r="B66" s="8"/>
      <c r="C66" s="40" t="s">
        <v>217</v>
      </c>
      <c r="D66" s="40" t="s">
        <v>223</v>
      </c>
      <c r="E66" s="40"/>
      <c r="F66" s="40"/>
      <c r="G66" s="40"/>
      <c r="H66" s="41" t="s">
        <v>240</v>
      </c>
      <c r="I66" s="8"/>
      <c r="J66" s="2"/>
      <c r="K66" s="2"/>
    </row>
    <row r="67" spans="1:11" ht="12.75" customHeight="1" x14ac:dyDescent="0.2">
      <c r="A67" s="2"/>
      <c r="B67" s="8"/>
      <c r="C67" s="40" t="s">
        <v>217</v>
      </c>
      <c r="D67" s="40" t="s">
        <v>225</v>
      </c>
      <c r="E67" s="40"/>
      <c r="F67" s="40"/>
      <c r="G67" s="40"/>
      <c r="H67" s="41" t="s">
        <v>241</v>
      </c>
      <c r="I67" s="8"/>
      <c r="J67" s="2"/>
      <c r="K67" s="2"/>
    </row>
    <row r="68" spans="1:11" ht="12.75" customHeight="1" x14ac:dyDescent="0.2">
      <c r="A68" s="2"/>
      <c r="B68" s="8"/>
      <c r="C68" s="40"/>
      <c r="D68" s="40"/>
      <c r="E68" s="40"/>
      <c r="F68" s="40"/>
      <c r="G68" s="40"/>
      <c r="H68" s="40"/>
      <c r="I68" s="8"/>
      <c r="J68" s="2"/>
      <c r="K68" s="2"/>
    </row>
    <row r="69" spans="1:11" ht="12.75" customHeight="1" x14ac:dyDescent="0.2">
      <c r="A69" s="2"/>
      <c r="B69" s="8"/>
      <c r="C69" s="40" t="s">
        <v>219</v>
      </c>
      <c r="D69" s="40" t="s">
        <v>221</v>
      </c>
      <c r="E69" s="40"/>
      <c r="F69" s="40"/>
      <c r="G69" s="40"/>
      <c r="H69" s="41" t="s">
        <v>242</v>
      </c>
      <c r="I69" s="8"/>
      <c r="J69" s="2"/>
      <c r="K69" s="2"/>
    </row>
    <row r="70" spans="1:11" ht="12.75" customHeight="1" x14ac:dyDescent="0.2">
      <c r="A70" s="2"/>
      <c r="B70" s="8"/>
      <c r="C70" s="40" t="s">
        <v>219</v>
      </c>
      <c r="D70" s="40" t="s">
        <v>223</v>
      </c>
      <c r="E70" s="40"/>
      <c r="F70" s="40"/>
      <c r="G70" s="40"/>
      <c r="H70" s="41" t="s">
        <v>243</v>
      </c>
      <c r="I70" s="8"/>
      <c r="J70" s="2"/>
      <c r="K70" s="2"/>
    </row>
    <row r="71" spans="1:11" ht="12.75" customHeight="1" x14ac:dyDescent="0.2">
      <c r="A71" s="2"/>
      <c r="B71" s="8"/>
      <c r="C71" s="40" t="s">
        <v>219</v>
      </c>
      <c r="D71" s="40" t="s">
        <v>225</v>
      </c>
      <c r="E71" s="40"/>
      <c r="F71" s="40"/>
      <c r="G71" s="40"/>
      <c r="H71" s="41" t="s">
        <v>244</v>
      </c>
      <c r="I71" s="8"/>
      <c r="J71" s="2"/>
      <c r="K71" s="2"/>
    </row>
    <row r="72" spans="1:11" ht="12.75" customHeight="1" x14ac:dyDescent="0.2">
      <c r="A72" s="2"/>
      <c r="B72" s="8"/>
      <c r="C72" s="40"/>
      <c r="D72" s="40"/>
      <c r="E72" s="40"/>
      <c r="F72" s="40"/>
      <c r="G72" s="40"/>
      <c r="H72" s="40"/>
      <c r="I72" s="8"/>
      <c r="J72" s="2"/>
      <c r="K72" s="2"/>
    </row>
    <row r="73" spans="1:11" ht="12.75" customHeight="1" x14ac:dyDescent="0.2">
      <c r="A73" s="2"/>
      <c r="B73" s="8"/>
      <c r="C73" s="40" t="s">
        <v>221</v>
      </c>
      <c r="D73" s="40" t="s">
        <v>223</v>
      </c>
      <c r="E73" s="40"/>
      <c r="F73" s="40"/>
      <c r="G73" s="40"/>
      <c r="H73" s="41" t="s">
        <v>245</v>
      </c>
      <c r="I73" s="8"/>
      <c r="J73" s="2"/>
      <c r="K73" s="2"/>
    </row>
    <row r="74" spans="1:11" ht="12.75" customHeight="1" x14ac:dyDescent="0.2">
      <c r="A74" s="2"/>
      <c r="B74" s="8"/>
      <c r="C74" s="40" t="s">
        <v>221</v>
      </c>
      <c r="D74" s="40" t="s">
        <v>225</v>
      </c>
      <c r="E74" s="40"/>
      <c r="F74" s="40"/>
      <c r="G74" s="40"/>
      <c r="H74" s="41" t="s">
        <v>246</v>
      </c>
      <c r="I74" s="8"/>
      <c r="J74" s="2"/>
      <c r="K74" s="2"/>
    </row>
    <row r="75" spans="1:11" ht="12.75" customHeight="1" x14ac:dyDescent="0.2">
      <c r="A75" s="2"/>
      <c r="B75" s="8"/>
      <c r="C75" s="40"/>
      <c r="D75" s="40"/>
      <c r="E75" s="40"/>
      <c r="F75" s="40"/>
      <c r="G75" s="40"/>
      <c r="H75" s="40"/>
      <c r="I75" s="8"/>
      <c r="J75" s="2"/>
      <c r="K75" s="2"/>
    </row>
    <row r="76" spans="1:11" ht="12.75" customHeight="1" x14ac:dyDescent="0.2">
      <c r="A76" s="2"/>
      <c r="B76" s="8"/>
      <c r="C76" s="40" t="s">
        <v>223</v>
      </c>
      <c r="D76" s="40" t="s">
        <v>225</v>
      </c>
      <c r="E76" s="40"/>
      <c r="F76" s="40"/>
      <c r="G76" s="40"/>
      <c r="H76" s="41" t="s">
        <v>247</v>
      </c>
      <c r="I76" s="8"/>
      <c r="J76" s="2"/>
      <c r="K76" s="2"/>
    </row>
    <row r="77" spans="1:11" ht="12.75" customHeight="1" x14ac:dyDescent="0.2">
      <c r="A77" s="2"/>
      <c r="B77" s="8"/>
      <c r="C77" s="8"/>
      <c r="D77" s="8"/>
      <c r="E77" s="8"/>
      <c r="F77" s="8"/>
      <c r="G77" s="8"/>
      <c r="H77" s="8"/>
      <c r="I77" s="8"/>
      <c r="J77" s="2"/>
      <c r="K77" s="2"/>
    </row>
    <row r="78" spans="1:11" ht="12.75" customHeight="1" x14ac:dyDescent="0.2">
      <c r="A78" s="2"/>
      <c r="B78" s="8"/>
      <c r="C78" s="8" t="s">
        <v>248</v>
      </c>
      <c r="D78" s="8"/>
      <c r="E78" s="8"/>
      <c r="F78" s="8"/>
      <c r="G78" s="8"/>
      <c r="H78" s="8"/>
      <c r="I78" s="8"/>
      <c r="J78" s="2"/>
      <c r="K78" s="2"/>
    </row>
    <row r="79" spans="1:11" ht="12.75" customHeight="1" x14ac:dyDescent="0.2">
      <c r="A79" s="2"/>
      <c r="B79" s="8"/>
      <c r="C79" s="8"/>
      <c r="D79" s="8"/>
      <c r="E79" s="8"/>
      <c r="F79" s="8"/>
      <c r="G79" s="8"/>
      <c r="H79" s="8"/>
      <c r="I79" s="8"/>
      <c r="J79" s="2"/>
      <c r="K79" s="2"/>
    </row>
    <row r="80" spans="1:11" ht="12.75" customHeight="1" x14ac:dyDescent="0.2">
      <c r="A80" s="2"/>
      <c r="B80" s="2"/>
      <c r="C80" s="2"/>
      <c r="D80" s="2"/>
      <c r="E80" s="2"/>
      <c r="F80" s="2"/>
      <c r="G80" s="2"/>
      <c r="H80" s="2"/>
      <c r="I80" s="2"/>
      <c r="J80" s="2"/>
      <c r="K80" s="2"/>
    </row>
    <row r="81" spans="1:4" ht="12.75" customHeight="1" x14ac:dyDescent="0.2">
      <c r="A81" s="2"/>
      <c r="B81" s="2"/>
      <c r="C81" s="2"/>
      <c r="D81" s="2"/>
    </row>
    <row r="82" spans="1:4" ht="12.75" customHeight="1" x14ac:dyDescent="0.2">
      <c r="A82" s="2"/>
      <c r="B82" s="2" t="s">
        <v>433</v>
      </c>
      <c r="C82" s="2"/>
      <c r="D82" s="2"/>
    </row>
    <row r="83" spans="1:4" ht="12.75" customHeight="1" x14ac:dyDescent="0.2">
      <c r="A83" s="2"/>
      <c r="B83" s="62" t="s">
        <v>81</v>
      </c>
      <c r="D83" s="2"/>
    </row>
    <row r="84" spans="1:4" ht="12.75" customHeight="1" x14ac:dyDescent="0.2">
      <c r="A84" s="2"/>
      <c r="B84" s="62" t="s">
        <v>426</v>
      </c>
      <c r="D84" s="2"/>
    </row>
    <row r="85" spans="1:4" ht="12.75" customHeight="1" x14ac:dyDescent="0.2">
      <c r="A85" s="2"/>
      <c r="B85" s="62" t="s">
        <v>434</v>
      </c>
      <c r="D85" s="2"/>
    </row>
    <row r="86" spans="1:4" ht="12.75" customHeight="1" x14ac:dyDescent="0.2">
      <c r="A86" s="2"/>
      <c r="B86" s="62" t="s">
        <v>435</v>
      </c>
      <c r="D86" s="2"/>
    </row>
    <row r="87" spans="1:4" ht="12.75" customHeight="1" x14ac:dyDescent="0.2">
      <c r="A87" s="2"/>
      <c r="B87" s="62" t="s">
        <v>436</v>
      </c>
      <c r="D87" s="2"/>
    </row>
    <row r="88" spans="1:4" ht="12.75" customHeight="1" x14ac:dyDescent="0.2">
      <c r="A88" s="2"/>
      <c r="B88" s="62" t="s">
        <v>429</v>
      </c>
      <c r="D88" s="2"/>
    </row>
    <row r="89" spans="1:4" ht="12.75" customHeight="1" x14ac:dyDescent="0.2">
      <c r="A89" s="2"/>
      <c r="B89" s="62" t="s">
        <v>437</v>
      </c>
      <c r="D89" s="2"/>
    </row>
    <row r="90" spans="1:4" ht="12.75" customHeight="1" x14ac:dyDescent="0.2">
      <c r="A90" s="2"/>
      <c r="B90" s="62" t="s">
        <v>438</v>
      </c>
      <c r="D90" s="2"/>
    </row>
    <row r="91" spans="1:4" ht="12.75" customHeight="1" x14ac:dyDescent="0.2">
      <c r="A91" s="2"/>
      <c r="B91" s="62" t="s">
        <v>428</v>
      </c>
      <c r="D91" s="2"/>
    </row>
    <row r="92" spans="1:4" ht="12.75" customHeight="1" x14ac:dyDescent="0.2">
      <c r="A92" s="2"/>
      <c r="B92" s="62" t="s">
        <v>439</v>
      </c>
      <c r="D92" s="2"/>
    </row>
    <row r="93" spans="1:4" ht="12.75" customHeight="1" x14ac:dyDescent="0.2">
      <c r="A93" s="2"/>
      <c r="B93" s="62" t="s">
        <v>440</v>
      </c>
      <c r="D93" s="2"/>
    </row>
    <row r="94" spans="1:4" ht="12.75" customHeight="1" x14ac:dyDescent="0.2">
      <c r="A94" s="2"/>
      <c r="B94" s="62" t="s">
        <v>441</v>
      </c>
      <c r="D94" s="2"/>
    </row>
    <row r="95" spans="1:4" ht="12.75" customHeight="1" x14ac:dyDescent="0.2">
      <c r="A95" s="2"/>
      <c r="B95" s="62" t="s">
        <v>430</v>
      </c>
      <c r="D95" s="2"/>
    </row>
    <row r="96" spans="1:4" ht="12.75" customHeight="1" x14ac:dyDescent="0.2">
      <c r="A96" s="2"/>
      <c r="B96" s="62" t="s">
        <v>442</v>
      </c>
      <c r="D96" s="2"/>
    </row>
    <row r="97" spans="1:4" ht="12.75" customHeight="1" x14ac:dyDescent="0.2">
      <c r="A97" s="2"/>
      <c r="B97" s="62" t="s">
        <v>443</v>
      </c>
      <c r="D97" s="2"/>
    </row>
    <row r="98" spans="1:4" ht="12.75" customHeight="1" x14ac:dyDescent="0.2">
      <c r="A98" s="2"/>
      <c r="B98" s="62" t="s">
        <v>198</v>
      </c>
      <c r="D98" s="2"/>
    </row>
    <row r="99" spans="1:4" ht="12.75" customHeight="1" x14ac:dyDescent="0.2">
      <c r="A99" s="2"/>
      <c r="B99" s="2"/>
      <c r="C99" s="2"/>
      <c r="D99" s="2"/>
    </row>
    <row r="100" spans="1:4" ht="12.75" customHeight="1" x14ac:dyDescent="0.2"/>
    <row r="101" spans="1:4" ht="12.75" customHeight="1" x14ac:dyDescent="0.2"/>
    <row r="102" spans="1:4" ht="12.75" customHeight="1" x14ac:dyDescent="0.2"/>
    <row r="103" spans="1:4" ht="12.75" customHeight="1" x14ac:dyDescent="0.2"/>
    <row r="104" spans="1:4" ht="12.75" customHeight="1" x14ac:dyDescent="0.2"/>
    <row r="105" spans="1:4" ht="12.75" customHeight="1" x14ac:dyDescent="0.2"/>
    <row r="106" spans="1:4" ht="12.75" customHeight="1" x14ac:dyDescent="0.2"/>
    <row r="107" spans="1:4" ht="12.75" customHeight="1" x14ac:dyDescent="0.2"/>
    <row r="108" spans="1:4" ht="12.75" customHeight="1" x14ac:dyDescent="0.2"/>
    <row r="109" spans="1:4" ht="12.75" customHeight="1" x14ac:dyDescent="0.2"/>
    <row r="110" spans="1:4" ht="12.75" customHeight="1" x14ac:dyDescent="0.2"/>
    <row r="111" spans="1:4" ht="12.75" customHeight="1" x14ac:dyDescent="0.2"/>
    <row r="112" spans="1:4"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row r="158" ht="12.75" customHeight="1" x14ac:dyDescent="0.2"/>
    <row r="159" ht="12.75" customHeight="1" x14ac:dyDescent="0.2"/>
    <row r="160"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row r="169" ht="12.75" customHeight="1" x14ac:dyDescent="0.2"/>
    <row r="170" ht="12.75" customHeight="1" x14ac:dyDescent="0.2"/>
    <row r="171" ht="12.75" customHeight="1" x14ac:dyDescent="0.2"/>
    <row r="172" ht="12.75" customHeight="1" x14ac:dyDescent="0.2"/>
    <row r="173" ht="12.75" customHeight="1" x14ac:dyDescent="0.2"/>
    <row r="174" ht="12.75" customHeight="1" x14ac:dyDescent="0.2"/>
    <row r="175" ht="12.75" customHeight="1" x14ac:dyDescent="0.2"/>
    <row r="176"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ht="12.75" customHeight="1" x14ac:dyDescent="0.2"/>
    <row r="194" ht="12.75" customHeight="1" x14ac:dyDescent="0.2"/>
    <row r="195" ht="12.75" customHeight="1" x14ac:dyDescent="0.2"/>
    <row r="196" ht="12.75" customHeight="1" x14ac:dyDescent="0.2"/>
    <row r="197" ht="12.75" customHeight="1" x14ac:dyDescent="0.2"/>
    <row r="198" ht="12.75" customHeight="1" x14ac:dyDescent="0.2"/>
    <row r="199" ht="12.75" customHeight="1" x14ac:dyDescent="0.2"/>
    <row r="200" ht="12.75" customHeight="1" x14ac:dyDescent="0.2"/>
    <row r="201" ht="12.75" customHeight="1" x14ac:dyDescent="0.2"/>
    <row r="202" ht="12.75" customHeight="1" x14ac:dyDescent="0.2"/>
    <row r="203" ht="12.75" customHeight="1" x14ac:dyDescent="0.2"/>
    <row r="204" ht="12.75" customHeight="1" x14ac:dyDescent="0.2"/>
    <row r="205" ht="12.75" customHeight="1" x14ac:dyDescent="0.2"/>
    <row r="206" ht="12.75" customHeight="1" x14ac:dyDescent="0.2"/>
    <row r="207" ht="12.75" customHeight="1" x14ac:dyDescent="0.2"/>
    <row r="208" ht="12.75" customHeight="1" x14ac:dyDescent="0.2"/>
    <row r="209" ht="12.75" customHeight="1" x14ac:dyDescent="0.2"/>
    <row r="210" ht="12.75" customHeight="1" x14ac:dyDescent="0.2"/>
    <row r="211" ht="12.75" customHeight="1" x14ac:dyDescent="0.2"/>
    <row r="212" ht="12.75" customHeight="1" x14ac:dyDescent="0.2"/>
    <row r="213" ht="12.75" customHeight="1" x14ac:dyDescent="0.2"/>
    <row r="214" ht="12.75" customHeight="1" x14ac:dyDescent="0.2"/>
    <row r="215" ht="12.75" customHeight="1" x14ac:dyDescent="0.2"/>
    <row r="216" ht="12.75" customHeight="1" x14ac:dyDescent="0.2"/>
    <row r="217" ht="12.75" customHeight="1" x14ac:dyDescent="0.2"/>
    <row r="218" ht="12.75" customHeight="1" x14ac:dyDescent="0.2"/>
    <row r="219" ht="12.75" customHeight="1" x14ac:dyDescent="0.2"/>
    <row r="220" ht="12.75" customHeight="1" x14ac:dyDescent="0.2"/>
    <row r="221" ht="12.75" customHeight="1" x14ac:dyDescent="0.2"/>
    <row r="222" ht="12.75" customHeight="1" x14ac:dyDescent="0.2"/>
    <row r="223" ht="12.75" customHeight="1" x14ac:dyDescent="0.2"/>
    <row r="224" ht="12.75" customHeight="1" x14ac:dyDescent="0.2"/>
    <row r="225" ht="12.75" customHeight="1" x14ac:dyDescent="0.2"/>
    <row r="226" ht="12.75" customHeight="1" x14ac:dyDescent="0.2"/>
    <row r="227" ht="12.75" customHeight="1" x14ac:dyDescent="0.2"/>
    <row r="228" ht="12.75" customHeight="1" x14ac:dyDescent="0.2"/>
    <row r="229" ht="12.75" customHeight="1" x14ac:dyDescent="0.2"/>
    <row r="230" ht="12.75" customHeight="1" x14ac:dyDescent="0.2"/>
    <row r="231" ht="12.75" customHeight="1" x14ac:dyDescent="0.2"/>
    <row r="232" ht="12.75" customHeight="1" x14ac:dyDescent="0.2"/>
    <row r="233" ht="12.75" customHeight="1" x14ac:dyDescent="0.2"/>
    <row r="234" ht="12.75" customHeight="1" x14ac:dyDescent="0.2"/>
    <row r="235" ht="12.75" customHeight="1" x14ac:dyDescent="0.2"/>
    <row r="236" ht="12.75" customHeight="1" x14ac:dyDescent="0.2"/>
    <row r="237" ht="12.75" customHeight="1" x14ac:dyDescent="0.2"/>
    <row r="238" ht="12.75" customHeight="1" x14ac:dyDescent="0.2"/>
    <row r="239" ht="12.75" customHeight="1" x14ac:dyDescent="0.2"/>
    <row r="240" ht="12.75" customHeight="1" x14ac:dyDescent="0.2"/>
    <row r="241" ht="12.75" customHeight="1" x14ac:dyDescent="0.2"/>
    <row r="242" ht="12.75" customHeight="1" x14ac:dyDescent="0.2"/>
    <row r="243" ht="12.75" customHeight="1" x14ac:dyDescent="0.2"/>
    <row r="244" ht="12.75" customHeight="1" x14ac:dyDescent="0.2"/>
    <row r="245" ht="12.75" customHeight="1" x14ac:dyDescent="0.2"/>
    <row r="246" ht="12.75" customHeight="1" x14ac:dyDescent="0.2"/>
    <row r="247" ht="12.75" customHeight="1" x14ac:dyDescent="0.2"/>
    <row r="248" ht="12.75" customHeight="1" x14ac:dyDescent="0.2"/>
    <row r="249" ht="12.75" customHeight="1" x14ac:dyDescent="0.2"/>
    <row r="250" ht="12.75" customHeight="1" x14ac:dyDescent="0.2"/>
    <row r="251" ht="12.75" customHeight="1" x14ac:dyDescent="0.2"/>
    <row r="252" ht="12.75" customHeight="1" x14ac:dyDescent="0.2"/>
    <row r="253" ht="12.75" customHeight="1" x14ac:dyDescent="0.2"/>
    <row r="254" ht="12.75" customHeight="1" x14ac:dyDescent="0.2"/>
    <row r="255" ht="12.75" customHeight="1" x14ac:dyDescent="0.2"/>
    <row r="256" ht="12.75" customHeight="1" x14ac:dyDescent="0.2"/>
    <row r="257" ht="12.75" customHeight="1" x14ac:dyDescent="0.2"/>
    <row r="258" ht="12.75" customHeight="1" x14ac:dyDescent="0.2"/>
    <row r="259" ht="12.75" customHeight="1" x14ac:dyDescent="0.2"/>
    <row r="260" ht="12.75" customHeight="1" x14ac:dyDescent="0.2"/>
    <row r="261" ht="12.75" customHeight="1" x14ac:dyDescent="0.2"/>
    <row r="262" ht="12.75" customHeight="1" x14ac:dyDescent="0.2"/>
    <row r="263" ht="12.75" customHeight="1" x14ac:dyDescent="0.2"/>
    <row r="264" ht="12.75" customHeight="1" x14ac:dyDescent="0.2"/>
    <row r="265" ht="12.75" customHeight="1" x14ac:dyDescent="0.2"/>
    <row r="266" ht="12.75" customHeight="1" x14ac:dyDescent="0.2"/>
    <row r="267" ht="12.75" customHeight="1" x14ac:dyDescent="0.2"/>
    <row r="268" ht="12.75" customHeight="1" x14ac:dyDescent="0.2"/>
    <row r="269" ht="12.75" customHeight="1" x14ac:dyDescent="0.2"/>
    <row r="270" ht="12.75" customHeight="1" x14ac:dyDescent="0.2"/>
    <row r="271" ht="12.75" customHeight="1" x14ac:dyDescent="0.2"/>
    <row r="272" ht="12.75" customHeight="1" x14ac:dyDescent="0.2"/>
    <row r="273" ht="12.75" customHeight="1" x14ac:dyDescent="0.2"/>
    <row r="274" ht="12.75" customHeight="1" x14ac:dyDescent="0.2"/>
    <row r="275" ht="12.75" customHeight="1" x14ac:dyDescent="0.2"/>
    <row r="276" ht="12.75" customHeight="1" x14ac:dyDescent="0.2"/>
    <row r="277" ht="12.75" customHeight="1" x14ac:dyDescent="0.2"/>
    <row r="278" ht="12.75" customHeight="1" x14ac:dyDescent="0.2"/>
    <row r="279" ht="12.75" customHeight="1" x14ac:dyDescent="0.2"/>
    <row r="280" ht="12.75" customHeight="1" x14ac:dyDescent="0.2"/>
    <row r="281" ht="12.75" customHeight="1" x14ac:dyDescent="0.2"/>
    <row r="282" ht="12.75" customHeight="1" x14ac:dyDescent="0.2"/>
    <row r="283" ht="12.75" customHeight="1" x14ac:dyDescent="0.2"/>
    <row r="284" ht="12.75" customHeight="1" x14ac:dyDescent="0.2"/>
    <row r="285" ht="12.75" customHeight="1" x14ac:dyDescent="0.2"/>
    <row r="286" ht="12.75" customHeight="1" x14ac:dyDescent="0.2"/>
    <row r="287" ht="12.75" customHeight="1" x14ac:dyDescent="0.2"/>
    <row r="288" ht="12.75" customHeight="1" x14ac:dyDescent="0.2"/>
    <row r="289" ht="12.75" customHeight="1" x14ac:dyDescent="0.2"/>
    <row r="290" ht="12.75" customHeight="1" x14ac:dyDescent="0.2"/>
    <row r="291" ht="12.75" customHeight="1" x14ac:dyDescent="0.2"/>
    <row r="292" ht="12.75" customHeight="1" x14ac:dyDescent="0.2"/>
    <row r="293" ht="12.75" customHeight="1" x14ac:dyDescent="0.2"/>
    <row r="294" ht="12.75" customHeight="1" x14ac:dyDescent="0.2"/>
    <row r="295" ht="12.75" customHeight="1" x14ac:dyDescent="0.2"/>
    <row r="296" ht="12.75" customHeight="1" x14ac:dyDescent="0.2"/>
    <row r="297" ht="12.75" customHeight="1" x14ac:dyDescent="0.2"/>
    <row r="298" ht="12.75" customHeight="1" x14ac:dyDescent="0.2"/>
    <row r="299" ht="12.75" customHeight="1" x14ac:dyDescent="0.2"/>
    <row r="300" ht="12.75" customHeight="1" x14ac:dyDescent="0.2"/>
    <row r="301" ht="12.75" customHeight="1" x14ac:dyDescent="0.2"/>
    <row r="302" ht="12.75" customHeight="1" x14ac:dyDescent="0.2"/>
    <row r="303" ht="12.75" customHeight="1" x14ac:dyDescent="0.2"/>
    <row r="304" ht="12.75" customHeight="1" x14ac:dyDescent="0.2"/>
    <row r="305" ht="12.75" customHeight="1" x14ac:dyDescent="0.2"/>
    <row r="306" ht="12.75" customHeight="1" x14ac:dyDescent="0.2"/>
    <row r="307" ht="12.75" customHeight="1" x14ac:dyDescent="0.2"/>
    <row r="308" ht="12.75" customHeight="1" x14ac:dyDescent="0.2"/>
    <row r="309" ht="12.75" customHeight="1" x14ac:dyDescent="0.2"/>
    <row r="310" ht="12.75" customHeight="1" x14ac:dyDescent="0.2"/>
    <row r="311" ht="12.75" customHeight="1" x14ac:dyDescent="0.2"/>
    <row r="312" ht="12.75" customHeight="1" x14ac:dyDescent="0.2"/>
    <row r="313" ht="12.75" customHeight="1" x14ac:dyDescent="0.2"/>
    <row r="314" ht="12.75" customHeight="1" x14ac:dyDescent="0.2"/>
    <row r="315" ht="12.75" customHeight="1" x14ac:dyDescent="0.2"/>
    <row r="316" ht="12.75" customHeight="1" x14ac:dyDescent="0.2"/>
    <row r="317" ht="12.75" customHeight="1" x14ac:dyDescent="0.2"/>
    <row r="318" ht="12.75" customHeight="1" x14ac:dyDescent="0.2"/>
    <row r="319" ht="12.75" customHeight="1" x14ac:dyDescent="0.2"/>
    <row r="320" ht="12.75" customHeight="1" x14ac:dyDescent="0.2"/>
    <row r="321" ht="12.75" customHeight="1" x14ac:dyDescent="0.2"/>
    <row r="322" ht="12.75" customHeight="1" x14ac:dyDescent="0.2"/>
    <row r="323" ht="12.75" customHeight="1" x14ac:dyDescent="0.2"/>
    <row r="324" ht="12.75" customHeight="1" x14ac:dyDescent="0.2"/>
    <row r="325" ht="12.75" customHeight="1" x14ac:dyDescent="0.2"/>
    <row r="326" ht="12.75" customHeight="1" x14ac:dyDescent="0.2"/>
    <row r="327" ht="12.75" customHeight="1" x14ac:dyDescent="0.2"/>
    <row r="328" ht="12.75" customHeight="1" x14ac:dyDescent="0.2"/>
    <row r="329" ht="12.75" customHeight="1" x14ac:dyDescent="0.2"/>
    <row r="330" ht="12.75" customHeight="1" x14ac:dyDescent="0.2"/>
    <row r="331" ht="12.75" customHeight="1" x14ac:dyDescent="0.2"/>
    <row r="332" ht="12.75" customHeight="1" x14ac:dyDescent="0.2"/>
    <row r="333" ht="12.75" customHeight="1" x14ac:dyDescent="0.2"/>
    <row r="334" ht="12.75" customHeight="1" x14ac:dyDescent="0.2"/>
    <row r="335" ht="12.75" customHeight="1" x14ac:dyDescent="0.2"/>
    <row r="336" ht="12.75" customHeight="1" x14ac:dyDescent="0.2"/>
    <row r="337" ht="12.75" customHeight="1" x14ac:dyDescent="0.2"/>
    <row r="338" ht="12.75" customHeight="1" x14ac:dyDescent="0.2"/>
    <row r="339" ht="12.75" customHeight="1" x14ac:dyDescent="0.2"/>
    <row r="340" ht="12.75" customHeight="1" x14ac:dyDescent="0.2"/>
    <row r="341" ht="12.75" customHeight="1" x14ac:dyDescent="0.2"/>
    <row r="342" ht="12.75" customHeight="1" x14ac:dyDescent="0.2"/>
    <row r="343" ht="12.75" customHeight="1" x14ac:dyDescent="0.2"/>
    <row r="344" ht="12.75" customHeight="1" x14ac:dyDescent="0.2"/>
    <row r="345" ht="12.75" customHeight="1" x14ac:dyDescent="0.2"/>
    <row r="346" ht="12.75" customHeight="1" x14ac:dyDescent="0.2"/>
    <row r="347" ht="12.75" customHeight="1" x14ac:dyDescent="0.2"/>
    <row r="348" ht="12.75" customHeight="1" x14ac:dyDescent="0.2"/>
    <row r="349" ht="12.75" customHeight="1" x14ac:dyDescent="0.2"/>
    <row r="350" ht="12.75" customHeight="1" x14ac:dyDescent="0.2"/>
    <row r="351" ht="12.75" customHeight="1" x14ac:dyDescent="0.2"/>
    <row r="352" ht="12.75" customHeight="1" x14ac:dyDescent="0.2"/>
    <row r="353" ht="12.75" customHeight="1" x14ac:dyDescent="0.2"/>
    <row r="354" ht="12.75" customHeight="1" x14ac:dyDescent="0.2"/>
    <row r="355" ht="12.75" customHeight="1" x14ac:dyDescent="0.2"/>
    <row r="356" ht="12.75" customHeight="1" x14ac:dyDescent="0.2"/>
    <row r="357" ht="12.75" customHeight="1" x14ac:dyDescent="0.2"/>
    <row r="358" ht="12.75" customHeight="1" x14ac:dyDescent="0.2"/>
    <row r="359" ht="12.75" customHeight="1" x14ac:dyDescent="0.2"/>
    <row r="360" ht="12.75" customHeight="1" x14ac:dyDescent="0.2"/>
    <row r="361" ht="12.75" customHeight="1" x14ac:dyDescent="0.2"/>
    <row r="362" ht="12.75" customHeight="1" x14ac:dyDescent="0.2"/>
    <row r="363" ht="12.75" customHeight="1" x14ac:dyDescent="0.2"/>
    <row r="364" ht="12.75" customHeight="1" x14ac:dyDescent="0.2"/>
    <row r="365" ht="12.75" customHeight="1" x14ac:dyDescent="0.2"/>
    <row r="366" ht="12.75" customHeight="1" x14ac:dyDescent="0.2"/>
    <row r="367" ht="12.75" customHeight="1" x14ac:dyDescent="0.2"/>
    <row r="368" ht="12.75" customHeight="1" x14ac:dyDescent="0.2"/>
    <row r="369" ht="12.75" customHeight="1" x14ac:dyDescent="0.2"/>
    <row r="370" ht="12.75" customHeight="1" x14ac:dyDescent="0.2"/>
    <row r="371" ht="12.75" customHeight="1" x14ac:dyDescent="0.2"/>
    <row r="372" ht="12.75" customHeight="1" x14ac:dyDescent="0.2"/>
    <row r="373" ht="12.75" customHeight="1" x14ac:dyDescent="0.2"/>
    <row r="374" ht="12.75" customHeight="1" x14ac:dyDescent="0.2"/>
    <row r="375" ht="12.75" customHeight="1" x14ac:dyDescent="0.2"/>
    <row r="376" ht="12.75" customHeight="1" x14ac:dyDescent="0.2"/>
    <row r="377" ht="12.75" customHeight="1" x14ac:dyDescent="0.2"/>
    <row r="378" ht="12.75" customHeight="1" x14ac:dyDescent="0.2"/>
    <row r="379" ht="12.75" customHeight="1" x14ac:dyDescent="0.2"/>
    <row r="380" ht="12.75" customHeight="1" x14ac:dyDescent="0.2"/>
    <row r="381" ht="12.75" customHeight="1" x14ac:dyDescent="0.2"/>
    <row r="382" ht="12.75" customHeight="1" x14ac:dyDescent="0.2"/>
    <row r="383" ht="12.75" customHeight="1" x14ac:dyDescent="0.2"/>
    <row r="384" ht="12.75" customHeight="1" x14ac:dyDescent="0.2"/>
    <row r="385" ht="12.75" customHeight="1" x14ac:dyDescent="0.2"/>
    <row r="386" ht="12.75" customHeight="1" x14ac:dyDescent="0.2"/>
    <row r="387" ht="12.75" customHeight="1" x14ac:dyDescent="0.2"/>
    <row r="388" ht="12.75" customHeight="1" x14ac:dyDescent="0.2"/>
    <row r="389" ht="12.75" customHeight="1" x14ac:dyDescent="0.2"/>
    <row r="390" ht="12.75" customHeight="1" x14ac:dyDescent="0.2"/>
    <row r="391" ht="12.75" customHeight="1" x14ac:dyDescent="0.2"/>
    <row r="392" ht="12.75" customHeight="1" x14ac:dyDescent="0.2"/>
    <row r="393" ht="12.75" customHeight="1" x14ac:dyDescent="0.2"/>
    <row r="394" ht="12.75" customHeight="1" x14ac:dyDescent="0.2"/>
    <row r="395" ht="12.75" customHeight="1" x14ac:dyDescent="0.2"/>
    <row r="396" ht="12.75" customHeight="1" x14ac:dyDescent="0.2"/>
    <row r="397" ht="12.75" customHeight="1" x14ac:dyDescent="0.2"/>
    <row r="398" ht="12.75" customHeight="1" x14ac:dyDescent="0.2"/>
    <row r="399" ht="12.75" customHeight="1" x14ac:dyDescent="0.2"/>
    <row r="400" ht="12.75" customHeight="1" x14ac:dyDescent="0.2"/>
    <row r="401" ht="12.75" customHeight="1" x14ac:dyDescent="0.2"/>
    <row r="402" ht="12.75" customHeight="1" x14ac:dyDescent="0.2"/>
    <row r="403" ht="12.75" customHeight="1" x14ac:dyDescent="0.2"/>
    <row r="404" ht="12.75" customHeight="1" x14ac:dyDescent="0.2"/>
    <row r="405" ht="12.75" customHeight="1" x14ac:dyDescent="0.2"/>
    <row r="406" ht="12.75" customHeight="1" x14ac:dyDescent="0.2"/>
    <row r="407" ht="12.75" customHeight="1" x14ac:dyDescent="0.2"/>
    <row r="408" ht="12.75" customHeight="1" x14ac:dyDescent="0.2"/>
    <row r="409" ht="12.75" customHeight="1" x14ac:dyDescent="0.2"/>
    <row r="410" ht="12.75" customHeight="1" x14ac:dyDescent="0.2"/>
    <row r="411" ht="12.75" customHeight="1" x14ac:dyDescent="0.2"/>
    <row r="412" ht="12.75" customHeight="1" x14ac:dyDescent="0.2"/>
    <row r="413" ht="12.75" customHeight="1" x14ac:dyDescent="0.2"/>
    <row r="414" ht="12.75" customHeight="1" x14ac:dyDescent="0.2"/>
    <row r="415" ht="12.75" customHeight="1" x14ac:dyDescent="0.2"/>
    <row r="416" ht="12.75" customHeight="1" x14ac:dyDescent="0.2"/>
    <row r="417" ht="12.75" customHeight="1" x14ac:dyDescent="0.2"/>
    <row r="418" ht="12.75" customHeight="1" x14ac:dyDescent="0.2"/>
    <row r="419" ht="12.75" customHeight="1" x14ac:dyDescent="0.2"/>
    <row r="420" ht="12.75" customHeight="1" x14ac:dyDescent="0.2"/>
    <row r="421" ht="12.75" customHeight="1" x14ac:dyDescent="0.2"/>
    <row r="422" ht="12.75" customHeight="1" x14ac:dyDescent="0.2"/>
    <row r="423" ht="12.75" customHeight="1" x14ac:dyDescent="0.2"/>
    <row r="424" ht="12.75" customHeight="1" x14ac:dyDescent="0.2"/>
    <row r="425" ht="12.75" customHeight="1" x14ac:dyDescent="0.2"/>
    <row r="426" ht="12.75" customHeight="1" x14ac:dyDescent="0.2"/>
    <row r="427" ht="12.75" customHeight="1" x14ac:dyDescent="0.2"/>
    <row r="428" ht="12.75" customHeight="1" x14ac:dyDescent="0.2"/>
    <row r="429" ht="12.75" customHeight="1" x14ac:dyDescent="0.2"/>
    <row r="430" ht="12.75" customHeight="1" x14ac:dyDescent="0.2"/>
    <row r="431" ht="12.75" customHeight="1" x14ac:dyDescent="0.2"/>
    <row r="432" ht="12.75" customHeight="1" x14ac:dyDescent="0.2"/>
    <row r="433" ht="12.75" customHeight="1" x14ac:dyDescent="0.2"/>
    <row r="434" ht="12.75" customHeight="1" x14ac:dyDescent="0.2"/>
    <row r="435" ht="12.75" customHeight="1" x14ac:dyDescent="0.2"/>
    <row r="436" ht="12.75" customHeight="1" x14ac:dyDescent="0.2"/>
    <row r="437" ht="12.75" customHeight="1" x14ac:dyDescent="0.2"/>
    <row r="438" ht="12.75" customHeight="1" x14ac:dyDescent="0.2"/>
    <row r="439" ht="12.75" customHeight="1" x14ac:dyDescent="0.2"/>
    <row r="440" ht="12.75" customHeight="1" x14ac:dyDescent="0.2"/>
    <row r="441" ht="12.75" customHeight="1" x14ac:dyDescent="0.2"/>
    <row r="442" ht="12.75" customHeight="1" x14ac:dyDescent="0.2"/>
    <row r="443" ht="12.75" customHeight="1" x14ac:dyDescent="0.2"/>
    <row r="444" ht="12.75" customHeight="1" x14ac:dyDescent="0.2"/>
    <row r="445" ht="12.75" customHeight="1" x14ac:dyDescent="0.2"/>
    <row r="446" ht="12.75" customHeight="1" x14ac:dyDescent="0.2"/>
    <row r="447" ht="12.75" customHeight="1" x14ac:dyDescent="0.2"/>
    <row r="448" ht="12.75" customHeight="1" x14ac:dyDescent="0.2"/>
    <row r="449" ht="12.75" customHeight="1" x14ac:dyDescent="0.2"/>
    <row r="450" ht="12.75" customHeight="1" x14ac:dyDescent="0.2"/>
    <row r="451" ht="12.75" customHeight="1" x14ac:dyDescent="0.2"/>
    <row r="452" ht="12.75" customHeight="1" x14ac:dyDescent="0.2"/>
    <row r="453" ht="12.75" customHeight="1" x14ac:dyDescent="0.2"/>
    <row r="454" ht="12.75" customHeight="1" x14ac:dyDescent="0.2"/>
    <row r="455" ht="12.75" customHeight="1" x14ac:dyDescent="0.2"/>
    <row r="456" ht="12.75" customHeight="1" x14ac:dyDescent="0.2"/>
    <row r="457" ht="12.75" customHeight="1" x14ac:dyDescent="0.2"/>
    <row r="458" ht="12.75" customHeight="1" x14ac:dyDescent="0.2"/>
    <row r="459" ht="12.75" customHeight="1" x14ac:dyDescent="0.2"/>
    <row r="460" ht="12.75" customHeight="1" x14ac:dyDescent="0.2"/>
    <row r="461" ht="12.75" customHeight="1" x14ac:dyDescent="0.2"/>
    <row r="462" ht="12.75" customHeight="1" x14ac:dyDescent="0.2"/>
    <row r="463" ht="12.75" customHeight="1" x14ac:dyDescent="0.2"/>
    <row r="464" ht="12.75" customHeight="1" x14ac:dyDescent="0.2"/>
    <row r="465" ht="12.75" customHeight="1" x14ac:dyDescent="0.2"/>
    <row r="466" ht="12.75" customHeight="1" x14ac:dyDescent="0.2"/>
    <row r="467" ht="12.75" customHeight="1" x14ac:dyDescent="0.2"/>
    <row r="468" ht="12.75" customHeight="1" x14ac:dyDescent="0.2"/>
    <row r="469" ht="12.75" customHeight="1" x14ac:dyDescent="0.2"/>
    <row r="470" ht="12.75" customHeight="1" x14ac:dyDescent="0.2"/>
    <row r="471" ht="12.75" customHeight="1" x14ac:dyDescent="0.2"/>
    <row r="472" ht="12.75" customHeight="1" x14ac:dyDescent="0.2"/>
    <row r="473" ht="12.75" customHeight="1" x14ac:dyDescent="0.2"/>
    <row r="474" ht="12.75" customHeight="1" x14ac:dyDescent="0.2"/>
    <row r="475" ht="12.75" customHeight="1" x14ac:dyDescent="0.2"/>
    <row r="476" ht="12.75" customHeight="1" x14ac:dyDescent="0.2"/>
    <row r="477" ht="12.75" customHeight="1" x14ac:dyDescent="0.2"/>
    <row r="478" ht="12.75" customHeight="1" x14ac:dyDescent="0.2"/>
    <row r="479" ht="12.75" customHeight="1" x14ac:dyDescent="0.2"/>
    <row r="480" ht="12.75" customHeight="1" x14ac:dyDescent="0.2"/>
    <row r="481" ht="12.75" customHeight="1" x14ac:dyDescent="0.2"/>
    <row r="482" ht="12.75" customHeight="1" x14ac:dyDescent="0.2"/>
    <row r="483" ht="12.75" customHeight="1" x14ac:dyDescent="0.2"/>
    <row r="484" ht="12.75" customHeight="1" x14ac:dyDescent="0.2"/>
    <row r="485" ht="12.75" customHeight="1" x14ac:dyDescent="0.2"/>
    <row r="486" ht="12.75" customHeight="1" x14ac:dyDescent="0.2"/>
    <row r="487" ht="12.75" customHeight="1" x14ac:dyDescent="0.2"/>
    <row r="488" ht="12.75" customHeight="1" x14ac:dyDescent="0.2"/>
    <row r="489" ht="12.75" customHeight="1" x14ac:dyDescent="0.2"/>
    <row r="490" ht="12.75" customHeight="1" x14ac:dyDescent="0.2"/>
    <row r="491" ht="12.75" customHeight="1" x14ac:dyDescent="0.2"/>
    <row r="492" ht="12.75" customHeight="1" x14ac:dyDescent="0.2"/>
    <row r="493" ht="12.75" customHeight="1" x14ac:dyDescent="0.2"/>
    <row r="494" ht="12.75" customHeight="1" x14ac:dyDescent="0.2"/>
    <row r="495" ht="12.75" customHeight="1" x14ac:dyDescent="0.2"/>
    <row r="496" ht="12.75" customHeight="1" x14ac:dyDescent="0.2"/>
    <row r="497" ht="12.75" customHeight="1" x14ac:dyDescent="0.2"/>
    <row r="498" ht="12.75" customHeight="1" x14ac:dyDescent="0.2"/>
    <row r="499" ht="12.75" customHeight="1" x14ac:dyDescent="0.2"/>
    <row r="500" ht="12.75" customHeight="1" x14ac:dyDescent="0.2"/>
    <row r="501" ht="12.75" customHeight="1" x14ac:dyDescent="0.2"/>
    <row r="502" ht="12.75" customHeight="1" x14ac:dyDescent="0.2"/>
    <row r="503" ht="12.75" customHeight="1" x14ac:dyDescent="0.2"/>
    <row r="504" ht="12.75" customHeight="1" x14ac:dyDescent="0.2"/>
    <row r="505" ht="12.75" customHeight="1" x14ac:dyDescent="0.2"/>
    <row r="506" ht="12.75" customHeight="1" x14ac:dyDescent="0.2"/>
    <row r="507" ht="12.75" customHeight="1" x14ac:dyDescent="0.2"/>
    <row r="508" ht="12.75" customHeight="1" x14ac:dyDescent="0.2"/>
    <row r="509" ht="12.75" customHeight="1" x14ac:dyDescent="0.2"/>
    <row r="510" ht="12.75" customHeight="1" x14ac:dyDescent="0.2"/>
    <row r="511" ht="12.75" customHeight="1" x14ac:dyDescent="0.2"/>
    <row r="512" ht="12.75" customHeight="1" x14ac:dyDescent="0.2"/>
    <row r="513" ht="12.75" customHeight="1" x14ac:dyDescent="0.2"/>
    <row r="514" ht="12.75" customHeight="1" x14ac:dyDescent="0.2"/>
    <row r="515" ht="12.75" customHeight="1" x14ac:dyDescent="0.2"/>
    <row r="516" ht="12.75" customHeight="1" x14ac:dyDescent="0.2"/>
    <row r="517" ht="12.75" customHeight="1" x14ac:dyDescent="0.2"/>
    <row r="518" ht="12.75" customHeight="1" x14ac:dyDescent="0.2"/>
    <row r="519" ht="12.75" customHeight="1" x14ac:dyDescent="0.2"/>
    <row r="520" ht="12.75" customHeight="1" x14ac:dyDescent="0.2"/>
    <row r="521" ht="12.75" customHeight="1" x14ac:dyDescent="0.2"/>
    <row r="522" ht="12.75" customHeight="1" x14ac:dyDescent="0.2"/>
    <row r="523" ht="12.75" customHeight="1" x14ac:dyDescent="0.2"/>
    <row r="524" ht="12.75" customHeight="1" x14ac:dyDescent="0.2"/>
    <row r="525" ht="12.75" customHeight="1" x14ac:dyDescent="0.2"/>
    <row r="526" ht="12.75" customHeight="1" x14ac:dyDescent="0.2"/>
    <row r="527" ht="12.75" customHeight="1" x14ac:dyDescent="0.2"/>
    <row r="528" ht="12.75" customHeight="1" x14ac:dyDescent="0.2"/>
    <row r="529" ht="12.75" customHeight="1" x14ac:dyDescent="0.2"/>
    <row r="530" ht="12.75" customHeight="1" x14ac:dyDescent="0.2"/>
    <row r="531" ht="12.75" customHeight="1" x14ac:dyDescent="0.2"/>
    <row r="532" ht="12.75" customHeight="1" x14ac:dyDescent="0.2"/>
    <row r="533" ht="12.75" customHeight="1" x14ac:dyDescent="0.2"/>
    <row r="534" ht="12.75" customHeight="1" x14ac:dyDescent="0.2"/>
    <row r="535" ht="12.75" customHeight="1" x14ac:dyDescent="0.2"/>
    <row r="536" ht="12.75" customHeight="1" x14ac:dyDescent="0.2"/>
    <row r="537" ht="12.75" customHeight="1" x14ac:dyDescent="0.2"/>
    <row r="538" ht="12.75" customHeight="1" x14ac:dyDescent="0.2"/>
    <row r="539" ht="12.75" customHeight="1" x14ac:dyDescent="0.2"/>
    <row r="540" ht="12.75" customHeight="1" x14ac:dyDescent="0.2"/>
    <row r="541" ht="12.75" customHeight="1" x14ac:dyDescent="0.2"/>
    <row r="542" ht="12.75" customHeight="1" x14ac:dyDescent="0.2"/>
    <row r="543" ht="12.75" customHeight="1" x14ac:dyDescent="0.2"/>
    <row r="544" ht="12.75" customHeight="1" x14ac:dyDescent="0.2"/>
    <row r="545" ht="12.75" customHeight="1" x14ac:dyDescent="0.2"/>
    <row r="546" ht="12.75" customHeight="1" x14ac:dyDescent="0.2"/>
    <row r="547" ht="12.75" customHeight="1" x14ac:dyDescent="0.2"/>
    <row r="548" ht="12.75" customHeight="1" x14ac:dyDescent="0.2"/>
    <row r="549" ht="12.75" customHeight="1" x14ac:dyDescent="0.2"/>
    <row r="550" ht="12.75" customHeight="1" x14ac:dyDescent="0.2"/>
    <row r="551" ht="12.75" customHeight="1" x14ac:dyDescent="0.2"/>
    <row r="552" ht="12.75" customHeight="1" x14ac:dyDescent="0.2"/>
    <row r="553" ht="12.75" customHeight="1" x14ac:dyDescent="0.2"/>
    <row r="554" ht="12.75" customHeight="1" x14ac:dyDescent="0.2"/>
    <row r="555" ht="12.75" customHeight="1" x14ac:dyDescent="0.2"/>
    <row r="556" ht="12.75" customHeight="1" x14ac:dyDescent="0.2"/>
    <row r="557" ht="12.75" customHeight="1" x14ac:dyDescent="0.2"/>
    <row r="558" ht="12.75" customHeight="1" x14ac:dyDescent="0.2"/>
    <row r="559" ht="12.75" customHeight="1" x14ac:dyDescent="0.2"/>
    <row r="560" ht="12.75" customHeight="1" x14ac:dyDescent="0.2"/>
    <row r="561" ht="12.75" customHeight="1" x14ac:dyDescent="0.2"/>
    <row r="562" ht="12.75" customHeight="1" x14ac:dyDescent="0.2"/>
    <row r="563" ht="12.75" customHeight="1" x14ac:dyDescent="0.2"/>
    <row r="564" ht="12.75" customHeight="1" x14ac:dyDescent="0.2"/>
    <row r="565" ht="12.75" customHeight="1" x14ac:dyDescent="0.2"/>
    <row r="566" ht="12.75" customHeight="1" x14ac:dyDescent="0.2"/>
    <row r="567" ht="12.75" customHeight="1" x14ac:dyDescent="0.2"/>
    <row r="568" ht="12.75" customHeight="1" x14ac:dyDescent="0.2"/>
    <row r="569" ht="12.75" customHeight="1" x14ac:dyDescent="0.2"/>
    <row r="570" ht="12.75" customHeight="1" x14ac:dyDescent="0.2"/>
    <row r="571" ht="12.75" customHeight="1" x14ac:dyDescent="0.2"/>
    <row r="572" ht="12.75" customHeight="1" x14ac:dyDescent="0.2"/>
    <row r="573" ht="12.75" customHeight="1" x14ac:dyDescent="0.2"/>
    <row r="574" ht="12.75" customHeight="1" x14ac:dyDescent="0.2"/>
    <row r="575" ht="12.75" customHeight="1" x14ac:dyDescent="0.2"/>
    <row r="576" ht="12.75" customHeight="1" x14ac:dyDescent="0.2"/>
    <row r="577" ht="12.75" customHeight="1" x14ac:dyDescent="0.2"/>
    <row r="578" ht="12.75" customHeight="1" x14ac:dyDescent="0.2"/>
    <row r="579" ht="12.75" customHeight="1" x14ac:dyDescent="0.2"/>
    <row r="580" ht="12.75" customHeight="1" x14ac:dyDescent="0.2"/>
    <row r="581" ht="12.75" customHeight="1" x14ac:dyDescent="0.2"/>
    <row r="582" ht="12.75" customHeight="1" x14ac:dyDescent="0.2"/>
    <row r="583" ht="12.75" customHeight="1" x14ac:dyDescent="0.2"/>
    <row r="584" ht="12.75" customHeight="1" x14ac:dyDescent="0.2"/>
    <row r="585" ht="12.75" customHeight="1" x14ac:dyDescent="0.2"/>
    <row r="586" ht="12.75" customHeight="1" x14ac:dyDescent="0.2"/>
    <row r="587" ht="12.75" customHeight="1" x14ac:dyDescent="0.2"/>
    <row r="588" ht="12.75" customHeight="1" x14ac:dyDescent="0.2"/>
    <row r="589" ht="12.75" customHeight="1" x14ac:dyDescent="0.2"/>
    <row r="590" ht="12.75" customHeight="1" x14ac:dyDescent="0.2"/>
    <row r="591" ht="12.75" customHeight="1" x14ac:dyDescent="0.2"/>
    <row r="592" ht="12.75" customHeight="1" x14ac:dyDescent="0.2"/>
    <row r="593" ht="12.75" customHeight="1" x14ac:dyDescent="0.2"/>
    <row r="594" ht="12.75" customHeight="1" x14ac:dyDescent="0.2"/>
    <row r="595" ht="12.75" customHeight="1" x14ac:dyDescent="0.2"/>
    <row r="596" ht="12.75" customHeight="1" x14ac:dyDescent="0.2"/>
    <row r="597" ht="12.75" customHeight="1" x14ac:dyDescent="0.2"/>
    <row r="598" ht="12.75" customHeight="1" x14ac:dyDescent="0.2"/>
    <row r="599" ht="12.75" customHeight="1" x14ac:dyDescent="0.2"/>
    <row r="600" ht="12.75" customHeight="1" x14ac:dyDescent="0.2"/>
    <row r="601" ht="12.75" customHeight="1" x14ac:dyDescent="0.2"/>
    <row r="602" ht="12.75" customHeight="1" x14ac:dyDescent="0.2"/>
    <row r="603" ht="12.75" customHeight="1" x14ac:dyDescent="0.2"/>
    <row r="604" ht="12.75" customHeight="1" x14ac:dyDescent="0.2"/>
    <row r="605" ht="12.75" customHeight="1" x14ac:dyDescent="0.2"/>
    <row r="606" ht="12.75" customHeight="1" x14ac:dyDescent="0.2"/>
    <row r="607" ht="12.75" customHeight="1" x14ac:dyDescent="0.2"/>
    <row r="608" ht="12.75" customHeight="1" x14ac:dyDescent="0.2"/>
    <row r="609" ht="12.75" customHeight="1" x14ac:dyDescent="0.2"/>
    <row r="610" ht="12.75" customHeight="1" x14ac:dyDescent="0.2"/>
    <row r="611" ht="12.75" customHeight="1" x14ac:dyDescent="0.2"/>
    <row r="612" ht="12.75" customHeight="1" x14ac:dyDescent="0.2"/>
    <row r="613" ht="12.75" customHeight="1" x14ac:dyDescent="0.2"/>
    <row r="614" ht="12.75" customHeight="1" x14ac:dyDescent="0.2"/>
    <row r="615" ht="12.75" customHeight="1" x14ac:dyDescent="0.2"/>
    <row r="616" ht="12.75" customHeight="1" x14ac:dyDescent="0.2"/>
    <row r="617" ht="12.75" customHeight="1" x14ac:dyDescent="0.2"/>
    <row r="618" ht="12.75" customHeight="1" x14ac:dyDescent="0.2"/>
    <row r="619" ht="12.75" customHeight="1" x14ac:dyDescent="0.2"/>
    <row r="620" ht="12.75" customHeight="1" x14ac:dyDescent="0.2"/>
    <row r="621" ht="12.75" customHeight="1" x14ac:dyDescent="0.2"/>
    <row r="622" ht="12.75" customHeight="1" x14ac:dyDescent="0.2"/>
    <row r="623" ht="12.75" customHeight="1" x14ac:dyDescent="0.2"/>
    <row r="624" ht="12.75" customHeight="1" x14ac:dyDescent="0.2"/>
    <row r="625" ht="12.75" customHeight="1" x14ac:dyDescent="0.2"/>
    <row r="626" ht="12.75" customHeight="1" x14ac:dyDescent="0.2"/>
    <row r="627" ht="12.75" customHeight="1" x14ac:dyDescent="0.2"/>
    <row r="628" ht="12.75" customHeight="1" x14ac:dyDescent="0.2"/>
    <row r="629" ht="12.75" customHeight="1" x14ac:dyDescent="0.2"/>
    <row r="630" ht="12.75" customHeight="1" x14ac:dyDescent="0.2"/>
    <row r="631" ht="12.75" customHeight="1" x14ac:dyDescent="0.2"/>
    <row r="632" ht="12.75" customHeight="1" x14ac:dyDescent="0.2"/>
    <row r="633" ht="12.75" customHeight="1" x14ac:dyDescent="0.2"/>
    <row r="634" ht="12.75" customHeight="1" x14ac:dyDescent="0.2"/>
    <row r="635" ht="12.75" customHeight="1" x14ac:dyDescent="0.2"/>
    <row r="636" ht="12.75" customHeight="1" x14ac:dyDescent="0.2"/>
    <row r="637" ht="12.75" customHeight="1" x14ac:dyDescent="0.2"/>
    <row r="638" ht="12.75" customHeight="1" x14ac:dyDescent="0.2"/>
    <row r="639" ht="12.75" customHeight="1" x14ac:dyDescent="0.2"/>
    <row r="640" ht="12.75" customHeight="1" x14ac:dyDescent="0.2"/>
    <row r="641" ht="12.75" customHeight="1" x14ac:dyDescent="0.2"/>
    <row r="642" ht="12.75" customHeight="1" x14ac:dyDescent="0.2"/>
    <row r="643" ht="12.75" customHeight="1" x14ac:dyDescent="0.2"/>
    <row r="644" ht="12.75" customHeight="1" x14ac:dyDescent="0.2"/>
    <row r="645" ht="12.75" customHeight="1" x14ac:dyDescent="0.2"/>
    <row r="646" ht="12.75" customHeight="1" x14ac:dyDescent="0.2"/>
    <row r="647" ht="12.75" customHeight="1" x14ac:dyDescent="0.2"/>
    <row r="648" ht="12.75" customHeight="1" x14ac:dyDescent="0.2"/>
    <row r="649" ht="12.75" customHeight="1" x14ac:dyDescent="0.2"/>
    <row r="650" ht="12.75" customHeight="1" x14ac:dyDescent="0.2"/>
    <row r="651" ht="12.75" customHeight="1" x14ac:dyDescent="0.2"/>
    <row r="652" ht="12.75" customHeight="1" x14ac:dyDescent="0.2"/>
    <row r="653" ht="12.75" customHeight="1" x14ac:dyDescent="0.2"/>
    <row r="654" ht="12.75" customHeight="1" x14ac:dyDescent="0.2"/>
    <row r="655" ht="12.75" customHeight="1" x14ac:dyDescent="0.2"/>
    <row r="656" ht="12.75" customHeight="1" x14ac:dyDescent="0.2"/>
    <row r="657" ht="12.75" customHeight="1" x14ac:dyDescent="0.2"/>
    <row r="658" ht="12.75" customHeight="1" x14ac:dyDescent="0.2"/>
    <row r="659" ht="12.75" customHeight="1" x14ac:dyDescent="0.2"/>
    <row r="660" ht="12.75" customHeight="1" x14ac:dyDescent="0.2"/>
    <row r="661" ht="12.75" customHeight="1" x14ac:dyDescent="0.2"/>
    <row r="662" ht="12.75" customHeight="1" x14ac:dyDescent="0.2"/>
    <row r="663" ht="12.75" customHeight="1" x14ac:dyDescent="0.2"/>
    <row r="664" ht="12.75" customHeight="1" x14ac:dyDescent="0.2"/>
    <row r="665" ht="12.75" customHeight="1" x14ac:dyDescent="0.2"/>
    <row r="666" ht="12.75" customHeight="1" x14ac:dyDescent="0.2"/>
    <row r="667" ht="12.75" customHeight="1" x14ac:dyDescent="0.2"/>
    <row r="668" ht="12.75" customHeight="1" x14ac:dyDescent="0.2"/>
    <row r="669" ht="12.75" customHeight="1" x14ac:dyDescent="0.2"/>
    <row r="670" ht="12.75" customHeight="1" x14ac:dyDescent="0.2"/>
    <row r="671" ht="12.75" customHeight="1" x14ac:dyDescent="0.2"/>
    <row r="672" ht="12.75" customHeight="1" x14ac:dyDescent="0.2"/>
    <row r="673" ht="12.75" customHeight="1" x14ac:dyDescent="0.2"/>
    <row r="674" ht="12.75" customHeight="1" x14ac:dyDescent="0.2"/>
    <row r="675" ht="12.75" customHeight="1" x14ac:dyDescent="0.2"/>
    <row r="676" ht="12.75" customHeight="1" x14ac:dyDescent="0.2"/>
    <row r="677" ht="12.75" customHeight="1" x14ac:dyDescent="0.2"/>
    <row r="678" ht="12.75" customHeight="1" x14ac:dyDescent="0.2"/>
    <row r="679" ht="12.75" customHeight="1" x14ac:dyDescent="0.2"/>
    <row r="680" ht="12.75" customHeight="1" x14ac:dyDescent="0.2"/>
    <row r="681" ht="12.75" customHeight="1" x14ac:dyDescent="0.2"/>
    <row r="682" ht="12.75" customHeight="1" x14ac:dyDescent="0.2"/>
    <row r="683" ht="12.75" customHeight="1" x14ac:dyDescent="0.2"/>
    <row r="684" ht="12.75" customHeight="1" x14ac:dyDescent="0.2"/>
    <row r="685" ht="12.75" customHeight="1" x14ac:dyDescent="0.2"/>
    <row r="686" ht="12.75" customHeight="1" x14ac:dyDescent="0.2"/>
    <row r="687" ht="12.75" customHeight="1" x14ac:dyDescent="0.2"/>
    <row r="688" ht="12.75" customHeight="1" x14ac:dyDescent="0.2"/>
    <row r="689" ht="12.75" customHeight="1" x14ac:dyDescent="0.2"/>
    <row r="690" ht="12.75" customHeight="1" x14ac:dyDescent="0.2"/>
    <row r="691" ht="12.75" customHeight="1" x14ac:dyDescent="0.2"/>
    <row r="692" ht="12.75" customHeight="1" x14ac:dyDescent="0.2"/>
    <row r="693" ht="12.75" customHeight="1" x14ac:dyDescent="0.2"/>
    <row r="694" ht="12.75" customHeight="1" x14ac:dyDescent="0.2"/>
    <row r="695" ht="12.75" customHeight="1" x14ac:dyDescent="0.2"/>
    <row r="696" ht="12.75" customHeight="1" x14ac:dyDescent="0.2"/>
    <row r="697" ht="12.75" customHeight="1" x14ac:dyDescent="0.2"/>
    <row r="698" ht="12.75" customHeight="1" x14ac:dyDescent="0.2"/>
    <row r="699" ht="12.75" customHeight="1" x14ac:dyDescent="0.2"/>
    <row r="700" ht="12.75" customHeight="1" x14ac:dyDescent="0.2"/>
    <row r="701" ht="12.75" customHeight="1" x14ac:dyDescent="0.2"/>
    <row r="702" ht="12.75" customHeight="1" x14ac:dyDescent="0.2"/>
    <row r="703" ht="12.75" customHeight="1" x14ac:dyDescent="0.2"/>
    <row r="704" ht="12.75" customHeight="1" x14ac:dyDescent="0.2"/>
    <row r="705" ht="12.75" customHeight="1" x14ac:dyDescent="0.2"/>
    <row r="706" ht="12.75" customHeight="1" x14ac:dyDescent="0.2"/>
    <row r="707" ht="12.75" customHeight="1" x14ac:dyDescent="0.2"/>
    <row r="708" ht="12.75" customHeight="1" x14ac:dyDescent="0.2"/>
    <row r="709" ht="12.75" customHeight="1" x14ac:dyDescent="0.2"/>
    <row r="710" ht="12.75" customHeight="1" x14ac:dyDescent="0.2"/>
    <row r="711" ht="12.75" customHeight="1" x14ac:dyDescent="0.2"/>
    <row r="712" ht="12.75" customHeight="1" x14ac:dyDescent="0.2"/>
    <row r="713" ht="12.75" customHeight="1" x14ac:dyDescent="0.2"/>
    <row r="714" ht="12.75" customHeight="1" x14ac:dyDescent="0.2"/>
    <row r="715" ht="12.75" customHeight="1" x14ac:dyDescent="0.2"/>
    <row r="716" ht="12.75" customHeight="1" x14ac:dyDescent="0.2"/>
    <row r="717" ht="12.75" customHeight="1" x14ac:dyDescent="0.2"/>
    <row r="718" ht="12.75" customHeight="1" x14ac:dyDescent="0.2"/>
    <row r="719" ht="12.75" customHeight="1" x14ac:dyDescent="0.2"/>
    <row r="720" ht="12.75" customHeight="1" x14ac:dyDescent="0.2"/>
    <row r="721" ht="12.75" customHeight="1" x14ac:dyDescent="0.2"/>
    <row r="722" ht="12.75" customHeight="1" x14ac:dyDescent="0.2"/>
    <row r="723" ht="12.75" customHeight="1" x14ac:dyDescent="0.2"/>
    <row r="724" ht="12.75" customHeight="1" x14ac:dyDescent="0.2"/>
    <row r="725" ht="12.75" customHeight="1" x14ac:dyDescent="0.2"/>
    <row r="726" ht="12.75" customHeight="1" x14ac:dyDescent="0.2"/>
    <row r="727" ht="12.75" customHeight="1" x14ac:dyDescent="0.2"/>
    <row r="728" ht="12.75" customHeight="1" x14ac:dyDescent="0.2"/>
    <row r="729" ht="12.75" customHeight="1" x14ac:dyDescent="0.2"/>
    <row r="730" ht="12.75" customHeight="1" x14ac:dyDescent="0.2"/>
    <row r="731" ht="12.75" customHeight="1" x14ac:dyDescent="0.2"/>
    <row r="732" ht="12.75" customHeight="1" x14ac:dyDescent="0.2"/>
    <row r="733" ht="12.75" customHeight="1" x14ac:dyDescent="0.2"/>
    <row r="734" ht="12.75" customHeight="1" x14ac:dyDescent="0.2"/>
    <row r="735" ht="12.75" customHeight="1" x14ac:dyDescent="0.2"/>
    <row r="736" ht="12.75" customHeight="1" x14ac:dyDescent="0.2"/>
    <row r="737" ht="12.75" customHeight="1" x14ac:dyDescent="0.2"/>
    <row r="738" ht="12.75" customHeight="1" x14ac:dyDescent="0.2"/>
    <row r="739" ht="12.75" customHeight="1" x14ac:dyDescent="0.2"/>
    <row r="740" ht="12.75" customHeight="1" x14ac:dyDescent="0.2"/>
    <row r="741" ht="12.75" customHeight="1" x14ac:dyDescent="0.2"/>
    <row r="742" ht="12.75" customHeight="1" x14ac:dyDescent="0.2"/>
    <row r="743" ht="12.75" customHeight="1" x14ac:dyDescent="0.2"/>
    <row r="744" ht="12.75" customHeight="1" x14ac:dyDescent="0.2"/>
    <row r="745" ht="12.75" customHeight="1" x14ac:dyDescent="0.2"/>
    <row r="746" ht="12.75" customHeight="1" x14ac:dyDescent="0.2"/>
    <row r="747" ht="12.75" customHeight="1" x14ac:dyDescent="0.2"/>
    <row r="748" ht="12.75" customHeight="1" x14ac:dyDescent="0.2"/>
    <row r="749" ht="12.75" customHeight="1" x14ac:dyDescent="0.2"/>
    <row r="750" ht="12.75" customHeight="1" x14ac:dyDescent="0.2"/>
    <row r="751" ht="12.75" customHeight="1" x14ac:dyDescent="0.2"/>
    <row r="752" ht="12.75" customHeight="1" x14ac:dyDescent="0.2"/>
    <row r="753" ht="12.75" customHeight="1" x14ac:dyDescent="0.2"/>
    <row r="754" ht="12.75" customHeight="1" x14ac:dyDescent="0.2"/>
    <row r="755" ht="12.75" customHeight="1" x14ac:dyDescent="0.2"/>
    <row r="756" ht="12.75" customHeight="1" x14ac:dyDescent="0.2"/>
    <row r="757" ht="12.75" customHeight="1" x14ac:dyDescent="0.2"/>
    <row r="758" ht="12.75" customHeight="1" x14ac:dyDescent="0.2"/>
    <row r="759" ht="12.75" customHeight="1" x14ac:dyDescent="0.2"/>
    <row r="760" ht="12.75" customHeight="1" x14ac:dyDescent="0.2"/>
    <row r="761" ht="12.75" customHeight="1" x14ac:dyDescent="0.2"/>
    <row r="762" ht="12.75" customHeight="1" x14ac:dyDescent="0.2"/>
    <row r="763" ht="12.75" customHeight="1" x14ac:dyDescent="0.2"/>
    <row r="764" ht="12.75" customHeight="1" x14ac:dyDescent="0.2"/>
    <row r="765" ht="12.75" customHeight="1" x14ac:dyDescent="0.2"/>
    <row r="766" ht="12.75" customHeight="1" x14ac:dyDescent="0.2"/>
    <row r="767" ht="12.75" customHeight="1" x14ac:dyDescent="0.2"/>
    <row r="768" ht="12.75" customHeight="1" x14ac:dyDescent="0.2"/>
    <row r="769" ht="12.75" customHeight="1" x14ac:dyDescent="0.2"/>
    <row r="770" ht="12.75" customHeight="1" x14ac:dyDescent="0.2"/>
    <row r="771" ht="12.75" customHeight="1" x14ac:dyDescent="0.2"/>
    <row r="772" ht="12.75" customHeight="1" x14ac:dyDescent="0.2"/>
    <row r="773" ht="12.75" customHeight="1" x14ac:dyDescent="0.2"/>
    <row r="774" ht="12.75" customHeight="1" x14ac:dyDescent="0.2"/>
    <row r="775" ht="12.75" customHeight="1" x14ac:dyDescent="0.2"/>
    <row r="776" ht="12.75" customHeight="1" x14ac:dyDescent="0.2"/>
    <row r="777" ht="12.75" customHeight="1" x14ac:dyDescent="0.2"/>
    <row r="778" ht="12.75" customHeight="1" x14ac:dyDescent="0.2"/>
    <row r="779" ht="12.75" customHeight="1" x14ac:dyDescent="0.2"/>
    <row r="780" ht="12.75" customHeight="1" x14ac:dyDescent="0.2"/>
    <row r="781" ht="12.75" customHeight="1" x14ac:dyDescent="0.2"/>
    <row r="782" ht="12.75" customHeight="1" x14ac:dyDescent="0.2"/>
    <row r="783" ht="12.75" customHeight="1" x14ac:dyDescent="0.2"/>
    <row r="784" ht="12.75" customHeight="1" x14ac:dyDescent="0.2"/>
    <row r="785" ht="12.75" customHeight="1" x14ac:dyDescent="0.2"/>
    <row r="786" ht="12.75" customHeight="1" x14ac:dyDescent="0.2"/>
    <row r="787" ht="12.75" customHeight="1" x14ac:dyDescent="0.2"/>
    <row r="788" ht="12.75" customHeight="1" x14ac:dyDescent="0.2"/>
    <row r="789" ht="12.75" customHeight="1" x14ac:dyDescent="0.2"/>
    <row r="790" ht="12.75" customHeight="1" x14ac:dyDescent="0.2"/>
    <row r="791" ht="12.75" customHeight="1" x14ac:dyDescent="0.2"/>
    <row r="792" ht="12.75" customHeight="1" x14ac:dyDescent="0.2"/>
    <row r="793" ht="12.75" customHeight="1" x14ac:dyDescent="0.2"/>
    <row r="794" ht="12.75" customHeight="1" x14ac:dyDescent="0.2"/>
    <row r="795" ht="12.75" customHeight="1" x14ac:dyDescent="0.2"/>
    <row r="796" ht="12.75" customHeight="1" x14ac:dyDescent="0.2"/>
    <row r="797" ht="12.75" customHeight="1" x14ac:dyDescent="0.2"/>
    <row r="798" ht="12.75" customHeight="1" x14ac:dyDescent="0.2"/>
    <row r="799" ht="12.75" customHeight="1" x14ac:dyDescent="0.2"/>
    <row r="800" ht="12.75" customHeight="1" x14ac:dyDescent="0.2"/>
    <row r="801" ht="12.75" customHeight="1" x14ac:dyDescent="0.2"/>
    <row r="802" ht="12.75" customHeight="1" x14ac:dyDescent="0.2"/>
    <row r="803" ht="12.75" customHeight="1" x14ac:dyDescent="0.2"/>
    <row r="804" ht="12.75" customHeight="1" x14ac:dyDescent="0.2"/>
    <row r="805" ht="12.75" customHeight="1" x14ac:dyDescent="0.2"/>
    <row r="806" ht="12.75" customHeight="1" x14ac:dyDescent="0.2"/>
    <row r="807" ht="12.75" customHeight="1" x14ac:dyDescent="0.2"/>
    <row r="808" ht="12.75" customHeight="1" x14ac:dyDescent="0.2"/>
    <row r="809" ht="12.75" customHeight="1" x14ac:dyDescent="0.2"/>
    <row r="810" ht="12.75" customHeight="1" x14ac:dyDescent="0.2"/>
    <row r="811" ht="12.75" customHeight="1" x14ac:dyDescent="0.2"/>
    <row r="812" ht="12.75" customHeight="1" x14ac:dyDescent="0.2"/>
    <row r="813" ht="12.75" customHeight="1" x14ac:dyDescent="0.2"/>
    <row r="814" ht="12.75" customHeight="1" x14ac:dyDescent="0.2"/>
    <row r="815" ht="12.75" customHeight="1" x14ac:dyDescent="0.2"/>
    <row r="816" ht="12.75" customHeight="1" x14ac:dyDescent="0.2"/>
    <row r="817" ht="12.75" customHeight="1" x14ac:dyDescent="0.2"/>
    <row r="818" ht="12.75" customHeight="1" x14ac:dyDescent="0.2"/>
    <row r="819" ht="12.75" customHeight="1" x14ac:dyDescent="0.2"/>
    <row r="820" ht="12.75" customHeight="1" x14ac:dyDescent="0.2"/>
    <row r="821" ht="12.75" customHeight="1" x14ac:dyDescent="0.2"/>
    <row r="822" ht="12.75" customHeight="1" x14ac:dyDescent="0.2"/>
    <row r="823" ht="12.75" customHeight="1" x14ac:dyDescent="0.2"/>
    <row r="824" ht="12.75" customHeight="1" x14ac:dyDescent="0.2"/>
    <row r="825" ht="12.75" customHeight="1" x14ac:dyDescent="0.2"/>
    <row r="826" ht="12.75" customHeight="1" x14ac:dyDescent="0.2"/>
    <row r="827" ht="12.75" customHeight="1" x14ac:dyDescent="0.2"/>
    <row r="828" ht="12.75" customHeight="1" x14ac:dyDescent="0.2"/>
    <row r="829" ht="12.75" customHeight="1" x14ac:dyDescent="0.2"/>
    <row r="830" ht="12.75" customHeight="1" x14ac:dyDescent="0.2"/>
    <row r="831" ht="12.75" customHeight="1" x14ac:dyDescent="0.2"/>
    <row r="832" ht="12.75" customHeight="1" x14ac:dyDescent="0.2"/>
    <row r="833" ht="12.75" customHeight="1" x14ac:dyDescent="0.2"/>
    <row r="834" ht="12.75" customHeight="1" x14ac:dyDescent="0.2"/>
    <row r="835" ht="12.75" customHeight="1" x14ac:dyDescent="0.2"/>
    <row r="836" ht="12.75" customHeight="1" x14ac:dyDescent="0.2"/>
    <row r="837" ht="12.75" customHeight="1" x14ac:dyDescent="0.2"/>
    <row r="838" ht="12.75" customHeight="1" x14ac:dyDescent="0.2"/>
    <row r="839" ht="12.75" customHeight="1" x14ac:dyDescent="0.2"/>
    <row r="840" ht="12.75" customHeight="1" x14ac:dyDescent="0.2"/>
    <row r="841" ht="12.75" customHeight="1" x14ac:dyDescent="0.2"/>
    <row r="842" ht="12.75" customHeight="1" x14ac:dyDescent="0.2"/>
    <row r="843" ht="12.75" customHeight="1" x14ac:dyDescent="0.2"/>
    <row r="844" ht="12.75" customHeight="1" x14ac:dyDescent="0.2"/>
    <row r="845" ht="12.75" customHeight="1" x14ac:dyDescent="0.2"/>
    <row r="846" ht="12.75" customHeight="1" x14ac:dyDescent="0.2"/>
    <row r="847" ht="12.75" customHeight="1" x14ac:dyDescent="0.2"/>
    <row r="848" ht="12.75" customHeight="1" x14ac:dyDescent="0.2"/>
    <row r="849" ht="12.75" customHeight="1" x14ac:dyDescent="0.2"/>
    <row r="850" ht="12.75" customHeight="1" x14ac:dyDescent="0.2"/>
    <row r="851" ht="12.75" customHeight="1" x14ac:dyDescent="0.2"/>
    <row r="852" ht="12.75" customHeight="1" x14ac:dyDescent="0.2"/>
    <row r="853" ht="12.75" customHeight="1" x14ac:dyDescent="0.2"/>
    <row r="854" ht="12.75" customHeight="1" x14ac:dyDescent="0.2"/>
    <row r="855" ht="12.75" customHeight="1" x14ac:dyDescent="0.2"/>
    <row r="856" ht="12.75" customHeight="1" x14ac:dyDescent="0.2"/>
    <row r="857" ht="12.75" customHeight="1" x14ac:dyDescent="0.2"/>
    <row r="858" ht="12.75" customHeight="1" x14ac:dyDescent="0.2"/>
    <row r="859" ht="12.75" customHeight="1" x14ac:dyDescent="0.2"/>
    <row r="860" ht="12.75" customHeight="1" x14ac:dyDescent="0.2"/>
    <row r="861" ht="12.75" customHeight="1" x14ac:dyDescent="0.2"/>
    <row r="862" ht="12.75" customHeight="1" x14ac:dyDescent="0.2"/>
    <row r="863" ht="12.75" customHeight="1" x14ac:dyDescent="0.2"/>
    <row r="864" ht="12.75" customHeight="1" x14ac:dyDescent="0.2"/>
    <row r="865" ht="12.75" customHeight="1" x14ac:dyDescent="0.2"/>
    <row r="866" ht="12.75" customHeight="1" x14ac:dyDescent="0.2"/>
    <row r="867" ht="12.75" customHeight="1" x14ac:dyDescent="0.2"/>
    <row r="868" ht="12.75" customHeight="1" x14ac:dyDescent="0.2"/>
    <row r="869" ht="12.75" customHeight="1" x14ac:dyDescent="0.2"/>
    <row r="870" ht="12.75" customHeight="1" x14ac:dyDescent="0.2"/>
    <row r="871" ht="12.75" customHeight="1" x14ac:dyDescent="0.2"/>
    <row r="872" ht="12.75" customHeight="1" x14ac:dyDescent="0.2"/>
    <row r="873" ht="12.75" customHeight="1" x14ac:dyDescent="0.2"/>
    <row r="874" ht="12.75" customHeight="1" x14ac:dyDescent="0.2"/>
    <row r="875" ht="12.75" customHeight="1" x14ac:dyDescent="0.2"/>
    <row r="876" ht="12.75" customHeight="1" x14ac:dyDescent="0.2"/>
    <row r="877" ht="12.75" customHeight="1" x14ac:dyDescent="0.2"/>
    <row r="878" ht="12.75" customHeight="1" x14ac:dyDescent="0.2"/>
    <row r="879" ht="12.75" customHeight="1" x14ac:dyDescent="0.2"/>
    <row r="880" ht="12.75" customHeight="1" x14ac:dyDescent="0.2"/>
    <row r="881" ht="12.75" customHeight="1" x14ac:dyDescent="0.2"/>
    <row r="882" ht="12.75" customHeight="1" x14ac:dyDescent="0.2"/>
    <row r="883" ht="12.75" customHeight="1" x14ac:dyDescent="0.2"/>
    <row r="884" ht="12.75" customHeight="1" x14ac:dyDescent="0.2"/>
    <row r="885" ht="12.75" customHeight="1" x14ac:dyDescent="0.2"/>
    <row r="886" ht="12.75" customHeight="1" x14ac:dyDescent="0.2"/>
    <row r="887" ht="12.75" customHeight="1" x14ac:dyDescent="0.2"/>
    <row r="888" ht="12.75" customHeight="1" x14ac:dyDescent="0.2"/>
    <row r="889" ht="12.75" customHeight="1" x14ac:dyDescent="0.2"/>
    <row r="890" ht="12.75" customHeight="1" x14ac:dyDescent="0.2"/>
    <row r="891" ht="12.75" customHeight="1" x14ac:dyDescent="0.2"/>
    <row r="892" ht="12.75" customHeight="1" x14ac:dyDescent="0.2"/>
    <row r="893" ht="12.75" customHeight="1" x14ac:dyDescent="0.2"/>
    <row r="894" ht="12.75" customHeight="1" x14ac:dyDescent="0.2"/>
    <row r="895" ht="12.75" customHeight="1" x14ac:dyDescent="0.2"/>
    <row r="896" ht="12.75" customHeight="1" x14ac:dyDescent="0.2"/>
    <row r="897" ht="12.75" customHeight="1" x14ac:dyDescent="0.2"/>
    <row r="898" ht="12.75" customHeight="1" x14ac:dyDescent="0.2"/>
    <row r="899" ht="12.75" customHeight="1" x14ac:dyDescent="0.2"/>
    <row r="900" ht="12.75" customHeight="1" x14ac:dyDescent="0.2"/>
    <row r="901" ht="12.75" customHeight="1" x14ac:dyDescent="0.2"/>
    <row r="902" ht="12.75" customHeight="1" x14ac:dyDescent="0.2"/>
    <row r="903" ht="12.75" customHeight="1" x14ac:dyDescent="0.2"/>
    <row r="904" ht="12.75" customHeight="1" x14ac:dyDescent="0.2"/>
    <row r="905" ht="12.75" customHeight="1" x14ac:dyDescent="0.2"/>
    <row r="906" ht="12.75" customHeight="1" x14ac:dyDescent="0.2"/>
    <row r="907" ht="12.75" customHeight="1" x14ac:dyDescent="0.2"/>
    <row r="908" ht="12.75" customHeight="1" x14ac:dyDescent="0.2"/>
    <row r="909" ht="12.75" customHeight="1" x14ac:dyDescent="0.2"/>
    <row r="910" ht="12.75" customHeight="1" x14ac:dyDescent="0.2"/>
    <row r="911" ht="12.75" customHeight="1" x14ac:dyDescent="0.2"/>
    <row r="912" ht="12.75" customHeight="1" x14ac:dyDescent="0.2"/>
    <row r="913" ht="12.75" customHeight="1" x14ac:dyDescent="0.2"/>
    <row r="914" ht="12.75" customHeight="1" x14ac:dyDescent="0.2"/>
    <row r="915" ht="12.75" customHeight="1" x14ac:dyDescent="0.2"/>
    <row r="916" ht="12.75" customHeight="1" x14ac:dyDescent="0.2"/>
    <row r="917" ht="12.75" customHeight="1" x14ac:dyDescent="0.2"/>
    <row r="918" ht="12.75" customHeight="1" x14ac:dyDescent="0.2"/>
    <row r="919" ht="12.75" customHeight="1" x14ac:dyDescent="0.2"/>
    <row r="920" ht="12.75" customHeight="1" x14ac:dyDescent="0.2"/>
    <row r="921" ht="12.75" customHeight="1" x14ac:dyDescent="0.2"/>
    <row r="922" ht="12.75" customHeight="1" x14ac:dyDescent="0.2"/>
    <row r="923" ht="12.75" customHeight="1" x14ac:dyDescent="0.2"/>
    <row r="924" ht="12.75" customHeight="1" x14ac:dyDescent="0.2"/>
    <row r="925" ht="12.75" customHeight="1" x14ac:dyDescent="0.2"/>
    <row r="926" ht="12.75" customHeight="1" x14ac:dyDescent="0.2"/>
    <row r="927" ht="12.75" customHeight="1" x14ac:dyDescent="0.2"/>
    <row r="928" ht="12.75" customHeight="1" x14ac:dyDescent="0.2"/>
    <row r="929" ht="12.75" customHeight="1" x14ac:dyDescent="0.2"/>
    <row r="930" ht="12.75" customHeight="1" x14ac:dyDescent="0.2"/>
    <row r="931" ht="12.75" customHeight="1" x14ac:dyDescent="0.2"/>
    <row r="932" ht="12.75" customHeight="1" x14ac:dyDescent="0.2"/>
    <row r="933" ht="12.75" customHeight="1" x14ac:dyDescent="0.2"/>
    <row r="934" ht="12.75" customHeight="1" x14ac:dyDescent="0.2"/>
    <row r="935" ht="12.75" customHeight="1" x14ac:dyDescent="0.2"/>
    <row r="936" ht="12.75" customHeight="1" x14ac:dyDescent="0.2"/>
    <row r="937" ht="12.75" customHeight="1" x14ac:dyDescent="0.2"/>
    <row r="938" ht="12.75" customHeight="1" x14ac:dyDescent="0.2"/>
    <row r="939" ht="12.75" customHeight="1" x14ac:dyDescent="0.2"/>
    <row r="940" ht="12.75" customHeight="1" x14ac:dyDescent="0.2"/>
    <row r="941" ht="12.75" customHeight="1" x14ac:dyDescent="0.2"/>
    <row r="942" ht="12.75" customHeight="1" x14ac:dyDescent="0.2"/>
    <row r="943" ht="12.75" customHeight="1" x14ac:dyDescent="0.2"/>
    <row r="944" ht="12.75" customHeight="1" x14ac:dyDescent="0.2"/>
    <row r="945" ht="12.75" customHeight="1" x14ac:dyDescent="0.2"/>
    <row r="946" ht="12.75" customHeight="1" x14ac:dyDescent="0.2"/>
    <row r="947" ht="12.75" customHeight="1" x14ac:dyDescent="0.2"/>
    <row r="948" ht="12.75" customHeight="1" x14ac:dyDescent="0.2"/>
    <row r="949" ht="12.75" customHeight="1" x14ac:dyDescent="0.2"/>
    <row r="950" ht="12.75" customHeight="1" x14ac:dyDescent="0.2"/>
    <row r="951" ht="12.75" customHeight="1" x14ac:dyDescent="0.2"/>
    <row r="952" ht="12.75" customHeight="1" x14ac:dyDescent="0.2"/>
    <row r="953" ht="12.75" customHeight="1" x14ac:dyDescent="0.2"/>
    <row r="954" ht="12.75" customHeight="1" x14ac:dyDescent="0.2"/>
    <row r="955" ht="12.75" customHeight="1" x14ac:dyDescent="0.2"/>
    <row r="956" ht="12.75" customHeight="1" x14ac:dyDescent="0.2"/>
    <row r="957" ht="12.75" customHeight="1" x14ac:dyDescent="0.2"/>
    <row r="958" ht="12.75" customHeight="1" x14ac:dyDescent="0.2"/>
    <row r="959" ht="12.75" customHeight="1" x14ac:dyDescent="0.2"/>
    <row r="960" ht="12.75" customHeight="1" x14ac:dyDescent="0.2"/>
    <row r="961" ht="12.75" customHeight="1" x14ac:dyDescent="0.2"/>
    <row r="962" ht="12.75" customHeight="1" x14ac:dyDescent="0.2"/>
    <row r="963" ht="12.75" customHeight="1" x14ac:dyDescent="0.2"/>
    <row r="964" ht="12.75" customHeight="1" x14ac:dyDescent="0.2"/>
    <row r="965" ht="12.75" customHeight="1" x14ac:dyDescent="0.2"/>
    <row r="966" ht="12.75" customHeight="1" x14ac:dyDescent="0.2"/>
    <row r="967" ht="12.75" customHeight="1" x14ac:dyDescent="0.2"/>
    <row r="968" ht="12.75" customHeight="1" x14ac:dyDescent="0.2"/>
    <row r="969" ht="12.75" customHeight="1" x14ac:dyDescent="0.2"/>
    <row r="970" ht="12.75" customHeight="1" x14ac:dyDescent="0.2"/>
    <row r="971" ht="12.75" customHeight="1" x14ac:dyDescent="0.2"/>
    <row r="972" ht="12.75" customHeight="1" x14ac:dyDescent="0.2"/>
    <row r="973" ht="12.75" customHeight="1" x14ac:dyDescent="0.2"/>
    <row r="974" ht="12.75" customHeight="1" x14ac:dyDescent="0.2"/>
    <row r="975" ht="12.75" customHeight="1" x14ac:dyDescent="0.2"/>
    <row r="976" ht="12.75" customHeight="1" x14ac:dyDescent="0.2"/>
    <row r="977" ht="12.75" customHeight="1" x14ac:dyDescent="0.2"/>
    <row r="978" ht="12.75" customHeight="1" x14ac:dyDescent="0.2"/>
    <row r="979" ht="12.75" customHeight="1" x14ac:dyDescent="0.2"/>
    <row r="980" ht="12.75" customHeight="1" x14ac:dyDescent="0.2"/>
    <row r="981" ht="12.75" customHeight="1" x14ac:dyDescent="0.2"/>
    <row r="982" ht="12.75" customHeight="1" x14ac:dyDescent="0.2"/>
    <row r="983" ht="12.75" customHeight="1" x14ac:dyDescent="0.2"/>
    <row r="984" ht="12.75" customHeight="1" x14ac:dyDescent="0.2"/>
    <row r="985" ht="12.75" customHeight="1" x14ac:dyDescent="0.2"/>
    <row r="986" ht="12.75" customHeight="1" x14ac:dyDescent="0.2"/>
    <row r="987" ht="12.75" customHeight="1" x14ac:dyDescent="0.2"/>
    <row r="988" ht="12.75" customHeight="1" x14ac:dyDescent="0.2"/>
    <row r="989" ht="12.75" customHeight="1" x14ac:dyDescent="0.2"/>
    <row r="990" ht="12.75" customHeight="1" x14ac:dyDescent="0.2"/>
    <row r="991" ht="12.75" customHeight="1" x14ac:dyDescent="0.2"/>
    <row r="992" ht="12.75" customHeight="1" x14ac:dyDescent="0.2"/>
    <row r="993" ht="12.75" customHeight="1" x14ac:dyDescent="0.2"/>
    <row r="994" ht="12.75" customHeight="1" x14ac:dyDescent="0.2"/>
    <row r="995" ht="12.75" customHeight="1" x14ac:dyDescent="0.2"/>
    <row r="996" ht="12.75" customHeight="1" x14ac:dyDescent="0.2"/>
    <row r="997" ht="12.75" customHeight="1" x14ac:dyDescent="0.2"/>
    <row r="998" ht="12.75" customHeight="1" x14ac:dyDescent="0.2"/>
    <row r="999" ht="12.75" customHeight="1" x14ac:dyDescent="0.2"/>
    <row r="1000" ht="12.75" customHeight="1" x14ac:dyDescent="0.2"/>
  </sheetData>
  <conditionalFormatting sqref="D3">
    <cfRule type="notContainsBlanks" dxfId="7" priority="1">
      <formula>LEN(TRIM(D3))&gt;0</formula>
    </cfRule>
  </conditionalFormatting>
  <dataValidations count="3">
    <dataValidation type="list" allowBlank="1" showErrorMessage="1" sqref="E9:E37" xr:uid="{00000000-0002-0000-1A00-000000000000}">
      <formula1>"_,Leeg,Restafval,E-Waste,Metaal,Restafval + Metaal,Restafval + E-Waste,E-Waste + Metaal,Restafval + E-Waste + Metaal"</formula1>
    </dataValidation>
    <dataValidation type="list" allowBlank="1" showErrorMessage="1" sqref="D8:D37" xr:uid="{00000000-0002-0000-1A00-000001000000}">
      <formula1>$B$83:$B$98</formula1>
    </dataValidation>
    <dataValidation type="list" allowBlank="1" showErrorMessage="1" sqref="G9:G37" xr:uid="{00000000-0002-0000-1A00-000002000000}">
      <formula1>"_,Geen brandstof,Diesel,Benzine,LPG,CNG/LNG,Waterstof,Elektrisch"</formula1>
    </dataValidation>
  </dataValidations>
  <pageMargins left="0.78749999999999998" right="0.78749999999999998" top="1.0249999999999999" bottom="1.0249999999999999" header="0" footer="0"/>
  <pageSetup paperSize="9" orientation="portrait"/>
  <headerFooter>
    <oddHeader>&amp;C&amp;A</oddHeader>
    <oddFooter>&amp;CPage &amp;P</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K1000"/>
  <sheetViews>
    <sheetView workbookViewId="0">
      <selection activeCell="E4" sqref="E4"/>
    </sheetView>
  </sheetViews>
  <sheetFormatPr defaultColWidth="14.42578125" defaultRowHeight="15" customHeight="1" x14ac:dyDescent="0.2"/>
  <cols>
    <col min="1" max="2" width="11.5703125" customWidth="1"/>
    <col min="3" max="3" width="26.42578125" customWidth="1"/>
    <col min="4" max="4" width="62.5703125" customWidth="1"/>
    <col min="5" max="5" width="18.5703125" customWidth="1"/>
    <col min="6" max="6" width="21.85546875" customWidth="1"/>
    <col min="7" max="7" width="43.85546875" customWidth="1"/>
    <col min="8" max="8" width="26.42578125" customWidth="1"/>
    <col min="9" max="9" width="11.5703125" customWidth="1"/>
    <col min="10" max="10" width="33.85546875" customWidth="1"/>
    <col min="11" max="26" width="11.5703125" customWidth="1"/>
  </cols>
  <sheetData>
    <row r="1" spans="1:11" ht="12.75" customHeight="1" x14ac:dyDescent="0.2">
      <c r="A1" s="1"/>
      <c r="B1" s="2"/>
      <c r="C1" s="2"/>
      <c r="D1" s="2"/>
      <c r="E1" s="2"/>
      <c r="F1" s="2"/>
      <c r="G1" s="2"/>
      <c r="H1" s="2"/>
      <c r="I1" s="2"/>
      <c r="J1" s="65"/>
      <c r="K1" s="2"/>
    </row>
    <row r="2" spans="1:11" ht="12.75" customHeight="1" x14ac:dyDescent="0.2">
      <c r="A2" s="1"/>
      <c r="B2" s="8"/>
      <c r="C2" s="7" t="s">
        <v>469</v>
      </c>
      <c r="D2" s="8"/>
      <c r="E2" s="8"/>
      <c r="F2" s="8"/>
      <c r="G2" s="8"/>
      <c r="H2" s="8"/>
      <c r="I2" s="8"/>
      <c r="J2" s="33"/>
      <c r="K2" s="2"/>
    </row>
    <row r="3" spans="1:11" ht="12.75" customHeight="1" x14ac:dyDescent="0.4">
      <c r="A3" s="1"/>
      <c r="B3" s="8"/>
      <c r="C3" s="7" t="s">
        <v>417</v>
      </c>
      <c r="E3" s="54" t="str">
        <f>IF(ISBLANK(D3),"Voer de frequentie in van deze route!","ok")</f>
        <v>Voer de frequentie in van deze route!</v>
      </c>
      <c r="F3" s="8"/>
      <c r="G3" s="8"/>
      <c r="H3" s="8"/>
      <c r="I3" s="8"/>
      <c r="J3" s="33"/>
      <c r="K3" s="2"/>
    </row>
    <row r="4" spans="1:11" ht="12.75" customHeight="1" x14ac:dyDescent="0.4">
      <c r="A4" s="1"/>
      <c r="B4" s="8"/>
      <c r="C4" s="7" t="s">
        <v>122</v>
      </c>
      <c r="D4" s="8">
        <f>Voertuigen!D105</f>
        <v>0</v>
      </c>
      <c r="E4" s="54" t="str">
        <f>IF(OR(ISBLANK(D4),D4=0),"Voer een voertuig in bij tabblad voertuigen!","ok")</f>
        <v>Voer een voertuig in bij tabblad voertuigen!</v>
      </c>
      <c r="F4" s="8"/>
      <c r="G4" s="8"/>
      <c r="H4" s="8"/>
      <c r="I4" s="8"/>
      <c r="J4" s="33"/>
      <c r="K4" s="2"/>
    </row>
    <row r="5" spans="1:11" ht="12.75" customHeight="1" x14ac:dyDescent="0.4">
      <c r="A5" s="1"/>
      <c r="B5" s="8"/>
      <c r="C5" s="7" t="s">
        <v>418</v>
      </c>
      <c r="D5" s="8" t="str">
        <f>Voertuigen!E156</f>
        <v>-</v>
      </c>
      <c r="E5" s="54" t="str">
        <f>IF((D5="-"),"Voer een soort brandstof in bij tabblad voertuigen!","ok")</f>
        <v>Voer een soort brandstof in bij tabblad voertuigen!</v>
      </c>
      <c r="F5" s="8"/>
      <c r="G5" s="8"/>
      <c r="H5" s="8"/>
      <c r="I5" s="8"/>
      <c r="J5" s="33"/>
      <c r="K5" s="2"/>
    </row>
    <row r="6" spans="1:11" ht="12.75" customHeight="1" x14ac:dyDescent="0.2">
      <c r="A6" s="1"/>
      <c r="B6" s="8"/>
      <c r="C6" s="8"/>
      <c r="D6" s="8"/>
      <c r="E6" s="8"/>
      <c r="F6" s="8"/>
      <c r="G6" s="8"/>
      <c r="H6" s="8"/>
      <c r="I6" s="8"/>
      <c r="J6" s="33"/>
      <c r="K6" s="2"/>
    </row>
    <row r="7" spans="1:11" ht="12.75" customHeight="1" x14ac:dyDescent="0.2">
      <c r="A7" s="1"/>
      <c r="B7" s="8"/>
      <c r="C7" s="7" t="s">
        <v>419</v>
      </c>
      <c r="D7" s="7" t="s">
        <v>420</v>
      </c>
      <c r="E7" s="7" t="s">
        <v>421</v>
      </c>
      <c r="F7" s="7" t="s">
        <v>422</v>
      </c>
      <c r="G7" s="7" t="s">
        <v>423</v>
      </c>
      <c r="H7" s="7" t="s">
        <v>147</v>
      </c>
      <c r="I7" s="7" t="s">
        <v>424</v>
      </c>
      <c r="J7" s="7" t="s">
        <v>425</v>
      </c>
      <c r="K7" s="2"/>
    </row>
    <row r="8" spans="1:11" ht="12.75" customHeight="1" x14ac:dyDescent="0.2">
      <c r="A8" s="1"/>
      <c r="B8" s="8"/>
      <c r="C8" s="8">
        <v>1</v>
      </c>
      <c r="D8" s="39" t="s">
        <v>81</v>
      </c>
      <c r="E8" s="8" t="s">
        <v>427</v>
      </c>
      <c r="F8" s="8"/>
      <c r="G8" s="8"/>
      <c r="I8" s="8"/>
      <c r="J8" s="33"/>
      <c r="K8" s="2"/>
    </row>
    <row r="9" spans="1:11" ht="12.75" customHeight="1" x14ac:dyDescent="0.2">
      <c r="A9" s="1"/>
      <c r="B9" s="8"/>
      <c r="C9" s="8">
        <v>2</v>
      </c>
      <c r="D9" s="39" t="s">
        <v>81</v>
      </c>
      <c r="E9" s="39" t="s">
        <v>81</v>
      </c>
      <c r="G9" s="39" t="s">
        <v>81</v>
      </c>
      <c r="I9" s="8" t="str">
        <f t="shared" ref="I9:I37" si="0">IF(OR(F9="",G9="_"),IF(D9="_","","Vul de ontbrekende gegevens in"),"ok")</f>
        <v/>
      </c>
      <c r="J9" s="33" t="str">
        <f>IF(D9="_","",(IF(OR(D5=G9,D5="Hybride"),"Klopt","De ingevulde brandstofsoort klopt niet")))</f>
        <v/>
      </c>
      <c r="K9" s="2"/>
    </row>
    <row r="10" spans="1:11" ht="12.75" customHeight="1" x14ac:dyDescent="0.2">
      <c r="A10" s="1"/>
      <c r="B10" s="8"/>
      <c r="C10" s="8">
        <v>3</v>
      </c>
      <c r="D10" s="39" t="s">
        <v>81</v>
      </c>
      <c r="E10" s="39" t="s">
        <v>81</v>
      </c>
      <c r="G10" s="39" t="s">
        <v>81</v>
      </c>
      <c r="I10" s="8" t="str">
        <f t="shared" si="0"/>
        <v/>
      </c>
      <c r="J10" s="33" t="str">
        <f>IF(D10="_","",(IF(OR(D5=G10,D5="Hybride"),"Klopt","De ingevulde brandstofsoort klopt niet")))</f>
        <v/>
      </c>
      <c r="K10" s="2"/>
    </row>
    <row r="11" spans="1:11" ht="12.75" customHeight="1" x14ac:dyDescent="0.2">
      <c r="A11" s="1"/>
      <c r="B11" s="8"/>
      <c r="C11" s="8">
        <v>4</v>
      </c>
      <c r="D11" s="39" t="s">
        <v>81</v>
      </c>
      <c r="E11" s="39" t="s">
        <v>81</v>
      </c>
      <c r="G11" s="39" t="s">
        <v>81</v>
      </c>
      <c r="I11" s="8" t="str">
        <f t="shared" si="0"/>
        <v/>
      </c>
      <c r="J11" s="33" t="str">
        <f>IF(D11="_","",(IF(OR(D5=G11,D5="Hybride"),"Klopt","De ingevulde brandstofsoort klopt niet")))</f>
        <v/>
      </c>
      <c r="K11" s="2"/>
    </row>
    <row r="12" spans="1:11" ht="12.75" customHeight="1" x14ac:dyDescent="0.2">
      <c r="A12" s="1"/>
      <c r="B12" s="8"/>
      <c r="C12" s="8">
        <v>5</v>
      </c>
      <c r="D12" s="39" t="s">
        <v>81</v>
      </c>
      <c r="E12" s="39" t="s">
        <v>81</v>
      </c>
      <c r="G12" s="39" t="s">
        <v>81</v>
      </c>
      <c r="I12" s="8" t="str">
        <f t="shared" si="0"/>
        <v/>
      </c>
      <c r="J12" s="33" t="str">
        <f>IF(D12="_","",(IF(OR(D5=G12,D5="Hybride"),"Klopt","De ingevulde brandstofsoort klopt niet")))</f>
        <v/>
      </c>
      <c r="K12" s="2"/>
    </row>
    <row r="13" spans="1:11" ht="12.75" customHeight="1" x14ac:dyDescent="0.2">
      <c r="A13" s="1"/>
      <c r="B13" s="8"/>
      <c r="C13" s="8">
        <v>6</v>
      </c>
      <c r="D13" s="39" t="s">
        <v>81</v>
      </c>
      <c r="E13" s="39" t="s">
        <v>81</v>
      </c>
      <c r="G13" s="39" t="s">
        <v>81</v>
      </c>
      <c r="I13" s="8" t="str">
        <f t="shared" si="0"/>
        <v/>
      </c>
      <c r="J13" s="33" t="str">
        <f>IF(D13="_","",(IF(OR(D5=G13,D5="Hybride"),"Klopt","De ingevulde brandstofsoort klopt niet")))</f>
        <v/>
      </c>
      <c r="K13" s="2"/>
    </row>
    <row r="14" spans="1:11" ht="12.75" customHeight="1" x14ac:dyDescent="0.2">
      <c r="A14" s="1"/>
      <c r="B14" s="8"/>
      <c r="C14" s="8">
        <v>7</v>
      </c>
      <c r="D14" s="39" t="s">
        <v>81</v>
      </c>
      <c r="E14" s="39" t="s">
        <v>81</v>
      </c>
      <c r="G14" s="39" t="s">
        <v>81</v>
      </c>
      <c r="I14" s="8" t="str">
        <f t="shared" si="0"/>
        <v/>
      </c>
      <c r="J14" s="33" t="str">
        <f>IF(D14="_","",(IF(OR(D5=G14,D5="Hybride"),"Klopt","De ingevulde brandstofsoort klopt niet")))</f>
        <v/>
      </c>
      <c r="K14" s="2"/>
    </row>
    <row r="15" spans="1:11" ht="12.75" customHeight="1" x14ac:dyDescent="0.2">
      <c r="A15" s="1"/>
      <c r="B15" s="8"/>
      <c r="C15" s="8">
        <v>8</v>
      </c>
      <c r="D15" s="39" t="s">
        <v>81</v>
      </c>
      <c r="E15" s="39" t="s">
        <v>81</v>
      </c>
      <c r="G15" s="39" t="s">
        <v>81</v>
      </c>
      <c r="I15" s="8" t="str">
        <f t="shared" si="0"/>
        <v/>
      </c>
      <c r="J15" s="33" t="str">
        <f>IF(D15="_","",(IF(OR(D5=G15,D5="Hybride"),"Klopt","De ingevulde brandstofsoort klopt niet")))</f>
        <v/>
      </c>
      <c r="K15" s="2"/>
    </row>
    <row r="16" spans="1:11" ht="12.75" customHeight="1" x14ac:dyDescent="0.2">
      <c r="A16" s="1"/>
      <c r="B16" s="8"/>
      <c r="C16" s="8">
        <v>9</v>
      </c>
      <c r="D16" s="39" t="s">
        <v>81</v>
      </c>
      <c r="E16" s="39" t="s">
        <v>81</v>
      </c>
      <c r="G16" s="39" t="s">
        <v>81</v>
      </c>
      <c r="I16" s="8" t="str">
        <f t="shared" si="0"/>
        <v/>
      </c>
      <c r="J16" s="33" t="str">
        <f>IF(D16="_","",(IF(OR(D5=G16,D5="Hybride"),"Klopt","De ingevulde brandstofsoort klopt niet")))</f>
        <v/>
      </c>
      <c r="K16" s="2"/>
    </row>
    <row r="17" spans="1:11" ht="12.75" customHeight="1" x14ac:dyDescent="0.2">
      <c r="A17" s="1"/>
      <c r="B17" s="8"/>
      <c r="C17" s="8">
        <v>10</v>
      </c>
      <c r="D17" s="39" t="s">
        <v>81</v>
      </c>
      <c r="E17" s="39" t="s">
        <v>81</v>
      </c>
      <c r="G17" s="39" t="s">
        <v>81</v>
      </c>
      <c r="I17" s="8" t="str">
        <f t="shared" si="0"/>
        <v/>
      </c>
      <c r="J17" s="33" t="str">
        <f>IF(D17="_","",(IF(OR(D5=G17,D5="Hybride"),"Klopt","De ingevulde brandstofsoort klopt niet")))</f>
        <v/>
      </c>
      <c r="K17" s="2"/>
    </row>
    <row r="18" spans="1:11" ht="12.75" customHeight="1" x14ac:dyDescent="0.2">
      <c r="A18" s="1"/>
      <c r="B18" s="8"/>
      <c r="C18" s="8">
        <v>11</v>
      </c>
      <c r="D18" s="39" t="s">
        <v>81</v>
      </c>
      <c r="E18" s="39" t="s">
        <v>81</v>
      </c>
      <c r="G18" s="39" t="s">
        <v>81</v>
      </c>
      <c r="I18" s="8" t="str">
        <f t="shared" si="0"/>
        <v/>
      </c>
      <c r="J18" s="33" t="str">
        <f>IF(D18="_","",(IF(OR(D5=G18,D5="Hybride"),"Klopt","De ingevulde brandstofsoort klopt niet")))</f>
        <v/>
      </c>
      <c r="K18" s="2"/>
    </row>
    <row r="19" spans="1:11" ht="12.75" customHeight="1" x14ac:dyDescent="0.2">
      <c r="A19" s="1"/>
      <c r="B19" s="8"/>
      <c r="C19" s="8">
        <v>12</v>
      </c>
      <c r="D19" s="39" t="s">
        <v>81</v>
      </c>
      <c r="E19" s="39" t="s">
        <v>81</v>
      </c>
      <c r="G19" s="39" t="s">
        <v>81</v>
      </c>
      <c r="H19" s="39" t="s">
        <v>431</v>
      </c>
      <c r="I19" s="8" t="str">
        <f t="shared" si="0"/>
        <v/>
      </c>
      <c r="J19" s="33" t="str">
        <f>IF(D19="_","",(IF(OR(D5=G19,D5="Hybride"),"Klopt","De ingevulde brandstofsoort klopt niet")))</f>
        <v/>
      </c>
      <c r="K19" s="2"/>
    </row>
    <row r="20" spans="1:11" ht="12.75" customHeight="1" x14ac:dyDescent="0.2">
      <c r="A20" s="1"/>
      <c r="B20" s="8"/>
      <c r="C20" s="8">
        <v>13</v>
      </c>
      <c r="D20" s="39" t="s">
        <v>81</v>
      </c>
      <c r="E20" s="39" t="s">
        <v>81</v>
      </c>
      <c r="F20" s="39" t="s">
        <v>445</v>
      </c>
      <c r="G20" s="39" t="s">
        <v>81</v>
      </c>
      <c r="I20" s="8" t="str">
        <f t="shared" si="0"/>
        <v/>
      </c>
      <c r="J20" s="33" t="str">
        <f>IF(D20="_","",(IF(OR(D5=G20,D5="Hybride"),"Klopt","De ingevulde brandstofsoort klopt niet")))</f>
        <v/>
      </c>
      <c r="K20" s="2"/>
    </row>
    <row r="21" spans="1:11" ht="12.75" customHeight="1" x14ac:dyDescent="0.2">
      <c r="A21" s="1"/>
      <c r="B21" s="8"/>
      <c r="C21" s="8">
        <v>14</v>
      </c>
      <c r="D21" s="39" t="s">
        <v>81</v>
      </c>
      <c r="E21" s="39" t="s">
        <v>81</v>
      </c>
      <c r="F21" s="39" t="s">
        <v>445</v>
      </c>
      <c r="G21" s="39" t="s">
        <v>81</v>
      </c>
      <c r="I21" s="8" t="str">
        <f t="shared" si="0"/>
        <v/>
      </c>
      <c r="J21" s="33" t="str">
        <f>IF(D21="_","",(IF(OR(D5=G21,D5="Hybride"),"Klopt","De ingevulde brandstofsoort klopt niet")))</f>
        <v/>
      </c>
      <c r="K21" s="2"/>
    </row>
    <row r="22" spans="1:11" ht="12.75" customHeight="1" x14ac:dyDescent="0.2">
      <c r="A22" s="1"/>
      <c r="B22" s="8"/>
      <c r="C22" s="8">
        <v>15</v>
      </c>
      <c r="D22" s="39" t="s">
        <v>81</v>
      </c>
      <c r="E22" s="39" t="s">
        <v>81</v>
      </c>
      <c r="F22" s="39" t="s">
        <v>445</v>
      </c>
      <c r="G22" s="39" t="s">
        <v>81</v>
      </c>
      <c r="I22" s="8" t="str">
        <f t="shared" si="0"/>
        <v/>
      </c>
      <c r="J22" s="33" t="str">
        <f>IF(D22="_","",(IF(OR(D5=G22,D5="Hybride"),"Klopt","De ingevulde brandstofsoort klopt niet")))</f>
        <v/>
      </c>
      <c r="K22" s="2"/>
    </row>
    <row r="23" spans="1:11" ht="12.75" customHeight="1" x14ac:dyDescent="0.2">
      <c r="A23" s="1"/>
      <c r="B23" s="8"/>
      <c r="C23" s="8">
        <v>16</v>
      </c>
      <c r="D23" s="39" t="s">
        <v>81</v>
      </c>
      <c r="E23" s="39" t="s">
        <v>81</v>
      </c>
      <c r="F23" s="39" t="s">
        <v>445</v>
      </c>
      <c r="G23" s="39" t="s">
        <v>81</v>
      </c>
      <c r="I23" s="8" t="str">
        <f t="shared" si="0"/>
        <v/>
      </c>
      <c r="J23" s="33" t="str">
        <f>IF(D23="_","",(IF(OR(D5=G23,D5="Hybride"),"Klopt","De ingevulde brandstofsoort klopt niet")))</f>
        <v/>
      </c>
      <c r="K23" s="2"/>
    </row>
    <row r="24" spans="1:11" ht="12.75" customHeight="1" x14ac:dyDescent="0.2">
      <c r="A24" s="1"/>
      <c r="B24" s="8"/>
      <c r="C24" s="8">
        <v>17</v>
      </c>
      <c r="D24" s="39" t="s">
        <v>81</v>
      </c>
      <c r="E24" s="39" t="s">
        <v>81</v>
      </c>
      <c r="F24" s="39" t="s">
        <v>445</v>
      </c>
      <c r="G24" s="39" t="s">
        <v>81</v>
      </c>
      <c r="I24" s="8" t="str">
        <f t="shared" si="0"/>
        <v/>
      </c>
      <c r="J24" s="33" t="str">
        <f>IF(D24="_","",(IF(OR(D5=G24,D5="Hybride"),"Klopt","De ingevulde brandstofsoort klopt niet")))</f>
        <v/>
      </c>
      <c r="K24" s="2"/>
    </row>
    <row r="25" spans="1:11" ht="12.75" customHeight="1" x14ac:dyDescent="0.2">
      <c r="A25" s="1"/>
      <c r="B25" s="8"/>
      <c r="C25" s="8">
        <v>18</v>
      </c>
      <c r="D25" s="39" t="s">
        <v>81</v>
      </c>
      <c r="E25" s="39" t="s">
        <v>81</v>
      </c>
      <c r="F25" s="39" t="s">
        <v>445</v>
      </c>
      <c r="G25" s="39" t="s">
        <v>81</v>
      </c>
      <c r="I25" s="8" t="str">
        <f t="shared" si="0"/>
        <v/>
      </c>
      <c r="J25" s="33" t="str">
        <f>IF(D25="_","",(IF(OR(D5=G25,D5="Hybride"),"Klopt","De ingevulde brandstofsoort klopt niet")))</f>
        <v/>
      </c>
      <c r="K25" s="2"/>
    </row>
    <row r="26" spans="1:11" ht="12.75" customHeight="1" x14ac:dyDescent="0.2">
      <c r="A26" s="1"/>
      <c r="B26" s="8"/>
      <c r="C26" s="8">
        <v>19</v>
      </c>
      <c r="D26" s="39" t="s">
        <v>81</v>
      </c>
      <c r="E26" s="39" t="s">
        <v>81</v>
      </c>
      <c r="F26" s="39" t="s">
        <v>445</v>
      </c>
      <c r="G26" s="39" t="s">
        <v>81</v>
      </c>
      <c r="I26" s="8" t="str">
        <f t="shared" si="0"/>
        <v/>
      </c>
      <c r="J26" s="33" t="str">
        <f>IF(D26="_","",(IF(OR(D5=G26,D5="Hybride"),"Klopt","De ingevulde brandstofsoort klopt niet")))</f>
        <v/>
      </c>
      <c r="K26" s="2"/>
    </row>
    <row r="27" spans="1:11" ht="12.75" customHeight="1" x14ac:dyDescent="0.2">
      <c r="A27" s="1"/>
      <c r="B27" s="8"/>
      <c r="C27" s="8">
        <v>20</v>
      </c>
      <c r="D27" s="39" t="s">
        <v>81</v>
      </c>
      <c r="E27" s="39" t="s">
        <v>81</v>
      </c>
      <c r="F27" s="39" t="s">
        <v>445</v>
      </c>
      <c r="G27" s="39" t="s">
        <v>81</v>
      </c>
      <c r="I27" s="8" t="str">
        <f t="shared" si="0"/>
        <v/>
      </c>
      <c r="J27" s="33" t="str">
        <f>IF(D27="_","",(IF(OR(D5=G27,D5="Hybride"),"Klopt","De ingevulde brandstofsoort klopt niet")))</f>
        <v/>
      </c>
      <c r="K27" s="2"/>
    </row>
    <row r="28" spans="1:11" ht="12.75" customHeight="1" x14ac:dyDescent="0.2">
      <c r="A28" s="1"/>
      <c r="B28" s="8"/>
      <c r="C28" s="8">
        <v>21</v>
      </c>
      <c r="D28" s="39" t="s">
        <v>81</v>
      </c>
      <c r="E28" s="39" t="s">
        <v>81</v>
      </c>
      <c r="F28" s="39" t="s">
        <v>445</v>
      </c>
      <c r="G28" s="39" t="s">
        <v>81</v>
      </c>
      <c r="I28" s="8" t="str">
        <f t="shared" si="0"/>
        <v/>
      </c>
      <c r="J28" s="33" t="str">
        <f>IF(D28="_","",(IF(OR(D5=G28,D5="Hybride"),"Klopt","De ingevulde brandstofsoort klopt niet")))</f>
        <v/>
      </c>
      <c r="K28" s="2"/>
    </row>
    <row r="29" spans="1:11" ht="12.75" customHeight="1" x14ac:dyDescent="0.2">
      <c r="A29" s="1"/>
      <c r="B29" s="8"/>
      <c r="C29" s="8">
        <v>22</v>
      </c>
      <c r="D29" s="39" t="s">
        <v>81</v>
      </c>
      <c r="E29" s="39" t="s">
        <v>81</v>
      </c>
      <c r="G29" s="39" t="s">
        <v>81</v>
      </c>
      <c r="I29" s="8" t="str">
        <f t="shared" si="0"/>
        <v/>
      </c>
      <c r="J29" s="33" t="str">
        <f>IF(D29="_","",(IF(OR(D5=G29,D5="Hybride"),"Klopt","De ingevulde brandstofsoort klopt niet")))</f>
        <v/>
      </c>
      <c r="K29" s="2"/>
    </row>
    <row r="30" spans="1:11" ht="12.75" customHeight="1" x14ac:dyDescent="0.2">
      <c r="A30" s="1"/>
      <c r="B30" s="8"/>
      <c r="C30" s="8">
        <v>23</v>
      </c>
      <c r="D30" s="39" t="s">
        <v>81</v>
      </c>
      <c r="E30" s="39" t="s">
        <v>81</v>
      </c>
      <c r="G30" s="39" t="s">
        <v>81</v>
      </c>
      <c r="I30" s="8" t="str">
        <f t="shared" si="0"/>
        <v/>
      </c>
      <c r="J30" s="33" t="str">
        <f>IF(D30="_","",(IF(OR(D5=G30,D5="Hybride"),"Klopt","De ingevulde brandstofsoort klopt niet")))</f>
        <v/>
      </c>
      <c r="K30" s="2"/>
    </row>
    <row r="31" spans="1:11" ht="12.75" customHeight="1" x14ac:dyDescent="0.2">
      <c r="A31" s="1"/>
      <c r="B31" s="8"/>
      <c r="C31" s="8">
        <v>24</v>
      </c>
      <c r="D31" s="39" t="s">
        <v>81</v>
      </c>
      <c r="E31" s="39" t="s">
        <v>81</v>
      </c>
      <c r="G31" s="39" t="s">
        <v>81</v>
      </c>
      <c r="I31" s="8" t="str">
        <f t="shared" si="0"/>
        <v/>
      </c>
      <c r="J31" s="33" t="str">
        <f>IF(D31="_","",(IF(OR(D5=G31,D5="Hybride"),"Klopt","De ingevulde brandstofsoort klopt niet")))</f>
        <v/>
      </c>
      <c r="K31" s="2"/>
    </row>
    <row r="32" spans="1:11" ht="12.75" customHeight="1" x14ac:dyDescent="0.2">
      <c r="A32" s="1"/>
      <c r="B32" s="8"/>
      <c r="C32" s="8">
        <v>25</v>
      </c>
      <c r="D32" s="39" t="s">
        <v>81</v>
      </c>
      <c r="E32" s="39" t="s">
        <v>81</v>
      </c>
      <c r="G32" s="39" t="s">
        <v>81</v>
      </c>
      <c r="I32" s="8" t="str">
        <f t="shared" si="0"/>
        <v/>
      </c>
      <c r="J32" s="33" t="str">
        <f>IF(D32="_","",(IF(OR(D5=G32,D5="Hybride"),"Klopt","De ingevulde brandstofsoort klopt niet")))</f>
        <v/>
      </c>
      <c r="K32" s="2"/>
    </row>
    <row r="33" spans="1:11" ht="12.75" customHeight="1" x14ac:dyDescent="0.2">
      <c r="A33" s="1"/>
      <c r="B33" s="8"/>
      <c r="C33" s="8">
        <v>26</v>
      </c>
      <c r="D33" s="39" t="s">
        <v>81</v>
      </c>
      <c r="E33" s="39" t="s">
        <v>81</v>
      </c>
      <c r="G33" s="39" t="s">
        <v>81</v>
      </c>
      <c r="I33" s="8" t="str">
        <f t="shared" si="0"/>
        <v/>
      </c>
      <c r="J33" s="33" t="str">
        <f>IF(D33="_","",(IF(OR(D5=G33,D5="Hybride"),"Klopt","De ingevulde brandstofsoort klopt niet")))</f>
        <v/>
      </c>
      <c r="K33" s="2"/>
    </row>
    <row r="34" spans="1:11" ht="12.75" customHeight="1" x14ac:dyDescent="0.2">
      <c r="A34" s="1"/>
      <c r="B34" s="8"/>
      <c r="C34" s="8">
        <v>27</v>
      </c>
      <c r="D34" s="39" t="s">
        <v>81</v>
      </c>
      <c r="E34" s="39" t="s">
        <v>81</v>
      </c>
      <c r="G34" s="39" t="s">
        <v>81</v>
      </c>
      <c r="I34" s="8" t="str">
        <f t="shared" si="0"/>
        <v/>
      </c>
      <c r="J34" s="33" t="str">
        <f>IF(D34="_","",(IF(OR(D5=G34,D5="Hybride"),"Klopt","De ingevulde brandstofsoort klopt niet")))</f>
        <v/>
      </c>
      <c r="K34" s="2"/>
    </row>
    <row r="35" spans="1:11" ht="12.75" customHeight="1" x14ac:dyDescent="0.2">
      <c r="A35" s="1"/>
      <c r="B35" s="8"/>
      <c r="C35" s="8">
        <v>28</v>
      </c>
      <c r="D35" s="39" t="s">
        <v>81</v>
      </c>
      <c r="E35" s="39" t="s">
        <v>81</v>
      </c>
      <c r="G35" s="39" t="s">
        <v>81</v>
      </c>
      <c r="I35" s="8" t="str">
        <f t="shared" si="0"/>
        <v/>
      </c>
      <c r="J35" s="33" t="str">
        <f>IF(D35="_","",(IF(OR(D5=G35,D5="Hybride"),"Klopt","De ingevulde brandstofsoort klopt niet")))</f>
        <v/>
      </c>
      <c r="K35" s="2"/>
    </row>
    <row r="36" spans="1:11" ht="12.75" customHeight="1" x14ac:dyDescent="0.2">
      <c r="A36" s="1"/>
      <c r="B36" s="8"/>
      <c r="C36" s="8">
        <v>29</v>
      </c>
      <c r="D36" s="39" t="s">
        <v>81</v>
      </c>
      <c r="E36" s="39" t="s">
        <v>81</v>
      </c>
      <c r="G36" s="39" t="s">
        <v>81</v>
      </c>
      <c r="I36" s="8" t="str">
        <f t="shared" si="0"/>
        <v/>
      </c>
      <c r="J36" s="33" t="str">
        <f>IF(D36="_","",(IF(OR(D5=G36,D5="Hybride"),"Klopt","De ingevulde brandstofsoort klopt niet")))</f>
        <v/>
      </c>
      <c r="K36" s="2"/>
    </row>
    <row r="37" spans="1:11" ht="12.75" customHeight="1" x14ac:dyDescent="0.2">
      <c r="A37" s="1"/>
      <c r="B37" s="8"/>
      <c r="C37" s="8">
        <v>30</v>
      </c>
      <c r="D37" s="39" t="s">
        <v>81</v>
      </c>
      <c r="E37" s="39" t="s">
        <v>81</v>
      </c>
      <c r="F37" s="38"/>
      <c r="G37" s="39" t="s">
        <v>81</v>
      </c>
      <c r="H37" s="38"/>
      <c r="I37" s="8" t="str">
        <f t="shared" si="0"/>
        <v/>
      </c>
      <c r="J37" s="33" t="str">
        <f>IF(D37="_","",(IF(OR(D5=G37,D5="Hybride"),"Klopt","De ingevulde brandstofsoort klopt niet")))</f>
        <v/>
      </c>
      <c r="K37" s="2"/>
    </row>
    <row r="38" spans="1:11" ht="12.75" customHeight="1" x14ac:dyDescent="0.2">
      <c r="A38" s="1"/>
      <c r="B38" s="8"/>
      <c r="C38" s="8"/>
      <c r="D38" s="7" t="s">
        <v>432</v>
      </c>
      <c r="E38" s="7"/>
      <c r="F38" s="7">
        <f>SUM(F9:F28)</f>
        <v>0</v>
      </c>
      <c r="G38" s="8"/>
      <c r="H38" s="8"/>
      <c r="I38" s="8"/>
      <c r="J38" s="33"/>
      <c r="K38" s="2"/>
    </row>
    <row r="39" spans="1:11" ht="12.75" customHeight="1" x14ac:dyDescent="0.2">
      <c r="A39" s="1"/>
      <c r="B39" s="8"/>
      <c r="C39" s="8"/>
      <c r="D39" s="8"/>
      <c r="E39" s="8"/>
      <c r="F39" s="8"/>
      <c r="G39" s="8"/>
      <c r="H39" s="8"/>
      <c r="I39" s="8"/>
      <c r="J39" s="33"/>
      <c r="K39" s="2"/>
    </row>
    <row r="40" spans="1:11" ht="12.75" customHeight="1" x14ac:dyDescent="0.2">
      <c r="A40" s="2"/>
      <c r="B40" s="2"/>
      <c r="C40" s="2"/>
      <c r="D40" s="2"/>
      <c r="E40" s="2"/>
      <c r="F40" s="2"/>
      <c r="G40" s="2"/>
      <c r="H40" s="2"/>
      <c r="I40" s="2"/>
      <c r="J40" s="65"/>
      <c r="K40" s="2"/>
    </row>
    <row r="41" spans="1:11" ht="12.75" customHeight="1" x14ac:dyDescent="0.2">
      <c r="A41" s="2"/>
      <c r="B41" s="2"/>
      <c r="C41" s="2"/>
      <c r="D41" s="2"/>
      <c r="E41" s="2"/>
      <c r="F41" s="2"/>
      <c r="G41" s="2"/>
      <c r="H41" s="2"/>
      <c r="I41" s="2"/>
      <c r="J41" s="65"/>
      <c r="K41" s="2"/>
    </row>
    <row r="42" spans="1:11" ht="12.75" customHeight="1" x14ac:dyDescent="0.2">
      <c r="A42" s="2"/>
      <c r="B42" s="8"/>
      <c r="C42" s="7" t="s">
        <v>209</v>
      </c>
      <c r="D42" s="7" t="s">
        <v>210</v>
      </c>
      <c r="E42" s="7"/>
      <c r="F42" s="7"/>
      <c r="G42" s="7"/>
      <c r="H42" s="7" t="s">
        <v>211</v>
      </c>
      <c r="I42" s="7"/>
      <c r="J42" s="2"/>
      <c r="K42" s="2"/>
    </row>
    <row r="43" spans="1:11" ht="12.75" customHeight="1" x14ac:dyDescent="0.2">
      <c r="A43" s="2"/>
      <c r="B43" s="8"/>
      <c r="C43" s="40" t="s">
        <v>212</v>
      </c>
      <c r="D43" s="40" t="s">
        <v>213</v>
      </c>
      <c r="E43" s="40"/>
      <c r="F43" s="40"/>
      <c r="G43" s="40"/>
      <c r="H43" s="41" t="s">
        <v>214</v>
      </c>
      <c r="I43" s="8"/>
      <c r="J43" s="2"/>
      <c r="K43" s="2"/>
    </row>
    <row r="44" spans="1:11" ht="12.75" customHeight="1" x14ac:dyDescent="0.2">
      <c r="A44" s="2"/>
      <c r="B44" s="8"/>
      <c r="C44" s="40" t="s">
        <v>212</v>
      </c>
      <c r="D44" s="40" t="s">
        <v>215</v>
      </c>
      <c r="E44" s="40"/>
      <c r="F44" s="40"/>
      <c r="G44" s="40"/>
      <c r="H44" s="41" t="s">
        <v>216</v>
      </c>
      <c r="I44" s="8"/>
      <c r="J44" s="2"/>
      <c r="K44" s="2"/>
    </row>
    <row r="45" spans="1:11" ht="12.75" customHeight="1" x14ac:dyDescent="0.2">
      <c r="A45" s="2"/>
      <c r="B45" s="8"/>
      <c r="C45" s="40" t="s">
        <v>212</v>
      </c>
      <c r="D45" s="40" t="s">
        <v>217</v>
      </c>
      <c r="E45" s="40"/>
      <c r="F45" s="40"/>
      <c r="G45" s="40"/>
      <c r="H45" s="41" t="s">
        <v>218</v>
      </c>
      <c r="I45" s="8"/>
      <c r="J45" s="2"/>
      <c r="K45" s="2"/>
    </row>
    <row r="46" spans="1:11" ht="12.75" customHeight="1" x14ac:dyDescent="0.2">
      <c r="A46" s="2"/>
      <c r="B46" s="8"/>
      <c r="C46" s="40" t="s">
        <v>212</v>
      </c>
      <c r="D46" s="40" t="s">
        <v>219</v>
      </c>
      <c r="E46" s="40"/>
      <c r="F46" s="40"/>
      <c r="G46" s="40"/>
      <c r="H46" s="41" t="s">
        <v>220</v>
      </c>
      <c r="I46" s="8"/>
      <c r="J46" s="2"/>
      <c r="K46" s="2"/>
    </row>
    <row r="47" spans="1:11" ht="12.75" customHeight="1" x14ac:dyDescent="0.2">
      <c r="A47" s="2"/>
      <c r="B47" s="8"/>
      <c r="C47" s="40" t="s">
        <v>212</v>
      </c>
      <c r="D47" s="40" t="s">
        <v>221</v>
      </c>
      <c r="E47" s="40"/>
      <c r="F47" s="40"/>
      <c r="G47" s="40"/>
      <c r="H47" s="41" t="s">
        <v>222</v>
      </c>
      <c r="I47" s="8"/>
      <c r="J47" s="2"/>
      <c r="K47" s="2"/>
    </row>
    <row r="48" spans="1:11" ht="12.75" customHeight="1" x14ac:dyDescent="0.2">
      <c r="A48" s="2"/>
      <c r="B48" s="8"/>
      <c r="C48" s="40" t="s">
        <v>212</v>
      </c>
      <c r="D48" s="40" t="s">
        <v>223</v>
      </c>
      <c r="E48" s="40"/>
      <c r="F48" s="40"/>
      <c r="G48" s="40"/>
      <c r="H48" s="41" t="s">
        <v>224</v>
      </c>
      <c r="I48" s="8"/>
      <c r="J48" s="2"/>
      <c r="K48" s="2"/>
    </row>
    <row r="49" spans="1:11" ht="12.75" customHeight="1" x14ac:dyDescent="0.2">
      <c r="A49" s="2"/>
      <c r="B49" s="8"/>
      <c r="C49" s="40" t="s">
        <v>212</v>
      </c>
      <c r="D49" s="28" t="s">
        <v>225</v>
      </c>
      <c r="E49" s="28"/>
      <c r="F49" s="28"/>
      <c r="G49" s="40"/>
      <c r="H49" s="41" t="s">
        <v>226</v>
      </c>
      <c r="I49" s="8"/>
      <c r="J49" s="2"/>
      <c r="K49" s="2"/>
    </row>
    <row r="50" spans="1:11" ht="12.75" customHeight="1" x14ac:dyDescent="0.2">
      <c r="A50" s="2"/>
      <c r="B50" s="8"/>
      <c r="C50" s="42"/>
      <c r="D50" s="42"/>
      <c r="E50" s="43"/>
      <c r="F50" s="44"/>
      <c r="G50" s="44"/>
      <c r="H50" s="40"/>
      <c r="I50" s="8"/>
      <c r="J50" s="2"/>
      <c r="K50" s="2"/>
    </row>
    <row r="51" spans="1:11" ht="12.75" customHeight="1" x14ac:dyDescent="0.2">
      <c r="A51" s="2"/>
      <c r="B51" s="8"/>
      <c r="C51" s="40" t="s">
        <v>213</v>
      </c>
      <c r="D51" s="18" t="s">
        <v>215</v>
      </c>
      <c r="E51" s="18"/>
      <c r="F51" s="18"/>
      <c r="G51" s="40"/>
      <c r="H51" s="41" t="s">
        <v>227</v>
      </c>
      <c r="I51" s="8"/>
      <c r="J51" s="2"/>
      <c r="K51" s="2"/>
    </row>
    <row r="52" spans="1:11" ht="12.75" customHeight="1" x14ac:dyDescent="0.2">
      <c r="A52" s="2"/>
      <c r="B52" s="8"/>
      <c r="C52" s="40" t="s">
        <v>213</v>
      </c>
      <c r="D52" s="40" t="s">
        <v>217</v>
      </c>
      <c r="E52" s="40"/>
      <c r="F52" s="40"/>
      <c r="G52" s="40"/>
      <c r="H52" s="41" t="s">
        <v>228</v>
      </c>
      <c r="I52" s="8"/>
      <c r="J52" s="2"/>
      <c r="K52" s="2"/>
    </row>
    <row r="53" spans="1:11" ht="12.75" customHeight="1" x14ac:dyDescent="0.2">
      <c r="A53" s="2"/>
      <c r="B53" s="8"/>
      <c r="C53" s="40" t="s">
        <v>213</v>
      </c>
      <c r="D53" s="40" t="s">
        <v>219</v>
      </c>
      <c r="E53" s="40"/>
      <c r="F53" s="40"/>
      <c r="G53" s="40"/>
      <c r="H53" s="41" t="s">
        <v>229</v>
      </c>
      <c r="I53" s="8"/>
      <c r="J53" s="2"/>
      <c r="K53" s="2"/>
    </row>
    <row r="54" spans="1:11" ht="12.75" customHeight="1" x14ac:dyDescent="0.2">
      <c r="A54" s="2"/>
      <c r="B54" s="8"/>
      <c r="C54" s="40" t="s">
        <v>213</v>
      </c>
      <c r="D54" s="40" t="s">
        <v>221</v>
      </c>
      <c r="E54" s="40"/>
      <c r="F54" s="40"/>
      <c r="G54" s="40"/>
      <c r="H54" s="41" t="s">
        <v>230</v>
      </c>
      <c r="I54" s="8"/>
      <c r="J54" s="2"/>
      <c r="K54" s="2"/>
    </row>
    <row r="55" spans="1:11" ht="12.75" customHeight="1" x14ac:dyDescent="0.2">
      <c r="A55" s="2"/>
      <c r="B55" s="8"/>
      <c r="C55" s="40" t="s">
        <v>213</v>
      </c>
      <c r="D55" s="40" t="s">
        <v>223</v>
      </c>
      <c r="E55" s="40"/>
      <c r="F55" s="40"/>
      <c r="G55" s="40"/>
      <c r="H55" s="41" t="s">
        <v>231</v>
      </c>
      <c r="I55" s="8"/>
      <c r="J55" s="2"/>
      <c r="K55" s="2"/>
    </row>
    <row r="56" spans="1:11" ht="12.75" customHeight="1" x14ac:dyDescent="0.2">
      <c r="A56" s="2"/>
      <c r="B56" s="8"/>
      <c r="C56" s="40" t="s">
        <v>213</v>
      </c>
      <c r="D56" s="40" t="s">
        <v>225</v>
      </c>
      <c r="E56" s="40"/>
      <c r="F56" s="40"/>
      <c r="G56" s="40"/>
      <c r="H56" s="41" t="s">
        <v>232</v>
      </c>
      <c r="I56" s="8"/>
      <c r="J56" s="2"/>
      <c r="K56" s="2"/>
    </row>
    <row r="57" spans="1:11" ht="12.75" customHeight="1" x14ac:dyDescent="0.2">
      <c r="A57" s="2"/>
      <c r="B57" s="8"/>
      <c r="C57" s="40"/>
      <c r="D57" s="40"/>
      <c r="E57" s="40"/>
      <c r="F57" s="40"/>
      <c r="G57" s="40"/>
      <c r="H57" s="40"/>
      <c r="I57" s="8"/>
      <c r="J57" s="2"/>
      <c r="K57" s="2"/>
    </row>
    <row r="58" spans="1:11" ht="12.75" customHeight="1" x14ac:dyDescent="0.2">
      <c r="A58" s="2"/>
      <c r="B58" s="8"/>
      <c r="C58" s="40" t="s">
        <v>215</v>
      </c>
      <c r="D58" s="40" t="s">
        <v>217</v>
      </c>
      <c r="E58" s="40"/>
      <c r="F58" s="40"/>
      <c r="G58" s="40"/>
      <c r="H58" s="41" t="s">
        <v>233</v>
      </c>
      <c r="I58" s="8"/>
      <c r="J58" s="2"/>
      <c r="K58" s="2"/>
    </row>
    <row r="59" spans="1:11" ht="12.75" customHeight="1" x14ac:dyDescent="0.2">
      <c r="A59" s="2"/>
      <c r="B59" s="8"/>
      <c r="C59" s="40" t="s">
        <v>215</v>
      </c>
      <c r="D59" s="40" t="s">
        <v>219</v>
      </c>
      <c r="E59" s="40"/>
      <c r="F59" s="40"/>
      <c r="G59" s="40"/>
      <c r="H59" s="41" t="s">
        <v>234</v>
      </c>
      <c r="I59" s="8"/>
      <c r="J59" s="2"/>
      <c r="K59" s="2"/>
    </row>
    <row r="60" spans="1:11" ht="12.75" customHeight="1" x14ac:dyDescent="0.2">
      <c r="A60" s="2"/>
      <c r="B60" s="8"/>
      <c r="C60" s="40" t="s">
        <v>215</v>
      </c>
      <c r="D60" s="40" t="s">
        <v>221</v>
      </c>
      <c r="E60" s="40"/>
      <c r="F60" s="40"/>
      <c r="G60" s="40"/>
      <c r="H60" s="41" t="s">
        <v>235</v>
      </c>
      <c r="I60" s="8"/>
      <c r="J60" s="2"/>
      <c r="K60" s="2"/>
    </row>
    <row r="61" spans="1:11" ht="12.75" customHeight="1" x14ac:dyDescent="0.2">
      <c r="A61" s="2"/>
      <c r="B61" s="8"/>
      <c r="C61" s="40" t="s">
        <v>215</v>
      </c>
      <c r="D61" s="40" t="s">
        <v>223</v>
      </c>
      <c r="E61" s="40"/>
      <c r="F61" s="40"/>
      <c r="G61" s="40"/>
      <c r="H61" s="41" t="s">
        <v>236</v>
      </c>
      <c r="I61" s="8"/>
      <c r="J61" s="2"/>
      <c r="K61" s="2"/>
    </row>
    <row r="62" spans="1:11" ht="12.75" customHeight="1" x14ac:dyDescent="0.2">
      <c r="A62" s="2"/>
      <c r="B62" s="8"/>
      <c r="C62" s="40" t="s">
        <v>215</v>
      </c>
      <c r="D62" s="40" t="s">
        <v>225</v>
      </c>
      <c r="E62" s="40"/>
      <c r="F62" s="40"/>
      <c r="G62" s="40"/>
      <c r="H62" s="41" t="s">
        <v>237</v>
      </c>
      <c r="I62" s="8"/>
      <c r="J62" s="2"/>
      <c r="K62" s="2"/>
    </row>
    <row r="63" spans="1:11" ht="12.75" customHeight="1" x14ac:dyDescent="0.2">
      <c r="A63" s="2"/>
      <c r="B63" s="8"/>
      <c r="C63" s="40"/>
      <c r="D63" s="40"/>
      <c r="E63" s="40"/>
      <c r="F63" s="40"/>
      <c r="G63" s="40"/>
      <c r="H63" s="40"/>
      <c r="I63" s="8"/>
      <c r="J63" s="2"/>
      <c r="K63" s="2"/>
    </row>
    <row r="64" spans="1:11" ht="12.75" customHeight="1" x14ac:dyDescent="0.2">
      <c r="A64" s="2"/>
      <c r="B64" s="8"/>
      <c r="C64" s="40" t="s">
        <v>217</v>
      </c>
      <c r="D64" s="40" t="s">
        <v>219</v>
      </c>
      <c r="E64" s="40"/>
      <c r="F64" s="40"/>
      <c r="G64" s="40"/>
      <c r="H64" s="41" t="s">
        <v>238</v>
      </c>
      <c r="I64" s="8"/>
      <c r="J64" s="2"/>
      <c r="K64" s="2"/>
    </row>
    <row r="65" spans="1:11" ht="12.75" customHeight="1" x14ac:dyDescent="0.2">
      <c r="A65" s="2"/>
      <c r="B65" s="8"/>
      <c r="C65" s="40" t="s">
        <v>217</v>
      </c>
      <c r="D65" s="40" t="s">
        <v>221</v>
      </c>
      <c r="E65" s="40"/>
      <c r="F65" s="40"/>
      <c r="G65" s="40"/>
      <c r="H65" s="41" t="s">
        <v>239</v>
      </c>
      <c r="I65" s="8"/>
      <c r="J65" s="2"/>
      <c r="K65" s="2"/>
    </row>
    <row r="66" spans="1:11" ht="12.75" customHeight="1" x14ac:dyDescent="0.2">
      <c r="A66" s="2"/>
      <c r="B66" s="8"/>
      <c r="C66" s="40" t="s">
        <v>217</v>
      </c>
      <c r="D66" s="40" t="s">
        <v>223</v>
      </c>
      <c r="E66" s="40"/>
      <c r="F66" s="40"/>
      <c r="G66" s="40"/>
      <c r="H66" s="41" t="s">
        <v>240</v>
      </c>
      <c r="I66" s="8"/>
      <c r="J66" s="2"/>
      <c r="K66" s="2"/>
    </row>
    <row r="67" spans="1:11" ht="12.75" customHeight="1" x14ac:dyDescent="0.2">
      <c r="A67" s="2"/>
      <c r="B67" s="8"/>
      <c r="C67" s="40" t="s">
        <v>217</v>
      </c>
      <c r="D67" s="40" t="s">
        <v>225</v>
      </c>
      <c r="E67" s="40"/>
      <c r="F67" s="40"/>
      <c r="G67" s="40"/>
      <c r="H67" s="41" t="s">
        <v>241</v>
      </c>
      <c r="I67" s="8"/>
      <c r="J67" s="2"/>
      <c r="K67" s="2"/>
    </row>
    <row r="68" spans="1:11" ht="12.75" customHeight="1" x14ac:dyDescent="0.2">
      <c r="A68" s="2"/>
      <c r="B68" s="8"/>
      <c r="C68" s="40"/>
      <c r="D68" s="40"/>
      <c r="E68" s="40"/>
      <c r="F68" s="40"/>
      <c r="G68" s="40"/>
      <c r="H68" s="40"/>
      <c r="I68" s="8"/>
      <c r="J68" s="2"/>
      <c r="K68" s="2"/>
    </row>
    <row r="69" spans="1:11" ht="12.75" customHeight="1" x14ac:dyDescent="0.2">
      <c r="A69" s="2"/>
      <c r="B69" s="8"/>
      <c r="C69" s="40" t="s">
        <v>219</v>
      </c>
      <c r="D69" s="40" t="s">
        <v>221</v>
      </c>
      <c r="E69" s="40"/>
      <c r="F69" s="40"/>
      <c r="G69" s="40"/>
      <c r="H69" s="41" t="s">
        <v>242</v>
      </c>
      <c r="I69" s="8"/>
      <c r="J69" s="2"/>
      <c r="K69" s="2"/>
    </row>
    <row r="70" spans="1:11" ht="12.75" customHeight="1" x14ac:dyDescent="0.2">
      <c r="A70" s="2"/>
      <c r="B70" s="8"/>
      <c r="C70" s="40" t="s">
        <v>219</v>
      </c>
      <c r="D70" s="40" t="s">
        <v>223</v>
      </c>
      <c r="E70" s="40"/>
      <c r="F70" s="40"/>
      <c r="G70" s="40"/>
      <c r="H70" s="41" t="s">
        <v>243</v>
      </c>
      <c r="I70" s="8"/>
      <c r="J70" s="2"/>
      <c r="K70" s="2"/>
    </row>
    <row r="71" spans="1:11" ht="12.75" customHeight="1" x14ac:dyDescent="0.2">
      <c r="A71" s="2"/>
      <c r="B71" s="8"/>
      <c r="C71" s="40" t="s">
        <v>219</v>
      </c>
      <c r="D71" s="40" t="s">
        <v>225</v>
      </c>
      <c r="E71" s="40"/>
      <c r="F71" s="40"/>
      <c r="G71" s="40"/>
      <c r="H71" s="41" t="s">
        <v>244</v>
      </c>
      <c r="I71" s="8"/>
      <c r="J71" s="2"/>
      <c r="K71" s="2"/>
    </row>
    <row r="72" spans="1:11" ht="12.75" customHeight="1" x14ac:dyDescent="0.2">
      <c r="A72" s="2"/>
      <c r="B72" s="8"/>
      <c r="C72" s="40"/>
      <c r="D72" s="40"/>
      <c r="E72" s="40"/>
      <c r="F72" s="40"/>
      <c r="G72" s="40"/>
      <c r="H72" s="40"/>
      <c r="I72" s="8"/>
      <c r="J72" s="2"/>
      <c r="K72" s="2"/>
    </row>
    <row r="73" spans="1:11" ht="12.75" customHeight="1" x14ac:dyDescent="0.2">
      <c r="A73" s="2"/>
      <c r="B73" s="8"/>
      <c r="C73" s="40" t="s">
        <v>221</v>
      </c>
      <c r="D73" s="40" t="s">
        <v>223</v>
      </c>
      <c r="E73" s="40"/>
      <c r="F73" s="40"/>
      <c r="G73" s="40"/>
      <c r="H73" s="41" t="s">
        <v>245</v>
      </c>
      <c r="I73" s="8"/>
      <c r="J73" s="2"/>
      <c r="K73" s="2"/>
    </row>
    <row r="74" spans="1:11" ht="12.75" customHeight="1" x14ac:dyDescent="0.2">
      <c r="A74" s="2"/>
      <c r="B74" s="8"/>
      <c r="C74" s="40" t="s">
        <v>221</v>
      </c>
      <c r="D74" s="40" t="s">
        <v>225</v>
      </c>
      <c r="E74" s="40"/>
      <c r="F74" s="40"/>
      <c r="G74" s="40"/>
      <c r="H74" s="41" t="s">
        <v>246</v>
      </c>
      <c r="I74" s="8"/>
      <c r="J74" s="2"/>
      <c r="K74" s="2"/>
    </row>
    <row r="75" spans="1:11" ht="12.75" customHeight="1" x14ac:dyDescent="0.2">
      <c r="A75" s="2"/>
      <c r="B75" s="8"/>
      <c r="C75" s="40"/>
      <c r="D75" s="40"/>
      <c r="E75" s="40"/>
      <c r="F75" s="40"/>
      <c r="G75" s="40"/>
      <c r="H75" s="40"/>
      <c r="I75" s="8"/>
      <c r="J75" s="2"/>
      <c r="K75" s="2"/>
    </row>
    <row r="76" spans="1:11" ht="12.75" customHeight="1" x14ac:dyDescent="0.2">
      <c r="A76" s="2"/>
      <c r="B76" s="8"/>
      <c r="C76" s="40" t="s">
        <v>223</v>
      </c>
      <c r="D76" s="40" t="s">
        <v>225</v>
      </c>
      <c r="E76" s="40"/>
      <c r="F76" s="40"/>
      <c r="G76" s="40"/>
      <c r="H76" s="41" t="s">
        <v>247</v>
      </c>
      <c r="I76" s="8"/>
      <c r="J76" s="2"/>
      <c r="K76" s="2"/>
    </row>
    <row r="77" spans="1:11" ht="12.75" customHeight="1" x14ac:dyDescent="0.2">
      <c r="A77" s="2"/>
      <c r="B77" s="8"/>
      <c r="C77" s="8"/>
      <c r="D77" s="8"/>
      <c r="E77" s="8"/>
      <c r="F77" s="8"/>
      <c r="G77" s="8"/>
      <c r="H77" s="8"/>
      <c r="I77" s="8"/>
      <c r="J77" s="2"/>
      <c r="K77" s="2"/>
    </row>
    <row r="78" spans="1:11" ht="12.75" customHeight="1" x14ac:dyDescent="0.2">
      <c r="A78" s="2"/>
      <c r="B78" s="8"/>
      <c r="C78" s="8" t="s">
        <v>248</v>
      </c>
      <c r="D78" s="8"/>
      <c r="E78" s="8"/>
      <c r="F78" s="8"/>
      <c r="G78" s="8"/>
      <c r="H78" s="8"/>
      <c r="I78" s="8"/>
      <c r="J78" s="2"/>
      <c r="K78" s="2"/>
    </row>
    <row r="79" spans="1:11" ht="12.75" customHeight="1" x14ac:dyDescent="0.2">
      <c r="A79" s="2"/>
      <c r="B79" s="8"/>
      <c r="C79" s="8"/>
      <c r="D79" s="8"/>
      <c r="E79" s="8"/>
      <c r="F79" s="8"/>
      <c r="G79" s="8"/>
      <c r="H79" s="8"/>
      <c r="I79" s="8"/>
      <c r="J79" s="2"/>
      <c r="K79" s="2"/>
    </row>
    <row r="80" spans="1:11" ht="12.75" customHeight="1" x14ac:dyDescent="0.2">
      <c r="A80" s="2"/>
      <c r="B80" s="2"/>
      <c r="C80" s="2"/>
      <c r="D80" s="2"/>
      <c r="E80" s="2"/>
      <c r="F80" s="2"/>
      <c r="G80" s="2"/>
      <c r="H80" s="2"/>
      <c r="I80" s="2"/>
      <c r="J80" s="2"/>
      <c r="K80" s="2"/>
    </row>
    <row r="81" spans="1:4" ht="12.75" customHeight="1" x14ac:dyDescent="0.2">
      <c r="A81" s="2"/>
      <c r="B81" s="2"/>
      <c r="C81" s="2"/>
      <c r="D81" s="2"/>
    </row>
    <row r="82" spans="1:4" ht="12.75" customHeight="1" x14ac:dyDescent="0.2">
      <c r="A82" s="2"/>
      <c r="B82" s="2" t="s">
        <v>433</v>
      </c>
      <c r="C82" s="2"/>
      <c r="D82" s="2"/>
    </row>
    <row r="83" spans="1:4" ht="12.75" customHeight="1" x14ac:dyDescent="0.2">
      <c r="A83" s="2"/>
      <c r="B83" s="62" t="s">
        <v>81</v>
      </c>
      <c r="D83" s="2"/>
    </row>
    <row r="84" spans="1:4" ht="12.75" customHeight="1" x14ac:dyDescent="0.2">
      <c r="A84" s="2"/>
      <c r="B84" s="62" t="s">
        <v>426</v>
      </c>
      <c r="D84" s="2"/>
    </row>
    <row r="85" spans="1:4" ht="12.75" customHeight="1" x14ac:dyDescent="0.2">
      <c r="A85" s="2"/>
      <c r="B85" s="62" t="s">
        <v>434</v>
      </c>
      <c r="D85" s="2"/>
    </row>
    <row r="86" spans="1:4" ht="12.75" customHeight="1" x14ac:dyDescent="0.2">
      <c r="A86" s="2"/>
      <c r="B86" s="62" t="s">
        <v>435</v>
      </c>
      <c r="D86" s="2"/>
    </row>
    <row r="87" spans="1:4" ht="12.75" customHeight="1" x14ac:dyDescent="0.2">
      <c r="A87" s="2"/>
      <c r="B87" s="62" t="s">
        <v>436</v>
      </c>
      <c r="D87" s="2"/>
    </row>
    <row r="88" spans="1:4" ht="12.75" customHeight="1" x14ac:dyDescent="0.2">
      <c r="A88" s="2"/>
      <c r="B88" s="62" t="s">
        <v>429</v>
      </c>
      <c r="D88" s="2"/>
    </row>
    <row r="89" spans="1:4" ht="12.75" customHeight="1" x14ac:dyDescent="0.2">
      <c r="A89" s="2"/>
      <c r="B89" s="62" t="s">
        <v>437</v>
      </c>
      <c r="D89" s="2"/>
    </row>
    <row r="90" spans="1:4" ht="12.75" customHeight="1" x14ac:dyDescent="0.2">
      <c r="A90" s="2"/>
      <c r="B90" s="62" t="s">
        <v>438</v>
      </c>
      <c r="D90" s="2"/>
    </row>
    <row r="91" spans="1:4" ht="12.75" customHeight="1" x14ac:dyDescent="0.2">
      <c r="A91" s="2"/>
      <c r="B91" s="62" t="s">
        <v>428</v>
      </c>
      <c r="D91" s="2"/>
    </row>
    <row r="92" spans="1:4" ht="12.75" customHeight="1" x14ac:dyDescent="0.2">
      <c r="A92" s="2"/>
      <c r="B92" s="62" t="s">
        <v>439</v>
      </c>
      <c r="D92" s="2"/>
    </row>
    <row r="93" spans="1:4" ht="12.75" customHeight="1" x14ac:dyDescent="0.2">
      <c r="A93" s="2"/>
      <c r="B93" s="62" t="s">
        <v>440</v>
      </c>
      <c r="D93" s="2"/>
    </row>
    <row r="94" spans="1:4" ht="12.75" customHeight="1" x14ac:dyDescent="0.2">
      <c r="A94" s="2"/>
      <c r="B94" s="62" t="s">
        <v>441</v>
      </c>
      <c r="D94" s="2"/>
    </row>
    <row r="95" spans="1:4" ht="12.75" customHeight="1" x14ac:dyDescent="0.2">
      <c r="A95" s="2"/>
      <c r="B95" s="62" t="s">
        <v>430</v>
      </c>
      <c r="D95" s="2"/>
    </row>
    <row r="96" spans="1:4" ht="12.75" customHeight="1" x14ac:dyDescent="0.2">
      <c r="A96" s="2"/>
      <c r="B96" s="62" t="s">
        <v>442</v>
      </c>
      <c r="D96" s="2"/>
    </row>
    <row r="97" spans="1:4" ht="12.75" customHeight="1" x14ac:dyDescent="0.2">
      <c r="A97" s="2"/>
      <c r="B97" s="62" t="s">
        <v>443</v>
      </c>
      <c r="D97" s="2"/>
    </row>
    <row r="98" spans="1:4" ht="12.75" customHeight="1" x14ac:dyDescent="0.2">
      <c r="A98" s="2"/>
      <c r="B98" s="62" t="s">
        <v>198</v>
      </c>
      <c r="D98" s="2"/>
    </row>
    <row r="99" spans="1:4" ht="12.75" customHeight="1" x14ac:dyDescent="0.2">
      <c r="A99" s="2"/>
      <c r="B99" s="2"/>
      <c r="C99" s="2"/>
      <c r="D99" s="2"/>
    </row>
    <row r="100" spans="1:4" ht="12.75" customHeight="1" x14ac:dyDescent="0.2"/>
    <row r="101" spans="1:4" ht="12.75" customHeight="1" x14ac:dyDescent="0.2"/>
    <row r="102" spans="1:4" ht="12.75" customHeight="1" x14ac:dyDescent="0.2"/>
    <row r="103" spans="1:4" ht="12.75" customHeight="1" x14ac:dyDescent="0.2"/>
    <row r="104" spans="1:4" ht="12.75" customHeight="1" x14ac:dyDescent="0.2"/>
    <row r="105" spans="1:4" ht="12.75" customHeight="1" x14ac:dyDescent="0.2"/>
    <row r="106" spans="1:4" ht="12.75" customHeight="1" x14ac:dyDescent="0.2"/>
    <row r="107" spans="1:4" ht="12.75" customHeight="1" x14ac:dyDescent="0.2"/>
    <row r="108" spans="1:4" ht="12.75" customHeight="1" x14ac:dyDescent="0.2"/>
    <row r="109" spans="1:4" ht="12.75" customHeight="1" x14ac:dyDescent="0.2"/>
    <row r="110" spans="1:4" ht="12.75" customHeight="1" x14ac:dyDescent="0.2"/>
    <row r="111" spans="1:4" ht="12.75" customHeight="1" x14ac:dyDescent="0.2"/>
    <row r="112" spans="1:4"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row r="158" ht="12.75" customHeight="1" x14ac:dyDescent="0.2"/>
    <row r="159" ht="12.75" customHeight="1" x14ac:dyDescent="0.2"/>
    <row r="160"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row r="169" ht="12.75" customHeight="1" x14ac:dyDescent="0.2"/>
    <row r="170" ht="12.75" customHeight="1" x14ac:dyDescent="0.2"/>
    <row r="171" ht="12.75" customHeight="1" x14ac:dyDescent="0.2"/>
    <row r="172" ht="12.75" customHeight="1" x14ac:dyDescent="0.2"/>
    <row r="173" ht="12.75" customHeight="1" x14ac:dyDescent="0.2"/>
    <row r="174" ht="12.75" customHeight="1" x14ac:dyDescent="0.2"/>
    <row r="175" ht="12.75" customHeight="1" x14ac:dyDescent="0.2"/>
    <row r="176"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ht="12.75" customHeight="1" x14ac:dyDescent="0.2"/>
    <row r="194" ht="12.75" customHeight="1" x14ac:dyDescent="0.2"/>
    <row r="195" ht="12.75" customHeight="1" x14ac:dyDescent="0.2"/>
    <row r="196" ht="12.75" customHeight="1" x14ac:dyDescent="0.2"/>
    <row r="197" ht="12.75" customHeight="1" x14ac:dyDescent="0.2"/>
    <row r="198" ht="12.75" customHeight="1" x14ac:dyDescent="0.2"/>
    <row r="199" ht="12.75" customHeight="1" x14ac:dyDescent="0.2"/>
    <row r="200" ht="12.75" customHeight="1" x14ac:dyDescent="0.2"/>
    <row r="201" ht="12.75" customHeight="1" x14ac:dyDescent="0.2"/>
    <row r="202" ht="12.75" customHeight="1" x14ac:dyDescent="0.2"/>
    <row r="203" ht="12.75" customHeight="1" x14ac:dyDescent="0.2"/>
    <row r="204" ht="12.75" customHeight="1" x14ac:dyDescent="0.2"/>
    <row r="205" ht="12.75" customHeight="1" x14ac:dyDescent="0.2"/>
    <row r="206" ht="12.75" customHeight="1" x14ac:dyDescent="0.2"/>
    <row r="207" ht="12.75" customHeight="1" x14ac:dyDescent="0.2"/>
    <row r="208" ht="12.75" customHeight="1" x14ac:dyDescent="0.2"/>
    <row r="209" ht="12.75" customHeight="1" x14ac:dyDescent="0.2"/>
    <row r="210" ht="12.75" customHeight="1" x14ac:dyDescent="0.2"/>
    <row r="211" ht="12.75" customHeight="1" x14ac:dyDescent="0.2"/>
    <row r="212" ht="12.75" customHeight="1" x14ac:dyDescent="0.2"/>
    <row r="213" ht="12.75" customHeight="1" x14ac:dyDescent="0.2"/>
    <row r="214" ht="12.75" customHeight="1" x14ac:dyDescent="0.2"/>
    <row r="215" ht="12.75" customHeight="1" x14ac:dyDescent="0.2"/>
    <row r="216" ht="12.75" customHeight="1" x14ac:dyDescent="0.2"/>
    <row r="217" ht="12.75" customHeight="1" x14ac:dyDescent="0.2"/>
    <row r="218" ht="12.75" customHeight="1" x14ac:dyDescent="0.2"/>
    <row r="219" ht="12.75" customHeight="1" x14ac:dyDescent="0.2"/>
    <row r="220" ht="12.75" customHeight="1" x14ac:dyDescent="0.2"/>
    <row r="221" ht="12.75" customHeight="1" x14ac:dyDescent="0.2"/>
    <row r="222" ht="12.75" customHeight="1" x14ac:dyDescent="0.2"/>
    <row r="223" ht="12.75" customHeight="1" x14ac:dyDescent="0.2"/>
    <row r="224" ht="12.75" customHeight="1" x14ac:dyDescent="0.2"/>
    <row r="225" ht="12.75" customHeight="1" x14ac:dyDescent="0.2"/>
    <row r="226" ht="12.75" customHeight="1" x14ac:dyDescent="0.2"/>
    <row r="227" ht="12.75" customHeight="1" x14ac:dyDescent="0.2"/>
    <row r="228" ht="12.75" customHeight="1" x14ac:dyDescent="0.2"/>
    <row r="229" ht="12.75" customHeight="1" x14ac:dyDescent="0.2"/>
    <row r="230" ht="12.75" customHeight="1" x14ac:dyDescent="0.2"/>
    <row r="231" ht="12.75" customHeight="1" x14ac:dyDescent="0.2"/>
    <row r="232" ht="12.75" customHeight="1" x14ac:dyDescent="0.2"/>
    <row r="233" ht="12.75" customHeight="1" x14ac:dyDescent="0.2"/>
    <row r="234" ht="12.75" customHeight="1" x14ac:dyDescent="0.2"/>
    <row r="235" ht="12.75" customHeight="1" x14ac:dyDescent="0.2"/>
    <row r="236" ht="12.75" customHeight="1" x14ac:dyDescent="0.2"/>
    <row r="237" ht="12.75" customHeight="1" x14ac:dyDescent="0.2"/>
    <row r="238" ht="12.75" customHeight="1" x14ac:dyDescent="0.2"/>
    <row r="239" ht="12.75" customHeight="1" x14ac:dyDescent="0.2"/>
    <row r="240" ht="12.75" customHeight="1" x14ac:dyDescent="0.2"/>
    <row r="241" ht="12.75" customHeight="1" x14ac:dyDescent="0.2"/>
    <row r="242" ht="12.75" customHeight="1" x14ac:dyDescent="0.2"/>
    <row r="243" ht="12.75" customHeight="1" x14ac:dyDescent="0.2"/>
    <row r="244" ht="12.75" customHeight="1" x14ac:dyDescent="0.2"/>
    <row r="245" ht="12.75" customHeight="1" x14ac:dyDescent="0.2"/>
    <row r="246" ht="12.75" customHeight="1" x14ac:dyDescent="0.2"/>
    <row r="247" ht="12.75" customHeight="1" x14ac:dyDescent="0.2"/>
    <row r="248" ht="12.75" customHeight="1" x14ac:dyDescent="0.2"/>
    <row r="249" ht="12.75" customHeight="1" x14ac:dyDescent="0.2"/>
    <row r="250" ht="12.75" customHeight="1" x14ac:dyDescent="0.2"/>
    <row r="251" ht="12.75" customHeight="1" x14ac:dyDescent="0.2"/>
    <row r="252" ht="12.75" customHeight="1" x14ac:dyDescent="0.2"/>
    <row r="253" ht="12.75" customHeight="1" x14ac:dyDescent="0.2"/>
    <row r="254" ht="12.75" customHeight="1" x14ac:dyDescent="0.2"/>
    <row r="255" ht="12.75" customHeight="1" x14ac:dyDescent="0.2"/>
    <row r="256" ht="12.75" customHeight="1" x14ac:dyDescent="0.2"/>
    <row r="257" ht="12.75" customHeight="1" x14ac:dyDescent="0.2"/>
    <row r="258" ht="12.75" customHeight="1" x14ac:dyDescent="0.2"/>
    <row r="259" ht="12.75" customHeight="1" x14ac:dyDescent="0.2"/>
    <row r="260" ht="12.75" customHeight="1" x14ac:dyDescent="0.2"/>
    <row r="261" ht="12.75" customHeight="1" x14ac:dyDescent="0.2"/>
    <row r="262" ht="12.75" customHeight="1" x14ac:dyDescent="0.2"/>
    <row r="263" ht="12.75" customHeight="1" x14ac:dyDescent="0.2"/>
    <row r="264" ht="12.75" customHeight="1" x14ac:dyDescent="0.2"/>
    <row r="265" ht="12.75" customHeight="1" x14ac:dyDescent="0.2"/>
    <row r="266" ht="12.75" customHeight="1" x14ac:dyDescent="0.2"/>
    <row r="267" ht="12.75" customHeight="1" x14ac:dyDescent="0.2"/>
    <row r="268" ht="12.75" customHeight="1" x14ac:dyDescent="0.2"/>
    <row r="269" ht="12.75" customHeight="1" x14ac:dyDescent="0.2"/>
    <row r="270" ht="12.75" customHeight="1" x14ac:dyDescent="0.2"/>
    <row r="271" ht="12.75" customHeight="1" x14ac:dyDescent="0.2"/>
    <row r="272" ht="12.75" customHeight="1" x14ac:dyDescent="0.2"/>
    <row r="273" ht="12.75" customHeight="1" x14ac:dyDescent="0.2"/>
    <row r="274" ht="12.75" customHeight="1" x14ac:dyDescent="0.2"/>
    <row r="275" ht="12.75" customHeight="1" x14ac:dyDescent="0.2"/>
    <row r="276" ht="12.75" customHeight="1" x14ac:dyDescent="0.2"/>
    <row r="277" ht="12.75" customHeight="1" x14ac:dyDescent="0.2"/>
    <row r="278" ht="12.75" customHeight="1" x14ac:dyDescent="0.2"/>
    <row r="279" ht="12.75" customHeight="1" x14ac:dyDescent="0.2"/>
    <row r="280" ht="12.75" customHeight="1" x14ac:dyDescent="0.2"/>
    <row r="281" ht="12.75" customHeight="1" x14ac:dyDescent="0.2"/>
    <row r="282" ht="12.75" customHeight="1" x14ac:dyDescent="0.2"/>
    <row r="283" ht="12.75" customHeight="1" x14ac:dyDescent="0.2"/>
    <row r="284" ht="12.75" customHeight="1" x14ac:dyDescent="0.2"/>
    <row r="285" ht="12.75" customHeight="1" x14ac:dyDescent="0.2"/>
    <row r="286" ht="12.75" customHeight="1" x14ac:dyDescent="0.2"/>
    <row r="287" ht="12.75" customHeight="1" x14ac:dyDescent="0.2"/>
    <row r="288" ht="12.75" customHeight="1" x14ac:dyDescent="0.2"/>
    <row r="289" ht="12.75" customHeight="1" x14ac:dyDescent="0.2"/>
    <row r="290" ht="12.75" customHeight="1" x14ac:dyDescent="0.2"/>
    <row r="291" ht="12.75" customHeight="1" x14ac:dyDescent="0.2"/>
    <row r="292" ht="12.75" customHeight="1" x14ac:dyDescent="0.2"/>
    <row r="293" ht="12.75" customHeight="1" x14ac:dyDescent="0.2"/>
    <row r="294" ht="12.75" customHeight="1" x14ac:dyDescent="0.2"/>
    <row r="295" ht="12.75" customHeight="1" x14ac:dyDescent="0.2"/>
    <row r="296" ht="12.75" customHeight="1" x14ac:dyDescent="0.2"/>
    <row r="297" ht="12.75" customHeight="1" x14ac:dyDescent="0.2"/>
    <row r="298" ht="12.75" customHeight="1" x14ac:dyDescent="0.2"/>
    <row r="299" ht="12.75" customHeight="1" x14ac:dyDescent="0.2"/>
    <row r="300" ht="12.75" customHeight="1" x14ac:dyDescent="0.2"/>
    <row r="301" ht="12.75" customHeight="1" x14ac:dyDescent="0.2"/>
    <row r="302" ht="12.75" customHeight="1" x14ac:dyDescent="0.2"/>
    <row r="303" ht="12.75" customHeight="1" x14ac:dyDescent="0.2"/>
    <row r="304" ht="12.75" customHeight="1" x14ac:dyDescent="0.2"/>
    <row r="305" ht="12.75" customHeight="1" x14ac:dyDescent="0.2"/>
    <row r="306" ht="12.75" customHeight="1" x14ac:dyDescent="0.2"/>
    <row r="307" ht="12.75" customHeight="1" x14ac:dyDescent="0.2"/>
    <row r="308" ht="12.75" customHeight="1" x14ac:dyDescent="0.2"/>
    <row r="309" ht="12.75" customHeight="1" x14ac:dyDescent="0.2"/>
    <row r="310" ht="12.75" customHeight="1" x14ac:dyDescent="0.2"/>
    <row r="311" ht="12.75" customHeight="1" x14ac:dyDescent="0.2"/>
    <row r="312" ht="12.75" customHeight="1" x14ac:dyDescent="0.2"/>
    <row r="313" ht="12.75" customHeight="1" x14ac:dyDescent="0.2"/>
    <row r="314" ht="12.75" customHeight="1" x14ac:dyDescent="0.2"/>
    <row r="315" ht="12.75" customHeight="1" x14ac:dyDescent="0.2"/>
    <row r="316" ht="12.75" customHeight="1" x14ac:dyDescent="0.2"/>
    <row r="317" ht="12.75" customHeight="1" x14ac:dyDescent="0.2"/>
    <row r="318" ht="12.75" customHeight="1" x14ac:dyDescent="0.2"/>
    <row r="319" ht="12.75" customHeight="1" x14ac:dyDescent="0.2"/>
    <row r="320" ht="12.75" customHeight="1" x14ac:dyDescent="0.2"/>
    <row r="321" ht="12.75" customHeight="1" x14ac:dyDescent="0.2"/>
    <row r="322" ht="12.75" customHeight="1" x14ac:dyDescent="0.2"/>
    <row r="323" ht="12.75" customHeight="1" x14ac:dyDescent="0.2"/>
    <row r="324" ht="12.75" customHeight="1" x14ac:dyDescent="0.2"/>
    <row r="325" ht="12.75" customHeight="1" x14ac:dyDescent="0.2"/>
    <row r="326" ht="12.75" customHeight="1" x14ac:dyDescent="0.2"/>
    <row r="327" ht="12.75" customHeight="1" x14ac:dyDescent="0.2"/>
    <row r="328" ht="12.75" customHeight="1" x14ac:dyDescent="0.2"/>
    <row r="329" ht="12.75" customHeight="1" x14ac:dyDescent="0.2"/>
    <row r="330" ht="12.75" customHeight="1" x14ac:dyDescent="0.2"/>
    <row r="331" ht="12.75" customHeight="1" x14ac:dyDescent="0.2"/>
    <row r="332" ht="12.75" customHeight="1" x14ac:dyDescent="0.2"/>
    <row r="333" ht="12.75" customHeight="1" x14ac:dyDescent="0.2"/>
    <row r="334" ht="12.75" customHeight="1" x14ac:dyDescent="0.2"/>
    <row r="335" ht="12.75" customHeight="1" x14ac:dyDescent="0.2"/>
    <row r="336" ht="12.75" customHeight="1" x14ac:dyDescent="0.2"/>
    <row r="337" ht="12.75" customHeight="1" x14ac:dyDescent="0.2"/>
    <row r="338" ht="12.75" customHeight="1" x14ac:dyDescent="0.2"/>
    <row r="339" ht="12.75" customHeight="1" x14ac:dyDescent="0.2"/>
    <row r="340" ht="12.75" customHeight="1" x14ac:dyDescent="0.2"/>
    <row r="341" ht="12.75" customHeight="1" x14ac:dyDescent="0.2"/>
    <row r="342" ht="12.75" customHeight="1" x14ac:dyDescent="0.2"/>
    <row r="343" ht="12.75" customHeight="1" x14ac:dyDescent="0.2"/>
    <row r="344" ht="12.75" customHeight="1" x14ac:dyDescent="0.2"/>
    <row r="345" ht="12.75" customHeight="1" x14ac:dyDescent="0.2"/>
    <row r="346" ht="12.75" customHeight="1" x14ac:dyDescent="0.2"/>
    <row r="347" ht="12.75" customHeight="1" x14ac:dyDescent="0.2"/>
    <row r="348" ht="12.75" customHeight="1" x14ac:dyDescent="0.2"/>
    <row r="349" ht="12.75" customHeight="1" x14ac:dyDescent="0.2"/>
    <row r="350" ht="12.75" customHeight="1" x14ac:dyDescent="0.2"/>
    <row r="351" ht="12.75" customHeight="1" x14ac:dyDescent="0.2"/>
    <row r="352" ht="12.75" customHeight="1" x14ac:dyDescent="0.2"/>
    <row r="353" ht="12.75" customHeight="1" x14ac:dyDescent="0.2"/>
    <row r="354" ht="12.75" customHeight="1" x14ac:dyDescent="0.2"/>
    <row r="355" ht="12.75" customHeight="1" x14ac:dyDescent="0.2"/>
    <row r="356" ht="12.75" customHeight="1" x14ac:dyDescent="0.2"/>
    <row r="357" ht="12.75" customHeight="1" x14ac:dyDescent="0.2"/>
    <row r="358" ht="12.75" customHeight="1" x14ac:dyDescent="0.2"/>
    <row r="359" ht="12.75" customHeight="1" x14ac:dyDescent="0.2"/>
    <row r="360" ht="12.75" customHeight="1" x14ac:dyDescent="0.2"/>
    <row r="361" ht="12.75" customHeight="1" x14ac:dyDescent="0.2"/>
    <row r="362" ht="12.75" customHeight="1" x14ac:dyDescent="0.2"/>
    <row r="363" ht="12.75" customHeight="1" x14ac:dyDescent="0.2"/>
    <row r="364" ht="12.75" customHeight="1" x14ac:dyDescent="0.2"/>
    <row r="365" ht="12.75" customHeight="1" x14ac:dyDescent="0.2"/>
    <row r="366" ht="12.75" customHeight="1" x14ac:dyDescent="0.2"/>
    <row r="367" ht="12.75" customHeight="1" x14ac:dyDescent="0.2"/>
    <row r="368" ht="12.75" customHeight="1" x14ac:dyDescent="0.2"/>
    <row r="369" ht="12.75" customHeight="1" x14ac:dyDescent="0.2"/>
    <row r="370" ht="12.75" customHeight="1" x14ac:dyDescent="0.2"/>
    <row r="371" ht="12.75" customHeight="1" x14ac:dyDescent="0.2"/>
    <row r="372" ht="12.75" customHeight="1" x14ac:dyDescent="0.2"/>
    <row r="373" ht="12.75" customHeight="1" x14ac:dyDescent="0.2"/>
    <row r="374" ht="12.75" customHeight="1" x14ac:dyDescent="0.2"/>
    <row r="375" ht="12.75" customHeight="1" x14ac:dyDescent="0.2"/>
    <row r="376" ht="12.75" customHeight="1" x14ac:dyDescent="0.2"/>
    <row r="377" ht="12.75" customHeight="1" x14ac:dyDescent="0.2"/>
    <row r="378" ht="12.75" customHeight="1" x14ac:dyDescent="0.2"/>
    <row r="379" ht="12.75" customHeight="1" x14ac:dyDescent="0.2"/>
    <row r="380" ht="12.75" customHeight="1" x14ac:dyDescent="0.2"/>
    <row r="381" ht="12.75" customHeight="1" x14ac:dyDescent="0.2"/>
    <row r="382" ht="12.75" customHeight="1" x14ac:dyDescent="0.2"/>
    <row r="383" ht="12.75" customHeight="1" x14ac:dyDescent="0.2"/>
    <row r="384" ht="12.75" customHeight="1" x14ac:dyDescent="0.2"/>
    <row r="385" ht="12.75" customHeight="1" x14ac:dyDescent="0.2"/>
    <row r="386" ht="12.75" customHeight="1" x14ac:dyDescent="0.2"/>
    <row r="387" ht="12.75" customHeight="1" x14ac:dyDescent="0.2"/>
    <row r="388" ht="12.75" customHeight="1" x14ac:dyDescent="0.2"/>
    <row r="389" ht="12.75" customHeight="1" x14ac:dyDescent="0.2"/>
    <row r="390" ht="12.75" customHeight="1" x14ac:dyDescent="0.2"/>
    <row r="391" ht="12.75" customHeight="1" x14ac:dyDescent="0.2"/>
    <row r="392" ht="12.75" customHeight="1" x14ac:dyDescent="0.2"/>
    <row r="393" ht="12.75" customHeight="1" x14ac:dyDescent="0.2"/>
    <row r="394" ht="12.75" customHeight="1" x14ac:dyDescent="0.2"/>
    <row r="395" ht="12.75" customHeight="1" x14ac:dyDescent="0.2"/>
    <row r="396" ht="12.75" customHeight="1" x14ac:dyDescent="0.2"/>
    <row r="397" ht="12.75" customHeight="1" x14ac:dyDescent="0.2"/>
    <row r="398" ht="12.75" customHeight="1" x14ac:dyDescent="0.2"/>
    <row r="399" ht="12.75" customHeight="1" x14ac:dyDescent="0.2"/>
    <row r="400" ht="12.75" customHeight="1" x14ac:dyDescent="0.2"/>
    <row r="401" ht="12.75" customHeight="1" x14ac:dyDescent="0.2"/>
    <row r="402" ht="12.75" customHeight="1" x14ac:dyDescent="0.2"/>
    <row r="403" ht="12.75" customHeight="1" x14ac:dyDescent="0.2"/>
    <row r="404" ht="12.75" customHeight="1" x14ac:dyDescent="0.2"/>
    <row r="405" ht="12.75" customHeight="1" x14ac:dyDescent="0.2"/>
    <row r="406" ht="12.75" customHeight="1" x14ac:dyDescent="0.2"/>
    <row r="407" ht="12.75" customHeight="1" x14ac:dyDescent="0.2"/>
    <row r="408" ht="12.75" customHeight="1" x14ac:dyDescent="0.2"/>
    <row r="409" ht="12.75" customHeight="1" x14ac:dyDescent="0.2"/>
    <row r="410" ht="12.75" customHeight="1" x14ac:dyDescent="0.2"/>
    <row r="411" ht="12.75" customHeight="1" x14ac:dyDescent="0.2"/>
    <row r="412" ht="12.75" customHeight="1" x14ac:dyDescent="0.2"/>
    <row r="413" ht="12.75" customHeight="1" x14ac:dyDescent="0.2"/>
    <row r="414" ht="12.75" customHeight="1" x14ac:dyDescent="0.2"/>
    <row r="415" ht="12.75" customHeight="1" x14ac:dyDescent="0.2"/>
    <row r="416" ht="12.75" customHeight="1" x14ac:dyDescent="0.2"/>
    <row r="417" ht="12.75" customHeight="1" x14ac:dyDescent="0.2"/>
    <row r="418" ht="12.75" customHeight="1" x14ac:dyDescent="0.2"/>
    <row r="419" ht="12.75" customHeight="1" x14ac:dyDescent="0.2"/>
    <row r="420" ht="12.75" customHeight="1" x14ac:dyDescent="0.2"/>
    <row r="421" ht="12.75" customHeight="1" x14ac:dyDescent="0.2"/>
    <row r="422" ht="12.75" customHeight="1" x14ac:dyDescent="0.2"/>
    <row r="423" ht="12.75" customHeight="1" x14ac:dyDescent="0.2"/>
    <row r="424" ht="12.75" customHeight="1" x14ac:dyDescent="0.2"/>
    <row r="425" ht="12.75" customHeight="1" x14ac:dyDescent="0.2"/>
    <row r="426" ht="12.75" customHeight="1" x14ac:dyDescent="0.2"/>
    <row r="427" ht="12.75" customHeight="1" x14ac:dyDescent="0.2"/>
    <row r="428" ht="12.75" customHeight="1" x14ac:dyDescent="0.2"/>
    <row r="429" ht="12.75" customHeight="1" x14ac:dyDescent="0.2"/>
    <row r="430" ht="12.75" customHeight="1" x14ac:dyDescent="0.2"/>
    <row r="431" ht="12.75" customHeight="1" x14ac:dyDescent="0.2"/>
    <row r="432" ht="12.75" customHeight="1" x14ac:dyDescent="0.2"/>
    <row r="433" ht="12.75" customHeight="1" x14ac:dyDescent="0.2"/>
    <row r="434" ht="12.75" customHeight="1" x14ac:dyDescent="0.2"/>
    <row r="435" ht="12.75" customHeight="1" x14ac:dyDescent="0.2"/>
    <row r="436" ht="12.75" customHeight="1" x14ac:dyDescent="0.2"/>
    <row r="437" ht="12.75" customHeight="1" x14ac:dyDescent="0.2"/>
    <row r="438" ht="12.75" customHeight="1" x14ac:dyDescent="0.2"/>
    <row r="439" ht="12.75" customHeight="1" x14ac:dyDescent="0.2"/>
    <row r="440" ht="12.75" customHeight="1" x14ac:dyDescent="0.2"/>
    <row r="441" ht="12.75" customHeight="1" x14ac:dyDescent="0.2"/>
    <row r="442" ht="12.75" customHeight="1" x14ac:dyDescent="0.2"/>
    <row r="443" ht="12.75" customHeight="1" x14ac:dyDescent="0.2"/>
    <row r="444" ht="12.75" customHeight="1" x14ac:dyDescent="0.2"/>
    <row r="445" ht="12.75" customHeight="1" x14ac:dyDescent="0.2"/>
    <row r="446" ht="12.75" customHeight="1" x14ac:dyDescent="0.2"/>
    <row r="447" ht="12.75" customHeight="1" x14ac:dyDescent="0.2"/>
    <row r="448" ht="12.75" customHeight="1" x14ac:dyDescent="0.2"/>
    <row r="449" ht="12.75" customHeight="1" x14ac:dyDescent="0.2"/>
    <row r="450" ht="12.75" customHeight="1" x14ac:dyDescent="0.2"/>
    <row r="451" ht="12.75" customHeight="1" x14ac:dyDescent="0.2"/>
    <row r="452" ht="12.75" customHeight="1" x14ac:dyDescent="0.2"/>
    <row r="453" ht="12.75" customHeight="1" x14ac:dyDescent="0.2"/>
    <row r="454" ht="12.75" customHeight="1" x14ac:dyDescent="0.2"/>
    <row r="455" ht="12.75" customHeight="1" x14ac:dyDescent="0.2"/>
    <row r="456" ht="12.75" customHeight="1" x14ac:dyDescent="0.2"/>
    <row r="457" ht="12.75" customHeight="1" x14ac:dyDescent="0.2"/>
    <row r="458" ht="12.75" customHeight="1" x14ac:dyDescent="0.2"/>
    <row r="459" ht="12.75" customHeight="1" x14ac:dyDescent="0.2"/>
    <row r="460" ht="12.75" customHeight="1" x14ac:dyDescent="0.2"/>
    <row r="461" ht="12.75" customHeight="1" x14ac:dyDescent="0.2"/>
    <row r="462" ht="12.75" customHeight="1" x14ac:dyDescent="0.2"/>
    <row r="463" ht="12.75" customHeight="1" x14ac:dyDescent="0.2"/>
    <row r="464" ht="12.75" customHeight="1" x14ac:dyDescent="0.2"/>
    <row r="465" ht="12.75" customHeight="1" x14ac:dyDescent="0.2"/>
    <row r="466" ht="12.75" customHeight="1" x14ac:dyDescent="0.2"/>
    <row r="467" ht="12.75" customHeight="1" x14ac:dyDescent="0.2"/>
    <row r="468" ht="12.75" customHeight="1" x14ac:dyDescent="0.2"/>
    <row r="469" ht="12.75" customHeight="1" x14ac:dyDescent="0.2"/>
    <row r="470" ht="12.75" customHeight="1" x14ac:dyDescent="0.2"/>
    <row r="471" ht="12.75" customHeight="1" x14ac:dyDescent="0.2"/>
    <row r="472" ht="12.75" customHeight="1" x14ac:dyDescent="0.2"/>
    <row r="473" ht="12.75" customHeight="1" x14ac:dyDescent="0.2"/>
    <row r="474" ht="12.75" customHeight="1" x14ac:dyDescent="0.2"/>
    <row r="475" ht="12.75" customHeight="1" x14ac:dyDescent="0.2"/>
    <row r="476" ht="12.75" customHeight="1" x14ac:dyDescent="0.2"/>
    <row r="477" ht="12.75" customHeight="1" x14ac:dyDescent="0.2"/>
    <row r="478" ht="12.75" customHeight="1" x14ac:dyDescent="0.2"/>
    <row r="479" ht="12.75" customHeight="1" x14ac:dyDescent="0.2"/>
    <row r="480" ht="12.75" customHeight="1" x14ac:dyDescent="0.2"/>
    <row r="481" ht="12.75" customHeight="1" x14ac:dyDescent="0.2"/>
    <row r="482" ht="12.75" customHeight="1" x14ac:dyDescent="0.2"/>
    <row r="483" ht="12.75" customHeight="1" x14ac:dyDescent="0.2"/>
    <row r="484" ht="12.75" customHeight="1" x14ac:dyDescent="0.2"/>
    <row r="485" ht="12.75" customHeight="1" x14ac:dyDescent="0.2"/>
    <row r="486" ht="12.75" customHeight="1" x14ac:dyDescent="0.2"/>
    <row r="487" ht="12.75" customHeight="1" x14ac:dyDescent="0.2"/>
    <row r="488" ht="12.75" customHeight="1" x14ac:dyDescent="0.2"/>
    <row r="489" ht="12.75" customHeight="1" x14ac:dyDescent="0.2"/>
    <row r="490" ht="12.75" customHeight="1" x14ac:dyDescent="0.2"/>
    <row r="491" ht="12.75" customHeight="1" x14ac:dyDescent="0.2"/>
    <row r="492" ht="12.75" customHeight="1" x14ac:dyDescent="0.2"/>
    <row r="493" ht="12.75" customHeight="1" x14ac:dyDescent="0.2"/>
    <row r="494" ht="12.75" customHeight="1" x14ac:dyDescent="0.2"/>
    <row r="495" ht="12.75" customHeight="1" x14ac:dyDescent="0.2"/>
    <row r="496" ht="12.75" customHeight="1" x14ac:dyDescent="0.2"/>
    <row r="497" ht="12.75" customHeight="1" x14ac:dyDescent="0.2"/>
    <row r="498" ht="12.75" customHeight="1" x14ac:dyDescent="0.2"/>
    <row r="499" ht="12.75" customHeight="1" x14ac:dyDescent="0.2"/>
    <row r="500" ht="12.75" customHeight="1" x14ac:dyDescent="0.2"/>
    <row r="501" ht="12.75" customHeight="1" x14ac:dyDescent="0.2"/>
    <row r="502" ht="12.75" customHeight="1" x14ac:dyDescent="0.2"/>
    <row r="503" ht="12.75" customHeight="1" x14ac:dyDescent="0.2"/>
    <row r="504" ht="12.75" customHeight="1" x14ac:dyDescent="0.2"/>
    <row r="505" ht="12.75" customHeight="1" x14ac:dyDescent="0.2"/>
    <row r="506" ht="12.75" customHeight="1" x14ac:dyDescent="0.2"/>
    <row r="507" ht="12.75" customHeight="1" x14ac:dyDescent="0.2"/>
    <row r="508" ht="12.75" customHeight="1" x14ac:dyDescent="0.2"/>
    <row r="509" ht="12.75" customHeight="1" x14ac:dyDescent="0.2"/>
    <row r="510" ht="12.75" customHeight="1" x14ac:dyDescent="0.2"/>
    <row r="511" ht="12.75" customHeight="1" x14ac:dyDescent="0.2"/>
    <row r="512" ht="12.75" customHeight="1" x14ac:dyDescent="0.2"/>
    <row r="513" ht="12.75" customHeight="1" x14ac:dyDescent="0.2"/>
    <row r="514" ht="12.75" customHeight="1" x14ac:dyDescent="0.2"/>
    <row r="515" ht="12.75" customHeight="1" x14ac:dyDescent="0.2"/>
    <row r="516" ht="12.75" customHeight="1" x14ac:dyDescent="0.2"/>
    <row r="517" ht="12.75" customHeight="1" x14ac:dyDescent="0.2"/>
    <row r="518" ht="12.75" customHeight="1" x14ac:dyDescent="0.2"/>
    <row r="519" ht="12.75" customHeight="1" x14ac:dyDescent="0.2"/>
    <row r="520" ht="12.75" customHeight="1" x14ac:dyDescent="0.2"/>
    <row r="521" ht="12.75" customHeight="1" x14ac:dyDescent="0.2"/>
    <row r="522" ht="12.75" customHeight="1" x14ac:dyDescent="0.2"/>
    <row r="523" ht="12.75" customHeight="1" x14ac:dyDescent="0.2"/>
    <row r="524" ht="12.75" customHeight="1" x14ac:dyDescent="0.2"/>
    <row r="525" ht="12.75" customHeight="1" x14ac:dyDescent="0.2"/>
    <row r="526" ht="12.75" customHeight="1" x14ac:dyDescent="0.2"/>
    <row r="527" ht="12.75" customHeight="1" x14ac:dyDescent="0.2"/>
    <row r="528" ht="12.75" customHeight="1" x14ac:dyDescent="0.2"/>
    <row r="529" ht="12.75" customHeight="1" x14ac:dyDescent="0.2"/>
    <row r="530" ht="12.75" customHeight="1" x14ac:dyDescent="0.2"/>
    <row r="531" ht="12.75" customHeight="1" x14ac:dyDescent="0.2"/>
    <row r="532" ht="12.75" customHeight="1" x14ac:dyDescent="0.2"/>
    <row r="533" ht="12.75" customHeight="1" x14ac:dyDescent="0.2"/>
    <row r="534" ht="12.75" customHeight="1" x14ac:dyDescent="0.2"/>
    <row r="535" ht="12.75" customHeight="1" x14ac:dyDescent="0.2"/>
    <row r="536" ht="12.75" customHeight="1" x14ac:dyDescent="0.2"/>
    <row r="537" ht="12.75" customHeight="1" x14ac:dyDescent="0.2"/>
    <row r="538" ht="12.75" customHeight="1" x14ac:dyDescent="0.2"/>
    <row r="539" ht="12.75" customHeight="1" x14ac:dyDescent="0.2"/>
    <row r="540" ht="12.75" customHeight="1" x14ac:dyDescent="0.2"/>
    <row r="541" ht="12.75" customHeight="1" x14ac:dyDescent="0.2"/>
    <row r="542" ht="12.75" customHeight="1" x14ac:dyDescent="0.2"/>
    <row r="543" ht="12.75" customHeight="1" x14ac:dyDescent="0.2"/>
    <row r="544" ht="12.75" customHeight="1" x14ac:dyDescent="0.2"/>
    <row r="545" ht="12.75" customHeight="1" x14ac:dyDescent="0.2"/>
    <row r="546" ht="12.75" customHeight="1" x14ac:dyDescent="0.2"/>
    <row r="547" ht="12.75" customHeight="1" x14ac:dyDescent="0.2"/>
    <row r="548" ht="12.75" customHeight="1" x14ac:dyDescent="0.2"/>
    <row r="549" ht="12.75" customHeight="1" x14ac:dyDescent="0.2"/>
    <row r="550" ht="12.75" customHeight="1" x14ac:dyDescent="0.2"/>
    <row r="551" ht="12.75" customHeight="1" x14ac:dyDescent="0.2"/>
    <row r="552" ht="12.75" customHeight="1" x14ac:dyDescent="0.2"/>
    <row r="553" ht="12.75" customHeight="1" x14ac:dyDescent="0.2"/>
    <row r="554" ht="12.75" customHeight="1" x14ac:dyDescent="0.2"/>
    <row r="555" ht="12.75" customHeight="1" x14ac:dyDescent="0.2"/>
    <row r="556" ht="12.75" customHeight="1" x14ac:dyDescent="0.2"/>
    <row r="557" ht="12.75" customHeight="1" x14ac:dyDescent="0.2"/>
    <row r="558" ht="12.75" customHeight="1" x14ac:dyDescent="0.2"/>
    <row r="559" ht="12.75" customHeight="1" x14ac:dyDescent="0.2"/>
    <row r="560" ht="12.75" customHeight="1" x14ac:dyDescent="0.2"/>
    <row r="561" ht="12.75" customHeight="1" x14ac:dyDescent="0.2"/>
    <row r="562" ht="12.75" customHeight="1" x14ac:dyDescent="0.2"/>
    <row r="563" ht="12.75" customHeight="1" x14ac:dyDescent="0.2"/>
    <row r="564" ht="12.75" customHeight="1" x14ac:dyDescent="0.2"/>
    <row r="565" ht="12.75" customHeight="1" x14ac:dyDescent="0.2"/>
    <row r="566" ht="12.75" customHeight="1" x14ac:dyDescent="0.2"/>
    <row r="567" ht="12.75" customHeight="1" x14ac:dyDescent="0.2"/>
    <row r="568" ht="12.75" customHeight="1" x14ac:dyDescent="0.2"/>
    <row r="569" ht="12.75" customHeight="1" x14ac:dyDescent="0.2"/>
    <row r="570" ht="12.75" customHeight="1" x14ac:dyDescent="0.2"/>
    <row r="571" ht="12.75" customHeight="1" x14ac:dyDescent="0.2"/>
    <row r="572" ht="12.75" customHeight="1" x14ac:dyDescent="0.2"/>
    <row r="573" ht="12.75" customHeight="1" x14ac:dyDescent="0.2"/>
    <row r="574" ht="12.75" customHeight="1" x14ac:dyDescent="0.2"/>
    <row r="575" ht="12.75" customHeight="1" x14ac:dyDescent="0.2"/>
    <row r="576" ht="12.75" customHeight="1" x14ac:dyDescent="0.2"/>
    <row r="577" ht="12.75" customHeight="1" x14ac:dyDescent="0.2"/>
    <row r="578" ht="12.75" customHeight="1" x14ac:dyDescent="0.2"/>
    <row r="579" ht="12.75" customHeight="1" x14ac:dyDescent="0.2"/>
    <row r="580" ht="12.75" customHeight="1" x14ac:dyDescent="0.2"/>
    <row r="581" ht="12.75" customHeight="1" x14ac:dyDescent="0.2"/>
    <row r="582" ht="12.75" customHeight="1" x14ac:dyDescent="0.2"/>
    <row r="583" ht="12.75" customHeight="1" x14ac:dyDescent="0.2"/>
    <row r="584" ht="12.75" customHeight="1" x14ac:dyDescent="0.2"/>
    <row r="585" ht="12.75" customHeight="1" x14ac:dyDescent="0.2"/>
    <row r="586" ht="12.75" customHeight="1" x14ac:dyDescent="0.2"/>
    <row r="587" ht="12.75" customHeight="1" x14ac:dyDescent="0.2"/>
    <row r="588" ht="12.75" customHeight="1" x14ac:dyDescent="0.2"/>
    <row r="589" ht="12.75" customHeight="1" x14ac:dyDescent="0.2"/>
    <row r="590" ht="12.75" customHeight="1" x14ac:dyDescent="0.2"/>
    <row r="591" ht="12.75" customHeight="1" x14ac:dyDescent="0.2"/>
    <row r="592" ht="12.75" customHeight="1" x14ac:dyDescent="0.2"/>
    <row r="593" ht="12.75" customHeight="1" x14ac:dyDescent="0.2"/>
    <row r="594" ht="12.75" customHeight="1" x14ac:dyDescent="0.2"/>
    <row r="595" ht="12.75" customHeight="1" x14ac:dyDescent="0.2"/>
    <row r="596" ht="12.75" customHeight="1" x14ac:dyDescent="0.2"/>
    <row r="597" ht="12.75" customHeight="1" x14ac:dyDescent="0.2"/>
    <row r="598" ht="12.75" customHeight="1" x14ac:dyDescent="0.2"/>
    <row r="599" ht="12.75" customHeight="1" x14ac:dyDescent="0.2"/>
    <row r="600" ht="12.75" customHeight="1" x14ac:dyDescent="0.2"/>
    <row r="601" ht="12.75" customHeight="1" x14ac:dyDescent="0.2"/>
    <row r="602" ht="12.75" customHeight="1" x14ac:dyDescent="0.2"/>
    <row r="603" ht="12.75" customHeight="1" x14ac:dyDescent="0.2"/>
    <row r="604" ht="12.75" customHeight="1" x14ac:dyDescent="0.2"/>
    <row r="605" ht="12.75" customHeight="1" x14ac:dyDescent="0.2"/>
    <row r="606" ht="12.75" customHeight="1" x14ac:dyDescent="0.2"/>
    <row r="607" ht="12.75" customHeight="1" x14ac:dyDescent="0.2"/>
    <row r="608" ht="12.75" customHeight="1" x14ac:dyDescent="0.2"/>
    <row r="609" ht="12.75" customHeight="1" x14ac:dyDescent="0.2"/>
    <row r="610" ht="12.75" customHeight="1" x14ac:dyDescent="0.2"/>
    <row r="611" ht="12.75" customHeight="1" x14ac:dyDescent="0.2"/>
    <row r="612" ht="12.75" customHeight="1" x14ac:dyDescent="0.2"/>
    <row r="613" ht="12.75" customHeight="1" x14ac:dyDescent="0.2"/>
    <row r="614" ht="12.75" customHeight="1" x14ac:dyDescent="0.2"/>
    <row r="615" ht="12.75" customHeight="1" x14ac:dyDescent="0.2"/>
    <row r="616" ht="12.75" customHeight="1" x14ac:dyDescent="0.2"/>
    <row r="617" ht="12.75" customHeight="1" x14ac:dyDescent="0.2"/>
    <row r="618" ht="12.75" customHeight="1" x14ac:dyDescent="0.2"/>
    <row r="619" ht="12.75" customHeight="1" x14ac:dyDescent="0.2"/>
    <row r="620" ht="12.75" customHeight="1" x14ac:dyDescent="0.2"/>
    <row r="621" ht="12.75" customHeight="1" x14ac:dyDescent="0.2"/>
    <row r="622" ht="12.75" customHeight="1" x14ac:dyDescent="0.2"/>
    <row r="623" ht="12.75" customHeight="1" x14ac:dyDescent="0.2"/>
    <row r="624" ht="12.75" customHeight="1" x14ac:dyDescent="0.2"/>
    <row r="625" ht="12.75" customHeight="1" x14ac:dyDescent="0.2"/>
    <row r="626" ht="12.75" customHeight="1" x14ac:dyDescent="0.2"/>
    <row r="627" ht="12.75" customHeight="1" x14ac:dyDescent="0.2"/>
    <row r="628" ht="12.75" customHeight="1" x14ac:dyDescent="0.2"/>
    <row r="629" ht="12.75" customHeight="1" x14ac:dyDescent="0.2"/>
    <row r="630" ht="12.75" customHeight="1" x14ac:dyDescent="0.2"/>
    <row r="631" ht="12.75" customHeight="1" x14ac:dyDescent="0.2"/>
    <row r="632" ht="12.75" customHeight="1" x14ac:dyDescent="0.2"/>
    <row r="633" ht="12.75" customHeight="1" x14ac:dyDescent="0.2"/>
    <row r="634" ht="12.75" customHeight="1" x14ac:dyDescent="0.2"/>
    <row r="635" ht="12.75" customHeight="1" x14ac:dyDescent="0.2"/>
    <row r="636" ht="12.75" customHeight="1" x14ac:dyDescent="0.2"/>
    <row r="637" ht="12.75" customHeight="1" x14ac:dyDescent="0.2"/>
    <row r="638" ht="12.75" customHeight="1" x14ac:dyDescent="0.2"/>
    <row r="639" ht="12.75" customHeight="1" x14ac:dyDescent="0.2"/>
    <row r="640" ht="12.75" customHeight="1" x14ac:dyDescent="0.2"/>
    <row r="641" ht="12.75" customHeight="1" x14ac:dyDescent="0.2"/>
    <row r="642" ht="12.75" customHeight="1" x14ac:dyDescent="0.2"/>
    <row r="643" ht="12.75" customHeight="1" x14ac:dyDescent="0.2"/>
    <row r="644" ht="12.75" customHeight="1" x14ac:dyDescent="0.2"/>
    <row r="645" ht="12.75" customHeight="1" x14ac:dyDescent="0.2"/>
    <row r="646" ht="12.75" customHeight="1" x14ac:dyDescent="0.2"/>
    <row r="647" ht="12.75" customHeight="1" x14ac:dyDescent="0.2"/>
    <row r="648" ht="12.75" customHeight="1" x14ac:dyDescent="0.2"/>
    <row r="649" ht="12.75" customHeight="1" x14ac:dyDescent="0.2"/>
    <row r="650" ht="12.75" customHeight="1" x14ac:dyDescent="0.2"/>
    <row r="651" ht="12.75" customHeight="1" x14ac:dyDescent="0.2"/>
    <row r="652" ht="12.75" customHeight="1" x14ac:dyDescent="0.2"/>
    <row r="653" ht="12.75" customHeight="1" x14ac:dyDescent="0.2"/>
    <row r="654" ht="12.75" customHeight="1" x14ac:dyDescent="0.2"/>
    <row r="655" ht="12.75" customHeight="1" x14ac:dyDescent="0.2"/>
    <row r="656" ht="12.75" customHeight="1" x14ac:dyDescent="0.2"/>
    <row r="657" ht="12.75" customHeight="1" x14ac:dyDescent="0.2"/>
    <row r="658" ht="12.75" customHeight="1" x14ac:dyDescent="0.2"/>
    <row r="659" ht="12.75" customHeight="1" x14ac:dyDescent="0.2"/>
    <row r="660" ht="12.75" customHeight="1" x14ac:dyDescent="0.2"/>
    <row r="661" ht="12.75" customHeight="1" x14ac:dyDescent="0.2"/>
    <row r="662" ht="12.75" customHeight="1" x14ac:dyDescent="0.2"/>
    <row r="663" ht="12.75" customHeight="1" x14ac:dyDescent="0.2"/>
    <row r="664" ht="12.75" customHeight="1" x14ac:dyDescent="0.2"/>
    <row r="665" ht="12.75" customHeight="1" x14ac:dyDescent="0.2"/>
    <row r="666" ht="12.75" customHeight="1" x14ac:dyDescent="0.2"/>
    <row r="667" ht="12.75" customHeight="1" x14ac:dyDescent="0.2"/>
    <row r="668" ht="12.75" customHeight="1" x14ac:dyDescent="0.2"/>
    <row r="669" ht="12.75" customHeight="1" x14ac:dyDescent="0.2"/>
    <row r="670" ht="12.75" customHeight="1" x14ac:dyDescent="0.2"/>
    <row r="671" ht="12.75" customHeight="1" x14ac:dyDescent="0.2"/>
    <row r="672" ht="12.75" customHeight="1" x14ac:dyDescent="0.2"/>
    <row r="673" ht="12.75" customHeight="1" x14ac:dyDescent="0.2"/>
    <row r="674" ht="12.75" customHeight="1" x14ac:dyDescent="0.2"/>
    <row r="675" ht="12.75" customHeight="1" x14ac:dyDescent="0.2"/>
    <row r="676" ht="12.75" customHeight="1" x14ac:dyDescent="0.2"/>
    <row r="677" ht="12.75" customHeight="1" x14ac:dyDescent="0.2"/>
    <row r="678" ht="12.75" customHeight="1" x14ac:dyDescent="0.2"/>
    <row r="679" ht="12.75" customHeight="1" x14ac:dyDescent="0.2"/>
    <row r="680" ht="12.75" customHeight="1" x14ac:dyDescent="0.2"/>
    <row r="681" ht="12.75" customHeight="1" x14ac:dyDescent="0.2"/>
    <row r="682" ht="12.75" customHeight="1" x14ac:dyDescent="0.2"/>
    <row r="683" ht="12.75" customHeight="1" x14ac:dyDescent="0.2"/>
    <row r="684" ht="12.75" customHeight="1" x14ac:dyDescent="0.2"/>
    <row r="685" ht="12.75" customHeight="1" x14ac:dyDescent="0.2"/>
    <row r="686" ht="12.75" customHeight="1" x14ac:dyDescent="0.2"/>
    <row r="687" ht="12.75" customHeight="1" x14ac:dyDescent="0.2"/>
    <row r="688" ht="12.75" customHeight="1" x14ac:dyDescent="0.2"/>
    <row r="689" ht="12.75" customHeight="1" x14ac:dyDescent="0.2"/>
    <row r="690" ht="12.75" customHeight="1" x14ac:dyDescent="0.2"/>
    <row r="691" ht="12.75" customHeight="1" x14ac:dyDescent="0.2"/>
    <row r="692" ht="12.75" customHeight="1" x14ac:dyDescent="0.2"/>
    <row r="693" ht="12.75" customHeight="1" x14ac:dyDescent="0.2"/>
    <row r="694" ht="12.75" customHeight="1" x14ac:dyDescent="0.2"/>
    <row r="695" ht="12.75" customHeight="1" x14ac:dyDescent="0.2"/>
    <row r="696" ht="12.75" customHeight="1" x14ac:dyDescent="0.2"/>
    <row r="697" ht="12.75" customHeight="1" x14ac:dyDescent="0.2"/>
    <row r="698" ht="12.75" customHeight="1" x14ac:dyDescent="0.2"/>
    <row r="699" ht="12.75" customHeight="1" x14ac:dyDescent="0.2"/>
    <row r="700" ht="12.75" customHeight="1" x14ac:dyDescent="0.2"/>
    <row r="701" ht="12.75" customHeight="1" x14ac:dyDescent="0.2"/>
    <row r="702" ht="12.75" customHeight="1" x14ac:dyDescent="0.2"/>
    <row r="703" ht="12.75" customHeight="1" x14ac:dyDescent="0.2"/>
    <row r="704" ht="12.75" customHeight="1" x14ac:dyDescent="0.2"/>
    <row r="705" ht="12.75" customHeight="1" x14ac:dyDescent="0.2"/>
    <row r="706" ht="12.75" customHeight="1" x14ac:dyDescent="0.2"/>
    <row r="707" ht="12.75" customHeight="1" x14ac:dyDescent="0.2"/>
    <row r="708" ht="12.75" customHeight="1" x14ac:dyDescent="0.2"/>
    <row r="709" ht="12.75" customHeight="1" x14ac:dyDescent="0.2"/>
    <row r="710" ht="12.75" customHeight="1" x14ac:dyDescent="0.2"/>
    <row r="711" ht="12.75" customHeight="1" x14ac:dyDescent="0.2"/>
    <row r="712" ht="12.75" customHeight="1" x14ac:dyDescent="0.2"/>
    <row r="713" ht="12.75" customHeight="1" x14ac:dyDescent="0.2"/>
    <row r="714" ht="12.75" customHeight="1" x14ac:dyDescent="0.2"/>
    <row r="715" ht="12.75" customHeight="1" x14ac:dyDescent="0.2"/>
    <row r="716" ht="12.75" customHeight="1" x14ac:dyDescent="0.2"/>
    <row r="717" ht="12.75" customHeight="1" x14ac:dyDescent="0.2"/>
    <row r="718" ht="12.75" customHeight="1" x14ac:dyDescent="0.2"/>
    <row r="719" ht="12.75" customHeight="1" x14ac:dyDescent="0.2"/>
    <row r="720" ht="12.75" customHeight="1" x14ac:dyDescent="0.2"/>
    <row r="721" ht="12.75" customHeight="1" x14ac:dyDescent="0.2"/>
    <row r="722" ht="12.75" customHeight="1" x14ac:dyDescent="0.2"/>
    <row r="723" ht="12.75" customHeight="1" x14ac:dyDescent="0.2"/>
    <row r="724" ht="12.75" customHeight="1" x14ac:dyDescent="0.2"/>
    <row r="725" ht="12.75" customHeight="1" x14ac:dyDescent="0.2"/>
    <row r="726" ht="12.75" customHeight="1" x14ac:dyDescent="0.2"/>
    <row r="727" ht="12.75" customHeight="1" x14ac:dyDescent="0.2"/>
    <row r="728" ht="12.75" customHeight="1" x14ac:dyDescent="0.2"/>
    <row r="729" ht="12.75" customHeight="1" x14ac:dyDescent="0.2"/>
    <row r="730" ht="12.75" customHeight="1" x14ac:dyDescent="0.2"/>
    <row r="731" ht="12.75" customHeight="1" x14ac:dyDescent="0.2"/>
    <row r="732" ht="12.75" customHeight="1" x14ac:dyDescent="0.2"/>
    <row r="733" ht="12.75" customHeight="1" x14ac:dyDescent="0.2"/>
    <row r="734" ht="12.75" customHeight="1" x14ac:dyDescent="0.2"/>
    <row r="735" ht="12.75" customHeight="1" x14ac:dyDescent="0.2"/>
    <row r="736" ht="12.75" customHeight="1" x14ac:dyDescent="0.2"/>
    <row r="737" ht="12.75" customHeight="1" x14ac:dyDescent="0.2"/>
    <row r="738" ht="12.75" customHeight="1" x14ac:dyDescent="0.2"/>
    <row r="739" ht="12.75" customHeight="1" x14ac:dyDescent="0.2"/>
    <row r="740" ht="12.75" customHeight="1" x14ac:dyDescent="0.2"/>
    <row r="741" ht="12.75" customHeight="1" x14ac:dyDescent="0.2"/>
    <row r="742" ht="12.75" customHeight="1" x14ac:dyDescent="0.2"/>
    <row r="743" ht="12.75" customHeight="1" x14ac:dyDescent="0.2"/>
    <row r="744" ht="12.75" customHeight="1" x14ac:dyDescent="0.2"/>
    <row r="745" ht="12.75" customHeight="1" x14ac:dyDescent="0.2"/>
    <row r="746" ht="12.75" customHeight="1" x14ac:dyDescent="0.2"/>
    <row r="747" ht="12.75" customHeight="1" x14ac:dyDescent="0.2"/>
    <row r="748" ht="12.75" customHeight="1" x14ac:dyDescent="0.2"/>
    <row r="749" ht="12.75" customHeight="1" x14ac:dyDescent="0.2"/>
    <row r="750" ht="12.75" customHeight="1" x14ac:dyDescent="0.2"/>
    <row r="751" ht="12.75" customHeight="1" x14ac:dyDescent="0.2"/>
    <row r="752" ht="12.75" customHeight="1" x14ac:dyDescent="0.2"/>
    <row r="753" ht="12.75" customHeight="1" x14ac:dyDescent="0.2"/>
    <row r="754" ht="12.75" customHeight="1" x14ac:dyDescent="0.2"/>
    <row r="755" ht="12.75" customHeight="1" x14ac:dyDescent="0.2"/>
    <row r="756" ht="12.75" customHeight="1" x14ac:dyDescent="0.2"/>
    <row r="757" ht="12.75" customHeight="1" x14ac:dyDescent="0.2"/>
    <row r="758" ht="12.75" customHeight="1" x14ac:dyDescent="0.2"/>
    <row r="759" ht="12.75" customHeight="1" x14ac:dyDescent="0.2"/>
    <row r="760" ht="12.75" customHeight="1" x14ac:dyDescent="0.2"/>
    <row r="761" ht="12.75" customHeight="1" x14ac:dyDescent="0.2"/>
    <row r="762" ht="12.75" customHeight="1" x14ac:dyDescent="0.2"/>
    <row r="763" ht="12.75" customHeight="1" x14ac:dyDescent="0.2"/>
    <row r="764" ht="12.75" customHeight="1" x14ac:dyDescent="0.2"/>
    <row r="765" ht="12.75" customHeight="1" x14ac:dyDescent="0.2"/>
    <row r="766" ht="12.75" customHeight="1" x14ac:dyDescent="0.2"/>
    <row r="767" ht="12.75" customHeight="1" x14ac:dyDescent="0.2"/>
    <row r="768" ht="12.75" customHeight="1" x14ac:dyDescent="0.2"/>
    <row r="769" ht="12.75" customHeight="1" x14ac:dyDescent="0.2"/>
    <row r="770" ht="12.75" customHeight="1" x14ac:dyDescent="0.2"/>
    <row r="771" ht="12.75" customHeight="1" x14ac:dyDescent="0.2"/>
    <row r="772" ht="12.75" customHeight="1" x14ac:dyDescent="0.2"/>
    <row r="773" ht="12.75" customHeight="1" x14ac:dyDescent="0.2"/>
    <row r="774" ht="12.75" customHeight="1" x14ac:dyDescent="0.2"/>
    <row r="775" ht="12.75" customHeight="1" x14ac:dyDescent="0.2"/>
    <row r="776" ht="12.75" customHeight="1" x14ac:dyDescent="0.2"/>
    <row r="777" ht="12.75" customHeight="1" x14ac:dyDescent="0.2"/>
    <row r="778" ht="12.75" customHeight="1" x14ac:dyDescent="0.2"/>
    <row r="779" ht="12.75" customHeight="1" x14ac:dyDescent="0.2"/>
    <row r="780" ht="12.75" customHeight="1" x14ac:dyDescent="0.2"/>
    <row r="781" ht="12.75" customHeight="1" x14ac:dyDescent="0.2"/>
    <row r="782" ht="12.75" customHeight="1" x14ac:dyDescent="0.2"/>
    <row r="783" ht="12.75" customHeight="1" x14ac:dyDescent="0.2"/>
    <row r="784" ht="12.75" customHeight="1" x14ac:dyDescent="0.2"/>
    <row r="785" ht="12.75" customHeight="1" x14ac:dyDescent="0.2"/>
    <row r="786" ht="12.75" customHeight="1" x14ac:dyDescent="0.2"/>
    <row r="787" ht="12.75" customHeight="1" x14ac:dyDescent="0.2"/>
    <row r="788" ht="12.75" customHeight="1" x14ac:dyDescent="0.2"/>
    <row r="789" ht="12.75" customHeight="1" x14ac:dyDescent="0.2"/>
    <row r="790" ht="12.75" customHeight="1" x14ac:dyDescent="0.2"/>
    <row r="791" ht="12.75" customHeight="1" x14ac:dyDescent="0.2"/>
    <row r="792" ht="12.75" customHeight="1" x14ac:dyDescent="0.2"/>
    <row r="793" ht="12.75" customHeight="1" x14ac:dyDescent="0.2"/>
    <row r="794" ht="12.75" customHeight="1" x14ac:dyDescent="0.2"/>
    <row r="795" ht="12.75" customHeight="1" x14ac:dyDescent="0.2"/>
    <row r="796" ht="12.75" customHeight="1" x14ac:dyDescent="0.2"/>
    <row r="797" ht="12.75" customHeight="1" x14ac:dyDescent="0.2"/>
    <row r="798" ht="12.75" customHeight="1" x14ac:dyDescent="0.2"/>
    <row r="799" ht="12.75" customHeight="1" x14ac:dyDescent="0.2"/>
    <row r="800" ht="12.75" customHeight="1" x14ac:dyDescent="0.2"/>
    <row r="801" ht="12.75" customHeight="1" x14ac:dyDescent="0.2"/>
    <row r="802" ht="12.75" customHeight="1" x14ac:dyDescent="0.2"/>
    <row r="803" ht="12.75" customHeight="1" x14ac:dyDescent="0.2"/>
    <row r="804" ht="12.75" customHeight="1" x14ac:dyDescent="0.2"/>
    <row r="805" ht="12.75" customHeight="1" x14ac:dyDescent="0.2"/>
    <row r="806" ht="12.75" customHeight="1" x14ac:dyDescent="0.2"/>
    <row r="807" ht="12.75" customHeight="1" x14ac:dyDescent="0.2"/>
    <row r="808" ht="12.75" customHeight="1" x14ac:dyDescent="0.2"/>
    <row r="809" ht="12.75" customHeight="1" x14ac:dyDescent="0.2"/>
    <row r="810" ht="12.75" customHeight="1" x14ac:dyDescent="0.2"/>
    <row r="811" ht="12.75" customHeight="1" x14ac:dyDescent="0.2"/>
    <row r="812" ht="12.75" customHeight="1" x14ac:dyDescent="0.2"/>
    <row r="813" ht="12.75" customHeight="1" x14ac:dyDescent="0.2"/>
    <row r="814" ht="12.75" customHeight="1" x14ac:dyDescent="0.2"/>
    <row r="815" ht="12.75" customHeight="1" x14ac:dyDescent="0.2"/>
    <row r="816" ht="12.75" customHeight="1" x14ac:dyDescent="0.2"/>
    <row r="817" ht="12.75" customHeight="1" x14ac:dyDescent="0.2"/>
    <row r="818" ht="12.75" customHeight="1" x14ac:dyDescent="0.2"/>
    <row r="819" ht="12.75" customHeight="1" x14ac:dyDescent="0.2"/>
    <row r="820" ht="12.75" customHeight="1" x14ac:dyDescent="0.2"/>
    <row r="821" ht="12.75" customHeight="1" x14ac:dyDescent="0.2"/>
    <row r="822" ht="12.75" customHeight="1" x14ac:dyDescent="0.2"/>
    <row r="823" ht="12.75" customHeight="1" x14ac:dyDescent="0.2"/>
    <row r="824" ht="12.75" customHeight="1" x14ac:dyDescent="0.2"/>
    <row r="825" ht="12.75" customHeight="1" x14ac:dyDescent="0.2"/>
    <row r="826" ht="12.75" customHeight="1" x14ac:dyDescent="0.2"/>
    <row r="827" ht="12.75" customHeight="1" x14ac:dyDescent="0.2"/>
    <row r="828" ht="12.75" customHeight="1" x14ac:dyDescent="0.2"/>
    <row r="829" ht="12.75" customHeight="1" x14ac:dyDescent="0.2"/>
    <row r="830" ht="12.75" customHeight="1" x14ac:dyDescent="0.2"/>
    <row r="831" ht="12.75" customHeight="1" x14ac:dyDescent="0.2"/>
    <row r="832" ht="12.75" customHeight="1" x14ac:dyDescent="0.2"/>
    <row r="833" ht="12.75" customHeight="1" x14ac:dyDescent="0.2"/>
    <row r="834" ht="12.75" customHeight="1" x14ac:dyDescent="0.2"/>
    <row r="835" ht="12.75" customHeight="1" x14ac:dyDescent="0.2"/>
    <row r="836" ht="12.75" customHeight="1" x14ac:dyDescent="0.2"/>
    <row r="837" ht="12.75" customHeight="1" x14ac:dyDescent="0.2"/>
    <row r="838" ht="12.75" customHeight="1" x14ac:dyDescent="0.2"/>
    <row r="839" ht="12.75" customHeight="1" x14ac:dyDescent="0.2"/>
    <row r="840" ht="12.75" customHeight="1" x14ac:dyDescent="0.2"/>
    <row r="841" ht="12.75" customHeight="1" x14ac:dyDescent="0.2"/>
    <row r="842" ht="12.75" customHeight="1" x14ac:dyDescent="0.2"/>
    <row r="843" ht="12.75" customHeight="1" x14ac:dyDescent="0.2"/>
    <row r="844" ht="12.75" customHeight="1" x14ac:dyDescent="0.2"/>
    <row r="845" ht="12.75" customHeight="1" x14ac:dyDescent="0.2"/>
    <row r="846" ht="12.75" customHeight="1" x14ac:dyDescent="0.2"/>
    <row r="847" ht="12.75" customHeight="1" x14ac:dyDescent="0.2"/>
    <row r="848" ht="12.75" customHeight="1" x14ac:dyDescent="0.2"/>
    <row r="849" ht="12.75" customHeight="1" x14ac:dyDescent="0.2"/>
    <row r="850" ht="12.75" customHeight="1" x14ac:dyDescent="0.2"/>
    <row r="851" ht="12.75" customHeight="1" x14ac:dyDescent="0.2"/>
    <row r="852" ht="12.75" customHeight="1" x14ac:dyDescent="0.2"/>
    <row r="853" ht="12.75" customHeight="1" x14ac:dyDescent="0.2"/>
    <row r="854" ht="12.75" customHeight="1" x14ac:dyDescent="0.2"/>
    <row r="855" ht="12.75" customHeight="1" x14ac:dyDescent="0.2"/>
    <row r="856" ht="12.75" customHeight="1" x14ac:dyDescent="0.2"/>
    <row r="857" ht="12.75" customHeight="1" x14ac:dyDescent="0.2"/>
    <row r="858" ht="12.75" customHeight="1" x14ac:dyDescent="0.2"/>
    <row r="859" ht="12.75" customHeight="1" x14ac:dyDescent="0.2"/>
    <row r="860" ht="12.75" customHeight="1" x14ac:dyDescent="0.2"/>
    <row r="861" ht="12.75" customHeight="1" x14ac:dyDescent="0.2"/>
    <row r="862" ht="12.75" customHeight="1" x14ac:dyDescent="0.2"/>
    <row r="863" ht="12.75" customHeight="1" x14ac:dyDescent="0.2"/>
    <row r="864" ht="12.75" customHeight="1" x14ac:dyDescent="0.2"/>
    <row r="865" ht="12.75" customHeight="1" x14ac:dyDescent="0.2"/>
    <row r="866" ht="12.75" customHeight="1" x14ac:dyDescent="0.2"/>
    <row r="867" ht="12.75" customHeight="1" x14ac:dyDescent="0.2"/>
    <row r="868" ht="12.75" customHeight="1" x14ac:dyDescent="0.2"/>
    <row r="869" ht="12.75" customHeight="1" x14ac:dyDescent="0.2"/>
    <row r="870" ht="12.75" customHeight="1" x14ac:dyDescent="0.2"/>
    <row r="871" ht="12.75" customHeight="1" x14ac:dyDescent="0.2"/>
    <row r="872" ht="12.75" customHeight="1" x14ac:dyDescent="0.2"/>
    <row r="873" ht="12.75" customHeight="1" x14ac:dyDescent="0.2"/>
    <row r="874" ht="12.75" customHeight="1" x14ac:dyDescent="0.2"/>
    <row r="875" ht="12.75" customHeight="1" x14ac:dyDescent="0.2"/>
    <row r="876" ht="12.75" customHeight="1" x14ac:dyDescent="0.2"/>
    <row r="877" ht="12.75" customHeight="1" x14ac:dyDescent="0.2"/>
    <row r="878" ht="12.75" customHeight="1" x14ac:dyDescent="0.2"/>
    <row r="879" ht="12.75" customHeight="1" x14ac:dyDescent="0.2"/>
    <row r="880" ht="12.75" customHeight="1" x14ac:dyDescent="0.2"/>
    <row r="881" ht="12.75" customHeight="1" x14ac:dyDescent="0.2"/>
    <row r="882" ht="12.75" customHeight="1" x14ac:dyDescent="0.2"/>
    <row r="883" ht="12.75" customHeight="1" x14ac:dyDescent="0.2"/>
    <row r="884" ht="12.75" customHeight="1" x14ac:dyDescent="0.2"/>
    <row r="885" ht="12.75" customHeight="1" x14ac:dyDescent="0.2"/>
    <row r="886" ht="12.75" customHeight="1" x14ac:dyDescent="0.2"/>
    <row r="887" ht="12.75" customHeight="1" x14ac:dyDescent="0.2"/>
    <row r="888" ht="12.75" customHeight="1" x14ac:dyDescent="0.2"/>
    <row r="889" ht="12.75" customHeight="1" x14ac:dyDescent="0.2"/>
    <row r="890" ht="12.75" customHeight="1" x14ac:dyDescent="0.2"/>
    <row r="891" ht="12.75" customHeight="1" x14ac:dyDescent="0.2"/>
    <row r="892" ht="12.75" customHeight="1" x14ac:dyDescent="0.2"/>
    <row r="893" ht="12.75" customHeight="1" x14ac:dyDescent="0.2"/>
    <row r="894" ht="12.75" customHeight="1" x14ac:dyDescent="0.2"/>
    <row r="895" ht="12.75" customHeight="1" x14ac:dyDescent="0.2"/>
    <row r="896" ht="12.75" customHeight="1" x14ac:dyDescent="0.2"/>
    <row r="897" ht="12.75" customHeight="1" x14ac:dyDescent="0.2"/>
    <row r="898" ht="12.75" customHeight="1" x14ac:dyDescent="0.2"/>
    <row r="899" ht="12.75" customHeight="1" x14ac:dyDescent="0.2"/>
    <row r="900" ht="12.75" customHeight="1" x14ac:dyDescent="0.2"/>
    <row r="901" ht="12.75" customHeight="1" x14ac:dyDescent="0.2"/>
    <row r="902" ht="12.75" customHeight="1" x14ac:dyDescent="0.2"/>
    <row r="903" ht="12.75" customHeight="1" x14ac:dyDescent="0.2"/>
    <row r="904" ht="12.75" customHeight="1" x14ac:dyDescent="0.2"/>
    <row r="905" ht="12.75" customHeight="1" x14ac:dyDescent="0.2"/>
    <row r="906" ht="12.75" customHeight="1" x14ac:dyDescent="0.2"/>
    <row r="907" ht="12.75" customHeight="1" x14ac:dyDescent="0.2"/>
    <row r="908" ht="12.75" customHeight="1" x14ac:dyDescent="0.2"/>
    <row r="909" ht="12.75" customHeight="1" x14ac:dyDescent="0.2"/>
    <row r="910" ht="12.75" customHeight="1" x14ac:dyDescent="0.2"/>
    <row r="911" ht="12.75" customHeight="1" x14ac:dyDescent="0.2"/>
    <row r="912" ht="12.75" customHeight="1" x14ac:dyDescent="0.2"/>
    <row r="913" ht="12.75" customHeight="1" x14ac:dyDescent="0.2"/>
    <row r="914" ht="12.75" customHeight="1" x14ac:dyDescent="0.2"/>
    <row r="915" ht="12.75" customHeight="1" x14ac:dyDescent="0.2"/>
    <row r="916" ht="12.75" customHeight="1" x14ac:dyDescent="0.2"/>
    <row r="917" ht="12.75" customHeight="1" x14ac:dyDescent="0.2"/>
    <row r="918" ht="12.75" customHeight="1" x14ac:dyDescent="0.2"/>
    <row r="919" ht="12.75" customHeight="1" x14ac:dyDescent="0.2"/>
    <row r="920" ht="12.75" customHeight="1" x14ac:dyDescent="0.2"/>
    <row r="921" ht="12.75" customHeight="1" x14ac:dyDescent="0.2"/>
    <row r="922" ht="12.75" customHeight="1" x14ac:dyDescent="0.2"/>
    <row r="923" ht="12.75" customHeight="1" x14ac:dyDescent="0.2"/>
    <row r="924" ht="12.75" customHeight="1" x14ac:dyDescent="0.2"/>
    <row r="925" ht="12.75" customHeight="1" x14ac:dyDescent="0.2"/>
    <row r="926" ht="12.75" customHeight="1" x14ac:dyDescent="0.2"/>
    <row r="927" ht="12.75" customHeight="1" x14ac:dyDescent="0.2"/>
    <row r="928" ht="12.75" customHeight="1" x14ac:dyDescent="0.2"/>
    <row r="929" ht="12.75" customHeight="1" x14ac:dyDescent="0.2"/>
    <row r="930" ht="12.75" customHeight="1" x14ac:dyDescent="0.2"/>
    <row r="931" ht="12.75" customHeight="1" x14ac:dyDescent="0.2"/>
    <row r="932" ht="12.75" customHeight="1" x14ac:dyDescent="0.2"/>
    <row r="933" ht="12.75" customHeight="1" x14ac:dyDescent="0.2"/>
    <row r="934" ht="12.75" customHeight="1" x14ac:dyDescent="0.2"/>
    <row r="935" ht="12.75" customHeight="1" x14ac:dyDescent="0.2"/>
    <row r="936" ht="12.75" customHeight="1" x14ac:dyDescent="0.2"/>
    <row r="937" ht="12.75" customHeight="1" x14ac:dyDescent="0.2"/>
    <row r="938" ht="12.75" customHeight="1" x14ac:dyDescent="0.2"/>
    <row r="939" ht="12.75" customHeight="1" x14ac:dyDescent="0.2"/>
    <row r="940" ht="12.75" customHeight="1" x14ac:dyDescent="0.2"/>
    <row r="941" ht="12.75" customHeight="1" x14ac:dyDescent="0.2"/>
    <row r="942" ht="12.75" customHeight="1" x14ac:dyDescent="0.2"/>
    <row r="943" ht="12.75" customHeight="1" x14ac:dyDescent="0.2"/>
    <row r="944" ht="12.75" customHeight="1" x14ac:dyDescent="0.2"/>
    <row r="945" ht="12.75" customHeight="1" x14ac:dyDescent="0.2"/>
    <row r="946" ht="12.75" customHeight="1" x14ac:dyDescent="0.2"/>
    <row r="947" ht="12.75" customHeight="1" x14ac:dyDescent="0.2"/>
    <row r="948" ht="12.75" customHeight="1" x14ac:dyDescent="0.2"/>
    <row r="949" ht="12.75" customHeight="1" x14ac:dyDescent="0.2"/>
    <row r="950" ht="12.75" customHeight="1" x14ac:dyDescent="0.2"/>
    <row r="951" ht="12.75" customHeight="1" x14ac:dyDescent="0.2"/>
    <row r="952" ht="12.75" customHeight="1" x14ac:dyDescent="0.2"/>
    <row r="953" ht="12.75" customHeight="1" x14ac:dyDescent="0.2"/>
    <row r="954" ht="12.75" customHeight="1" x14ac:dyDescent="0.2"/>
    <row r="955" ht="12.75" customHeight="1" x14ac:dyDescent="0.2"/>
    <row r="956" ht="12.75" customHeight="1" x14ac:dyDescent="0.2"/>
    <row r="957" ht="12.75" customHeight="1" x14ac:dyDescent="0.2"/>
    <row r="958" ht="12.75" customHeight="1" x14ac:dyDescent="0.2"/>
    <row r="959" ht="12.75" customHeight="1" x14ac:dyDescent="0.2"/>
    <row r="960" ht="12.75" customHeight="1" x14ac:dyDescent="0.2"/>
    <row r="961" ht="12.75" customHeight="1" x14ac:dyDescent="0.2"/>
    <row r="962" ht="12.75" customHeight="1" x14ac:dyDescent="0.2"/>
    <row r="963" ht="12.75" customHeight="1" x14ac:dyDescent="0.2"/>
    <row r="964" ht="12.75" customHeight="1" x14ac:dyDescent="0.2"/>
    <row r="965" ht="12.75" customHeight="1" x14ac:dyDescent="0.2"/>
    <row r="966" ht="12.75" customHeight="1" x14ac:dyDescent="0.2"/>
    <row r="967" ht="12.75" customHeight="1" x14ac:dyDescent="0.2"/>
    <row r="968" ht="12.75" customHeight="1" x14ac:dyDescent="0.2"/>
    <row r="969" ht="12.75" customHeight="1" x14ac:dyDescent="0.2"/>
    <row r="970" ht="12.75" customHeight="1" x14ac:dyDescent="0.2"/>
    <row r="971" ht="12.75" customHeight="1" x14ac:dyDescent="0.2"/>
    <row r="972" ht="12.75" customHeight="1" x14ac:dyDescent="0.2"/>
    <row r="973" ht="12.75" customHeight="1" x14ac:dyDescent="0.2"/>
    <row r="974" ht="12.75" customHeight="1" x14ac:dyDescent="0.2"/>
    <row r="975" ht="12.75" customHeight="1" x14ac:dyDescent="0.2"/>
    <row r="976" ht="12.75" customHeight="1" x14ac:dyDescent="0.2"/>
    <row r="977" ht="12.75" customHeight="1" x14ac:dyDescent="0.2"/>
    <row r="978" ht="12.75" customHeight="1" x14ac:dyDescent="0.2"/>
    <row r="979" ht="12.75" customHeight="1" x14ac:dyDescent="0.2"/>
    <row r="980" ht="12.75" customHeight="1" x14ac:dyDescent="0.2"/>
    <row r="981" ht="12.75" customHeight="1" x14ac:dyDescent="0.2"/>
    <row r="982" ht="12.75" customHeight="1" x14ac:dyDescent="0.2"/>
    <row r="983" ht="12.75" customHeight="1" x14ac:dyDescent="0.2"/>
    <row r="984" ht="12.75" customHeight="1" x14ac:dyDescent="0.2"/>
    <row r="985" ht="12.75" customHeight="1" x14ac:dyDescent="0.2"/>
    <row r="986" ht="12.75" customHeight="1" x14ac:dyDescent="0.2"/>
    <row r="987" ht="12.75" customHeight="1" x14ac:dyDescent="0.2"/>
    <row r="988" ht="12.75" customHeight="1" x14ac:dyDescent="0.2"/>
    <row r="989" ht="12.75" customHeight="1" x14ac:dyDescent="0.2"/>
    <row r="990" ht="12.75" customHeight="1" x14ac:dyDescent="0.2"/>
    <row r="991" ht="12.75" customHeight="1" x14ac:dyDescent="0.2"/>
    <row r="992" ht="12.75" customHeight="1" x14ac:dyDescent="0.2"/>
    <row r="993" ht="12.75" customHeight="1" x14ac:dyDescent="0.2"/>
    <row r="994" ht="12.75" customHeight="1" x14ac:dyDescent="0.2"/>
    <row r="995" ht="12.75" customHeight="1" x14ac:dyDescent="0.2"/>
    <row r="996" ht="12.75" customHeight="1" x14ac:dyDescent="0.2"/>
    <row r="997" ht="12.75" customHeight="1" x14ac:dyDescent="0.2"/>
    <row r="998" ht="12.75" customHeight="1" x14ac:dyDescent="0.2"/>
    <row r="999" ht="12.75" customHeight="1" x14ac:dyDescent="0.2"/>
    <row r="1000" ht="12.75" customHeight="1" x14ac:dyDescent="0.2"/>
  </sheetData>
  <conditionalFormatting sqref="D3">
    <cfRule type="notContainsBlanks" dxfId="6" priority="1">
      <formula>LEN(TRIM(D3))&gt;0</formula>
    </cfRule>
  </conditionalFormatting>
  <dataValidations count="3">
    <dataValidation type="list" allowBlank="1" showErrorMessage="1" sqref="E9:E37" xr:uid="{00000000-0002-0000-1B00-000000000000}">
      <formula1>"_,Leeg,Restafval,E-Waste,Metaal,Restafval + Metaal,Restafval + E-Waste,E-Waste + Metaal,Restafval + E-Waste + Metaal"</formula1>
    </dataValidation>
    <dataValidation type="list" allowBlank="1" showErrorMessage="1" sqref="D8:D37" xr:uid="{00000000-0002-0000-1B00-000001000000}">
      <formula1>$B$83:$B$98</formula1>
    </dataValidation>
    <dataValidation type="list" allowBlank="1" showErrorMessage="1" sqref="G9:G37" xr:uid="{00000000-0002-0000-1B00-000002000000}">
      <formula1>"_,Geen brandstof,Diesel,Benzine,LPG,CNG/LNG,Waterstof,Elektrisch"</formula1>
    </dataValidation>
  </dataValidations>
  <pageMargins left="0.78749999999999998" right="0.78749999999999998" top="1.0249999999999999" bottom="1.0249999999999999" header="0" footer="0"/>
  <pageSetup paperSize="9" orientation="portrait"/>
  <headerFooter>
    <oddHeader>&amp;C&amp;A</oddHeader>
    <oddFooter>&amp;CPage &amp;P</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K1000"/>
  <sheetViews>
    <sheetView workbookViewId="0">
      <selection activeCell="E4" sqref="E4"/>
    </sheetView>
  </sheetViews>
  <sheetFormatPr defaultColWidth="14.42578125" defaultRowHeight="15" customHeight="1" x14ac:dyDescent="0.2"/>
  <cols>
    <col min="1" max="2" width="11.5703125" customWidth="1"/>
    <col min="3" max="3" width="24.85546875" customWidth="1"/>
    <col min="4" max="4" width="52.85546875" customWidth="1"/>
    <col min="5" max="5" width="28.28515625" customWidth="1"/>
    <col min="6" max="6" width="24.140625" customWidth="1"/>
    <col min="7" max="7" width="41.42578125" customWidth="1"/>
    <col min="8" max="8" width="25.28515625" customWidth="1"/>
    <col min="9" max="9" width="11.5703125" customWidth="1"/>
    <col min="10" max="10" width="33.85546875" customWidth="1"/>
    <col min="11" max="26" width="11.5703125" customWidth="1"/>
  </cols>
  <sheetData>
    <row r="1" spans="1:11" ht="12.75" customHeight="1" x14ac:dyDescent="0.2">
      <c r="A1" s="1"/>
      <c r="B1" s="2"/>
      <c r="C1" s="2"/>
      <c r="D1" s="2"/>
      <c r="E1" s="2"/>
      <c r="F1" s="2"/>
      <c r="G1" s="2"/>
      <c r="H1" s="2"/>
      <c r="I1" s="2"/>
      <c r="J1" s="65"/>
      <c r="K1" s="2"/>
    </row>
    <row r="2" spans="1:11" ht="12.75" customHeight="1" x14ac:dyDescent="0.2">
      <c r="A2" s="1"/>
      <c r="B2" s="8"/>
      <c r="C2" s="7" t="s">
        <v>470</v>
      </c>
      <c r="D2" s="8"/>
      <c r="E2" s="8"/>
      <c r="F2" s="8"/>
      <c r="G2" s="8"/>
      <c r="H2" s="8"/>
      <c r="I2" s="8"/>
      <c r="J2" s="33"/>
      <c r="K2" s="2"/>
    </row>
    <row r="3" spans="1:11" ht="12.75" customHeight="1" x14ac:dyDescent="0.4">
      <c r="A3" s="1"/>
      <c r="B3" s="8"/>
      <c r="C3" s="7" t="s">
        <v>417</v>
      </c>
      <c r="E3" s="54" t="str">
        <f>IF(ISBLANK(D3),"Voer de frequentie in van deze route!","ok")</f>
        <v>Voer de frequentie in van deze route!</v>
      </c>
      <c r="F3" s="8"/>
      <c r="G3" s="8"/>
      <c r="H3" s="8"/>
      <c r="I3" s="8"/>
      <c r="J3" s="33"/>
      <c r="K3" s="2"/>
    </row>
    <row r="4" spans="1:11" ht="12.75" customHeight="1" x14ac:dyDescent="0.4">
      <c r="A4" s="1"/>
      <c r="B4" s="8"/>
      <c r="C4" s="7" t="s">
        <v>122</v>
      </c>
      <c r="D4" s="8">
        <f>Voertuigen!D106</f>
        <v>0</v>
      </c>
      <c r="E4" s="54" t="str">
        <f>IF(OR(ISBLANK(D4),D4=0),"Voer een voertuig in bij tabblad voertuigen!","ok")</f>
        <v>Voer een voertuig in bij tabblad voertuigen!</v>
      </c>
      <c r="F4" s="8"/>
      <c r="G4" s="8"/>
      <c r="H4" s="8"/>
      <c r="I4" s="8"/>
      <c r="J4" s="33"/>
      <c r="K4" s="2"/>
    </row>
    <row r="5" spans="1:11" ht="12.75" customHeight="1" x14ac:dyDescent="0.4">
      <c r="A5" s="1"/>
      <c r="B5" s="8"/>
      <c r="C5" s="7" t="s">
        <v>418</v>
      </c>
      <c r="D5" s="8" t="str">
        <f>Voertuigen!E157</f>
        <v>-</v>
      </c>
      <c r="E5" s="54" t="str">
        <f>IF((D5="-"),"Voer een soort brandstof in bij tabblad voertuigen!","ok")</f>
        <v>Voer een soort brandstof in bij tabblad voertuigen!</v>
      </c>
      <c r="F5" s="8"/>
      <c r="G5" s="8"/>
      <c r="H5" s="8"/>
      <c r="I5" s="8"/>
      <c r="J5" s="33"/>
      <c r="K5" s="2"/>
    </row>
    <row r="6" spans="1:11" ht="12.75" customHeight="1" x14ac:dyDescent="0.2">
      <c r="A6" s="1"/>
      <c r="B6" s="8"/>
      <c r="C6" s="8"/>
      <c r="D6" s="8"/>
      <c r="E6" s="8"/>
      <c r="F6" s="8"/>
      <c r="G6" s="8"/>
      <c r="H6" s="8"/>
      <c r="I6" s="8"/>
      <c r="J6" s="33"/>
      <c r="K6" s="2"/>
    </row>
    <row r="7" spans="1:11" ht="12.75" customHeight="1" x14ac:dyDescent="0.2">
      <c r="A7" s="1"/>
      <c r="B7" s="8"/>
      <c r="C7" s="7" t="s">
        <v>419</v>
      </c>
      <c r="D7" s="7" t="s">
        <v>420</v>
      </c>
      <c r="E7" s="7" t="s">
        <v>421</v>
      </c>
      <c r="F7" s="7" t="s">
        <v>422</v>
      </c>
      <c r="G7" s="7" t="s">
        <v>423</v>
      </c>
      <c r="H7" s="7" t="s">
        <v>147</v>
      </c>
      <c r="I7" s="7" t="s">
        <v>424</v>
      </c>
      <c r="J7" s="7" t="s">
        <v>425</v>
      </c>
      <c r="K7" s="2"/>
    </row>
    <row r="8" spans="1:11" ht="12.75" customHeight="1" x14ac:dyDescent="0.2">
      <c r="A8" s="1"/>
      <c r="B8" s="8"/>
      <c r="C8" s="8">
        <v>1</v>
      </c>
      <c r="D8" s="39" t="s">
        <v>81</v>
      </c>
      <c r="E8" s="8" t="s">
        <v>427</v>
      </c>
      <c r="F8" s="8"/>
      <c r="G8" s="8"/>
      <c r="I8" s="8"/>
      <c r="J8" s="33"/>
      <c r="K8" s="2"/>
    </row>
    <row r="9" spans="1:11" ht="12.75" customHeight="1" x14ac:dyDescent="0.2">
      <c r="A9" s="1"/>
      <c r="B9" s="8"/>
      <c r="C9" s="8">
        <v>2</v>
      </c>
      <c r="D9" s="39" t="s">
        <v>81</v>
      </c>
      <c r="E9" s="39" t="s">
        <v>81</v>
      </c>
      <c r="G9" s="39" t="s">
        <v>81</v>
      </c>
      <c r="I9" s="8" t="str">
        <f t="shared" ref="I9:I37" si="0">IF(OR(F9="",G9="_"),IF(D9="_","","Vul de ontbrekende gegevens in"),"ok")</f>
        <v/>
      </c>
      <c r="J9" s="33" t="str">
        <f>IF(D9="_","",(IF(OR(D5=G9,D5="Hybride"),"Klopt","De ingevulde brandstofsoort klopt niet")))</f>
        <v/>
      </c>
      <c r="K9" s="2"/>
    </row>
    <row r="10" spans="1:11" ht="12.75" customHeight="1" x14ac:dyDescent="0.2">
      <c r="A10" s="1"/>
      <c r="B10" s="8"/>
      <c r="C10" s="8">
        <v>3</v>
      </c>
      <c r="D10" s="39" t="s">
        <v>81</v>
      </c>
      <c r="E10" s="39" t="s">
        <v>81</v>
      </c>
      <c r="G10" s="39" t="s">
        <v>81</v>
      </c>
      <c r="I10" s="8" t="str">
        <f t="shared" si="0"/>
        <v/>
      </c>
      <c r="J10" s="33" t="str">
        <f>IF(D10="_","",(IF(OR(D5=G10,D5="Hybride"),"Klopt","De ingevulde brandstofsoort klopt niet")))</f>
        <v/>
      </c>
      <c r="K10" s="2"/>
    </row>
    <row r="11" spans="1:11" ht="12.75" customHeight="1" x14ac:dyDescent="0.2">
      <c r="A11" s="1"/>
      <c r="B11" s="8"/>
      <c r="C11" s="8">
        <v>4</v>
      </c>
      <c r="D11" s="39" t="s">
        <v>81</v>
      </c>
      <c r="E11" s="39" t="s">
        <v>81</v>
      </c>
      <c r="G11" s="39" t="s">
        <v>81</v>
      </c>
      <c r="I11" s="8" t="str">
        <f t="shared" si="0"/>
        <v/>
      </c>
      <c r="J11" s="33" t="str">
        <f>IF(D11="_","",(IF(OR(D5=G11,D5="Hybride"),"Klopt","De ingevulde brandstofsoort klopt niet")))</f>
        <v/>
      </c>
      <c r="K11" s="2"/>
    </row>
    <row r="12" spans="1:11" ht="12.75" customHeight="1" x14ac:dyDescent="0.2">
      <c r="A12" s="1"/>
      <c r="B12" s="8"/>
      <c r="C12" s="8">
        <v>5</v>
      </c>
      <c r="D12" s="39" t="s">
        <v>81</v>
      </c>
      <c r="E12" s="39" t="s">
        <v>81</v>
      </c>
      <c r="G12" s="39" t="s">
        <v>81</v>
      </c>
      <c r="I12" s="8" t="str">
        <f t="shared" si="0"/>
        <v/>
      </c>
      <c r="J12" s="33" t="str">
        <f>IF(D12="_","",(IF(OR(D5=G12,D5="Hybride"),"Klopt","De ingevulde brandstofsoort klopt niet")))</f>
        <v/>
      </c>
      <c r="K12" s="2"/>
    </row>
    <row r="13" spans="1:11" ht="12.75" customHeight="1" x14ac:dyDescent="0.2">
      <c r="A13" s="1"/>
      <c r="B13" s="8"/>
      <c r="C13" s="8">
        <v>6</v>
      </c>
      <c r="D13" s="39" t="s">
        <v>81</v>
      </c>
      <c r="E13" s="39" t="s">
        <v>81</v>
      </c>
      <c r="G13" s="39" t="s">
        <v>81</v>
      </c>
      <c r="I13" s="8" t="str">
        <f t="shared" si="0"/>
        <v/>
      </c>
      <c r="J13" s="33" t="str">
        <f>IF(D13="_","",(IF(OR(D5=G13,D5="Hybride"),"Klopt","De ingevulde brandstofsoort klopt niet")))</f>
        <v/>
      </c>
      <c r="K13" s="2"/>
    </row>
    <row r="14" spans="1:11" ht="12.75" customHeight="1" x14ac:dyDescent="0.2">
      <c r="A14" s="1"/>
      <c r="B14" s="8"/>
      <c r="C14" s="8">
        <v>7</v>
      </c>
      <c r="D14" s="39" t="s">
        <v>81</v>
      </c>
      <c r="E14" s="39" t="s">
        <v>81</v>
      </c>
      <c r="G14" s="39" t="s">
        <v>81</v>
      </c>
      <c r="I14" s="8" t="str">
        <f t="shared" si="0"/>
        <v/>
      </c>
      <c r="J14" s="33" t="str">
        <f>IF(D14="_","",(IF(OR(D5=G14,D5="Hybride"),"Klopt","De ingevulde brandstofsoort klopt niet")))</f>
        <v/>
      </c>
      <c r="K14" s="2"/>
    </row>
    <row r="15" spans="1:11" ht="12.75" customHeight="1" x14ac:dyDescent="0.2">
      <c r="A15" s="1"/>
      <c r="B15" s="8"/>
      <c r="C15" s="8">
        <v>8</v>
      </c>
      <c r="D15" s="39" t="s">
        <v>81</v>
      </c>
      <c r="E15" s="39" t="s">
        <v>81</v>
      </c>
      <c r="G15" s="39" t="s">
        <v>81</v>
      </c>
      <c r="I15" s="8" t="str">
        <f t="shared" si="0"/>
        <v/>
      </c>
      <c r="J15" s="33" t="str">
        <f>IF(D15="_","",(IF(OR(D5=G15,D5="Hybride"),"Klopt","De ingevulde brandstofsoort klopt niet")))</f>
        <v/>
      </c>
      <c r="K15" s="2"/>
    </row>
    <row r="16" spans="1:11" ht="12.75" customHeight="1" x14ac:dyDescent="0.2">
      <c r="A16" s="1"/>
      <c r="B16" s="8"/>
      <c r="C16" s="8">
        <v>9</v>
      </c>
      <c r="D16" s="39" t="s">
        <v>81</v>
      </c>
      <c r="E16" s="39" t="s">
        <v>81</v>
      </c>
      <c r="G16" s="39" t="s">
        <v>81</v>
      </c>
      <c r="I16" s="8" t="str">
        <f t="shared" si="0"/>
        <v/>
      </c>
      <c r="J16" s="33" t="str">
        <f>IF(D16="_","",(IF(OR(D5=G16,D5="Hybride"),"Klopt","De ingevulde brandstofsoort klopt niet")))</f>
        <v/>
      </c>
      <c r="K16" s="2"/>
    </row>
    <row r="17" spans="1:11" ht="12.75" customHeight="1" x14ac:dyDescent="0.2">
      <c r="A17" s="1"/>
      <c r="B17" s="8"/>
      <c r="C17" s="8">
        <v>10</v>
      </c>
      <c r="D17" s="39" t="s">
        <v>81</v>
      </c>
      <c r="E17" s="39" t="s">
        <v>81</v>
      </c>
      <c r="G17" s="39" t="s">
        <v>81</v>
      </c>
      <c r="I17" s="8" t="str">
        <f t="shared" si="0"/>
        <v/>
      </c>
      <c r="J17" s="33" t="str">
        <f>IF(D17="_","",(IF(OR(D5=G17,D5="Hybride"),"Klopt","De ingevulde brandstofsoort klopt niet")))</f>
        <v/>
      </c>
      <c r="K17" s="2"/>
    </row>
    <row r="18" spans="1:11" ht="12.75" customHeight="1" x14ac:dyDescent="0.2">
      <c r="A18" s="1"/>
      <c r="B18" s="8"/>
      <c r="C18" s="8">
        <v>11</v>
      </c>
      <c r="D18" s="39" t="s">
        <v>81</v>
      </c>
      <c r="E18" s="39" t="s">
        <v>81</v>
      </c>
      <c r="G18" s="39" t="s">
        <v>81</v>
      </c>
      <c r="I18" s="8" t="str">
        <f t="shared" si="0"/>
        <v/>
      </c>
      <c r="J18" s="33" t="str">
        <f>IF(D18="_","",(IF(OR(D5=G18,D5="Hybride"),"Klopt","De ingevulde brandstofsoort klopt niet")))</f>
        <v/>
      </c>
      <c r="K18" s="2"/>
    </row>
    <row r="19" spans="1:11" ht="12.75" customHeight="1" x14ac:dyDescent="0.2">
      <c r="A19" s="1"/>
      <c r="B19" s="8"/>
      <c r="C19" s="8">
        <v>12</v>
      </c>
      <c r="D19" s="39" t="s">
        <v>81</v>
      </c>
      <c r="E19" s="39" t="s">
        <v>81</v>
      </c>
      <c r="G19" s="39" t="s">
        <v>81</v>
      </c>
      <c r="H19" s="39" t="s">
        <v>431</v>
      </c>
      <c r="I19" s="8" t="str">
        <f t="shared" si="0"/>
        <v/>
      </c>
      <c r="J19" s="33" t="str">
        <f>IF(D19="_","",(IF(OR(D5=G19,D5="Hybride"),"Klopt","De ingevulde brandstofsoort klopt niet")))</f>
        <v/>
      </c>
      <c r="K19" s="2"/>
    </row>
    <row r="20" spans="1:11" ht="12.75" customHeight="1" x14ac:dyDescent="0.2">
      <c r="A20" s="1"/>
      <c r="B20" s="8"/>
      <c r="C20" s="8">
        <v>13</v>
      </c>
      <c r="D20" s="39" t="s">
        <v>81</v>
      </c>
      <c r="E20" s="39" t="s">
        <v>81</v>
      </c>
      <c r="G20" s="39" t="s">
        <v>81</v>
      </c>
      <c r="I20" s="8" t="str">
        <f t="shared" si="0"/>
        <v/>
      </c>
      <c r="J20" s="33" t="str">
        <f>IF(D20="_","",(IF(OR(D5=G20,D5="Hybride"),"Klopt","De ingevulde brandstofsoort klopt niet")))</f>
        <v/>
      </c>
      <c r="K20" s="2"/>
    </row>
    <row r="21" spans="1:11" ht="12.75" customHeight="1" x14ac:dyDescent="0.2">
      <c r="A21" s="1"/>
      <c r="B21" s="8"/>
      <c r="C21" s="8">
        <v>14</v>
      </c>
      <c r="D21" s="39" t="s">
        <v>81</v>
      </c>
      <c r="E21" s="39" t="s">
        <v>81</v>
      </c>
      <c r="G21" s="39" t="s">
        <v>81</v>
      </c>
      <c r="I21" s="8" t="str">
        <f t="shared" si="0"/>
        <v/>
      </c>
      <c r="J21" s="33" t="str">
        <f>IF(D21="_","",(IF(OR(D5=G21,D5="Hybride"),"Klopt","De ingevulde brandstofsoort klopt niet")))</f>
        <v/>
      </c>
      <c r="K21" s="2"/>
    </row>
    <row r="22" spans="1:11" ht="12.75" customHeight="1" x14ac:dyDescent="0.2">
      <c r="A22" s="1"/>
      <c r="B22" s="8"/>
      <c r="C22" s="8">
        <v>15</v>
      </c>
      <c r="D22" s="39" t="s">
        <v>81</v>
      </c>
      <c r="E22" s="39" t="s">
        <v>81</v>
      </c>
      <c r="F22" s="39" t="s">
        <v>445</v>
      </c>
      <c r="G22" s="39" t="s">
        <v>81</v>
      </c>
      <c r="I22" s="8" t="str">
        <f t="shared" si="0"/>
        <v/>
      </c>
      <c r="J22" s="33" t="str">
        <f>IF(D22="_","",(IF(OR(D5=G22,D5="Hybride"),"Klopt","De ingevulde brandstofsoort klopt niet")))</f>
        <v/>
      </c>
      <c r="K22" s="2"/>
    </row>
    <row r="23" spans="1:11" ht="12.75" customHeight="1" x14ac:dyDescent="0.2">
      <c r="A23" s="1"/>
      <c r="B23" s="8"/>
      <c r="C23" s="8">
        <v>16</v>
      </c>
      <c r="D23" s="39" t="s">
        <v>81</v>
      </c>
      <c r="E23" s="39" t="s">
        <v>81</v>
      </c>
      <c r="F23" s="39" t="s">
        <v>445</v>
      </c>
      <c r="G23" s="39" t="s">
        <v>81</v>
      </c>
      <c r="I23" s="8" t="str">
        <f t="shared" si="0"/>
        <v/>
      </c>
      <c r="J23" s="33" t="str">
        <f>IF(D23="_","",(IF(OR(D5=G23,D5="Hybride"),"Klopt","De ingevulde brandstofsoort klopt niet")))</f>
        <v/>
      </c>
      <c r="K23" s="2"/>
    </row>
    <row r="24" spans="1:11" ht="12.75" customHeight="1" x14ac:dyDescent="0.2">
      <c r="A24" s="1"/>
      <c r="B24" s="8"/>
      <c r="C24" s="8">
        <v>17</v>
      </c>
      <c r="D24" s="39" t="s">
        <v>81</v>
      </c>
      <c r="E24" s="39" t="s">
        <v>81</v>
      </c>
      <c r="F24" s="39" t="s">
        <v>445</v>
      </c>
      <c r="G24" s="39" t="s">
        <v>81</v>
      </c>
      <c r="I24" s="8" t="str">
        <f t="shared" si="0"/>
        <v/>
      </c>
      <c r="J24" s="33" t="str">
        <f>IF(D24="_","",(IF(OR(D5=G24,D5="Hybride"),"Klopt","De ingevulde brandstofsoort klopt niet")))</f>
        <v/>
      </c>
      <c r="K24" s="2"/>
    </row>
    <row r="25" spans="1:11" ht="12.75" customHeight="1" x14ac:dyDescent="0.2">
      <c r="A25" s="1"/>
      <c r="B25" s="8"/>
      <c r="C25" s="8">
        <v>18</v>
      </c>
      <c r="D25" s="39" t="s">
        <v>81</v>
      </c>
      <c r="E25" s="39" t="s">
        <v>81</v>
      </c>
      <c r="F25" s="39" t="s">
        <v>445</v>
      </c>
      <c r="G25" s="39" t="s">
        <v>81</v>
      </c>
      <c r="I25" s="8" t="str">
        <f t="shared" si="0"/>
        <v/>
      </c>
      <c r="J25" s="33" t="str">
        <f>IF(D25="_","",(IF(OR(D5=G25,D5="Hybride"),"Klopt","De ingevulde brandstofsoort klopt niet")))</f>
        <v/>
      </c>
      <c r="K25" s="2"/>
    </row>
    <row r="26" spans="1:11" ht="12.75" customHeight="1" x14ac:dyDescent="0.2">
      <c r="A26" s="1"/>
      <c r="B26" s="8"/>
      <c r="C26" s="8">
        <v>19</v>
      </c>
      <c r="D26" s="39" t="s">
        <v>81</v>
      </c>
      <c r="E26" s="39" t="s">
        <v>81</v>
      </c>
      <c r="F26" s="39" t="s">
        <v>445</v>
      </c>
      <c r="G26" s="39" t="s">
        <v>81</v>
      </c>
      <c r="I26" s="8" t="str">
        <f t="shared" si="0"/>
        <v/>
      </c>
      <c r="J26" s="33" t="str">
        <f>IF(D26="_","",(IF(OR(D5=G26,D5="Hybride"),"Klopt","De ingevulde brandstofsoort klopt niet")))</f>
        <v/>
      </c>
      <c r="K26" s="2"/>
    </row>
    <row r="27" spans="1:11" ht="12.75" customHeight="1" x14ac:dyDescent="0.2">
      <c r="A27" s="1"/>
      <c r="B27" s="8"/>
      <c r="C27" s="8">
        <v>20</v>
      </c>
      <c r="D27" s="39" t="s">
        <v>81</v>
      </c>
      <c r="E27" s="39" t="s">
        <v>81</v>
      </c>
      <c r="F27" s="39" t="s">
        <v>445</v>
      </c>
      <c r="G27" s="39" t="s">
        <v>81</v>
      </c>
      <c r="I27" s="8" t="str">
        <f t="shared" si="0"/>
        <v/>
      </c>
      <c r="J27" s="33" t="str">
        <f>IF(D27="_","",(IF(OR(D5=G27,D5="Hybride"),"Klopt","De ingevulde brandstofsoort klopt niet")))</f>
        <v/>
      </c>
      <c r="K27" s="2"/>
    </row>
    <row r="28" spans="1:11" ht="12.75" customHeight="1" x14ac:dyDescent="0.2">
      <c r="A28" s="1"/>
      <c r="B28" s="8"/>
      <c r="C28" s="8">
        <v>21</v>
      </c>
      <c r="D28" s="39" t="s">
        <v>81</v>
      </c>
      <c r="E28" s="39" t="s">
        <v>81</v>
      </c>
      <c r="F28" s="39" t="s">
        <v>445</v>
      </c>
      <c r="G28" s="39" t="s">
        <v>81</v>
      </c>
      <c r="I28" s="8" t="str">
        <f t="shared" si="0"/>
        <v/>
      </c>
      <c r="J28" s="33" t="str">
        <f>IF(D28="_","",(IF(OR(D5=G28,D5="Hybride"),"Klopt","De ingevulde brandstofsoort klopt niet")))</f>
        <v/>
      </c>
      <c r="K28" s="2"/>
    </row>
    <row r="29" spans="1:11" ht="12.75" customHeight="1" x14ac:dyDescent="0.2">
      <c r="A29" s="1"/>
      <c r="B29" s="8"/>
      <c r="C29" s="8">
        <v>22</v>
      </c>
      <c r="D29" s="39" t="s">
        <v>81</v>
      </c>
      <c r="E29" s="39" t="s">
        <v>81</v>
      </c>
      <c r="G29" s="39" t="s">
        <v>81</v>
      </c>
      <c r="I29" s="8" t="str">
        <f t="shared" si="0"/>
        <v/>
      </c>
      <c r="J29" s="33" t="str">
        <f>IF(D29="_","",(IF(OR(D5=G29,D5="Hybride"),"Klopt","De ingevulde brandstofsoort klopt niet")))</f>
        <v/>
      </c>
      <c r="K29" s="2"/>
    </row>
    <row r="30" spans="1:11" ht="12.75" customHeight="1" x14ac:dyDescent="0.2">
      <c r="A30" s="1"/>
      <c r="B30" s="8"/>
      <c r="C30" s="8">
        <v>23</v>
      </c>
      <c r="D30" s="39" t="s">
        <v>81</v>
      </c>
      <c r="E30" s="39" t="s">
        <v>81</v>
      </c>
      <c r="G30" s="39" t="s">
        <v>81</v>
      </c>
      <c r="I30" s="8" t="str">
        <f t="shared" si="0"/>
        <v/>
      </c>
      <c r="J30" s="33" t="str">
        <f>IF(D30="_","",(IF(OR(D5=G30,D5="Hybride"),"Klopt","De ingevulde brandstofsoort klopt niet")))</f>
        <v/>
      </c>
      <c r="K30" s="2"/>
    </row>
    <row r="31" spans="1:11" ht="12.75" customHeight="1" x14ac:dyDescent="0.2">
      <c r="A31" s="1"/>
      <c r="B31" s="8"/>
      <c r="C31" s="8">
        <v>24</v>
      </c>
      <c r="D31" s="39" t="s">
        <v>81</v>
      </c>
      <c r="E31" s="39" t="s">
        <v>81</v>
      </c>
      <c r="G31" s="39" t="s">
        <v>81</v>
      </c>
      <c r="I31" s="8" t="str">
        <f t="shared" si="0"/>
        <v/>
      </c>
      <c r="J31" s="33" t="str">
        <f>IF(D31="_","",(IF(OR(D5=G31,D5="Hybride"),"Klopt","De ingevulde brandstofsoort klopt niet")))</f>
        <v/>
      </c>
      <c r="K31" s="2"/>
    </row>
    <row r="32" spans="1:11" ht="12.75" customHeight="1" x14ac:dyDescent="0.2">
      <c r="A32" s="1"/>
      <c r="B32" s="8"/>
      <c r="C32" s="8">
        <v>25</v>
      </c>
      <c r="D32" s="39" t="s">
        <v>81</v>
      </c>
      <c r="E32" s="39" t="s">
        <v>81</v>
      </c>
      <c r="G32" s="39" t="s">
        <v>81</v>
      </c>
      <c r="I32" s="8" t="str">
        <f t="shared" si="0"/>
        <v/>
      </c>
      <c r="J32" s="33" t="str">
        <f>IF(D32="_","",(IF(OR(D5=G32,D5="Hybride"),"Klopt","De ingevulde brandstofsoort klopt niet")))</f>
        <v/>
      </c>
      <c r="K32" s="2"/>
    </row>
    <row r="33" spans="1:11" ht="12.75" customHeight="1" x14ac:dyDescent="0.2">
      <c r="A33" s="1"/>
      <c r="B33" s="8"/>
      <c r="C33" s="8">
        <v>26</v>
      </c>
      <c r="D33" s="39" t="s">
        <v>81</v>
      </c>
      <c r="E33" s="39" t="s">
        <v>81</v>
      </c>
      <c r="G33" s="39" t="s">
        <v>81</v>
      </c>
      <c r="I33" s="8" t="str">
        <f t="shared" si="0"/>
        <v/>
      </c>
      <c r="J33" s="33" t="str">
        <f>IF(D33="_","",(IF(OR(D5=G33,D5="Hybride"),"Klopt","De ingevulde brandstofsoort klopt niet")))</f>
        <v/>
      </c>
      <c r="K33" s="2"/>
    </row>
    <row r="34" spans="1:11" ht="12.75" customHeight="1" x14ac:dyDescent="0.2">
      <c r="A34" s="1"/>
      <c r="B34" s="8"/>
      <c r="C34" s="8">
        <v>27</v>
      </c>
      <c r="D34" s="39" t="s">
        <v>81</v>
      </c>
      <c r="E34" s="39" t="s">
        <v>81</v>
      </c>
      <c r="G34" s="39" t="s">
        <v>81</v>
      </c>
      <c r="I34" s="8" t="str">
        <f t="shared" si="0"/>
        <v/>
      </c>
      <c r="J34" s="33" t="str">
        <f>IF(D34="_","",(IF(OR(D5=G34,D5="Hybride"),"Klopt","De ingevulde brandstofsoort klopt niet")))</f>
        <v/>
      </c>
      <c r="K34" s="2"/>
    </row>
    <row r="35" spans="1:11" ht="12.75" customHeight="1" x14ac:dyDescent="0.2">
      <c r="A35" s="1"/>
      <c r="B35" s="8"/>
      <c r="C35" s="8">
        <v>28</v>
      </c>
      <c r="D35" s="39" t="s">
        <v>81</v>
      </c>
      <c r="E35" s="39" t="s">
        <v>81</v>
      </c>
      <c r="G35" s="39" t="s">
        <v>81</v>
      </c>
      <c r="I35" s="8" t="str">
        <f t="shared" si="0"/>
        <v/>
      </c>
      <c r="J35" s="33" t="str">
        <f>IF(D35="_","",(IF(OR(D5=G35,D5="Hybride"),"Klopt","De ingevulde brandstofsoort klopt niet")))</f>
        <v/>
      </c>
      <c r="K35" s="2"/>
    </row>
    <row r="36" spans="1:11" ht="12.75" customHeight="1" x14ac:dyDescent="0.2">
      <c r="A36" s="1"/>
      <c r="B36" s="8"/>
      <c r="C36" s="8">
        <v>29</v>
      </c>
      <c r="D36" s="39" t="s">
        <v>81</v>
      </c>
      <c r="E36" s="39" t="s">
        <v>81</v>
      </c>
      <c r="G36" s="39" t="s">
        <v>81</v>
      </c>
      <c r="I36" s="8" t="str">
        <f t="shared" si="0"/>
        <v/>
      </c>
      <c r="J36" s="33" t="str">
        <f>IF(D36="_","",(IF(OR(D5=G36,D5="Hybride"),"Klopt","De ingevulde brandstofsoort klopt niet")))</f>
        <v/>
      </c>
      <c r="K36" s="2"/>
    </row>
    <row r="37" spans="1:11" ht="12.75" customHeight="1" x14ac:dyDescent="0.2">
      <c r="A37" s="1"/>
      <c r="B37" s="8"/>
      <c r="C37" s="8">
        <v>30</v>
      </c>
      <c r="D37" s="39" t="s">
        <v>81</v>
      </c>
      <c r="E37" s="39" t="s">
        <v>81</v>
      </c>
      <c r="F37" s="38"/>
      <c r="G37" s="39" t="s">
        <v>81</v>
      </c>
      <c r="H37" s="38"/>
      <c r="I37" s="8" t="str">
        <f t="shared" si="0"/>
        <v/>
      </c>
      <c r="J37" s="33" t="str">
        <f>IF(D37="_","",(IF(OR(D5=G37,D5="Hybride"),"Klopt","De ingevulde brandstofsoort klopt niet")))</f>
        <v/>
      </c>
      <c r="K37" s="2"/>
    </row>
    <row r="38" spans="1:11" ht="12.75" customHeight="1" x14ac:dyDescent="0.2">
      <c r="A38" s="1"/>
      <c r="B38" s="8"/>
      <c r="C38" s="8"/>
      <c r="D38" s="7" t="s">
        <v>432</v>
      </c>
      <c r="E38" s="7"/>
      <c r="F38" s="7">
        <f>SUM(F9:F28)</f>
        <v>0</v>
      </c>
      <c r="G38" s="8"/>
      <c r="H38" s="8"/>
      <c r="I38" s="8"/>
      <c r="J38" s="33"/>
      <c r="K38" s="2"/>
    </row>
    <row r="39" spans="1:11" ht="12.75" customHeight="1" x14ac:dyDescent="0.2">
      <c r="A39" s="1"/>
      <c r="B39" s="8"/>
      <c r="C39" s="8"/>
      <c r="D39" s="8"/>
      <c r="E39" s="8"/>
      <c r="F39" s="8"/>
      <c r="G39" s="8"/>
      <c r="H39" s="8"/>
      <c r="I39" s="8"/>
      <c r="J39" s="33"/>
      <c r="K39" s="2"/>
    </row>
    <row r="40" spans="1:11" ht="12.75" customHeight="1" x14ac:dyDescent="0.2">
      <c r="A40" s="2"/>
      <c r="B40" s="2"/>
      <c r="C40" s="2"/>
      <c r="D40" s="2"/>
      <c r="E40" s="2"/>
      <c r="F40" s="2"/>
      <c r="G40" s="2"/>
      <c r="H40" s="2"/>
      <c r="I40" s="2"/>
      <c r="J40" s="65"/>
      <c r="K40" s="2"/>
    </row>
    <row r="41" spans="1:11" ht="12.75" customHeight="1" x14ac:dyDescent="0.2">
      <c r="A41" s="2"/>
      <c r="B41" s="2"/>
      <c r="C41" s="2"/>
      <c r="D41" s="2"/>
      <c r="E41" s="2"/>
      <c r="F41" s="2"/>
      <c r="G41" s="2"/>
      <c r="H41" s="2"/>
      <c r="I41" s="2"/>
      <c r="J41" s="65"/>
      <c r="K41" s="2"/>
    </row>
    <row r="42" spans="1:11" ht="12.75" customHeight="1" x14ac:dyDescent="0.2">
      <c r="A42" s="2"/>
      <c r="B42" s="8"/>
      <c r="C42" s="7" t="s">
        <v>209</v>
      </c>
      <c r="D42" s="7" t="s">
        <v>210</v>
      </c>
      <c r="E42" s="7"/>
      <c r="F42" s="7"/>
      <c r="G42" s="7"/>
      <c r="H42" s="7" t="s">
        <v>211</v>
      </c>
      <c r="I42" s="7"/>
      <c r="J42" s="2"/>
      <c r="K42" s="2"/>
    </row>
    <row r="43" spans="1:11" ht="12.75" customHeight="1" x14ac:dyDescent="0.2">
      <c r="A43" s="2"/>
      <c r="B43" s="8"/>
      <c r="C43" s="40" t="s">
        <v>212</v>
      </c>
      <c r="D43" s="40" t="s">
        <v>213</v>
      </c>
      <c r="E43" s="40"/>
      <c r="F43" s="40"/>
      <c r="G43" s="40"/>
      <c r="H43" s="41" t="s">
        <v>214</v>
      </c>
      <c r="I43" s="8"/>
      <c r="J43" s="2"/>
      <c r="K43" s="2"/>
    </row>
    <row r="44" spans="1:11" ht="12.75" customHeight="1" x14ac:dyDescent="0.2">
      <c r="A44" s="2"/>
      <c r="B44" s="8"/>
      <c r="C44" s="40" t="s">
        <v>212</v>
      </c>
      <c r="D44" s="40" t="s">
        <v>215</v>
      </c>
      <c r="E44" s="40"/>
      <c r="F44" s="40"/>
      <c r="G44" s="40"/>
      <c r="H44" s="41" t="s">
        <v>216</v>
      </c>
      <c r="I44" s="8"/>
      <c r="J44" s="2"/>
      <c r="K44" s="2"/>
    </row>
    <row r="45" spans="1:11" ht="12.75" customHeight="1" x14ac:dyDescent="0.2">
      <c r="A45" s="2"/>
      <c r="B45" s="8"/>
      <c r="C45" s="40" t="s">
        <v>212</v>
      </c>
      <c r="D45" s="40" t="s">
        <v>217</v>
      </c>
      <c r="E45" s="40"/>
      <c r="F45" s="40"/>
      <c r="G45" s="40"/>
      <c r="H45" s="41" t="s">
        <v>218</v>
      </c>
      <c r="I45" s="8"/>
      <c r="J45" s="2"/>
      <c r="K45" s="2"/>
    </row>
    <row r="46" spans="1:11" ht="12.75" customHeight="1" x14ac:dyDescent="0.2">
      <c r="A46" s="2"/>
      <c r="B46" s="8"/>
      <c r="C46" s="40" t="s">
        <v>212</v>
      </c>
      <c r="D46" s="40" t="s">
        <v>219</v>
      </c>
      <c r="E46" s="40"/>
      <c r="F46" s="40"/>
      <c r="G46" s="40"/>
      <c r="H46" s="41" t="s">
        <v>220</v>
      </c>
      <c r="I46" s="8"/>
      <c r="J46" s="2"/>
      <c r="K46" s="2"/>
    </row>
    <row r="47" spans="1:11" ht="12.75" customHeight="1" x14ac:dyDescent="0.2">
      <c r="A47" s="2"/>
      <c r="B47" s="8"/>
      <c r="C47" s="40" t="s">
        <v>212</v>
      </c>
      <c r="D47" s="40" t="s">
        <v>221</v>
      </c>
      <c r="E47" s="40"/>
      <c r="F47" s="40"/>
      <c r="G47" s="40"/>
      <c r="H47" s="41" t="s">
        <v>222</v>
      </c>
      <c r="I47" s="8"/>
      <c r="J47" s="2"/>
      <c r="K47" s="2"/>
    </row>
    <row r="48" spans="1:11" ht="12.75" customHeight="1" x14ac:dyDescent="0.2">
      <c r="A48" s="2"/>
      <c r="B48" s="8"/>
      <c r="C48" s="40" t="s">
        <v>212</v>
      </c>
      <c r="D48" s="40" t="s">
        <v>223</v>
      </c>
      <c r="E48" s="40"/>
      <c r="F48" s="40"/>
      <c r="G48" s="40"/>
      <c r="H48" s="41" t="s">
        <v>224</v>
      </c>
      <c r="I48" s="8"/>
      <c r="J48" s="2"/>
      <c r="K48" s="2"/>
    </row>
    <row r="49" spans="1:11" ht="12.75" customHeight="1" x14ac:dyDescent="0.2">
      <c r="A49" s="2"/>
      <c r="B49" s="8"/>
      <c r="C49" s="40" t="s">
        <v>212</v>
      </c>
      <c r="D49" s="28" t="s">
        <v>225</v>
      </c>
      <c r="E49" s="28"/>
      <c r="F49" s="28"/>
      <c r="G49" s="40"/>
      <c r="H49" s="41" t="s">
        <v>226</v>
      </c>
      <c r="I49" s="8"/>
      <c r="J49" s="2"/>
      <c r="K49" s="2"/>
    </row>
    <row r="50" spans="1:11" ht="12.75" customHeight="1" x14ac:dyDescent="0.2">
      <c r="A50" s="2"/>
      <c r="B50" s="8"/>
      <c r="C50" s="42"/>
      <c r="D50" s="42"/>
      <c r="E50" s="43"/>
      <c r="F50" s="44"/>
      <c r="G50" s="44"/>
      <c r="H50" s="40"/>
      <c r="I50" s="8"/>
      <c r="J50" s="2"/>
      <c r="K50" s="2"/>
    </row>
    <row r="51" spans="1:11" ht="12.75" customHeight="1" x14ac:dyDescent="0.2">
      <c r="A51" s="2"/>
      <c r="B51" s="8"/>
      <c r="C51" s="40" t="s">
        <v>213</v>
      </c>
      <c r="D51" s="18" t="s">
        <v>215</v>
      </c>
      <c r="E51" s="18"/>
      <c r="F51" s="18"/>
      <c r="G51" s="40"/>
      <c r="H51" s="41" t="s">
        <v>227</v>
      </c>
      <c r="I51" s="8"/>
      <c r="J51" s="2"/>
      <c r="K51" s="2"/>
    </row>
    <row r="52" spans="1:11" ht="12.75" customHeight="1" x14ac:dyDescent="0.2">
      <c r="A52" s="2"/>
      <c r="B52" s="8"/>
      <c r="C52" s="40" t="s">
        <v>213</v>
      </c>
      <c r="D52" s="40" t="s">
        <v>217</v>
      </c>
      <c r="E52" s="40"/>
      <c r="F52" s="40"/>
      <c r="G52" s="40"/>
      <c r="H52" s="41" t="s">
        <v>228</v>
      </c>
      <c r="I52" s="8"/>
      <c r="J52" s="2"/>
      <c r="K52" s="2"/>
    </row>
    <row r="53" spans="1:11" ht="12.75" customHeight="1" x14ac:dyDescent="0.2">
      <c r="A53" s="2"/>
      <c r="B53" s="8"/>
      <c r="C53" s="40" t="s">
        <v>213</v>
      </c>
      <c r="D53" s="40" t="s">
        <v>219</v>
      </c>
      <c r="E53" s="40"/>
      <c r="F53" s="40"/>
      <c r="G53" s="40"/>
      <c r="H53" s="41" t="s">
        <v>229</v>
      </c>
      <c r="I53" s="8"/>
      <c r="J53" s="2"/>
      <c r="K53" s="2"/>
    </row>
    <row r="54" spans="1:11" ht="12.75" customHeight="1" x14ac:dyDescent="0.2">
      <c r="A54" s="2"/>
      <c r="B54" s="8"/>
      <c r="C54" s="40" t="s">
        <v>213</v>
      </c>
      <c r="D54" s="40" t="s">
        <v>221</v>
      </c>
      <c r="E54" s="40"/>
      <c r="F54" s="40"/>
      <c r="G54" s="40"/>
      <c r="H54" s="41" t="s">
        <v>230</v>
      </c>
      <c r="I54" s="8"/>
      <c r="J54" s="2"/>
      <c r="K54" s="2"/>
    </row>
    <row r="55" spans="1:11" ht="12.75" customHeight="1" x14ac:dyDescent="0.2">
      <c r="A55" s="2"/>
      <c r="B55" s="8"/>
      <c r="C55" s="40" t="s">
        <v>213</v>
      </c>
      <c r="D55" s="40" t="s">
        <v>223</v>
      </c>
      <c r="E55" s="40"/>
      <c r="F55" s="40"/>
      <c r="G55" s="40"/>
      <c r="H55" s="41" t="s">
        <v>231</v>
      </c>
      <c r="I55" s="8"/>
      <c r="J55" s="2"/>
      <c r="K55" s="2"/>
    </row>
    <row r="56" spans="1:11" ht="12.75" customHeight="1" x14ac:dyDescent="0.2">
      <c r="A56" s="2"/>
      <c r="B56" s="8"/>
      <c r="C56" s="40" t="s">
        <v>213</v>
      </c>
      <c r="D56" s="40" t="s">
        <v>225</v>
      </c>
      <c r="E56" s="40"/>
      <c r="F56" s="40"/>
      <c r="G56" s="40"/>
      <c r="H56" s="41" t="s">
        <v>232</v>
      </c>
      <c r="I56" s="8"/>
      <c r="J56" s="2"/>
      <c r="K56" s="2"/>
    </row>
    <row r="57" spans="1:11" ht="12.75" customHeight="1" x14ac:dyDescent="0.2">
      <c r="A57" s="2"/>
      <c r="B57" s="8"/>
      <c r="C57" s="40"/>
      <c r="D57" s="40"/>
      <c r="E57" s="40"/>
      <c r="F57" s="40"/>
      <c r="G57" s="40"/>
      <c r="H57" s="40"/>
      <c r="I57" s="8"/>
      <c r="J57" s="2"/>
      <c r="K57" s="2"/>
    </row>
    <row r="58" spans="1:11" ht="12.75" customHeight="1" x14ac:dyDescent="0.2">
      <c r="A58" s="2"/>
      <c r="B58" s="8"/>
      <c r="C58" s="40" t="s">
        <v>215</v>
      </c>
      <c r="D58" s="40" t="s">
        <v>217</v>
      </c>
      <c r="E58" s="40"/>
      <c r="F58" s="40"/>
      <c r="G58" s="40"/>
      <c r="H58" s="41" t="s">
        <v>233</v>
      </c>
      <c r="I58" s="8"/>
      <c r="J58" s="2"/>
      <c r="K58" s="2"/>
    </row>
    <row r="59" spans="1:11" ht="12.75" customHeight="1" x14ac:dyDescent="0.2">
      <c r="A59" s="2"/>
      <c r="B59" s="8"/>
      <c r="C59" s="40" t="s">
        <v>215</v>
      </c>
      <c r="D59" s="40" t="s">
        <v>219</v>
      </c>
      <c r="E59" s="40"/>
      <c r="F59" s="40"/>
      <c r="G59" s="40"/>
      <c r="H59" s="41" t="s">
        <v>234</v>
      </c>
      <c r="I59" s="8"/>
      <c r="J59" s="2"/>
      <c r="K59" s="2"/>
    </row>
    <row r="60" spans="1:11" ht="12.75" customHeight="1" x14ac:dyDescent="0.2">
      <c r="A60" s="2"/>
      <c r="B60" s="8"/>
      <c r="C60" s="40" t="s">
        <v>215</v>
      </c>
      <c r="D60" s="40" t="s">
        <v>221</v>
      </c>
      <c r="E60" s="40"/>
      <c r="F60" s="40"/>
      <c r="G60" s="40"/>
      <c r="H60" s="41" t="s">
        <v>235</v>
      </c>
      <c r="I60" s="8"/>
      <c r="J60" s="2"/>
      <c r="K60" s="2"/>
    </row>
    <row r="61" spans="1:11" ht="12.75" customHeight="1" x14ac:dyDescent="0.2">
      <c r="A61" s="2"/>
      <c r="B61" s="8"/>
      <c r="C61" s="40" t="s">
        <v>215</v>
      </c>
      <c r="D61" s="40" t="s">
        <v>223</v>
      </c>
      <c r="E61" s="40"/>
      <c r="F61" s="40"/>
      <c r="G61" s="40"/>
      <c r="H61" s="41" t="s">
        <v>236</v>
      </c>
      <c r="I61" s="8"/>
      <c r="J61" s="2"/>
      <c r="K61" s="2"/>
    </row>
    <row r="62" spans="1:11" ht="12.75" customHeight="1" x14ac:dyDescent="0.2">
      <c r="A62" s="2"/>
      <c r="B62" s="8"/>
      <c r="C62" s="40" t="s">
        <v>215</v>
      </c>
      <c r="D62" s="40" t="s">
        <v>225</v>
      </c>
      <c r="E62" s="40"/>
      <c r="F62" s="40"/>
      <c r="G62" s="40"/>
      <c r="H62" s="41" t="s">
        <v>237</v>
      </c>
      <c r="I62" s="8"/>
      <c r="J62" s="2"/>
      <c r="K62" s="2"/>
    </row>
    <row r="63" spans="1:11" ht="12.75" customHeight="1" x14ac:dyDescent="0.2">
      <c r="A63" s="2"/>
      <c r="B63" s="8"/>
      <c r="C63" s="40"/>
      <c r="D63" s="40"/>
      <c r="E63" s="40"/>
      <c r="F63" s="40"/>
      <c r="G63" s="40"/>
      <c r="H63" s="40"/>
      <c r="I63" s="8"/>
      <c r="J63" s="2"/>
      <c r="K63" s="2"/>
    </row>
    <row r="64" spans="1:11" ht="12.75" customHeight="1" x14ac:dyDescent="0.2">
      <c r="A64" s="2"/>
      <c r="B64" s="8"/>
      <c r="C64" s="40" t="s">
        <v>217</v>
      </c>
      <c r="D64" s="40" t="s">
        <v>219</v>
      </c>
      <c r="E64" s="40"/>
      <c r="F64" s="40"/>
      <c r="G64" s="40"/>
      <c r="H64" s="41" t="s">
        <v>238</v>
      </c>
      <c r="I64" s="8"/>
      <c r="J64" s="2"/>
      <c r="K64" s="2"/>
    </row>
    <row r="65" spans="1:11" ht="12.75" customHeight="1" x14ac:dyDescent="0.2">
      <c r="A65" s="2"/>
      <c r="B65" s="8"/>
      <c r="C65" s="40" t="s">
        <v>217</v>
      </c>
      <c r="D65" s="40" t="s">
        <v>221</v>
      </c>
      <c r="E65" s="40"/>
      <c r="F65" s="40"/>
      <c r="G65" s="40"/>
      <c r="H65" s="41" t="s">
        <v>239</v>
      </c>
      <c r="I65" s="8"/>
      <c r="J65" s="2"/>
      <c r="K65" s="2"/>
    </row>
    <row r="66" spans="1:11" ht="12.75" customHeight="1" x14ac:dyDescent="0.2">
      <c r="A66" s="2"/>
      <c r="B66" s="8"/>
      <c r="C66" s="40" t="s">
        <v>217</v>
      </c>
      <c r="D66" s="40" t="s">
        <v>223</v>
      </c>
      <c r="E66" s="40"/>
      <c r="F66" s="40"/>
      <c r="G66" s="40"/>
      <c r="H66" s="41" t="s">
        <v>240</v>
      </c>
      <c r="I66" s="8"/>
      <c r="J66" s="2"/>
      <c r="K66" s="2"/>
    </row>
    <row r="67" spans="1:11" ht="12.75" customHeight="1" x14ac:dyDescent="0.2">
      <c r="A67" s="2"/>
      <c r="B67" s="8"/>
      <c r="C67" s="40" t="s">
        <v>217</v>
      </c>
      <c r="D67" s="40" t="s">
        <v>225</v>
      </c>
      <c r="E67" s="40"/>
      <c r="F67" s="40"/>
      <c r="G67" s="40"/>
      <c r="H67" s="41" t="s">
        <v>241</v>
      </c>
      <c r="I67" s="8"/>
      <c r="J67" s="2"/>
      <c r="K67" s="2"/>
    </row>
    <row r="68" spans="1:11" ht="12.75" customHeight="1" x14ac:dyDescent="0.2">
      <c r="A68" s="2"/>
      <c r="B68" s="8"/>
      <c r="C68" s="40"/>
      <c r="D68" s="40"/>
      <c r="E68" s="40"/>
      <c r="F68" s="40"/>
      <c r="G68" s="40"/>
      <c r="H68" s="40"/>
      <c r="I68" s="8"/>
      <c r="J68" s="2"/>
      <c r="K68" s="2"/>
    </row>
    <row r="69" spans="1:11" ht="12.75" customHeight="1" x14ac:dyDescent="0.2">
      <c r="A69" s="2"/>
      <c r="B69" s="8"/>
      <c r="C69" s="40" t="s">
        <v>219</v>
      </c>
      <c r="D69" s="40" t="s">
        <v>221</v>
      </c>
      <c r="E69" s="40"/>
      <c r="F69" s="40"/>
      <c r="G69" s="40"/>
      <c r="H69" s="41" t="s">
        <v>242</v>
      </c>
      <c r="I69" s="8"/>
      <c r="J69" s="2"/>
      <c r="K69" s="2"/>
    </row>
    <row r="70" spans="1:11" ht="12.75" customHeight="1" x14ac:dyDescent="0.2">
      <c r="A70" s="2"/>
      <c r="B70" s="8"/>
      <c r="C70" s="40" t="s">
        <v>219</v>
      </c>
      <c r="D70" s="40" t="s">
        <v>223</v>
      </c>
      <c r="E70" s="40"/>
      <c r="F70" s="40"/>
      <c r="G70" s="40"/>
      <c r="H70" s="41" t="s">
        <v>243</v>
      </c>
      <c r="I70" s="8"/>
      <c r="J70" s="2"/>
      <c r="K70" s="2"/>
    </row>
    <row r="71" spans="1:11" ht="12.75" customHeight="1" x14ac:dyDescent="0.2">
      <c r="A71" s="2"/>
      <c r="B71" s="8"/>
      <c r="C71" s="40" t="s">
        <v>219</v>
      </c>
      <c r="D71" s="40" t="s">
        <v>225</v>
      </c>
      <c r="E71" s="40"/>
      <c r="F71" s="40"/>
      <c r="G71" s="40"/>
      <c r="H71" s="41" t="s">
        <v>244</v>
      </c>
      <c r="I71" s="8"/>
      <c r="J71" s="2"/>
      <c r="K71" s="2"/>
    </row>
    <row r="72" spans="1:11" ht="12.75" customHeight="1" x14ac:dyDescent="0.2">
      <c r="A72" s="2"/>
      <c r="B72" s="8"/>
      <c r="C72" s="40"/>
      <c r="D72" s="40"/>
      <c r="E72" s="40"/>
      <c r="F72" s="40"/>
      <c r="G72" s="40"/>
      <c r="H72" s="40"/>
      <c r="I72" s="8"/>
      <c r="J72" s="2"/>
      <c r="K72" s="2"/>
    </row>
    <row r="73" spans="1:11" ht="12.75" customHeight="1" x14ac:dyDescent="0.2">
      <c r="A73" s="2"/>
      <c r="B73" s="8"/>
      <c r="C73" s="40" t="s">
        <v>221</v>
      </c>
      <c r="D73" s="40" t="s">
        <v>223</v>
      </c>
      <c r="E73" s="40"/>
      <c r="F73" s="40"/>
      <c r="G73" s="40"/>
      <c r="H73" s="41" t="s">
        <v>245</v>
      </c>
      <c r="I73" s="8"/>
      <c r="J73" s="2"/>
      <c r="K73" s="2"/>
    </row>
    <row r="74" spans="1:11" ht="12.75" customHeight="1" x14ac:dyDescent="0.2">
      <c r="A74" s="2"/>
      <c r="B74" s="8"/>
      <c r="C74" s="40" t="s">
        <v>221</v>
      </c>
      <c r="D74" s="40" t="s">
        <v>225</v>
      </c>
      <c r="E74" s="40"/>
      <c r="F74" s="40"/>
      <c r="G74" s="40"/>
      <c r="H74" s="41" t="s">
        <v>246</v>
      </c>
      <c r="I74" s="8"/>
      <c r="J74" s="2"/>
      <c r="K74" s="2"/>
    </row>
    <row r="75" spans="1:11" ht="12.75" customHeight="1" x14ac:dyDescent="0.2">
      <c r="A75" s="2"/>
      <c r="B75" s="8"/>
      <c r="C75" s="40"/>
      <c r="D75" s="40"/>
      <c r="E75" s="40"/>
      <c r="F75" s="40"/>
      <c r="G75" s="40"/>
      <c r="H75" s="40"/>
      <c r="I75" s="8"/>
      <c r="J75" s="2"/>
      <c r="K75" s="2"/>
    </row>
    <row r="76" spans="1:11" ht="12.75" customHeight="1" x14ac:dyDescent="0.2">
      <c r="A76" s="2"/>
      <c r="B76" s="8"/>
      <c r="C76" s="40" t="s">
        <v>223</v>
      </c>
      <c r="D76" s="40" t="s">
        <v>225</v>
      </c>
      <c r="E76" s="40"/>
      <c r="F76" s="40"/>
      <c r="G76" s="40"/>
      <c r="H76" s="41" t="s">
        <v>247</v>
      </c>
      <c r="I76" s="8"/>
      <c r="J76" s="2"/>
      <c r="K76" s="2"/>
    </row>
    <row r="77" spans="1:11" ht="12.75" customHeight="1" x14ac:dyDescent="0.2">
      <c r="A77" s="2"/>
      <c r="B77" s="8"/>
      <c r="C77" s="8"/>
      <c r="D77" s="8"/>
      <c r="E77" s="8"/>
      <c r="F77" s="8"/>
      <c r="G77" s="8"/>
      <c r="H77" s="8"/>
      <c r="I77" s="8"/>
      <c r="J77" s="2"/>
      <c r="K77" s="2"/>
    </row>
    <row r="78" spans="1:11" ht="12.75" customHeight="1" x14ac:dyDescent="0.2">
      <c r="A78" s="2"/>
      <c r="B78" s="8"/>
      <c r="C78" s="8" t="s">
        <v>248</v>
      </c>
      <c r="D78" s="8"/>
      <c r="E78" s="8"/>
      <c r="F78" s="8"/>
      <c r="G78" s="8"/>
      <c r="H78" s="8"/>
      <c r="I78" s="8"/>
      <c r="J78" s="2"/>
      <c r="K78" s="2"/>
    </row>
    <row r="79" spans="1:11" ht="12.75" customHeight="1" x14ac:dyDescent="0.2">
      <c r="A79" s="2"/>
      <c r="B79" s="8"/>
      <c r="C79" s="8"/>
      <c r="D79" s="8"/>
      <c r="E79" s="8"/>
      <c r="F79" s="8"/>
      <c r="G79" s="8"/>
      <c r="H79" s="8"/>
      <c r="I79" s="8"/>
      <c r="J79" s="2"/>
      <c r="K79" s="2"/>
    </row>
    <row r="80" spans="1:11" ht="12.75" customHeight="1" x14ac:dyDescent="0.2">
      <c r="A80" s="2"/>
      <c r="B80" s="2"/>
      <c r="C80" s="2"/>
      <c r="D80" s="2"/>
      <c r="E80" s="2"/>
      <c r="F80" s="2"/>
      <c r="G80" s="2"/>
      <c r="H80" s="2"/>
      <c r="I80" s="2"/>
      <c r="J80" s="2"/>
      <c r="K80" s="2"/>
    </row>
    <row r="81" spans="1:4" ht="12.75" customHeight="1" x14ac:dyDescent="0.2">
      <c r="A81" s="2"/>
      <c r="B81" s="2"/>
      <c r="C81" s="2"/>
      <c r="D81" s="2"/>
    </row>
    <row r="82" spans="1:4" ht="12.75" customHeight="1" x14ac:dyDescent="0.2">
      <c r="A82" s="2"/>
      <c r="B82" s="2" t="s">
        <v>433</v>
      </c>
      <c r="C82" s="2"/>
      <c r="D82" s="2"/>
    </row>
    <row r="83" spans="1:4" ht="12.75" customHeight="1" x14ac:dyDescent="0.2">
      <c r="A83" s="2"/>
      <c r="B83" s="62" t="s">
        <v>81</v>
      </c>
      <c r="D83" s="2"/>
    </row>
    <row r="84" spans="1:4" ht="12.75" customHeight="1" x14ac:dyDescent="0.2">
      <c r="A84" s="2"/>
      <c r="B84" s="62" t="s">
        <v>426</v>
      </c>
      <c r="D84" s="2"/>
    </row>
    <row r="85" spans="1:4" ht="12.75" customHeight="1" x14ac:dyDescent="0.2">
      <c r="A85" s="2"/>
      <c r="B85" s="62" t="s">
        <v>434</v>
      </c>
      <c r="D85" s="2"/>
    </row>
    <row r="86" spans="1:4" ht="12.75" customHeight="1" x14ac:dyDescent="0.2">
      <c r="A86" s="2"/>
      <c r="B86" s="62" t="s">
        <v>435</v>
      </c>
      <c r="D86" s="2"/>
    </row>
    <row r="87" spans="1:4" ht="12.75" customHeight="1" x14ac:dyDescent="0.2">
      <c r="A87" s="2"/>
      <c r="B87" s="62" t="s">
        <v>436</v>
      </c>
      <c r="D87" s="2"/>
    </row>
    <row r="88" spans="1:4" ht="12.75" customHeight="1" x14ac:dyDescent="0.2">
      <c r="A88" s="2"/>
      <c r="B88" s="62" t="s">
        <v>429</v>
      </c>
      <c r="D88" s="2"/>
    </row>
    <row r="89" spans="1:4" ht="12.75" customHeight="1" x14ac:dyDescent="0.2">
      <c r="A89" s="2"/>
      <c r="B89" s="62" t="s">
        <v>437</v>
      </c>
      <c r="D89" s="2"/>
    </row>
    <row r="90" spans="1:4" ht="12.75" customHeight="1" x14ac:dyDescent="0.2">
      <c r="A90" s="2"/>
      <c r="B90" s="62" t="s">
        <v>438</v>
      </c>
      <c r="D90" s="2"/>
    </row>
    <row r="91" spans="1:4" ht="12.75" customHeight="1" x14ac:dyDescent="0.2">
      <c r="A91" s="2"/>
      <c r="B91" s="62" t="s">
        <v>428</v>
      </c>
      <c r="D91" s="2"/>
    </row>
    <row r="92" spans="1:4" ht="12.75" customHeight="1" x14ac:dyDescent="0.2">
      <c r="A92" s="2"/>
      <c r="B92" s="62" t="s">
        <v>439</v>
      </c>
      <c r="D92" s="2"/>
    </row>
    <row r="93" spans="1:4" ht="12.75" customHeight="1" x14ac:dyDescent="0.2">
      <c r="A93" s="2"/>
      <c r="B93" s="62" t="s">
        <v>440</v>
      </c>
      <c r="D93" s="2"/>
    </row>
    <row r="94" spans="1:4" ht="12.75" customHeight="1" x14ac:dyDescent="0.2">
      <c r="A94" s="2"/>
      <c r="B94" s="62" t="s">
        <v>441</v>
      </c>
      <c r="D94" s="2"/>
    </row>
    <row r="95" spans="1:4" ht="12.75" customHeight="1" x14ac:dyDescent="0.2">
      <c r="A95" s="2"/>
      <c r="B95" s="62" t="s">
        <v>430</v>
      </c>
      <c r="D95" s="2"/>
    </row>
    <row r="96" spans="1:4" ht="12.75" customHeight="1" x14ac:dyDescent="0.2">
      <c r="A96" s="2"/>
      <c r="B96" s="62" t="s">
        <v>442</v>
      </c>
      <c r="D96" s="2"/>
    </row>
    <row r="97" spans="1:4" ht="12.75" customHeight="1" x14ac:dyDescent="0.2">
      <c r="A97" s="2"/>
      <c r="B97" s="62" t="s">
        <v>443</v>
      </c>
      <c r="D97" s="2"/>
    </row>
    <row r="98" spans="1:4" ht="12.75" customHeight="1" x14ac:dyDescent="0.2">
      <c r="A98" s="2"/>
      <c r="B98" s="62" t="s">
        <v>198</v>
      </c>
      <c r="D98" s="2"/>
    </row>
    <row r="99" spans="1:4" ht="12.75" customHeight="1" x14ac:dyDescent="0.2">
      <c r="A99" s="2"/>
      <c r="B99" s="2"/>
      <c r="C99" s="2"/>
      <c r="D99" s="2"/>
    </row>
    <row r="100" spans="1:4" ht="12.75" customHeight="1" x14ac:dyDescent="0.2"/>
    <row r="101" spans="1:4" ht="12.75" customHeight="1" x14ac:dyDescent="0.2"/>
    <row r="102" spans="1:4" ht="12.75" customHeight="1" x14ac:dyDescent="0.2"/>
    <row r="103" spans="1:4" ht="12.75" customHeight="1" x14ac:dyDescent="0.2"/>
    <row r="104" spans="1:4" ht="12.75" customHeight="1" x14ac:dyDescent="0.2"/>
    <row r="105" spans="1:4" ht="12.75" customHeight="1" x14ac:dyDescent="0.2"/>
    <row r="106" spans="1:4" ht="12.75" customHeight="1" x14ac:dyDescent="0.2"/>
    <row r="107" spans="1:4" ht="12.75" customHeight="1" x14ac:dyDescent="0.2"/>
    <row r="108" spans="1:4" ht="12.75" customHeight="1" x14ac:dyDescent="0.2"/>
    <row r="109" spans="1:4" ht="12.75" customHeight="1" x14ac:dyDescent="0.2"/>
    <row r="110" spans="1:4" ht="12.75" customHeight="1" x14ac:dyDescent="0.2"/>
    <row r="111" spans="1:4" ht="12.75" customHeight="1" x14ac:dyDescent="0.2"/>
    <row r="112" spans="1:4"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row r="158" ht="12.75" customHeight="1" x14ac:dyDescent="0.2"/>
    <row r="159" ht="12.75" customHeight="1" x14ac:dyDescent="0.2"/>
    <row r="160"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row r="169" ht="12.75" customHeight="1" x14ac:dyDescent="0.2"/>
    <row r="170" ht="12.75" customHeight="1" x14ac:dyDescent="0.2"/>
    <row r="171" ht="12.75" customHeight="1" x14ac:dyDescent="0.2"/>
    <row r="172" ht="12.75" customHeight="1" x14ac:dyDescent="0.2"/>
    <row r="173" ht="12.75" customHeight="1" x14ac:dyDescent="0.2"/>
    <row r="174" ht="12.75" customHeight="1" x14ac:dyDescent="0.2"/>
    <row r="175" ht="12.75" customHeight="1" x14ac:dyDescent="0.2"/>
    <row r="176"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ht="12.75" customHeight="1" x14ac:dyDescent="0.2"/>
    <row r="194" ht="12.75" customHeight="1" x14ac:dyDescent="0.2"/>
    <row r="195" ht="12.75" customHeight="1" x14ac:dyDescent="0.2"/>
    <row r="196" ht="12.75" customHeight="1" x14ac:dyDescent="0.2"/>
    <row r="197" ht="12.75" customHeight="1" x14ac:dyDescent="0.2"/>
    <row r="198" ht="12.75" customHeight="1" x14ac:dyDescent="0.2"/>
    <row r="199" ht="12.75" customHeight="1" x14ac:dyDescent="0.2"/>
    <row r="200" ht="12.75" customHeight="1" x14ac:dyDescent="0.2"/>
    <row r="201" ht="12.75" customHeight="1" x14ac:dyDescent="0.2"/>
    <row r="202" ht="12.75" customHeight="1" x14ac:dyDescent="0.2"/>
    <row r="203" ht="12.75" customHeight="1" x14ac:dyDescent="0.2"/>
    <row r="204" ht="12.75" customHeight="1" x14ac:dyDescent="0.2"/>
    <row r="205" ht="12.75" customHeight="1" x14ac:dyDescent="0.2"/>
    <row r="206" ht="12.75" customHeight="1" x14ac:dyDescent="0.2"/>
    <row r="207" ht="12.75" customHeight="1" x14ac:dyDescent="0.2"/>
    <row r="208" ht="12.75" customHeight="1" x14ac:dyDescent="0.2"/>
    <row r="209" ht="12.75" customHeight="1" x14ac:dyDescent="0.2"/>
    <row r="210" ht="12.75" customHeight="1" x14ac:dyDescent="0.2"/>
    <row r="211" ht="12.75" customHeight="1" x14ac:dyDescent="0.2"/>
    <row r="212" ht="12.75" customHeight="1" x14ac:dyDescent="0.2"/>
    <row r="213" ht="12.75" customHeight="1" x14ac:dyDescent="0.2"/>
    <row r="214" ht="12.75" customHeight="1" x14ac:dyDescent="0.2"/>
    <row r="215" ht="12.75" customHeight="1" x14ac:dyDescent="0.2"/>
    <row r="216" ht="12.75" customHeight="1" x14ac:dyDescent="0.2"/>
    <row r="217" ht="12.75" customHeight="1" x14ac:dyDescent="0.2"/>
    <row r="218" ht="12.75" customHeight="1" x14ac:dyDescent="0.2"/>
    <row r="219" ht="12.75" customHeight="1" x14ac:dyDescent="0.2"/>
    <row r="220" ht="12.75" customHeight="1" x14ac:dyDescent="0.2"/>
    <row r="221" ht="12.75" customHeight="1" x14ac:dyDescent="0.2"/>
    <row r="222" ht="12.75" customHeight="1" x14ac:dyDescent="0.2"/>
    <row r="223" ht="12.75" customHeight="1" x14ac:dyDescent="0.2"/>
    <row r="224" ht="12.75" customHeight="1" x14ac:dyDescent="0.2"/>
    <row r="225" ht="12.75" customHeight="1" x14ac:dyDescent="0.2"/>
    <row r="226" ht="12.75" customHeight="1" x14ac:dyDescent="0.2"/>
    <row r="227" ht="12.75" customHeight="1" x14ac:dyDescent="0.2"/>
    <row r="228" ht="12.75" customHeight="1" x14ac:dyDescent="0.2"/>
    <row r="229" ht="12.75" customHeight="1" x14ac:dyDescent="0.2"/>
    <row r="230" ht="12.75" customHeight="1" x14ac:dyDescent="0.2"/>
    <row r="231" ht="12.75" customHeight="1" x14ac:dyDescent="0.2"/>
    <row r="232" ht="12.75" customHeight="1" x14ac:dyDescent="0.2"/>
    <row r="233" ht="12.75" customHeight="1" x14ac:dyDescent="0.2"/>
    <row r="234" ht="12.75" customHeight="1" x14ac:dyDescent="0.2"/>
    <row r="235" ht="12.75" customHeight="1" x14ac:dyDescent="0.2"/>
    <row r="236" ht="12.75" customHeight="1" x14ac:dyDescent="0.2"/>
    <row r="237" ht="12.75" customHeight="1" x14ac:dyDescent="0.2"/>
    <row r="238" ht="12.75" customHeight="1" x14ac:dyDescent="0.2"/>
    <row r="239" ht="12.75" customHeight="1" x14ac:dyDescent="0.2"/>
    <row r="240" ht="12.75" customHeight="1" x14ac:dyDescent="0.2"/>
    <row r="241" ht="12.75" customHeight="1" x14ac:dyDescent="0.2"/>
    <row r="242" ht="12.75" customHeight="1" x14ac:dyDescent="0.2"/>
    <row r="243" ht="12.75" customHeight="1" x14ac:dyDescent="0.2"/>
    <row r="244" ht="12.75" customHeight="1" x14ac:dyDescent="0.2"/>
    <row r="245" ht="12.75" customHeight="1" x14ac:dyDescent="0.2"/>
    <row r="246" ht="12.75" customHeight="1" x14ac:dyDescent="0.2"/>
    <row r="247" ht="12.75" customHeight="1" x14ac:dyDescent="0.2"/>
    <row r="248" ht="12.75" customHeight="1" x14ac:dyDescent="0.2"/>
    <row r="249" ht="12.75" customHeight="1" x14ac:dyDescent="0.2"/>
    <row r="250" ht="12.75" customHeight="1" x14ac:dyDescent="0.2"/>
    <row r="251" ht="12.75" customHeight="1" x14ac:dyDescent="0.2"/>
    <row r="252" ht="12.75" customHeight="1" x14ac:dyDescent="0.2"/>
    <row r="253" ht="12.75" customHeight="1" x14ac:dyDescent="0.2"/>
    <row r="254" ht="12.75" customHeight="1" x14ac:dyDescent="0.2"/>
    <row r="255" ht="12.75" customHeight="1" x14ac:dyDescent="0.2"/>
    <row r="256" ht="12.75" customHeight="1" x14ac:dyDescent="0.2"/>
    <row r="257" ht="12.75" customHeight="1" x14ac:dyDescent="0.2"/>
    <row r="258" ht="12.75" customHeight="1" x14ac:dyDescent="0.2"/>
    <row r="259" ht="12.75" customHeight="1" x14ac:dyDescent="0.2"/>
    <row r="260" ht="12.75" customHeight="1" x14ac:dyDescent="0.2"/>
    <row r="261" ht="12.75" customHeight="1" x14ac:dyDescent="0.2"/>
    <row r="262" ht="12.75" customHeight="1" x14ac:dyDescent="0.2"/>
    <row r="263" ht="12.75" customHeight="1" x14ac:dyDescent="0.2"/>
    <row r="264" ht="12.75" customHeight="1" x14ac:dyDescent="0.2"/>
    <row r="265" ht="12.75" customHeight="1" x14ac:dyDescent="0.2"/>
    <row r="266" ht="12.75" customHeight="1" x14ac:dyDescent="0.2"/>
    <row r="267" ht="12.75" customHeight="1" x14ac:dyDescent="0.2"/>
    <row r="268" ht="12.75" customHeight="1" x14ac:dyDescent="0.2"/>
    <row r="269" ht="12.75" customHeight="1" x14ac:dyDescent="0.2"/>
    <row r="270" ht="12.75" customHeight="1" x14ac:dyDescent="0.2"/>
    <row r="271" ht="12.75" customHeight="1" x14ac:dyDescent="0.2"/>
    <row r="272" ht="12.75" customHeight="1" x14ac:dyDescent="0.2"/>
    <row r="273" ht="12.75" customHeight="1" x14ac:dyDescent="0.2"/>
    <row r="274" ht="12.75" customHeight="1" x14ac:dyDescent="0.2"/>
    <row r="275" ht="12.75" customHeight="1" x14ac:dyDescent="0.2"/>
    <row r="276" ht="12.75" customHeight="1" x14ac:dyDescent="0.2"/>
    <row r="277" ht="12.75" customHeight="1" x14ac:dyDescent="0.2"/>
    <row r="278" ht="12.75" customHeight="1" x14ac:dyDescent="0.2"/>
    <row r="279" ht="12.75" customHeight="1" x14ac:dyDescent="0.2"/>
    <row r="280" ht="12.75" customHeight="1" x14ac:dyDescent="0.2"/>
    <row r="281" ht="12.75" customHeight="1" x14ac:dyDescent="0.2"/>
    <row r="282" ht="12.75" customHeight="1" x14ac:dyDescent="0.2"/>
    <row r="283" ht="12.75" customHeight="1" x14ac:dyDescent="0.2"/>
    <row r="284" ht="12.75" customHeight="1" x14ac:dyDescent="0.2"/>
    <row r="285" ht="12.75" customHeight="1" x14ac:dyDescent="0.2"/>
    <row r="286" ht="12.75" customHeight="1" x14ac:dyDescent="0.2"/>
    <row r="287" ht="12.75" customHeight="1" x14ac:dyDescent="0.2"/>
    <row r="288" ht="12.75" customHeight="1" x14ac:dyDescent="0.2"/>
    <row r="289" ht="12.75" customHeight="1" x14ac:dyDescent="0.2"/>
    <row r="290" ht="12.75" customHeight="1" x14ac:dyDescent="0.2"/>
    <row r="291" ht="12.75" customHeight="1" x14ac:dyDescent="0.2"/>
    <row r="292" ht="12.75" customHeight="1" x14ac:dyDescent="0.2"/>
    <row r="293" ht="12.75" customHeight="1" x14ac:dyDescent="0.2"/>
    <row r="294" ht="12.75" customHeight="1" x14ac:dyDescent="0.2"/>
    <row r="295" ht="12.75" customHeight="1" x14ac:dyDescent="0.2"/>
    <row r="296" ht="12.75" customHeight="1" x14ac:dyDescent="0.2"/>
    <row r="297" ht="12.75" customHeight="1" x14ac:dyDescent="0.2"/>
    <row r="298" ht="12.75" customHeight="1" x14ac:dyDescent="0.2"/>
    <row r="299" ht="12.75" customHeight="1" x14ac:dyDescent="0.2"/>
    <row r="300" ht="12.75" customHeight="1" x14ac:dyDescent="0.2"/>
    <row r="301" ht="12.75" customHeight="1" x14ac:dyDescent="0.2"/>
    <row r="302" ht="12.75" customHeight="1" x14ac:dyDescent="0.2"/>
    <row r="303" ht="12.75" customHeight="1" x14ac:dyDescent="0.2"/>
    <row r="304" ht="12.75" customHeight="1" x14ac:dyDescent="0.2"/>
    <row r="305" ht="12.75" customHeight="1" x14ac:dyDescent="0.2"/>
    <row r="306" ht="12.75" customHeight="1" x14ac:dyDescent="0.2"/>
    <row r="307" ht="12.75" customHeight="1" x14ac:dyDescent="0.2"/>
    <row r="308" ht="12.75" customHeight="1" x14ac:dyDescent="0.2"/>
    <row r="309" ht="12.75" customHeight="1" x14ac:dyDescent="0.2"/>
    <row r="310" ht="12.75" customHeight="1" x14ac:dyDescent="0.2"/>
    <row r="311" ht="12.75" customHeight="1" x14ac:dyDescent="0.2"/>
    <row r="312" ht="12.75" customHeight="1" x14ac:dyDescent="0.2"/>
    <row r="313" ht="12.75" customHeight="1" x14ac:dyDescent="0.2"/>
    <row r="314" ht="12.75" customHeight="1" x14ac:dyDescent="0.2"/>
    <row r="315" ht="12.75" customHeight="1" x14ac:dyDescent="0.2"/>
    <row r="316" ht="12.75" customHeight="1" x14ac:dyDescent="0.2"/>
    <row r="317" ht="12.75" customHeight="1" x14ac:dyDescent="0.2"/>
    <row r="318" ht="12.75" customHeight="1" x14ac:dyDescent="0.2"/>
    <row r="319" ht="12.75" customHeight="1" x14ac:dyDescent="0.2"/>
    <row r="320" ht="12.75" customHeight="1" x14ac:dyDescent="0.2"/>
    <row r="321" ht="12.75" customHeight="1" x14ac:dyDescent="0.2"/>
    <row r="322" ht="12.75" customHeight="1" x14ac:dyDescent="0.2"/>
    <row r="323" ht="12.75" customHeight="1" x14ac:dyDescent="0.2"/>
    <row r="324" ht="12.75" customHeight="1" x14ac:dyDescent="0.2"/>
    <row r="325" ht="12.75" customHeight="1" x14ac:dyDescent="0.2"/>
    <row r="326" ht="12.75" customHeight="1" x14ac:dyDescent="0.2"/>
    <row r="327" ht="12.75" customHeight="1" x14ac:dyDescent="0.2"/>
    <row r="328" ht="12.75" customHeight="1" x14ac:dyDescent="0.2"/>
    <row r="329" ht="12.75" customHeight="1" x14ac:dyDescent="0.2"/>
    <row r="330" ht="12.75" customHeight="1" x14ac:dyDescent="0.2"/>
    <row r="331" ht="12.75" customHeight="1" x14ac:dyDescent="0.2"/>
    <row r="332" ht="12.75" customHeight="1" x14ac:dyDescent="0.2"/>
    <row r="333" ht="12.75" customHeight="1" x14ac:dyDescent="0.2"/>
    <row r="334" ht="12.75" customHeight="1" x14ac:dyDescent="0.2"/>
    <row r="335" ht="12.75" customHeight="1" x14ac:dyDescent="0.2"/>
    <row r="336" ht="12.75" customHeight="1" x14ac:dyDescent="0.2"/>
    <row r="337" ht="12.75" customHeight="1" x14ac:dyDescent="0.2"/>
    <row r="338" ht="12.75" customHeight="1" x14ac:dyDescent="0.2"/>
    <row r="339" ht="12.75" customHeight="1" x14ac:dyDescent="0.2"/>
    <row r="340" ht="12.75" customHeight="1" x14ac:dyDescent="0.2"/>
    <row r="341" ht="12.75" customHeight="1" x14ac:dyDescent="0.2"/>
    <row r="342" ht="12.75" customHeight="1" x14ac:dyDescent="0.2"/>
    <row r="343" ht="12.75" customHeight="1" x14ac:dyDescent="0.2"/>
    <row r="344" ht="12.75" customHeight="1" x14ac:dyDescent="0.2"/>
    <row r="345" ht="12.75" customHeight="1" x14ac:dyDescent="0.2"/>
    <row r="346" ht="12.75" customHeight="1" x14ac:dyDescent="0.2"/>
    <row r="347" ht="12.75" customHeight="1" x14ac:dyDescent="0.2"/>
    <row r="348" ht="12.75" customHeight="1" x14ac:dyDescent="0.2"/>
    <row r="349" ht="12.75" customHeight="1" x14ac:dyDescent="0.2"/>
    <row r="350" ht="12.75" customHeight="1" x14ac:dyDescent="0.2"/>
    <row r="351" ht="12.75" customHeight="1" x14ac:dyDescent="0.2"/>
    <row r="352" ht="12.75" customHeight="1" x14ac:dyDescent="0.2"/>
    <row r="353" ht="12.75" customHeight="1" x14ac:dyDescent="0.2"/>
    <row r="354" ht="12.75" customHeight="1" x14ac:dyDescent="0.2"/>
    <row r="355" ht="12.75" customHeight="1" x14ac:dyDescent="0.2"/>
    <row r="356" ht="12.75" customHeight="1" x14ac:dyDescent="0.2"/>
    <row r="357" ht="12.75" customHeight="1" x14ac:dyDescent="0.2"/>
    <row r="358" ht="12.75" customHeight="1" x14ac:dyDescent="0.2"/>
    <row r="359" ht="12.75" customHeight="1" x14ac:dyDescent="0.2"/>
    <row r="360" ht="12.75" customHeight="1" x14ac:dyDescent="0.2"/>
    <row r="361" ht="12.75" customHeight="1" x14ac:dyDescent="0.2"/>
    <row r="362" ht="12.75" customHeight="1" x14ac:dyDescent="0.2"/>
    <row r="363" ht="12.75" customHeight="1" x14ac:dyDescent="0.2"/>
    <row r="364" ht="12.75" customHeight="1" x14ac:dyDescent="0.2"/>
    <row r="365" ht="12.75" customHeight="1" x14ac:dyDescent="0.2"/>
    <row r="366" ht="12.75" customHeight="1" x14ac:dyDescent="0.2"/>
    <row r="367" ht="12.75" customHeight="1" x14ac:dyDescent="0.2"/>
    <row r="368" ht="12.75" customHeight="1" x14ac:dyDescent="0.2"/>
    <row r="369" ht="12.75" customHeight="1" x14ac:dyDescent="0.2"/>
    <row r="370" ht="12.75" customHeight="1" x14ac:dyDescent="0.2"/>
    <row r="371" ht="12.75" customHeight="1" x14ac:dyDescent="0.2"/>
    <row r="372" ht="12.75" customHeight="1" x14ac:dyDescent="0.2"/>
    <row r="373" ht="12.75" customHeight="1" x14ac:dyDescent="0.2"/>
    <row r="374" ht="12.75" customHeight="1" x14ac:dyDescent="0.2"/>
    <row r="375" ht="12.75" customHeight="1" x14ac:dyDescent="0.2"/>
    <row r="376" ht="12.75" customHeight="1" x14ac:dyDescent="0.2"/>
    <row r="377" ht="12.75" customHeight="1" x14ac:dyDescent="0.2"/>
    <row r="378" ht="12.75" customHeight="1" x14ac:dyDescent="0.2"/>
    <row r="379" ht="12.75" customHeight="1" x14ac:dyDescent="0.2"/>
    <row r="380" ht="12.75" customHeight="1" x14ac:dyDescent="0.2"/>
    <row r="381" ht="12.75" customHeight="1" x14ac:dyDescent="0.2"/>
    <row r="382" ht="12.75" customHeight="1" x14ac:dyDescent="0.2"/>
    <row r="383" ht="12.75" customHeight="1" x14ac:dyDescent="0.2"/>
    <row r="384" ht="12.75" customHeight="1" x14ac:dyDescent="0.2"/>
    <row r="385" ht="12.75" customHeight="1" x14ac:dyDescent="0.2"/>
    <row r="386" ht="12.75" customHeight="1" x14ac:dyDescent="0.2"/>
    <row r="387" ht="12.75" customHeight="1" x14ac:dyDescent="0.2"/>
    <row r="388" ht="12.75" customHeight="1" x14ac:dyDescent="0.2"/>
    <row r="389" ht="12.75" customHeight="1" x14ac:dyDescent="0.2"/>
    <row r="390" ht="12.75" customHeight="1" x14ac:dyDescent="0.2"/>
    <row r="391" ht="12.75" customHeight="1" x14ac:dyDescent="0.2"/>
    <row r="392" ht="12.75" customHeight="1" x14ac:dyDescent="0.2"/>
    <row r="393" ht="12.75" customHeight="1" x14ac:dyDescent="0.2"/>
    <row r="394" ht="12.75" customHeight="1" x14ac:dyDescent="0.2"/>
    <row r="395" ht="12.75" customHeight="1" x14ac:dyDescent="0.2"/>
    <row r="396" ht="12.75" customHeight="1" x14ac:dyDescent="0.2"/>
    <row r="397" ht="12.75" customHeight="1" x14ac:dyDescent="0.2"/>
    <row r="398" ht="12.75" customHeight="1" x14ac:dyDescent="0.2"/>
    <row r="399" ht="12.75" customHeight="1" x14ac:dyDescent="0.2"/>
    <row r="400" ht="12.75" customHeight="1" x14ac:dyDescent="0.2"/>
    <row r="401" ht="12.75" customHeight="1" x14ac:dyDescent="0.2"/>
    <row r="402" ht="12.75" customHeight="1" x14ac:dyDescent="0.2"/>
    <row r="403" ht="12.75" customHeight="1" x14ac:dyDescent="0.2"/>
    <row r="404" ht="12.75" customHeight="1" x14ac:dyDescent="0.2"/>
    <row r="405" ht="12.75" customHeight="1" x14ac:dyDescent="0.2"/>
    <row r="406" ht="12.75" customHeight="1" x14ac:dyDescent="0.2"/>
    <row r="407" ht="12.75" customHeight="1" x14ac:dyDescent="0.2"/>
    <row r="408" ht="12.75" customHeight="1" x14ac:dyDescent="0.2"/>
    <row r="409" ht="12.75" customHeight="1" x14ac:dyDescent="0.2"/>
    <row r="410" ht="12.75" customHeight="1" x14ac:dyDescent="0.2"/>
    <row r="411" ht="12.75" customHeight="1" x14ac:dyDescent="0.2"/>
    <row r="412" ht="12.75" customHeight="1" x14ac:dyDescent="0.2"/>
    <row r="413" ht="12.75" customHeight="1" x14ac:dyDescent="0.2"/>
    <row r="414" ht="12.75" customHeight="1" x14ac:dyDescent="0.2"/>
    <row r="415" ht="12.75" customHeight="1" x14ac:dyDescent="0.2"/>
    <row r="416" ht="12.75" customHeight="1" x14ac:dyDescent="0.2"/>
    <row r="417" ht="12.75" customHeight="1" x14ac:dyDescent="0.2"/>
    <row r="418" ht="12.75" customHeight="1" x14ac:dyDescent="0.2"/>
    <row r="419" ht="12.75" customHeight="1" x14ac:dyDescent="0.2"/>
    <row r="420" ht="12.75" customHeight="1" x14ac:dyDescent="0.2"/>
    <row r="421" ht="12.75" customHeight="1" x14ac:dyDescent="0.2"/>
    <row r="422" ht="12.75" customHeight="1" x14ac:dyDescent="0.2"/>
    <row r="423" ht="12.75" customHeight="1" x14ac:dyDescent="0.2"/>
    <row r="424" ht="12.75" customHeight="1" x14ac:dyDescent="0.2"/>
    <row r="425" ht="12.75" customHeight="1" x14ac:dyDescent="0.2"/>
    <row r="426" ht="12.75" customHeight="1" x14ac:dyDescent="0.2"/>
    <row r="427" ht="12.75" customHeight="1" x14ac:dyDescent="0.2"/>
    <row r="428" ht="12.75" customHeight="1" x14ac:dyDescent="0.2"/>
    <row r="429" ht="12.75" customHeight="1" x14ac:dyDescent="0.2"/>
    <row r="430" ht="12.75" customHeight="1" x14ac:dyDescent="0.2"/>
    <row r="431" ht="12.75" customHeight="1" x14ac:dyDescent="0.2"/>
    <row r="432" ht="12.75" customHeight="1" x14ac:dyDescent="0.2"/>
    <row r="433" ht="12.75" customHeight="1" x14ac:dyDescent="0.2"/>
    <row r="434" ht="12.75" customHeight="1" x14ac:dyDescent="0.2"/>
    <row r="435" ht="12.75" customHeight="1" x14ac:dyDescent="0.2"/>
    <row r="436" ht="12.75" customHeight="1" x14ac:dyDescent="0.2"/>
    <row r="437" ht="12.75" customHeight="1" x14ac:dyDescent="0.2"/>
    <row r="438" ht="12.75" customHeight="1" x14ac:dyDescent="0.2"/>
    <row r="439" ht="12.75" customHeight="1" x14ac:dyDescent="0.2"/>
    <row r="440" ht="12.75" customHeight="1" x14ac:dyDescent="0.2"/>
    <row r="441" ht="12.75" customHeight="1" x14ac:dyDescent="0.2"/>
    <row r="442" ht="12.75" customHeight="1" x14ac:dyDescent="0.2"/>
    <row r="443" ht="12.75" customHeight="1" x14ac:dyDescent="0.2"/>
    <row r="444" ht="12.75" customHeight="1" x14ac:dyDescent="0.2"/>
    <row r="445" ht="12.75" customHeight="1" x14ac:dyDescent="0.2"/>
    <row r="446" ht="12.75" customHeight="1" x14ac:dyDescent="0.2"/>
    <row r="447" ht="12.75" customHeight="1" x14ac:dyDescent="0.2"/>
    <row r="448" ht="12.75" customHeight="1" x14ac:dyDescent="0.2"/>
    <row r="449" ht="12.75" customHeight="1" x14ac:dyDescent="0.2"/>
    <row r="450" ht="12.75" customHeight="1" x14ac:dyDescent="0.2"/>
    <row r="451" ht="12.75" customHeight="1" x14ac:dyDescent="0.2"/>
    <row r="452" ht="12.75" customHeight="1" x14ac:dyDescent="0.2"/>
    <row r="453" ht="12.75" customHeight="1" x14ac:dyDescent="0.2"/>
    <row r="454" ht="12.75" customHeight="1" x14ac:dyDescent="0.2"/>
    <row r="455" ht="12.75" customHeight="1" x14ac:dyDescent="0.2"/>
    <row r="456" ht="12.75" customHeight="1" x14ac:dyDescent="0.2"/>
    <row r="457" ht="12.75" customHeight="1" x14ac:dyDescent="0.2"/>
    <row r="458" ht="12.75" customHeight="1" x14ac:dyDescent="0.2"/>
    <row r="459" ht="12.75" customHeight="1" x14ac:dyDescent="0.2"/>
    <row r="460" ht="12.75" customHeight="1" x14ac:dyDescent="0.2"/>
    <row r="461" ht="12.75" customHeight="1" x14ac:dyDescent="0.2"/>
    <row r="462" ht="12.75" customHeight="1" x14ac:dyDescent="0.2"/>
    <row r="463" ht="12.75" customHeight="1" x14ac:dyDescent="0.2"/>
    <row r="464" ht="12.75" customHeight="1" x14ac:dyDescent="0.2"/>
    <row r="465" ht="12.75" customHeight="1" x14ac:dyDescent="0.2"/>
    <row r="466" ht="12.75" customHeight="1" x14ac:dyDescent="0.2"/>
    <row r="467" ht="12.75" customHeight="1" x14ac:dyDescent="0.2"/>
    <row r="468" ht="12.75" customHeight="1" x14ac:dyDescent="0.2"/>
    <row r="469" ht="12.75" customHeight="1" x14ac:dyDescent="0.2"/>
    <row r="470" ht="12.75" customHeight="1" x14ac:dyDescent="0.2"/>
    <row r="471" ht="12.75" customHeight="1" x14ac:dyDescent="0.2"/>
    <row r="472" ht="12.75" customHeight="1" x14ac:dyDescent="0.2"/>
    <row r="473" ht="12.75" customHeight="1" x14ac:dyDescent="0.2"/>
    <row r="474" ht="12.75" customHeight="1" x14ac:dyDescent="0.2"/>
    <row r="475" ht="12.75" customHeight="1" x14ac:dyDescent="0.2"/>
    <row r="476" ht="12.75" customHeight="1" x14ac:dyDescent="0.2"/>
    <row r="477" ht="12.75" customHeight="1" x14ac:dyDescent="0.2"/>
    <row r="478" ht="12.75" customHeight="1" x14ac:dyDescent="0.2"/>
    <row r="479" ht="12.75" customHeight="1" x14ac:dyDescent="0.2"/>
    <row r="480" ht="12.75" customHeight="1" x14ac:dyDescent="0.2"/>
    <row r="481" ht="12.75" customHeight="1" x14ac:dyDescent="0.2"/>
    <row r="482" ht="12.75" customHeight="1" x14ac:dyDescent="0.2"/>
    <row r="483" ht="12.75" customHeight="1" x14ac:dyDescent="0.2"/>
    <row r="484" ht="12.75" customHeight="1" x14ac:dyDescent="0.2"/>
    <row r="485" ht="12.75" customHeight="1" x14ac:dyDescent="0.2"/>
    <row r="486" ht="12.75" customHeight="1" x14ac:dyDescent="0.2"/>
    <row r="487" ht="12.75" customHeight="1" x14ac:dyDescent="0.2"/>
    <row r="488" ht="12.75" customHeight="1" x14ac:dyDescent="0.2"/>
    <row r="489" ht="12.75" customHeight="1" x14ac:dyDescent="0.2"/>
    <row r="490" ht="12.75" customHeight="1" x14ac:dyDescent="0.2"/>
    <row r="491" ht="12.75" customHeight="1" x14ac:dyDescent="0.2"/>
    <row r="492" ht="12.75" customHeight="1" x14ac:dyDescent="0.2"/>
    <row r="493" ht="12.75" customHeight="1" x14ac:dyDescent="0.2"/>
    <row r="494" ht="12.75" customHeight="1" x14ac:dyDescent="0.2"/>
    <row r="495" ht="12.75" customHeight="1" x14ac:dyDescent="0.2"/>
    <row r="496" ht="12.75" customHeight="1" x14ac:dyDescent="0.2"/>
    <row r="497" ht="12.75" customHeight="1" x14ac:dyDescent="0.2"/>
    <row r="498" ht="12.75" customHeight="1" x14ac:dyDescent="0.2"/>
    <row r="499" ht="12.75" customHeight="1" x14ac:dyDescent="0.2"/>
    <row r="500" ht="12.75" customHeight="1" x14ac:dyDescent="0.2"/>
    <row r="501" ht="12.75" customHeight="1" x14ac:dyDescent="0.2"/>
    <row r="502" ht="12.75" customHeight="1" x14ac:dyDescent="0.2"/>
    <row r="503" ht="12.75" customHeight="1" x14ac:dyDescent="0.2"/>
    <row r="504" ht="12.75" customHeight="1" x14ac:dyDescent="0.2"/>
    <row r="505" ht="12.75" customHeight="1" x14ac:dyDescent="0.2"/>
    <row r="506" ht="12.75" customHeight="1" x14ac:dyDescent="0.2"/>
    <row r="507" ht="12.75" customHeight="1" x14ac:dyDescent="0.2"/>
    <row r="508" ht="12.75" customHeight="1" x14ac:dyDescent="0.2"/>
    <row r="509" ht="12.75" customHeight="1" x14ac:dyDescent="0.2"/>
    <row r="510" ht="12.75" customHeight="1" x14ac:dyDescent="0.2"/>
    <row r="511" ht="12.75" customHeight="1" x14ac:dyDescent="0.2"/>
    <row r="512" ht="12.75" customHeight="1" x14ac:dyDescent="0.2"/>
    <row r="513" ht="12.75" customHeight="1" x14ac:dyDescent="0.2"/>
    <row r="514" ht="12.75" customHeight="1" x14ac:dyDescent="0.2"/>
    <row r="515" ht="12.75" customHeight="1" x14ac:dyDescent="0.2"/>
    <row r="516" ht="12.75" customHeight="1" x14ac:dyDescent="0.2"/>
    <row r="517" ht="12.75" customHeight="1" x14ac:dyDescent="0.2"/>
    <row r="518" ht="12.75" customHeight="1" x14ac:dyDescent="0.2"/>
    <row r="519" ht="12.75" customHeight="1" x14ac:dyDescent="0.2"/>
    <row r="520" ht="12.75" customHeight="1" x14ac:dyDescent="0.2"/>
    <row r="521" ht="12.75" customHeight="1" x14ac:dyDescent="0.2"/>
    <row r="522" ht="12.75" customHeight="1" x14ac:dyDescent="0.2"/>
    <row r="523" ht="12.75" customHeight="1" x14ac:dyDescent="0.2"/>
    <row r="524" ht="12.75" customHeight="1" x14ac:dyDescent="0.2"/>
    <row r="525" ht="12.75" customHeight="1" x14ac:dyDescent="0.2"/>
    <row r="526" ht="12.75" customHeight="1" x14ac:dyDescent="0.2"/>
    <row r="527" ht="12.75" customHeight="1" x14ac:dyDescent="0.2"/>
    <row r="528" ht="12.75" customHeight="1" x14ac:dyDescent="0.2"/>
    <row r="529" ht="12.75" customHeight="1" x14ac:dyDescent="0.2"/>
    <row r="530" ht="12.75" customHeight="1" x14ac:dyDescent="0.2"/>
    <row r="531" ht="12.75" customHeight="1" x14ac:dyDescent="0.2"/>
    <row r="532" ht="12.75" customHeight="1" x14ac:dyDescent="0.2"/>
    <row r="533" ht="12.75" customHeight="1" x14ac:dyDescent="0.2"/>
    <row r="534" ht="12.75" customHeight="1" x14ac:dyDescent="0.2"/>
    <row r="535" ht="12.75" customHeight="1" x14ac:dyDescent="0.2"/>
    <row r="536" ht="12.75" customHeight="1" x14ac:dyDescent="0.2"/>
    <row r="537" ht="12.75" customHeight="1" x14ac:dyDescent="0.2"/>
    <row r="538" ht="12.75" customHeight="1" x14ac:dyDescent="0.2"/>
    <row r="539" ht="12.75" customHeight="1" x14ac:dyDescent="0.2"/>
    <row r="540" ht="12.75" customHeight="1" x14ac:dyDescent="0.2"/>
    <row r="541" ht="12.75" customHeight="1" x14ac:dyDescent="0.2"/>
    <row r="542" ht="12.75" customHeight="1" x14ac:dyDescent="0.2"/>
    <row r="543" ht="12.75" customHeight="1" x14ac:dyDescent="0.2"/>
    <row r="544" ht="12.75" customHeight="1" x14ac:dyDescent="0.2"/>
    <row r="545" ht="12.75" customHeight="1" x14ac:dyDescent="0.2"/>
    <row r="546" ht="12.75" customHeight="1" x14ac:dyDescent="0.2"/>
    <row r="547" ht="12.75" customHeight="1" x14ac:dyDescent="0.2"/>
    <row r="548" ht="12.75" customHeight="1" x14ac:dyDescent="0.2"/>
    <row r="549" ht="12.75" customHeight="1" x14ac:dyDescent="0.2"/>
    <row r="550" ht="12.75" customHeight="1" x14ac:dyDescent="0.2"/>
    <row r="551" ht="12.75" customHeight="1" x14ac:dyDescent="0.2"/>
    <row r="552" ht="12.75" customHeight="1" x14ac:dyDescent="0.2"/>
    <row r="553" ht="12.75" customHeight="1" x14ac:dyDescent="0.2"/>
    <row r="554" ht="12.75" customHeight="1" x14ac:dyDescent="0.2"/>
    <row r="555" ht="12.75" customHeight="1" x14ac:dyDescent="0.2"/>
    <row r="556" ht="12.75" customHeight="1" x14ac:dyDescent="0.2"/>
    <row r="557" ht="12.75" customHeight="1" x14ac:dyDescent="0.2"/>
    <row r="558" ht="12.75" customHeight="1" x14ac:dyDescent="0.2"/>
    <row r="559" ht="12.75" customHeight="1" x14ac:dyDescent="0.2"/>
    <row r="560" ht="12.75" customHeight="1" x14ac:dyDescent="0.2"/>
    <row r="561" ht="12.75" customHeight="1" x14ac:dyDescent="0.2"/>
    <row r="562" ht="12.75" customHeight="1" x14ac:dyDescent="0.2"/>
    <row r="563" ht="12.75" customHeight="1" x14ac:dyDescent="0.2"/>
    <row r="564" ht="12.75" customHeight="1" x14ac:dyDescent="0.2"/>
    <row r="565" ht="12.75" customHeight="1" x14ac:dyDescent="0.2"/>
    <row r="566" ht="12.75" customHeight="1" x14ac:dyDescent="0.2"/>
    <row r="567" ht="12.75" customHeight="1" x14ac:dyDescent="0.2"/>
    <row r="568" ht="12.75" customHeight="1" x14ac:dyDescent="0.2"/>
    <row r="569" ht="12.75" customHeight="1" x14ac:dyDescent="0.2"/>
    <row r="570" ht="12.75" customHeight="1" x14ac:dyDescent="0.2"/>
    <row r="571" ht="12.75" customHeight="1" x14ac:dyDescent="0.2"/>
    <row r="572" ht="12.75" customHeight="1" x14ac:dyDescent="0.2"/>
    <row r="573" ht="12.75" customHeight="1" x14ac:dyDescent="0.2"/>
    <row r="574" ht="12.75" customHeight="1" x14ac:dyDescent="0.2"/>
    <row r="575" ht="12.75" customHeight="1" x14ac:dyDescent="0.2"/>
    <row r="576" ht="12.75" customHeight="1" x14ac:dyDescent="0.2"/>
    <row r="577" ht="12.75" customHeight="1" x14ac:dyDescent="0.2"/>
    <row r="578" ht="12.75" customHeight="1" x14ac:dyDescent="0.2"/>
    <row r="579" ht="12.75" customHeight="1" x14ac:dyDescent="0.2"/>
    <row r="580" ht="12.75" customHeight="1" x14ac:dyDescent="0.2"/>
    <row r="581" ht="12.75" customHeight="1" x14ac:dyDescent="0.2"/>
    <row r="582" ht="12.75" customHeight="1" x14ac:dyDescent="0.2"/>
    <row r="583" ht="12.75" customHeight="1" x14ac:dyDescent="0.2"/>
    <row r="584" ht="12.75" customHeight="1" x14ac:dyDescent="0.2"/>
    <row r="585" ht="12.75" customHeight="1" x14ac:dyDescent="0.2"/>
    <row r="586" ht="12.75" customHeight="1" x14ac:dyDescent="0.2"/>
    <row r="587" ht="12.75" customHeight="1" x14ac:dyDescent="0.2"/>
    <row r="588" ht="12.75" customHeight="1" x14ac:dyDescent="0.2"/>
    <row r="589" ht="12.75" customHeight="1" x14ac:dyDescent="0.2"/>
    <row r="590" ht="12.75" customHeight="1" x14ac:dyDescent="0.2"/>
    <row r="591" ht="12.75" customHeight="1" x14ac:dyDescent="0.2"/>
    <row r="592" ht="12.75" customHeight="1" x14ac:dyDescent="0.2"/>
    <row r="593" ht="12.75" customHeight="1" x14ac:dyDescent="0.2"/>
    <row r="594" ht="12.75" customHeight="1" x14ac:dyDescent="0.2"/>
    <row r="595" ht="12.75" customHeight="1" x14ac:dyDescent="0.2"/>
    <row r="596" ht="12.75" customHeight="1" x14ac:dyDescent="0.2"/>
    <row r="597" ht="12.75" customHeight="1" x14ac:dyDescent="0.2"/>
    <row r="598" ht="12.75" customHeight="1" x14ac:dyDescent="0.2"/>
    <row r="599" ht="12.75" customHeight="1" x14ac:dyDescent="0.2"/>
    <row r="600" ht="12.75" customHeight="1" x14ac:dyDescent="0.2"/>
    <row r="601" ht="12.75" customHeight="1" x14ac:dyDescent="0.2"/>
    <row r="602" ht="12.75" customHeight="1" x14ac:dyDescent="0.2"/>
    <row r="603" ht="12.75" customHeight="1" x14ac:dyDescent="0.2"/>
    <row r="604" ht="12.75" customHeight="1" x14ac:dyDescent="0.2"/>
    <row r="605" ht="12.75" customHeight="1" x14ac:dyDescent="0.2"/>
    <row r="606" ht="12.75" customHeight="1" x14ac:dyDescent="0.2"/>
    <row r="607" ht="12.75" customHeight="1" x14ac:dyDescent="0.2"/>
    <row r="608" ht="12.75" customHeight="1" x14ac:dyDescent="0.2"/>
    <row r="609" ht="12.75" customHeight="1" x14ac:dyDescent="0.2"/>
    <row r="610" ht="12.75" customHeight="1" x14ac:dyDescent="0.2"/>
    <row r="611" ht="12.75" customHeight="1" x14ac:dyDescent="0.2"/>
    <row r="612" ht="12.75" customHeight="1" x14ac:dyDescent="0.2"/>
    <row r="613" ht="12.75" customHeight="1" x14ac:dyDescent="0.2"/>
    <row r="614" ht="12.75" customHeight="1" x14ac:dyDescent="0.2"/>
    <row r="615" ht="12.75" customHeight="1" x14ac:dyDescent="0.2"/>
    <row r="616" ht="12.75" customHeight="1" x14ac:dyDescent="0.2"/>
    <row r="617" ht="12.75" customHeight="1" x14ac:dyDescent="0.2"/>
    <row r="618" ht="12.75" customHeight="1" x14ac:dyDescent="0.2"/>
    <row r="619" ht="12.75" customHeight="1" x14ac:dyDescent="0.2"/>
    <row r="620" ht="12.75" customHeight="1" x14ac:dyDescent="0.2"/>
    <row r="621" ht="12.75" customHeight="1" x14ac:dyDescent="0.2"/>
    <row r="622" ht="12.75" customHeight="1" x14ac:dyDescent="0.2"/>
    <row r="623" ht="12.75" customHeight="1" x14ac:dyDescent="0.2"/>
    <row r="624" ht="12.75" customHeight="1" x14ac:dyDescent="0.2"/>
    <row r="625" ht="12.75" customHeight="1" x14ac:dyDescent="0.2"/>
    <row r="626" ht="12.75" customHeight="1" x14ac:dyDescent="0.2"/>
    <row r="627" ht="12.75" customHeight="1" x14ac:dyDescent="0.2"/>
    <row r="628" ht="12.75" customHeight="1" x14ac:dyDescent="0.2"/>
    <row r="629" ht="12.75" customHeight="1" x14ac:dyDescent="0.2"/>
    <row r="630" ht="12.75" customHeight="1" x14ac:dyDescent="0.2"/>
    <row r="631" ht="12.75" customHeight="1" x14ac:dyDescent="0.2"/>
    <row r="632" ht="12.75" customHeight="1" x14ac:dyDescent="0.2"/>
    <row r="633" ht="12.75" customHeight="1" x14ac:dyDescent="0.2"/>
    <row r="634" ht="12.75" customHeight="1" x14ac:dyDescent="0.2"/>
    <row r="635" ht="12.75" customHeight="1" x14ac:dyDescent="0.2"/>
    <row r="636" ht="12.75" customHeight="1" x14ac:dyDescent="0.2"/>
    <row r="637" ht="12.75" customHeight="1" x14ac:dyDescent="0.2"/>
    <row r="638" ht="12.75" customHeight="1" x14ac:dyDescent="0.2"/>
    <row r="639" ht="12.75" customHeight="1" x14ac:dyDescent="0.2"/>
    <row r="640" ht="12.75" customHeight="1" x14ac:dyDescent="0.2"/>
    <row r="641" ht="12.75" customHeight="1" x14ac:dyDescent="0.2"/>
    <row r="642" ht="12.75" customHeight="1" x14ac:dyDescent="0.2"/>
    <row r="643" ht="12.75" customHeight="1" x14ac:dyDescent="0.2"/>
    <row r="644" ht="12.75" customHeight="1" x14ac:dyDescent="0.2"/>
    <row r="645" ht="12.75" customHeight="1" x14ac:dyDescent="0.2"/>
    <row r="646" ht="12.75" customHeight="1" x14ac:dyDescent="0.2"/>
    <row r="647" ht="12.75" customHeight="1" x14ac:dyDescent="0.2"/>
    <row r="648" ht="12.75" customHeight="1" x14ac:dyDescent="0.2"/>
    <row r="649" ht="12.75" customHeight="1" x14ac:dyDescent="0.2"/>
    <row r="650" ht="12.75" customHeight="1" x14ac:dyDescent="0.2"/>
    <row r="651" ht="12.75" customHeight="1" x14ac:dyDescent="0.2"/>
    <row r="652" ht="12.75" customHeight="1" x14ac:dyDescent="0.2"/>
    <row r="653" ht="12.75" customHeight="1" x14ac:dyDescent="0.2"/>
    <row r="654" ht="12.75" customHeight="1" x14ac:dyDescent="0.2"/>
    <row r="655" ht="12.75" customHeight="1" x14ac:dyDescent="0.2"/>
    <row r="656" ht="12.75" customHeight="1" x14ac:dyDescent="0.2"/>
    <row r="657" ht="12.75" customHeight="1" x14ac:dyDescent="0.2"/>
    <row r="658" ht="12.75" customHeight="1" x14ac:dyDescent="0.2"/>
    <row r="659" ht="12.75" customHeight="1" x14ac:dyDescent="0.2"/>
    <row r="660" ht="12.75" customHeight="1" x14ac:dyDescent="0.2"/>
    <row r="661" ht="12.75" customHeight="1" x14ac:dyDescent="0.2"/>
    <row r="662" ht="12.75" customHeight="1" x14ac:dyDescent="0.2"/>
    <row r="663" ht="12.75" customHeight="1" x14ac:dyDescent="0.2"/>
    <row r="664" ht="12.75" customHeight="1" x14ac:dyDescent="0.2"/>
    <row r="665" ht="12.75" customHeight="1" x14ac:dyDescent="0.2"/>
    <row r="666" ht="12.75" customHeight="1" x14ac:dyDescent="0.2"/>
    <row r="667" ht="12.75" customHeight="1" x14ac:dyDescent="0.2"/>
    <row r="668" ht="12.75" customHeight="1" x14ac:dyDescent="0.2"/>
    <row r="669" ht="12.75" customHeight="1" x14ac:dyDescent="0.2"/>
    <row r="670" ht="12.75" customHeight="1" x14ac:dyDescent="0.2"/>
    <row r="671" ht="12.75" customHeight="1" x14ac:dyDescent="0.2"/>
    <row r="672" ht="12.75" customHeight="1" x14ac:dyDescent="0.2"/>
    <row r="673" ht="12.75" customHeight="1" x14ac:dyDescent="0.2"/>
    <row r="674" ht="12.75" customHeight="1" x14ac:dyDescent="0.2"/>
    <row r="675" ht="12.75" customHeight="1" x14ac:dyDescent="0.2"/>
    <row r="676" ht="12.75" customHeight="1" x14ac:dyDescent="0.2"/>
    <row r="677" ht="12.75" customHeight="1" x14ac:dyDescent="0.2"/>
    <row r="678" ht="12.75" customHeight="1" x14ac:dyDescent="0.2"/>
    <row r="679" ht="12.75" customHeight="1" x14ac:dyDescent="0.2"/>
    <row r="680" ht="12.75" customHeight="1" x14ac:dyDescent="0.2"/>
    <row r="681" ht="12.75" customHeight="1" x14ac:dyDescent="0.2"/>
    <row r="682" ht="12.75" customHeight="1" x14ac:dyDescent="0.2"/>
    <row r="683" ht="12.75" customHeight="1" x14ac:dyDescent="0.2"/>
    <row r="684" ht="12.75" customHeight="1" x14ac:dyDescent="0.2"/>
    <row r="685" ht="12.75" customHeight="1" x14ac:dyDescent="0.2"/>
    <row r="686" ht="12.75" customHeight="1" x14ac:dyDescent="0.2"/>
    <row r="687" ht="12.75" customHeight="1" x14ac:dyDescent="0.2"/>
    <row r="688" ht="12.75" customHeight="1" x14ac:dyDescent="0.2"/>
    <row r="689" ht="12.75" customHeight="1" x14ac:dyDescent="0.2"/>
    <row r="690" ht="12.75" customHeight="1" x14ac:dyDescent="0.2"/>
    <row r="691" ht="12.75" customHeight="1" x14ac:dyDescent="0.2"/>
    <row r="692" ht="12.75" customHeight="1" x14ac:dyDescent="0.2"/>
    <row r="693" ht="12.75" customHeight="1" x14ac:dyDescent="0.2"/>
    <row r="694" ht="12.75" customHeight="1" x14ac:dyDescent="0.2"/>
    <row r="695" ht="12.75" customHeight="1" x14ac:dyDescent="0.2"/>
    <row r="696" ht="12.75" customHeight="1" x14ac:dyDescent="0.2"/>
    <row r="697" ht="12.75" customHeight="1" x14ac:dyDescent="0.2"/>
    <row r="698" ht="12.75" customHeight="1" x14ac:dyDescent="0.2"/>
    <row r="699" ht="12.75" customHeight="1" x14ac:dyDescent="0.2"/>
    <row r="700" ht="12.75" customHeight="1" x14ac:dyDescent="0.2"/>
    <row r="701" ht="12.75" customHeight="1" x14ac:dyDescent="0.2"/>
    <row r="702" ht="12.75" customHeight="1" x14ac:dyDescent="0.2"/>
    <row r="703" ht="12.75" customHeight="1" x14ac:dyDescent="0.2"/>
    <row r="704" ht="12.75" customHeight="1" x14ac:dyDescent="0.2"/>
    <row r="705" ht="12.75" customHeight="1" x14ac:dyDescent="0.2"/>
    <row r="706" ht="12.75" customHeight="1" x14ac:dyDescent="0.2"/>
    <row r="707" ht="12.75" customHeight="1" x14ac:dyDescent="0.2"/>
    <row r="708" ht="12.75" customHeight="1" x14ac:dyDescent="0.2"/>
    <row r="709" ht="12.75" customHeight="1" x14ac:dyDescent="0.2"/>
    <row r="710" ht="12.75" customHeight="1" x14ac:dyDescent="0.2"/>
    <row r="711" ht="12.75" customHeight="1" x14ac:dyDescent="0.2"/>
    <row r="712" ht="12.75" customHeight="1" x14ac:dyDescent="0.2"/>
    <row r="713" ht="12.75" customHeight="1" x14ac:dyDescent="0.2"/>
    <row r="714" ht="12.75" customHeight="1" x14ac:dyDescent="0.2"/>
    <row r="715" ht="12.75" customHeight="1" x14ac:dyDescent="0.2"/>
    <row r="716" ht="12.75" customHeight="1" x14ac:dyDescent="0.2"/>
    <row r="717" ht="12.75" customHeight="1" x14ac:dyDescent="0.2"/>
    <row r="718" ht="12.75" customHeight="1" x14ac:dyDescent="0.2"/>
    <row r="719" ht="12.75" customHeight="1" x14ac:dyDescent="0.2"/>
    <row r="720" ht="12.75" customHeight="1" x14ac:dyDescent="0.2"/>
    <row r="721" ht="12.75" customHeight="1" x14ac:dyDescent="0.2"/>
    <row r="722" ht="12.75" customHeight="1" x14ac:dyDescent="0.2"/>
    <row r="723" ht="12.75" customHeight="1" x14ac:dyDescent="0.2"/>
    <row r="724" ht="12.75" customHeight="1" x14ac:dyDescent="0.2"/>
    <row r="725" ht="12.75" customHeight="1" x14ac:dyDescent="0.2"/>
    <row r="726" ht="12.75" customHeight="1" x14ac:dyDescent="0.2"/>
    <row r="727" ht="12.75" customHeight="1" x14ac:dyDescent="0.2"/>
    <row r="728" ht="12.75" customHeight="1" x14ac:dyDescent="0.2"/>
    <row r="729" ht="12.75" customHeight="1" x14ac:dyDescent="0.2"/>
    <row r="730" ht="12.75" customHeight="1" x14ac:dyDescent="0.2"/>
    <row r="731" ht="12.75" customHeight="1" x14ac:dyDescent="0.2"/>
    <row r="732" ht="12.75" customHeight="1" x14ac:dyDescent="0.2"/>
    <row r="733" ht="12.75" customHeight="1" x14ac:dyDescent="0.2"/>
    <row r="734" ht="12.75" customHeight="1" x14ac:dyDescent="0.2"/>
    <row r="735" ht="12.75" customHeight="1" x14ac:dyDescent="0.2"/>
    <row r="736" ht="12.75" customHeight="1" x14ac:dyDescent="0.2"/>
    <row r="737" ht="12.75" customHeight="1" x14ac:dyDescent="0.2"/>
    <row r="738" ht="12.75" customHeight="1" x14ac:dyDescent="0.2"/>
    <row r="739" ht="12.75" customHeight="1" x14ac:dyDescent="0.2"/>
    <row r="740" ht="12.75" customHeight="1" x14ac:dyDescent="0.2"/>
    <row r="741" ht="12.75" customHeight="1" x14ac:dyDescent="0.2"/>
    <row r="742" ht="12.75" customHeight="1" x14ac:dyDescent="0.2"/>
    <row r="743" ht="12.75" customHeight="1" x14ac:dyDescent="0.2"/>
    <row r="744" ht="12.75" customHeight="1" x14ac:dyDescent="0.2"/>
    <row r="745" ht="12.75" customHeight="1" x14ac:dyDescent="0.2"/>
    <row r="746" ht="12.75" customHeight="1" x14ac:dyDescent="0.2"/>
    <row r="747" ht="12.75" customHeight="1" x14ac:dyDescent="0.2"/>
    <row r="748" ht="12.75" customHeight="1" x14ac:dyDescent="0.2"/>
    <row r="749" ht="12.75" customHeight="1" x14ac:dyDescent="0.2"/>
    <row r="750" ht="12.75" customHeight="1" x14ac:dyDescent="0.2"/>
    <row r="751" ht="12.75" customHeight="1" x14ac:dyDescent="0.2"/>
    <row r="752" ht="12.75" customHeight="1" x14ac:dyDescent="0.2"/>
    <row r="753" ht="12.75" customHeight="1" x14ac:dyDescent="0.2"/>
    <row r="754" ht="12.75" customHeight="1" x14ac:dyDescent="0.2"/>
    <row r="755" ht="12.75" customHeight="1" x14ac:dyDescent="0.2"/>
    <row r="756" ht="12.75" customHeight="1" x14ac:dyDescent="0.2"/>
    <row r="757" ht="12.75" customHeight="1" x14ac:dyDescent="0.2"/>
    <row r="758" ht="12.75" customHeight="1" x14ac:dyDescent="0.2"/>
    <row r="759" ht="12.75" customHeight="1" x14ac:dyDescent="0.2"/>
    <row r="760" ht="12.75" customHeight="1" x14ac:dyDescent="0.2"/>
    <row r="761" ht="12.75" customHeight="1" x14ac:dyDescent="0.2"/>
    <row r="762" ht="12.75" customHeight="1" x14ac:dyDescent="0.2"/>
    <row r="763" ht="12.75" customHeight="1" x14ac:dyDescent="0.2"/>
    <row r="764" ht="12.75" customHeight="1" x14ac:dyDescent="0.2"/>
    <row r="765" ht="12.75" customHeight="1" x14ac:dyDescent="0.2"/>
    <row r="766" ht="12.75" customHeight="1" x14ac:dyDescent="0.2"/>
    <row r="767" ht="12.75" customHeight="1" x14ac:dyDescent="0.2"/>
    <row r="768" ht="12.75" customHeight="1" x14ac:dyDescent="0.2"/>
    <row r="769" ht="12.75" customHeight="1" x14ac:dyDescent="0.2"/>
    <row r="770" ht="12.75" customHeight="1" x14ac:dyDescent="0.2"/>
    <row r="771" ht="12.75" customHeight="1" x14ac:dyDescent="0.2"/>
    <row r="772" ht="12.75" customHeight="1" x14ac:dyDescent="0.2"/>
    <row r="773" ht="12.75" customHeight="1" x14ac:dyDescent="0.2"/>
    <row r="774" ht="12.75" customHeight="1" x14ac:dyDescent="0.2"/>
    <row r="775" ht="12.75" customHeight="1" x14ac:dyDescent="0.2"/>
    <row r="776" ht="12.75" customHeight="1" x14ac:dyDescent="0.2"/>
    <row r="777" ht="12.75" customHeight="1" x14ac:dyDescent="0.2"/>
    <row r="778" ht="12.75" customHeight="1" x14ac:dyDescent="0.2"/>
    <row r="779" ht="12.75" customHeight="1" x14ac:dyDescent="0.2"/>
    <row r="780" ht="12.75" customHeight="1" x14ac:dyDescent="0.2"/>
    <row r="781" ht="12.75" customHeight="1" x14ac:dyDescent="0.2"/>
    <row r="782" ht="12.75" customHeight="1" x14ac:dyDescent="0.2"/>
    <row r="783" ht="12.75" customHeight="1" x14ac:dyDescent="0.2"/>
    <row r="784" ht="12.75" customHeight="1" x14ac:dyDescent="0.2"/>
    <row r="785" ht="12.75" customHeight="1" x14ac:dyDescent="0.2"/>
    <row r="786" ht="12.75" customHeight="1" x14ac:dyDescent="0.2"/>
    <row r="787" ht="12.75" customHeight="1" x14ac:dyDescent="0.2"/>
    <row r="788" ht="12.75" customHeight="1" x14ac:dyDescent="0.2"/>
    <row r="789" ht="12.75" customHeight="1" x14ac:dyDescent="0.2"/>
    <row r="790" ht="12.75" customHeight="1" x14ac:dyDescent="0.2"/>
    <row r="791" ht="12.75" customHeight="1" x14ac:dyDescent="0.2"/>
    <row r="792" ht="12.75" customHeight="1" x14ac:dyDescent="0.2"/>
    <row r="793" ht="12.75" customHeight="1" x14ac:dyDescent="0.2"/>
    <row r="794" ht="12.75" customHeight="1" x14ac:dyDescent="0.2"/>
    <row r="795" ht="12.75" customHeight="1" x14ac:dyDescent="0.2"/>
    <row r="796" ht="12.75" customHeight="1" x14ac:dyDescent="0.2"/>
    <row r="797" ht="12.75" customHeight="1" x14ac:dyDescent="0.2"/>
    <row r="798" ht="12.75" customHeight="1" x14ac:dyDescent="0.2"/>
    <row r="799" ht="12.75" customHeight="1" x14ac:dyDescent="0.2"/>
    <row r="800" ht="12.75" customHeight="1" x14ac:dyDescent="0.2"/>
    <row r="801" ht="12.75" customHeight="1" x14ac:dyDescent="0.2"/>
    <row r="802" ht="12.75" customHeight="1" x14ac:dyDescent="0.2"/>
    <row r="803" ht="12.75" customHeight="1" x14ac:dyDescent="0.2"/>
    <row r="804" ht="12.75" customHeight="1" x14ac:dyDescent="0.2"/>
    <row r="805" ht="12.75" customHeight="1" x14ac:dyDescent="0.2"/>
    <row r="806" ht="12.75" customHeight="1" x14ac:dyDescent="0.2"/>
    <row r="807" ht="12.75" customHeight="1" x14ac:dyDescent="0.2"/>
    <row r="808" ht="12.75" customHeight="1" x14ac:dyDescent="0.2"/>
    <row r="809" ht="12.75" customHeight="1" x14ac:dyDescent="0.2"/>
    <row r="810" ht="12.75" customHeight="1" x14ac:dyDescent="0.2"/>
    <row r="811" ht="12.75" customHeight="1" x14ac:dyDescent="0.2"/>
    <row r="812" ht="12.75" customHeight="1" x14ac:dyDescent="0.2"/>
    <row r="813" ht="12.75" customHeight="1" x14ac:dyDescent="0.2"/>
    <row r="814" ht="12.75" customHeight="1" x14ac:dyDescent="0.2"/>
    <row r="815" ht="12.75" customHeight="1" x14ac:dyDescent="0.2"/>
    <row r="816" ht="12.75" customHeight="1" x14ac:dyDescent="0.2"/>
    <row r="817" ht="12.75" customHeight="1" x14ac:dyDescent="0.2"/>
    <row r="818" ht="12.75" customHeight="1" x14ac:dyDescent="0.2"/>
    <row r="819" ht="12.75" customHeight="1" x14ac:dyDescent="0.2"/>
    <row r="820" ht="12.75" customHeight="1" x14ac:dyDescent="0.2"/>
    <row r="821" ht="12.75" customHeight="1" x14ac:dyDescent="0.2"/>
    <row r="822" ht="12.75" customHeight="1" x14ac:dyDescent="0.2"/>
    <row r="823" ht="12.75" customHeight="1" x14ac:dyDescent="0.2"/>
    <row r="824" ht="12.75" customHeight="1" x14ac:dyDescent="0.2"/>
    <row r="825" ht="12.75" customHeight="1" x14ac:dyDescent="0.2"/>
    <row r="826" ht="12.75" customHeight="1" x14ac:dyDescent="0.2"/>
    <row r="827" ht="12.75" customHeight="1" x14ac:dyDescent="0.2"/>
    <row r="828" ht="12.75" customHeight="1" x14ac:dyDescent="0.2"/>
    <row r="829" ht="12.75" customHeight="1" x14ac:dyDescent="0.2"/>
    <row r="830" ht="12.75" customHeight="1" x14ac:dyDescent="0.2"/>
    <row r="831" ht="12.75" customHeight="1" x14ac:dyDescent="0.2"/>
    <row r="832" ht="12.75" customHeight="1" x14ac:dyDescent="0.2"/>
    <row r="833" ht="12.75" customHeight="1" x14ac:dyDescent="0.2"/>
    <row r="834" ht="12.75" customHeight="1" x14ac:dyDescent="0.2"/>
    <row r="835" ht="12.75" customHeight="1" x14ac:dyDescent="0.2"/>
    <row r="836" ht="12.75" customHeight="1" x14ac:dyDescent="0.2"/>
    <row r="837" ht="12.75" customHeight="1" x14ac:dyDescent="0.2"/>
    <row r="838" ht="12.75" customHeight="1" x14ac:dyDescent="0.2"/>
    <row r="839" ht="12.75" customHeight="1" x14ac:dyDescent="0.2"/>
    <row r="840" ht="12.75" customHeight="1" x14ac:dyDescent="0.2"/>
    <row r="841" ht="12.75" customHeight="1" x14ac:dyDescent="0.2"/>
    <row r="842" ht="12.75" customHeight="1" x14ac:dyDescent="0.2"/>
    <row r="843" ht="12.75" customHeight="1" x14ac:dyDescent="0.2"/>
    <row r="844" ht="12.75" customHeight="1" x14ac:dyDescent="0.2"/>
    <row r="845" ht="12.75" customHeight="1" x14ac:dyDescent="0.2"/>
    <row r="846" ht="12.75" customHeight="1" x14ac:dyDescent="0.2"/>
    <row r="847" ht="12.75" customHeight="1" x14ac:dyDescent="0.2"/>
    <row r="848" ht="12.75" customHeight="1" x14ac:dyDescent="0.2"/>
    <row r="849" ht="12.75" customHeight="1" x14ac:dyDescent="0.2"/>
    <row r="850" ht="12.75" customHeight="1" x14ac:dyDescent="0.2"/>
    <row r="851" ht="12.75" customHeight="1" x14ac:dyDescent="0.2"/>
    <row r="852" ht="12.75" customHeight="1" x14ac:dyDescent="0.2"/>
    <row r="853" ht="12.75" customHeight="1" x14ac:dyDescent="0.2"/>
    <row r="854" ht="12.75" customHeight="1" x14ac:dyDescent="0.2"/>
    <row r="855" ht="12.75" customHeight="1" x14ac:dyDescent="0.2"/>
    <row r="856" ht="12.75" customHeight="1" x14ac:dyDescent="0.2"/>
    <row r="857" ht="12.75" customHeight="1" x14ac:dyDescent="0.2"/>
    <row r="858" ht="12.75" customHeight="1" x14ac:dyDescent="0.2"/>
    <row r="859" ht="12.75" customHeight="1" x14ac:dyDescent="0.2"/>
    <row r="860" ht="12.75" customHeight="1" x14ac:dyDescent="0.2"/>
    <row r="861" ht="12.75" customHeight="1" x14ac:dyDescent="0.2"/>
    <row r="862" ht="12.75" customHeight="1" x14ac:dyDescent="0.2"/>
    <row r="863" ht="12.75" customHeight="1" x14ac:dyDescent="0.2"/>
    <row r="864" ht="12.75" customHeight="1" x14ac:dyDescent="0.2"/>
    <row r="865" ht="12.75" customHeight="1" x14ac:dyDescent="0.2"/>
    <row r="866" ht="12.75" customHeight="1" x14ac:dyDescent="0.2"/>
    <row r="867" ht="12.75" customHeight="1" x14ac:dyDescent="0.2"/>
    <row r="868" ht="12.75" customHeight="1" x14ac:dyDescent="0.2"/>
    <row r="869" ht="12.75" customHeight="1" x14ac:dyDescent="0.2"/>
    <row r="870" ht="12.75" customHeight="1" x14ac:dyDescent="0.2"/>
    <row r="871" ht="12.75" customHeight="1" x14ac:dyDescent="0.2"/>
    <row r="872" ht="12.75" customHeight="1" x14ac:dyDescent="0.2"/>
    <row r="873" ht="12.75" customHeight="1" x14ac:dyDescent="0.2"/>
    <row r="874" ht="12.75" customHeight="1" x14ac:dyDescent="0.2"/>
    <row r="875" ht="12.75" customHeight="1" x14ac:dyDescent="0.2"/>
    <row r="876" ht="12.75" customHeight="1" x14ac:dyDescent="0.2"/>
    <row r="877" ht="12.75" customHeight="1" x14ac:dyDescent="0.2"/>
    <row r="878" ht="12.75" customHeight="1" x14ac:dyDescent="0.2"/>
    <row r="879" ht="12.75" customHeight="1" x14ac:dyDescent="0.2"/>
    <row r="880" ht="12.75" customHeight="1" x14ac:dyDescent="0.2"/>
    <row r="881" ht="12.75" customHeight="1" x14ac:dyDescent="0.2"/>
    <row r="882" ht="12.75" customHeight="1" x14ac:dyDescent="0.2"/>
    <row r="883" ht="12.75" customHeight="1" x14ac:dyDescent="0.2"/>
    <row r="884" ht="12.75" customHeight="1" x14ac:dyDescent="0.2"/>
    <row r="885" ht="12.75" customHeight="1" x14ac:dyDescent="0.2"/>
    <row r="886" ht="12.75" customHeight="1" x14ac:dyDescent="0.2"/>
    <row r="887" ht="12.75" customHeight="1" x14ac:dyDescent="0.2"/>
    <row r="888" ht="12.75" customHeight="1" x14ac:dyDescent="0.2"/>
    <row r="889" ht="12.75" customHeight="1" x14ac:dyDescent="0.2"/>
    <row r="890" ht="12.75" customHeight="1" x14ac:dyDescent="0.2"/>
    <row r="891" ht="12.75" customHeight="1" x14ac:dyDescent="0.2"/>
    <row r="892" ht="12.75" customHeight="1" x14ac:dyDescent="0.2"/>
    <row r="893" ht="12.75" customHeight="1" x14ac:dyDescent="0.2"/>
    <row r="894" ht="12.75" customHeight="1" x14ac:dyDescent="0.2"/>
    <row r="895" ht="12.75" customHeight="1" x14ac:dyDescent="0.2"/>
    <row r="896" ht="12.75" customHeight="1" x14ac:dyDescent="0.2"/>
    <row r="897" ht="12.75" customHeight="1" x14ac:dyDescent="0.2"/>
    <row r="898" ht="12.75" customHeight="1" x14ac:dyDescent="0.2"/>
    <row r="899" ht="12.75" customHeight="1" x14ac:dyDescent="0.2"/>
    <row r="900" ht="12.75" customHeight="1" x14ac:dyDescent="0.2"/>
    <row r="901" ht="12.75" customHeight="1" x14ac:dyDescent="0.2"/>
    <row r="902" ht="12.75" customHeight="1" x14ac:dyDescent="0.2"/>
    <row r="903" ht="12.75" customHeight="1" x14ac:dyDescent="0.2"/>
    <row r="904" ht="12.75" customHeight="1" x14ac:dyDescent="0.2"/>
    <row r="905" ht="12.75" customHeight="1" x14ac:dyDescent="0.2"/>
    <row r="906" ht="12.75" customHeight="1" x14ac:dyDescent="0.2"/>
    <row r="907" ht="12.75" customHeight="1" x14ac:dyDescent="0.2"/>
    <row r="908" ht="12.75" customHeight="1" x14ac:dyDescent="0.2"/>
    <row r="909" ht="12.75" customHeight="1" x14ac:dyDescent="0.2"/>
    <row r="910" ht="12.75" customHeight="1" x14ac:dyDescent="0.2"/>
    <row r="911" ht="12.75" customHeight="1" x14ac:dyDescent="0.2"/>
    <row r="912" ht="12.75" customHeight="1" x14ac:dyDescent="0.2"/>
    <row r="913" ht="12.75" customHeight="1" x14ac:dyDescent="0.2"/>
    <row r="914" ht="12.75" customHeight="1" x14ac:dyDescent="0.2"/>
    <row r="915" ht="12.75" customHeight="1" x14ac:dyDescent="0.2"/>
    <row r="916" ht="12.75" customHeight="1" x14ac:dyDescent="0.2"/>
    <row r="917" ht="12.75" customHeight="1" x14ac:dyDescent="0.2"/>
    <row r="918" ht="12.75" customHeight="1" x14ac:dyDescent="0.2"/>
    <row r="919" ht="12.75" customHeight="1" x14ac:dyDescent="0.2"/>
    <row r="920" ht="12.75" customHeight="1" x14ac:dyDescent="0.2"/>
    <row r="921" ht="12.75" customHeight="1" x14ac:dyDescent="0.2"/>
    <row r="922" ht="12.75" customHeight="1" x14ac:dyDescent="0.2"/>
    <row r="923" ht="12.75" customHeight="1" x14ac:dyDescent="0.2"/>
    <row r="924" ht="12.75" customHeight="1" x14ac:dyDescent="0.2"/>
    <row r="925" ht="12.75" customHeight="1" x14ac:dyDescent="0.2"/>
    <row r="926" ht="12.75" customHeight="1" x14ac:dyDescent="0.2"/>
    <row r="927" ht="12.75" customHeight="1" x14ac:dyDescent="0.2"/>
    <row r="928" ht="12.75" customHeight="1" x14ac:dyDescent="0.2"/>
    <row r="929" ht="12.75" customHeight="1" x14ac:dyDescent="0.2"/>
    <row r="930" ht="12.75" customHeight="1" x14ac:dyDescent="0.2"/>
    <row r="931" ht="12.75" customHeight="1" x14ac:dyDescent="0.2"/>
    <row r="932" ht="12.75" customHeight="1" x14ac:dyDescent="0.2"/>
    <row r="933" ht="12.75" customHeight="1" x14ac:dyDescent="0.2"/>
    <row r="934" ht="12.75" customHeight="1" x14ac:dyDescent="0.2"/>
    <row r="935" ht="12.75" customHeight="1" x14ac:dyDescent="0.2"/>
    <row r="936" ht="12.75" customHeight="1" x14ac:dyDescent="0.2"/>
    <row r="937" ht="12.75" customHeight="1" x14ac:dyDescent="0.2"/>
    <row r="938" ht="12.75" customHeight="1" x14ac:dyDescent="0.2"/>
    <row r="939" ht="12.75" customHeight="1" x14ac:dyDescent="0.2"/>
    <row r="940" ht="12.75" customHeight="1" x14ac:dyDescent="0.2"/>
    <row r="941" ht="12.75" customHeight="1" x14ac:dyDescent="0.2"/>
    <row r="942" ht="12.75" customHeight="1" x14ac:dyDescent="0.2"/>
    <row r="943" ht="12.75" customHeight="1" x14ac:dyDescent="0.2"/>
    <row r="944" ht="12.75" customHeight="1" x14ac:dyDescent="0.2"/>
    <row r="945" ht="12.75" customHeight="1" x14ac:dyDescent="0.2"/>
    <row r="946" ht="12.75" customHeight="1" x14ac:dyDescent="0.2"/>
    <row r="947" ht="12.75" customHeight="1" x14ac:dyDescent="0.2"/>
    <row r="948" ht="12.75" customHeight="1" x14ac:dyDescent="0.2"/>
    <row r="949" ht="12.75" customHeight="1" x14ac:dyDescent="0.2"/>
    <row r="950" ht="12.75" customHeight="1" x14ac:dyDescent="0.2"/>
    <row r="951" ht="12.75" customHeight="1" x14ac:dyDescent="0.2"/>
    <row r="952" ht="12.75" customHeight="1" x14ac:dyDescent="0.2"/>
    <row r="953" ht="12.75" customHeight="1" x14ac:dyDescent="0.2"/>
    <row r="954" ht="12.75" customHeight="1" x14ac:dyDescent="0.2"/>
    <row r="955" ht="12.75" customHeight="1" x14ac:dyDescent="0.2"/>
    <row r="956" ht="12.75" customHeight="1" x14ac:dyDescent="0.2"/>
    <row r="957" ht="12.75" customHeight="1" x14ac:dyDescent="0.2"/>
    <row r="958" ht="12.75" customHeight="1" x14ac:dyDescent="0.2"/>
    <row r="959" ht="12.75" customHeight="1" x14ac:dyDescent="0.2"/>
    <row r="960" ht="12.75" customHeight="1" x14ac:dyDescent="0.2"/>
    <row r="961" ht="12.75" customHeight="1" x14ac:dyDescent="0.2"/>
    <row r="962" ht="12.75" customHeight="1" x14ac:dyDescent="0.2"/>
    <row r="963" ht="12.75" customHeight="1" x14ac:dyDescent="0.2"/>
    <row r="964" ht="12.75" customHeight="1" x14ac:dyDescent="0.2"/>
    <row r="965" ht="12.75" customHeight="1" x14ac:dyDescent="0.2"/>
    <row r="966" ht="12.75" customHeight="1" x14ac:dyDescent="0.2"/>
    <row r="967" ht="12.75" customHeight="1" x14ac:dyDescent="0.2"/>
    <row r="968" ht="12.75" customHeight="1" x14ac:dyDescent="0.2"/>
    <row r="969" ht="12.75" customHeight="1" x14ac:dyDescent="0.2"/>
    <row r="970" ht="12.75" customHeight="1" x14ac:dyDescent="0.2"/>
    <row r="971" ht="12.75" customHeight="1" x14ac:dyDescent="0.2"/>
    <row r="972" ht="12.75" customHeight="1" x14ac:dyDescent="0.2"/>
    <row r="973" ht="12.75" customHeight="1" x14ac:dyDescent="0.2"/>
    <row r="974" ht="12.75" customHeight="1" x14ac:dyDescent="0.2"/>
    <row r="975" ht="12.75" customHeight="1" x14ac:dyDescent="0.2"/>
    <row r="976" ht="12.75" customHeight="1" x14ac:dyDescent="0.2"/>
    <row r="977" ht="12.75" customHeight="1" x14ac:dyDescent="0.2"/>
    <row r="978" ht="12.75" customHeight="1" x14ac:dyDescent="0.2"/>
    <row r="979" ht="12.75" customHeight="1" x14ac:dyDescent="0.2"/>
    <row r="980" ht="12.75" customHeight="1" x14ac:dyDescent="0.2"/>
    <row r="981" ht="12.75" customHeight="1" x14ac:dyDescent="0.2"/>
    <row r="982" ht="12.75" customHeight="1" x14ac:dyDescent="0.2"/>
    <row r="983" ht="12.75" customHeight="1" x14ac:dyDescent="0.2"/>
    <row r="984" ht="12.75" customHeight="1" x14ac:dyDescent="0.2"/>
    <row r="985" ht="12.75" customHeight="1" x14ac:dyDescent="0.2"/>
    <row r="986" ht="12.75" customHeight="1" x14ac:dyDescent="0.2"/>
    <row r="987" ht="12.75" customHeight="1" x14ac:dyDescent="0.2"/>
    <row r="988" ht="12.75" customHeight="1" x14ac:dyDescent="0.2"/>
    <row r="989" ht="12.75" customHeight="1" x14ac:dyDescent="0.2"/>
    <row r="990" ht="12.75" customHeight="1" x14ac:dyDescent="0.2"/>
    <row r="991" ht="12.75" customHeight="1" x14ac:dyDescent="0.2"/>
    <row r="992" ht="12.75" customHeight="1" x14ac:dyDescent="0.2"/>
    <row r="993" ht="12.75" customHeight="1" x14ac:dyDescent="0.2"/>
    <row r="994" ht="12.75" customHeight="1" x14ac:dyDescent="0.2"/>
    <row r="995" ht="12.75" customHeight="1" x14ac:dyDescent="0.2"/>
    <row r="996" ht="12.75" customHeight="1" x14ac:dyDescent="0.2"/>
    <row r="997" ht="12.75" customHeight="1" x14ac:dyDescent="0.2"/>
    <row r="998" ht="12.75" customHeight="1" x14ac:dyDescent="0.2"/>
    <row r="999" ht="12.75" customHeight="1" x14ac:dyDescent="0.2"/>
    <row r="1000" ht="12.75" customHeight="1" x14ac:dyDescent="0.2"/>
  </sheetData>
  <conditionalFormatting sqref="D3">
    <cfRule type="notContainsBlanks" dxfId="5" priority="1">
      <formula>LEN(TRIM(D3))&gt;0</formula>
    </cfRule>
  </conditionalFormatting>
  <dataValidations count="3">
    <dataValidation type="list" allowBlank="1" showErrorMessage="1" sqref="E9:E37" xr:uid="{00000000-0002-0000-1C00-000000000000}">
      <formula1>"_,Leeg,Restafval,E-Waste,Metaal,Restafval + Metaal,Restafval + E-Waste,E-Waste + Metaal,Restafval + E-Waste + Metaal"</formula1>
    </dataValidation>
    <dataValidation type="list" allowBlank="1" showErrorMessage="1" sqref="D8:D37" xr:uid="{00000000-0002-0000-1C00-000001000000}">
      <formula1>$B$83:$B$98</formula1>
    </dataValidation>
    <dataValidation type="list" allowBlank="1" showErrorMessage="1" sqref="G9:G37" xr:uid="{00000000-0002-0000-1C00-000002000000}">
      <formula1>"_,Geen brandstof,Diesel,Benzine,LPG,CNG/LNG,Waterstof,Elektrisch"</formula1>
    </dataValidation>
  </dataValidations>
  <pageMargins left="0.78749999999999998" right="0.78749999999999998" top="1.0249999999999999" bottom="1.0249999999999999" header="0" footer="0"/>
  <pageSetup paperSize="9" orientation="portrait"/>
  <headerFooter>
    <oddHeader>&amp;C&amp;A</oddHeader>
    <oddFooter>&amp;CPage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IK246"/>
  <sheetViews>
    <sheetView topLeftCell="A41" workbookViewId="0">
      <selection activeCell="E69" sqref="E69"/>
    </sheetView>
  </sheetViews>
  <sheetFormatPr defaultColWidth="14.42578125" defaultRowHeight="15" customHeight="1" x14ac:dyDescent="0.2"/>
  <cols>
    <col min="1" max="1" width="30.140625" customWidth="1"/>
    <col min="3" max="3" width="27" customWidth="1"/>
    <col min="4" max="4" width="25.85546875" customWidth="1"/>
    <col min="5" max="5" width="17.5703125" customWidth="1"/>
    <col min="6" max="6" width="10.7109375" customWidth="1"/>
    <col min="7" max="7" width="16.140625" customWidth="1"/>
    <col min="8" max="8" width="21.85546875" customWidth="1"/>
    <col min="10" max="10" width="20.85546875" customWidth="1"/>
    <col min="19" max="19" width="20.28515625" customWidth="1"/>
    <col min="21" max="21" width="30" customWidth="1"/>
    <col min="22" max="22" width="6.85546875" customWidth="1"/>
    <col min="23" max="23" width="24.140625" customWidth="1"/>
    <col min="25" max="25" width="32.140625" customWidth="1"/>
    <col min="26" max="26" width="23.28515625" customWidth="1"/>
    <col min="33" max="33" width="22" customWidth="1"/>
    <col min="36" max="36" width="23.85546875" customWidth="1"/>
    <col min="37" max="37" width="25.28515625" customWidth="1"/>
    <col min="38" max="38" width="39.7109375" customWidth="1"/>
  </cols>
  <sheetData>
    <row r="1" spans="1:39" ht="15" customHeight="1" x14ac:dyDescent="0.2">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row>
    <row r="2" spans="1:39" ht="15" customHeight="1" x14ac:dyDescent="0.2">
      <c r="A2" s="2"/>
      <c r="B2" s="7" t="s">
        <v>261</v>
      </c>
      <c r="C2" s="7"/>
      <c r="D2" s="7"/>
      <c r="E2" s="7"/>
      <c r="F2" s="8"/>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row>
    <row r="3" spans="1:39" ht="15" customHeight="1" x14ac:dyDescent="0.2">
      <c r="A3" s="2"/>
      <c r="B3" s="7" t="s">
        <v>262</v>
      </c>
      <c r="C3" s="7"/>
      <c r="D3" s="7"/>
      <c r="E3" s="7"/>
      <c r="F3" s="8"/>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row>
    <row r="4" spans="1:39" ht="15" customHeight="1" x14ac:dyDescent="0.2">
      <c r="A4" s="2"/>
      <c r="B4" s="7" t="s">
        <v>263</v>
      </c>
      <c r="C4" s="7"/>
      <c r="D4" s="7"/>
      <c r="E4" s="7"/>
      <c r="F4" s="8"/>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row>
    <row r="5" spans="1:39" ht="15" customHeight="1" x14ac:dyDescent="0.2">
      <c r="A5" s="2"/>
      <c r="B5" s="2"/>
      <c r="C5" s="2"/>
      <c r="D5" s="2"/>
      <c r="E5" s="2"/>
      <c r="F5" s="2"/>
      <c r="G5" s="2"/>
      <c r="H5" s="2"/>
      <c r="I5" s="2"/>
      <c r="J5" s="2"/>
      <c r="K5" s="2"/>
      <c r="L5" s="2" t="s">
        <v>264</v>
      </c>
      <c r="M5" s="2"/>
      <c r="N5" s="2"/>
      <c r="O5" s="2"/>
      <c r="P5" s="2"/>
      <c r="Q5" s="2"/>
      <c r="R5" s="2"/>
      <c r="S5" s="2"/>
      <c r="T5" s="2"/>
      <c r="U5" s="2"/>
      <c r="V5" s="2"/>
      <c r="W5" s="2"/>
      <c r="X5" s="2"/>
      <c r="Y5" s="2"/>
      <c r="Z5" s="2"/>
      <c r="AA5" s="2"/>
      <c r="AB5" s="2"/>
      <c r="AC5" s="2"/>
      <c r="AD5" s="2"/>
      <c r="AE5" s="2"/>
      <c r="AF5" s="2"/>
      <c r="AG5" s="2"/>
      <c r="AH5" s="2"/>
      <c r="AI5" s="2"/>
      <c r="AJ5" s="2"/>
    </row>
    <row r="6" spans="1:39" ht="15" customHeight="1" x14ac:dyDescent="0.2">
      <c r="A6" s="1" t="s">
        <v>265</v>
      </c>
      <c r="B6" s="2"/>
      <c r="C6" s="1" t="s">
        <v>266</v>
      </c>
      <c r="D6" s="2"/>
      <c r="E6" s="2"/>
      <c r="F6" s="2"/>
      <c r="G6" s="2"/>
      <c r="H6" s="2"/>
      <c r="I6" s="2"/>
      <c r="J6" s="2"/>
      <c r="K6" s="2"/>
      <c r="L6" s="1" t="s">
        <v>267</v>
      </c>
      <c r="M6" s="2"/>
      <c r="N6" s="2"/>
      <c r="O6" s="2"/>
      <c r="P6" s="2"/>
      <c r="Q6" s="2"/>
      <c r="R6" s="2"/>
      <c r="S6" s="1" t="s">
        <v>268</v>
      </c>
      <c r="T6" s="2"/>
      <c r="U6" s="2"/>
      <c r="V6" s="2"/>
      <c r="W6" s="2"/>
      <c r="X6" s="2"/>
      <c r="Y6" s="2"/>
      <c r="Z6" s="2"/>
      <c r="AA6" s="2"/>
      <c r="AB6" s="2"/>
      <c r="AC6" s="2"/>
      <c r="AD6" s="2"/>
      <c r="AE6" s="2"/>
      <c r="AF6" s="2"/>
      <c r="AG6" s="2"/>
      <c r="AH6" s="2"/>
      <c r="AI6" s="2"/>
      <c r="AJ6" s="2"/>
    </row>
    <row r="7" spans="1:39" ht="15" customHeight="1" x14ac:dyDescent="0.2">
      <c r="A7" s="2"/>
      <c r="B7" s="1"/>
      <c r="C7" s="1" t="s">
        <v>269</v>
      </c>
      <c r="D7" s="1" t="s">
        <v>71</v>
      </c>
      <c r="E7" s="1" t="s">
        <v>270</v>
      </c>
      <c r="F7" s="1" t="s">
        <v>271</v>
      </c>
      <c r="G7" s="1" t="s">
        <v>84</v>
      </c>
      <c r="H7" s="1" t="s">
        <v>272</v>
      </c>
      <c r="I7" s="1" t="s">
        <v>273</v>
      </c>
      <c r="J7" s="1" t="s">
        <v>274</v>
      </c>
      <c r="K7" s="1" t="s">
        <v>275</v>
      </c>
      <c r="L7" s="48" t="str">
        <f>Voertuigen!F183</f>
        <v>Diesel</v>
      </c>
      <c r="M7" s="48" t="str">
        <f>Voertuigen!G183</f>
        <v>LPG</v>
      </c>
      <c r="N7" s="48" t="str">
        <f>Voertuigen!H183</f>
        <v>Benzine</v>
      </c>
      <c r="O7" s="48" t="str">
        <f>Voertuigen!I183</f>
        <v xml:space="preserve">CNG/LNG  </v>
      </c>
      <c r="P7" s="48" t="str">
        <f>Voertuigen!J183</f>
        <v>Waterstof</v>
      </c>
      <c r="Q7" s="48" t="str">
        <f>Voertuigen!K183</f>
        <v>Elektrisch</v>
      </c>
      <c r="R7" s="48"/>
      <c r="S7" s="1" t="s">
        <v>276</v>
      </c>
      <c r="T7" s="1" t="s">
        <v>277</v>
      </c>
      <c r="U7" s="1" t="s">
        <v>278</v>
      </c>
      <c r="V7" s="1"/>
      <c r="W7" s="1" t="s">
        <v>279</v>
      </c>
      <c r="X7" s="1" t="s">
        <v>280</v>
      </c>
      <c r="Y7" s="1"/>
      <c r="Z7" s="1" t="s">
        <v>281</v>
      </c>
      <c r="AA7" s="1" t="s">
        <v>282</v>
      </c>
      <c r="AB7" s="1" t="s">
        <v>283</v>
      </c>
      <c r="AC7" s="1" t="s">
        <v>284</v>
      </c>
      <c r="AD7" s="1" t="s">
        <v>285</v>
      </c>
      <c r="AE7" s="1"/>
      <c r="AF7" s="1"/>
      <c r="AG7" s="1" t="s">
        <v>286</v>
      </c>
      <c r="AH7" s="1" t="s">
        <v>287</v>
      </c>
      <c r="AI7" s="1"/>
      <c r="AJ7" s="2"/>
      <c r="AK7" s="39"/>
      <c r="AL7" s="39"/>
      <c r="AM7" s="39"/>
    </row>
    <row r="8" spans="1:39" ht="15" customHeight="1" x14ac:dyDescent="0.4">
      <c r="A8" s="2"/>
      <c r="B8" s="8" t="s">
        <v>288</v>
      </c>
      <c r="C8" s="8" t="str">
        <f>Voertuigen!D82</f>
        <v>Vrachtwagen A</v>
      </c>
      <c r="D8" s="8" t="str">
        <f>Voertuigen!F82</f>
        <v>Vrachtwagen</v>
      </c>
      <c r="E8" s="8">
        <f>Voertuigen!E82</f>
        <v>10000</v>
      </c>
      <c r="F8" s="8" t="str">
        <f>Voertuigen!G82</f>
        <v>Ja</v>
      </c>
      <c r="G8" s="8" t="str">
        <f>Voertuigen!E133</f>
        <v>Diesel</v>
      </c>
      <c r="H8" s="8" t="str">
        <f>Voertuigen!E234</f>
        <v>2016.0</v>
      </c>
      <c r="I8" s="8" t="str">
        <f>Voertuigen!F234</f>
        <v>Lichtgewicht</v>
      </c>
      <c r="J8" s="8" t="str">
        <f>Voertuigen!G234</f>
        <v>Euro-6</v>
      </c>
      <c r="K8" s="8">
        <f>Voertuigen!E275</f>
        <v>12</v>
      </c>
      <c r="L8" s="8">
        <f>Voertuigen!F184</f>
        <v>10</v>
      </c>
      <c r="M8" s="8">
        <f>Voertuigen!G184</f>
        <v>0</v>
      </c>
      <c r="N8" s="8">
        <f>Voertuigen!H184</f>
        <v>0</v>
      </c>
      <c r="O8" s="8">
        <f>Voertuigen!I184</f>
        <v>0</v>
      </c>
      <c r="P8" s="8">
        <f>Voertuigen!J184</f>
        <v>0</v>
      </c>
      <c r="Q8" s="8">
        <f>Voertuigen!K184</f>
        <v>0</v>
      </c>
      <c r="R8" s="8"/>
      <c r="S8" s="8">
        <f>'Route 1'!F38</f>
        <v>123.35</v>
      </c>
      <c r="T8" s="8">
        <f>'Route 1'!D3</f>
        <v>52</v>
      </c>
      <c r="U8" s="8">
        <f t="shared" ref="U8:U37" si="0">T8*S8</f>
        <v>6414.2</v>
      </c>
      <c r="V8" s="8"/>
      <c r="W8" s="49" t="str">
        <f>IF(ISBLANK('Route 1'!D3),"Vul de frequentie van de route in","ok")</f>
        <v>ok</v>
      </c>
      <c r="X8" s="8"/>
      <c r="Y8" s="49"/>
      <c r="Z8" s="49" t="b">
        <f>ISNUMBER(SEARCH("ok",Voertuigen!J234))</f>
        <v>1</v>
      </c>
      <c r="AA8" s="49" t="b">
        <f>ISNUMBER(SEARCH("ok",Voertuigen!I234))</f>
        <v>1</v>
      </c>
      <c r="AB8" s="49" t="b">
        <f>ISNUMBER(SEARCH("ok",Voertuigen!H82))</f>
        <v>1</v>
      </c>
      <c r="AC8" s="49" t="b">
        <f>ISNUMBER(SEARCH("ok",Voertuigen!J82))</f>
        <v>1</v>
      </c>
      <c r="AD8" s="49" t="b">
        <f>ISNUMBER(SEARCH("ok",Voertuigen!F133))</f>
        <v>1</v>
      </c>
      <c r="AE8" s="8"/>
      <c r="AF8" s="8"/>
      <c r="AG8" s="49" t="b">
        <f>ISNUMBER(SEARCH("ok",Voertuigen!H234))</f>
        <v>1</v>
      </c>
      <c r="AH8" s="8" t="b">
        <f>ISNUMBER(SEARCH("ok",Voertuigen!F275))</f>
        <v>1</v>
      </c>
      <c r="AI8" s="8"/>
      <c r="AJ8" s="50"/>
      <c r="AK8" s="39"/>
    </row>
    <row r="9" spans="1:39" ht="15" customHeight="1" x14ac:dyDescent="0.4">
      <c r="A9" s="2"/>
      <c r="B9" s="8" t="s">
        <v>289</v>
      </c>
      <c r="C9" s="8" t="str">
        <f>Voertuigen!D83</f>
        <v>Vrachtwagen B</v>
      </c>
      <c r="D9" s="8" t="str">
        <f>Voertuigen!F83</f>
        <v>Vrachtwagen</v>
      </c>
      <c r="E9" s="8">
        <f>Voertuigen!E83</f>
        <v>15000</v>
      </c>
      <c r="F9" s="8" t="str">
        <f>Voertuigen!G83</f>
        <v>Nee</v>
      </c>
      <c r="G9" s="8" t="str">
        <f>Voertuigen!E134</f>
        <v>Diesel</v>
      </c>
      <c r="H9" s="8" t="str">
        <f>Voertuigen!E235</f>
        <v>2019.0</v>
      </c>
      <c r="I9" s="8" t="str">
        <f>Voertuigen!F235</f>
        <v>Mediumgewicht</v>
      </c>
      <c r="J9" s="8" t="str">
        <f>Voertuigen!G235</f>
        <v>Euro-6B</v>
      </c>
      <c r="K9" s="8">
        <f>Voertuigen!E276</f>
        <v>8</v>
      </c>
      <c r="L9" s="8">
        <f>Voertuigen!F185</f>
        <v>8</v>
      </c>
      <c r="M9" s="8">
        <f>Voertuigen!G185</f>
        <v>0</v>
      </c>
      <c r="N9" s="8">
        <f>Voertuigen!H185</f>
        <v>0</v>
      </c>
      <c r="O9" s="8">
        <f>Voertuigen!I185</f>
        <v>0</v>
      </c>
      <c r="P9" s="8">
        <f>Voertuigen!J185</f>
        <v>0</v>
      </c>
      <c r="Q9" s="8">
        <f>Voertuigen!K185</f>
        <v>0</v>
      </c>
      <c r="R9" s="8"/>
      <c r="S9" s="8">
        <f>'Route 2'!F38</f>
        <v>142</v>
      </c>
      <c r="T9" s="8">
        <f>'Route 2'!D3</f>
        <v>275</v>
      </c>
      <c r="U9" s="8">
        <f t="shared" si="0"/>
        <v>39050</v>
      </c>
      <c r="V9" s="8"/>
      <c r="W9" s="49" t="str">
        <f>IF(ISBLANK('Route 2'!D3),"Vul de frequentie van de route in","ok")</f>
        <v>ok</v>
      </c>
      <c r="X9" s="8"/>
      <c r="Y9" s="49"/>
      <c r="Z9" s="49" t="b">
        <f>ISNUMBER(SEARCH("ok",Voertuigen!J235))</f>
        <v>1</v>
      </c>
      <c r="AA9" s="49" t="b">
        <f>ISNUMBER(SEARCH("ok",Voertuigen!I235))</f>
        <v>1</v>
      </c>
      <c r="AB9" s="49" t="b">
        <f>ISNUMBER(SEARCH("ok",Voertuigen!H83))</f>
        <v>1</v>
      </c>
      <c r="AC9" s="49" t="b">
        <f>ISNUMBER(SEARCH("ok",Voertuigen!J83))</f>
        <v>1</v>
      </c>
      <c r="AD9" s="49" t="b">
        <f>ISNUMBER(SEARCH("ok",Voertuigen!F134))</f>
        <v>1</v>
      </c>
      <c r="AE9" s="8"/>
      <c r="AF9" s="8"/>
      <c r="AG9" s="49" t="b">
        <f>ISNUMBER(SEARCH("ok",Voertuigen!H235))</f>
        <v>1</v>
      </c>
      <c r="AH9" s="8" t="b">
        <f>ISNUMBER(SEARCH("ok",Voertuigen!F276))</f>
        <v>1</v>
      </c>
      <c r="AI9" s="8"/>
      <c r="AJ9" s="2"/>
      <c r="AK9" s="39"/>
    </row>
    <row r="10" spans="1:39" ht="15" customHeight="1" x14ac:dyDescent="0.4">
      <c r="A10" s="2"/>
      <c r="B10" s="8" t="s">
        <v>290</v>
      </c>
      <c r="C10" s="8" t="str">
        <f>Voertuigen!D84</f>
        <v>Bestelbus A</v>
      </c>
      <c r="D10" s="8" t="str">
        <f>Voertuigen!F84</f>
        <v>Bestelbus</v>
      </c>
      <c r="E10" s="8">
        <f>Voertuigen!E84</f>
        <v>1500</v>
      </c>
      <c r="F10" s="8" t="str">
        <f>Voertuigen!G84</f>
        <v>Nee</v>
      </c>
      <c r="G10" s="8" t="str">
        <f>Voertuigen!E135</f>
        <v>Hybride</v>
      </c>
      <c r="H10" s="8" t="str">
        <f>Voertuigen!E236</f>
        <v>2020.0</v>
      </c>
      <c r="I10" s="8" t="str">
        <f>Voertuigen!F236</f>
        <v>Mediumgewicht</v>
      </c>
      <c r="J10" s="8" t="str">
        <f>Voertuigen!G236</f>
        <v>Euro-6</v>
      </c>
      <c r="K10" s="8">
        <f>Voertuigen!E277</f>
        <v>4</v>
      </c>
      <c r="L10" s="8">
        <f>Voertuigen!F186</f>
        <v>0</v>
      </c>
      <c r="M10" s="8">
        <f>Voertuigen!G186</f>
        <v>13</v>
      </c>
      <c r="N10" s="8">
        <f>Voertuigen!H186</f>
        <v>0</v>
      </c>
      <c r="O10" s="8">
        <f>Voertuigen!I186</f>
        <v>0</v>
      </c>
      <c r="P10" s="8">
        <f>Voertuigen!J186</f>
        <v>0</v>
      </c>
      <c r="Q10" s="8">
        <f>Voertuigen!K186</f>
        <v>25</v>
      </c>
      <c r="R10" s="8"/>
      <c r="S10" s="8">
        <f>'Route 3'!F38</f>
        <v>177</v>
      </c>
      <c r="T10" s="8">
        <f>'Route 3'!D3</f>
        <v>110</v>
      </c>
      <c r="U10" s="8">
        <f t="shared" si="0"/>
        <v>19470</v>
      </c>
      <c r="V10" s="8"/>
      <c r="W10" s="49" t="str">
        <f>IF(ISBLANK('Route 3'!D3),"Vul de frequentie van de route in","ok")</f>
        <v>ok</v>
      </c>
      <c r="X10" s="8"/>
      <c r="Y10" s="49"/>
      <c r="Z10" s="49" t="b">
        <f>ISNUMBER(SEARCH("ok",Voertuigen!J236))</f>
        <v>1</v>
      </c>
      <c r="AA10" s="49" t="b">
        <f>ISNUMBER(SEARCH("ok",Voertuigen!I236))</f>
        <v>1</v>
      </c>
      <c r="AB10" s="49" t="b">
        <f>ISNUMBER(SEARCH("ok",Voertuigen!H84))</f>
        <v>1</v>
      </c>
      <c r="AC10" s="49" t="b">
        <f>ISNUMBER(SEARCH("ok",Voertuigen!J84))</f>
        <v>1</v>
      </c>
      <c r="AD10" s="49" t="b">
        <f>ISNUMBER(SEARCH("ok",Voertuigen!F135))</f>
        <v>1</v>
      </c>
      <c r="AE10" s="8"/>
      <c r="AF10" s="8"/>
      <c r="AG10" s="49" t="b">
        <f>ISNUMBER(SEARCH("ok",Voertuigen!H236))</f>
        <v>1</v>
      </c>
      <c r="AH10" s="8" t="b">
        <f>ISNUMBER(SEARCH("ok",Voertuigen!F277))</f>
        <v>1</v>
      </c>
      <c r="AI10" s="8"/>
      <c r="AJ10" s="2"/>
      <c r="AK10" s="39"/>
    </row>
    <row r="11" spans="1:39" ht="15" customHeight="1" x14ac:dyDescent="0.4">
      <c r="A11" s="2"/>
      <c r="B11" s="8" t="s">
        <v>291</v>
      </c>
      <c r="C11" s="8" t="str">
        <f>Voertuigen!D85</f>
        <v>Bakfiets</v>
      </c>
      <c r="D11" s="8" t="str">
        <f>Voertuigen!F85</f>
        <v>Niet gemotoriseerd voertuig</v>
      </c>
      <c r="E11" s="8">
        <f>Voertuigen!E85</f>
        <v>200</v>
      </c>
      <c r="F11" s="8" t="str">
        <f>Voertuigen!G85</f>
        <v>Nee</v>
      </c>
      <c r="G11" s="8" t="str">
        <f>Voertuigen!E136</f>
        <v>Geen Brandstof</v>
      </c>
      <c r="H11" s="8" t="str">
        <f>Voertuigen!E237</f>
        <v>2016.0</v>
      </c>
      <c r="I11" s="8" t="str">
        <f>Voertuigen!F237</f>
        <v>nvt</v>
      </c>
      <c r="J11" s="8" t="str">
        <f>Voertuigen!G237</f>
        <v>nvt</v>
      </c>
      <c r="K11" s="8">
        <f>Voertuigen!E278</f>
        <v>3</v>
      </c>
      <c r="L11" s="8">
        <f>Voertuigen!F187</f>
        <v>0</v>
      </c>
      <c r="M11" s="8">
        <f>Voertuigen!G187</f>
        <v>0</v>
      </c>
      <c r="N11" s="8">
        <f>Voertuigen!H187</f>
        <v>0</v>
      </c>
      <c r="O11" s="8">
        <f>Voertuigen!I187</f>
        <v>0</v>
      </c>
      <c r="P11" s="8">
        <f>Voertuigen!J187</f>
        <v>0</v>
      </c>
      <c r="Q11" s="8">
        <f>Voertuigen!K187</f>
        <v>0</v>
      </c>
      <c r="R11" s="8"/>
      <c r="S11" s="8">
        <f>'Route 4'!F38</f>
        <v>371</v>
      </c>
      <c r="T11" s="8">
        <f>'Route 4'!D3</f>
        <v>200</v>
      </c>
      <c r="U11" s="8">
        <f t="shared" si="0"/>
        <v>74200</v>
      </c>
      <c r="V11" s="8"/>
      <c r="W11" s="49" t="str">
        <f>IF(ISBLANK('Route 4'!D3),"Vul de frequentie van de route in","ok")</f>
        <v>ok</v>
      </c>
      <c r="X11" s="8"/>
      <c r="Y11" s="49"/>
      <c r="Z11" s="49" t="b">
        <f>ISNUMBER(SEARCH("ok",Voertuigen!J237))</f>
        <v>1</v>
      </c>
      <c r="AA11" s="49" t="b">
        <f>ISNUMBER(SEARCH("ok",Voertuigen!I237))</f>
        <v>1</v>
      </c>
      <c r="AB11" s="49" t="b">
        <f>ISNUMBER(SEARCH("ok",Voertuigen!H85))</f>
        <v>1</v>
      </c>
      <c r="AC11" s="49" t="b">
        <f>ISNUMBER(SEARCH("ok",Voertuigen!J85))</f>
        <v>1</v>
      </c>
      <c r="AD11" s="49" t="b">
        <f>ISNUMBER(SEARCH("ok",Voertuigen!F136))</f>
        <v>1</v>
      </c>
      <c r="AE11" s="8"/>
      <c r="AF11" s="8"/>
      <c r="AG11" s="49" t="b">
        <f>ISNUMBER(SEARCH("ok",Voertuigen!H237))</f>
        <v>1</v>
      </c>
      <c r="AH11" s="8" t="b">
        <f>ISNUMBER(SEARCH("ok",Voertuigen!F278))</f>
        <v>1</v>
      </c>
      <c r="AI11" s="8"/>
      <c r="AJ11" s="2"/>
      <c r="AK11" s="39"/>
    </row>
    <row r="12" spans="1:39" ht="15" customHeight="1" x14ac:dyDescent="0.4">
      <c r="A12" s="2"/>
      <c r="B12" s="8" t="s">
        <v>292</v>
      </c>
      <c r="C12" s="8" t="str">
        <f>Voertuigen!D86</f>
        <v>Vrachtschip</v>
      </c>
      <c r="D12" s="8" t="str">
        <f>Voertuigen!F86</f>
        <v>Vrachtschip</v>
      </c>
      <c r="E12" s="8">
        <f>Voertuigen!E86</f>
        <v>100000</v>
      </c>
      <c r="F12" s="8" t="str">
        <f>Voertuigen!G86</f>
        <v>Nee</v>
      </c>
      <c r="G12" s="8" t="str">
        <f>Voertuigen!E137</f>
        <v>Diesel</v>
      </c>
      <c r="H12" s="8" t="str">
        <f>Voertuigen!E238</f>
        <v>2004.0</v>
      </c>
      <c r="I12" s="8" t="str">
        <f>Voertuigen!F238</f>
        <v>nvt</v>
      </c>
      <c r="J12" s="8" t="str">
        <f>Voertuigen!G238</f>
        <v>nvt</v>
      </c>
      <c r="K12" s="8">
        <f>Voertuigen!E279</f>
        <v>0</v>
      </c>
      <c r="L12" s="8">
        <f>Voertuigen!F188</f>
        <v>20</v>
      </c>
      <c r="M12" s="8">
        <f>Voertuigen!G188</f>
        <v>0</v>
      </c>
      <c r="N12" s="8">
        <f>Voertuigen!H188</f>
        <v>0</v>
      </c>
      <c r="O12" s="8">
        <f>Voertuigen!I188</f>
        <v>0</v>
      </c>
      <c r="P12" s="8">
        <f>Voertuigen!J188</f>
        <v>0</v>
      </c>
      <c r="Q12" s="8">
        <f>Voertuigen!K188</f>
        <v>0</v>
      </c>
      <c r="R12" s="8"/>
      <c r="S12" s="8">
        <f>'Route 5'!F38</f>
        <v>205</v>
      </c>
      <c r="T12" s="8">
        <f>'Route 5'!D3</f>
        <v>12</v>
      </c>
      <c r="U12" s="8">
        <f t="shared" si="0"/>
        <v>2460</v>
      </c>
      <c r="V12" s="8"/>
      <c r="W12" s="49" t="str">
        <f>IF(ISBLANK('Route 5'!D3),"Vul de frequentie van de route in","ok")</f>
        <v>ok</v>
      </c>
      <c r="X12" s="8"/>
      <c r="Y12" s="49"/>
      <c r="Z12" s="49" t="b">
        <f>ISNUMBER(SEARCH("ok",Voertuigen!J238))</f>
        <v>1</v>
      </c>
      <c r="AA12" s="49" t="b">
        <f>ISNUMBER(SEARCH("ok",Voertuigen!I238))</f>
        <v>1</v>
      </c>
      <c r="AB12" s="49" t="b">
        <f>ISNUMBER(SEARCH("ok",Voertuigen!H86))</f>
        <v>1</v>
      </c>
      <c r="AC12" s="49" t="b">
        <f>ISNUMBER(SEARCH("ok",Voertuigen!J86))</f>
        <v>1</v>
      </c>
      <c r="AD12" s="49" t="b">
        <f>ISNUMBER(SEARCH("ok",Voertuigen!F137))</f>
        <v>1</v>
      </c>
      <c r="AE12" s="8"/>
      <c r="AF12" s="8"/>
      <c r="AG12" s="49" t="b">
        <f>ISNUMBER(SEARCH("ok",Voertuigen!H238))</f>
        <v>1</v>
      </c>
      <c r="AH12" s="8" t="b">
        <f>ISNUMBER(SEARCH("ok",Voertuigen!F279))</f>
        <v>1</v>
      </c>
      <c r="AI12" s="8"/>
      <c r="AJ12" s="2"/>
      <c r="AK12" s="39"/>
    </row>
    <row r="13" spans="1:39" ht="15" customHeight="1" x14ac:dyDescent="0.4">
      <c r="A13" s="2"/>
      <c r="B13" s="8" t="s">
        <v>293</v>
      </c>
      <c r="C13" s="8" t="str">
        <f>Voertuigen!D87</f>
        <v>Vrachtwagen B</v>
      </c>
      <c r="D13" s="8" t="str">
        <f>Voertuigen!F87</f>
        <v>Vrachtwagen</v>
      </c>
      <c r="E13" s="8">
        <f>Voertuigen!E87</f>
        <v>15000</v>
      </c>
      <c r="F13" s="8" t="str">
        <f>Voertuigen!G87</f>
        <v>Nee</v>
      </c>
      <c r="G13" s="8" t="str">
        <f>Voertuigen!E138</f>
        <v>Diesel</v>
      </c>
      <c r="H13" s="8" t="str">
        <f>Voertuigen!E239</f>
        <v>2019.0</v>
      </c>
      <c r="I13" s="8" t="str">
        <f>Voertuigen!F239</f>
        <v>Mediumgewicht</v>
      </c>
      <c r="J13" s="8" t="str">
        <f>Voertuigen!G239</f>
        <v>Euro-6B</v>
      </c>
      <c r="K13" s="8">
        <f>Voertuigen!E280</f>
        <v>8</v>
      </c>
      <c r="L13" s="8">
        <f>Voertuigen!F189</f>
        <v>8</v>
      </c>
      <c r="M13" s="8">
        <f>Voertuigen!G189</f>
        <v>0</v>
      </c>
      <c r="N13" s="8">
        <f>Voertuigen!H189</f>
        <v>0</v>
      </c>
      <c r="O13" s="8">
        <f>Voertuigen!I189</f>
        <v>0</v>
      </c>
      <c r="P13" s="8">
        <f>Voertuigen!J189</f>
        <v>0</v>
      </c>
      <c r="Q13" s="8">
        <f>Voertuigen!K189</f>
        <v>0</v>
      </c>
      <c r="R13" s="8"/>
      <c r="S13" s="8">
        <f>'Route 6'!F38</f>
        <v>486</v>
      </c>
      <c r="T13" s="8">
        <f>'Route 6'!D3</f>
        <v>740</v>
      </c>
      <c r="U13" s="8">
        <f t="shared" si="0"/>
        <v>359640</v>
      </c>
      <c r="V13" s="8"/>
      <c r="W13" s="49" t="str">
        <f>IF(ISBLANK('Route 6'!D3),"Vul de frequentie van de route in","ok")</f>
        <v>ok</v>
      </c>
      <c r="X13" s="8"/>
      <c r="Y13" s="49"/>
      <c r="Z13" s="49" t="b">
        <f>ISNUMBER(SEARCH("ok",Voertuigen!J239))</f>
        <v>1</v>
      </c>
      <c r="AA13" s="49" t="b">
        <f>ISNUMBER(SEARCH("ok",Voertuigen!I239))</f>
        <v>1</v>
      </c>
      <c r="AB13" s="49" t="b">
        <f>ISNUMBER(SEARCH("ok",Voertuigen!H87))</f>
        <v>1</v>
      </c>
      <c r="AC13" s="49" t="b">
        <f>ISNUMBER(SEARCH("ok",Voertuigen!J87))</f>
        <v>1</v>
      </c>
      <c r="AD13" s="49" t="b">
        <f>ISNUMBER(SEARCH("ok",Voertuigen!F138))</f>
        <v>1</v>
      </c>
      <c r="AE13" s="8"/>
      <c r="AF13" s="8"/>
      <c r="AG13" s="49" t="b">
        <f>ISNUMBER(SEARCH("ok",Voertuigen!H239))</f>
        <v>1</v>
      </c>
      <c r="AH13" s="8" t="b">
        <f>ISNUMBER(SEARCH("ok",Voertuigen!F280))</f>
        <v>1</v>
      </c>
      <c r="AI13" s="8"/>
      <c r="AJ13" s="2"/>
      <c r="AK13" s="39"/>
    </row>
    <row r="14" spans="1:39" ht="15" customHeight="1" x14ac:dyDescent="0.4">
      <c r="A14" s="2"/>
      <c r="B14" s="8" t="s">
        <v>294</v>
      </c>
      <c r="C14" s="8" t="str">
        <f>Voertuigen!D88</f>
        <v>Vrachtwagen B</v>
      </c>
      <c r="D14" s="8" t="str">
        <f>Voertuigen!F88</f>
        <v>Vrachtwagen</v>
      </c>
      <c r="E14" s="8">
        <f>Voertuigen!E88</f>
        <v>15000</v>
      </c>
      <c r="F14" s="8" t="str">
        <f>Voertuigen!G88</f>
        <v>Nee</v>
      </c>
      <c r="G14" s="8" t="str">
        <f>Voertuigen!E139</f>
        <v>Diesel</v>
      </c>
      <c r="H14" s="8" t="str">
        <f>Voertuigen!E240</f>
        <v>2019.0</v>
      </c>
      <c r="I14" s="8" t="str">
        <f>Voertuigen!F240</f>
        <v>Mediumgewicht</v>
      </c>
      <c r="J14" s="8" t="str">
        <f>Voertuigen!G240</f>
        <v>Euro-6B</v>
      </c>
      <c r="K14" s="8">
        <f>Voertuigen!E281</f>
        <v>8</v>
      </c>
      <c r="L14" s="8">
        <f>Voertuigen!F190</f>
        <v>8</v>
      </c>
      <c r="M14" s="8">
        <f>Voertuigen!G190</f>
        <v>0</v>
      </c>
      <c r="N14" s="8">
        <f>Voertuigen!H190</f>
        <v>0</v>
      </c>
      <c r="O14" s="8">
        <f>Voertuigen!I190</f>
        <v>0</v>
      </c>
      <c r="P14" s="8">
        <f>Voertuigen!J190</f>
        <v>0</v>
      </c>
      <c r="Q14" s="8">
        <f>Voertuigen!K190</f>
        <v>0</v>
      </c>
      <c r="R14" s="8"/>
      <c r="S14" s="8">
        <f>'Route 7'!F38</f>
        <v>102</v>
      </c>
      <c r="T14" s="8">
        <f>'Route 7'!D3</f>
        <v>120</v>
      </c>
      <c r="U14" s="8">
        <f t="shared" si="0"/>
        <v>12240</v>
      </c>
      <c r="V14" s="8"/>
      <c r="W14" s="49" t="str">
        <f>IF(ISBLANK('Route 7'!D3),"Vul de frequentie van de route in","ok")</f>
        <v>ok</v>
      </c>
      <c r="X14" s="8"/>
      <c r="Y14" s="49"/>
      <c r="Z14" s="49" t="b">
        <f>ISNUMBER(SEARCH("ok",Voertuigen!J240))</f>
        <v>1</v>
      </c>
      <c r="AA14" s="49" t="b">
        <f>ISNUMBER(SEARCH("ok",Voertuigen!I240))</f>
        <v>1</v>
      </c>
      <c r="AB14" s="49" t="b">
        <f>ISNUMBER(SEARCH("ok",Voertuigen!H88))</f>
        <v>1</v>
      </c>
      <c r="AC14" s="49" t="b">
        <f>ISNUMBER(SEARCH("ok",Voertuigen!J88))</f>
        <v>1</v>
      </c>
      <c r="AD14" s="49" t="b">
        <f>ISNUMBER(SEARCH("ok",Voertuigen!F139))</f>
        <v>1</v>
      </c>
      <c r="AE14" s="8"/>
      <c r="AF14" s="8"/>
      <c r="AG14" s="49" t="b">
        <f>ISNUMBER(SEARCH("ok",Voertuigen!H240))</f>
        <v>1</v>
      </c>
      <c r="AH14" s="8" t="b">
        <f>ISNUMBER(SEARCH("ok",Voertuigen!F281))</f>
        <v>1</v>
      </c>
      <c r="AI14" s="8"/>
      <c r="AJ14" s="2"/>
      <c r="AK14" s="39"/>
    </row>
    <row r="15" spans="1:39" ht="15" customHeight="1" x14ac:dyDescent="0.4">
      <c r="A15" s="2"/>
      <c r="B15" s="8" t="s">
        <v>295</v>
      </c>
      <c r="C15" s="8" t="str">
        <f>Voertuigen!D89</f>
        <v>Vrachtwagen B</v>
      </c>
      <c r="D15" s="8" t="str">
        <f>Voertuigen!F89</f>
        <v>Vrachtwagen</v>
      </c>
      <c r="E15" s="8">
        <f>Voertuigen!E89</f>
        <v>15000</v>
      </c>
      <c r="F15" s="8" t="str">
        <f>Voertuigen!G89</f>
        <v>Nee</v>
      </c>
      <c r="G15" s="8" t="str">
        <f>Voertuigen!E140</f>
        <v>Diesel</v>
      </c>
      <c r="H15" s="8" t="str">
        <f>Voertuigen!E241</f>
        <v>2019.0</v>
      </c>
      <c r="I15" s="8" t="str">
        <f>Voertuigen!F241</f>
        <v>Mediumgewicht</v>
      </c>
      <c r="J15" s="8" t="str">
        <f>Voertuigen!G241</f>
        <v>Euro-6B</v>
      </c>
      <c r="K15" s="8">
        <f>Voertuigen!E282</f>
        <v>8</v>
      </c>
      <c r="L15" s="8">
        <f>Voertuigen!F191</f>
        <v>8</v>
      </c>
      <c r="M15" s="8">
        <f>Voertuigen!G191</f>
        <v>0</v>
      </c>
      <c r="N15" s="8">
        <f>Voertuigen!H191</f>
        <v>0</v>
      </c>
      <c r="O15" s="8">
        <f>Voertuigen!I191</f>
        <v>0</v>
      </c>
      <c r="P15" s="8">
        <f>Voertuigen!J191</f>
        <v>0</v>
      </c>
      <c r="Q15" s="8">
        <f>Voertuigen!K191</f>
        <v>0</v>
      </c>
      <c r="R15" s="8"/>
      <c r="S15" s="8">
        <f>'Route 8'!F38</f>
        <v>68</v>
      </c>
      <c r="T15" s="8">
        <f>'Route 8'!D3</f>
        <v>271</v>
      </c>
      <c r="U15" s="8">
        <f t="shared" si="0"/>
        <v>18428</v>
      </c>
      <c r="V15" s="8"/>
      <c r="W15" s="49" t="str">
        <f>IF(ISBLANK('Route 8'!D3),"Vul de frequentie van de route in","ok")</f>
        <v>ok</v>
      </c>
      <c r="X15" s="8"/>
      <c r="Y15" s="49"/>
      <c r="Z15" s="49" t="b">
        <f>ISNUMBER(SEARCH("ok",Voertuigen!J241))</f>
        <v>1</v>
      </c>
      <c r="AA15" s="49" t="b">
        <f>ISNUMBER(SEARCH("ok",Voertuigen!I241))</f>
        <v>1</v>
      </c>
      <c r="AB15" s="49" t="b">
        <f>ISNUMBER(SEARCH("ok",Voertuigen!H89))</f>
        <v>1</v>
      </c>
      <c r="AC15" s="49" t="b">
        <f>ISNUMBER(SEARCH("ok",Voertuigen!J89))</f>
        <v>1</v>
      </c>
      <c r="AD15" s="49" t="b">
        <f>ISNUMBER(SEARCH("ok",Voertuigen!F140))</f>
        <v>1</v>
      </c>
      <c r="AE15" s="8"/>
      <c r="AF15" s="8"/>
      <c r="AG15" s="49" t="b">
        <f>ISNUMBER(SEARCH("ok",Voertuigen!H241))</f>
        <v>1</v>
      </c>
      <c r="AH15" s="8" t="b">
        <f>ISNUMBER(SEARCH("ok",Voertuigen!F282))</f>
        <v>1</v>
      </c>
      <c r="AI15" s="8"/>
      <c r="AJ15" s="2"/>
      <c r="AK15" s="39"/>
    </row>
    <row r="16" spans="1:39" ht="15" customHeight="1" x14ac:dyDescent="0.4">
      <c r="A16" s="2"/>
      <c r="B16" s="8" t="s">
        <v>296</v>
      </c>
      <c r="C16" s="8">
        <f>Voertuigen!D90</f>
        <v>0</v>
      </c>
      <c r="D16" s="8" t="str">
        <f>Voertuigen!F90</f>
        <v>_</v>
      </c>
      <c r="E16" s="8">
        <f>Voertuigen!E90</f>
        <v>0</v>
      </c>
      <c r="F16" s="8" t="str">
        <f>Voertuigen!G90</f>
        <v>-</v>
      </c>
      <c r="G16" s="8" t="str">
        <f>Voertuigen!E141</f>
        <v>-</v>
      </c>
      <c r="H16" s="8" t="str">
        <f>Voertuigen!E242</f>
        <v>-</v>
      </c>
      <c r="I16" s="8" t="str">
        <f>Voertuigen!F242</f>
        <v>-</v>
      </c>
      <c r="J16" s="8" t="str">
        <f>Voertuigen!G242</f>
        <v>_</v>
      </c>
      <c r="K16" s="8">
        <f>Voertuigen!E283</f>
        <v>0</v>
      </c>
      <c r="L16" s="8">
        <f>Voertuigen!F192</f>
        <v>0</v>
      </c>
      <c r="M16" s="8">
        <f>Voertuigen!G192</f>
        <v>0</v>
      </c>
      <c r="N16" s="8">
        <f>Voertuigen!H192</f>
        <v>0</v>
      </c>
      <c r="O16" s="8">
        <f>Voertuigen!I192</f>
        <v>0</v>
      </c>
      <c r="P16" s="8">
        <f>Voertuigen!J192</f>
        <v>0</v>
      </c>
      <c r="Q16" s="8">
        <f>Voertuigen!K192</f>
        <v>0</v>
      </c>
      <c r="R16" s="8"/>
      <c r="S16" s="8">
        <f>'Route 9'!F38</f>
        <v>0</v>
      </c>
      <c r="T16" s="8">
        <f>'Route 9'!D3</f>
        <v>0</v>
      </c>
      <c r="U16" s="8">
        <f t="shared" si="0"/>
        <v>0</v>
      </c>
      <c r="V16" s="8"/>
      <c r="W16" s="49" t="str">
        <f>IF(ISBLANK('Route 9'!D3),"Vul de frequentie van de route in","ok")</f>
        <v>Vul de frequentie van de route in</v>
      </c>
      <c r="X16" s="8"/>
      <c r="Y16" s="49"/>
      <c r="Z16" s="49" t="b">
        <f>ISNUMBER(SEARCH("ok",Voertuigen!J242))</f>
        <v>0</v>
      </c>
      <c r="AA16" s="49" t="b">
        <f>ISNUMBER(SEARCH("ok",Voertuigen!I242))</f>
        <v>0</v>
      </c>
      <c r="AB16" s="49" t="b">
        <f>ISNUMBER(SEARCH("ok",Voertuigen!H90))</f>
        <v>0</v>
      </c>
      <c r="AC16" s="49" t="b">
        <f>ISNUMBER(SEARCH("ok",Voertuigen!J90))</f>
        <v>0</v>
      </c>
      <c r="AD16" s="49" t="b">
        <f>ISNUMBER(SEARCH("ok",Voertuigen!F141))</f>
        <v>0</v>
      </c>
      <c r="AE16" s="8"/>
      <c r="AF16" s="8"/>
      <c r="AG16" s="49" t="b">
        <f>ISNUMBER(SEARCH("ok",Voertuigen!H242))</f>
        <v>0</v>
      </c>
      <c r="AH16" s="8" t="b">
        <f>ISNUMBER(SEARCH("ok",Voertuigen!F283))</f>
        <v>0</v>
      </c>
      <c r="AI16" s="8"/>
      <c r="AJ16" s="2"/>
      <c r="AK16" s="39"/>
    </row>
    <row r="17" spans="1:37" ht="15" customHeight="1" x14ac:dyDescent="0.4">
      <c r="A17" s="2"/>
      <c r="B17" s="8" t="s">
        <v>297</v>
      </c>
      <c r="C17" s="8">
        <f>Voertuigen!D91</f>
        <v>0</v>
      </c>
      <c r="D17" s="8" t="str">
        <f>Voertuigen!F91</f>
        <v>_</v>
      </c>
      <c r="E17" s="8">
        <f>Voertuigen!E91</f>
        <v>0</v>
      </c>
      <c r="F17" s="8" t="str">
        <f>Voertuigen!G91</f>
        <v>-</v>
      </c>
      <c r="G17" s="8" t="str">
        <f>Voertuigen!E142</f>
        <v>-</v>
      </c>
      <c r="H17" s="8" t="str">
        <f>Voertuigen!E243</f>
        <v>-</v>
      </c>
      <c r="I17" s="8" t="str">
        <f>Voertuigen!F243</f>
        <v>-</v>
      </c>
      <c r="J17" s="8" t="str">
        <f>Voertuigen!G243</f>
        <v>_</v>
      </c>
      <c r="K17" s="8">
        <f>Voertuigen!E284</f>
        <v>0</v>
      </c>
      <c r="L17" s="8">
        <f>Voertuigen!F193</f>
        <v>0</v>
      </c>
      <c r="M17" s="8">
        <f>Voertuigen!G193</f>
        <v>0</v>
      </c>
      <c r="N17" s="8">
        <f>Voertuigen!H193</f>
        <v>0</v>
      </c>
      <c r="O17" s="8">
        <f>Voertuigen!I193</f>
        <v>0</v>
      </c>
      <c r="P17" s="8">
        <f>Voertuigen!J193</f>
        <v>0</v>
      </c>
      <c r="Q17" s="8">
        <f>Voertuigen!K193</f>
        <v>0</v>
      </c>
      <c r="R17" s="8"/>
      <c r="S17" s="8">
        <f>'Route 10'!F38</f>
        <v>0</v>
      </c>
      <c r="T17" s="8">
        <f>'Route 10'!D3</f>
        <v>0</v>
      </c>
      <c r="U17" s="8">
        <f t="shared" si="0"/>
        <v>0</v>
      </c>
      <c r="V17" s="8"/>
      <c r="W17" s="49" t="str">
        <f>IF(ISBLANK('Route 10'!D3),"Vul de frequentie van de route in","ok")</f>
        <v>Vul de frequentie van de route in</v>
      </c>
      <c r="X17" s="8"/>
      <c r="Y17" s="49"/>
      <c r="Z17" s="49" t="b">
        <f>ISNUMBER(SEARCH("ok",Voertuigen!J243))</f>
        <v>0</v>
      </c>
      <c r="AA17" s="49" t="b">
        <f>ISNUMBER(SEARCH("ok",Voertuigen!I243))</f>
        <v>0</v>
      </c>
      <c r="AB17" s="49" t="b">
        <f>ISNUMBER(SEARCH("ok",Voertuigen!H91))</f>
        <v>0</v>
      </c>
      <c r="AC17" s="49" t="b">
        <f>ISNUMBER(SEARCH("ok",Voertuigen!J91))</f>
        <v>0</v>
      </c>
      <c r="AD17" s="49" t="b">
        <f>ISNUMBER(SEARCH("ok",Voertuigen!F142))</f>
        <v>0</v>
      </c>
      <c r="AE17" s="8"/>
      <c r="AF17" s="8"/>
      <c r="AG17" s="49" t="b">
        <f>ISNUMBER(SEARCH("ok",Voertuigen!H243))</f>
        <v>0</v>
      </c>
      <c r="AH17" s="8" t="b">
        <f>ISNUMBER(SEARCH("ok",Voertuigen!F284))</f>
        <v>0</v>
      </c>
      <c r="AI17" s="8"/>
      <c r="AJ17" s="2"/>
      <c r="AK17" s="39"/>
    </row>
    <row r="18" spans="1:37" ht="15" customHeight="1" x14ac:dyDescent="0.4">
      <c r="A18" s="2"/>
      <c r="B18" s="8" t="s">
        <v>298</v>
      </c>
      <c r="C18" s="8">
        <f>Voertuigen!D92</f>
        <v>0</v>
      </c>
      <c r="D18" s="8" t="str">
        <f>Voertuigen!F92</f>
        <v>_</v>
      </c>
      <c r="E18" s="8">
        <f>Voertuigen!E92</f>
        <v>0</v>
      </c>
      <c r="F18" s="8" t="str">
        <f>Voertuigen!G92</f>
        <v>-</v>
      </c>
      <c r="G18" s="8" t="str">
        <f>Voertuigen!E143</f>
        <v>-</v>
      </c>
      <c r="H18" s="8" t="str">
        <f>Voertuigen!E244</f>
        <v>-</v>
      </c>
      <c r="I18" s="8" t="str">
        <f>Voertuigen!F244</f>
        <v>-</v>
      </c>
      <c r="J18" s="8" t="str">
        <f>Voertuigen!G244</f>
        <v>_</v>
      </c>
      <c r="K18" s="8">
        <f>Voertuigen!E285</f>
        <v>0</v>
      </c>
      <c r="L18" s="8">
        <f>Voertuigen!F194</f>
        <v>0</v>
      </c>
      <c r="M18" s="8">
        <f>Voertuigen!G194</f>
        <v>0</v>
      </c>
      <c r="N18" s="8">
        <f>Voertuigen!H194</f>
        <v>0</v>
      </c>
      <c r="O18" s="8">
        <f>Voertuigen!I194</f>
        <v>0</v>
      </c>
      <c r="P18" s="8">
        <f>Voertuigen!J194</f>
        <v>0</v>
      </c>
      <c r="Q18" s="8">
        <f>Voertuigen!K194</f>
        <v>0</v>
      </c>
      <c r="R18" s="8"/>
      <c r="S18" s="8">
        <f>'Route 11'!F38</f>
        <v>0</v>
      </c>
      <c r="T18" s="8">
        <f>'Route 11'!D3</f>
        <v>0</v>
      </c>
      <c r="U18" s="8">
        <f t="shared" si="0"/>
        <v>0</v>
      </c>
      <c r="V18" s="8"/>
      <c r="W18" s="49" t="str">
        <f>IF(ISBLANK('Route 11'!D3),"Vul de frequentie van de route in","ok")</f>
        <v>Vul de frequentie van de route in</v>
      </c>
      <c r="X18" s="8"/>
      <c r="Y18" s="49"/>
      <c r="Z18" s="49" t="b">
        <f>ISNUMBER(SEARCH("ok",Voertuigen!J244))</f>
        <v>0</v>
      </c>
      <c r="AA18" s="49" t="b">
        <f>ISNUMBER(SEARCH("ok",Voertuigen!I244))</f>
        <v>0</v>
      </c>
      <c r="AB18" s="49" t="b">
        <f>ISNUMBER(SEARCH("ok",Voertuigen!H92))</f>
        <v>0</v>
      </c>
      <c r="AC18" s="49" t="b">
        <f>ISNUMBER(SEARCH("ok",Voertuigen!J92))</f>
        <v>0</v>
      </c>
      <c r="AD18" s="49" t="b">
        <f>ISNUMBER(SEARCH("ok",Voertuigen!F143))</f>
        <v>0</v>
      </c>
      <c r="AE18" s="8"/>
      <c r="AF18" s="8"/>
      <c r="AG18" s="49" t="b">
        <f>ISNUMBER(SEARCH("ok",Voertuigen!H244))</f>
        <v>0</v>
      </c>
      <c r="AH18" s="8" t="b">
        <f>ISNUMBER(SEARCH("ok",Voertuigen!F285))</f>
        <v>0</v>
      </c>
      <c r="AI18" s="8"/>
      <c r="AJ18" s="2"/>
      <c r="AK18" s="39"/>
    </row>
    <row r="19" spans="1:37" ht="15" customHeight="1" x14ac:dyDescent="0.4">
      <c r="A19" s="2"/>
      <c r="B19" s="8" t="s">
        <v>299</v>
      </c>
      <c r="C19" s="8">
        <f>Voertuigen!D93</f>
        <v>0</v>
      </c>
      <c r="D19" s="8" t="str">
        <f>Voertuigen!F93</f>
        <v>_</v>
      </c>
      <c r="E19" s="8">
        <f>Voertuigen!E93</f>
        <v>0</v>
      </c>
      <c r="F19" s="8" t="str">
        <f>Voertuigen!G93</f>
        <v>-</v>
      </c>
      <c r="G19" s="8" t="str">
        <f>Voertuigen!E144</f>
        <v>-</v>
      </c>
      <c r="H19" s="8" t="str">
        <f>Voertuigen!E245</f>
        <v>-</v>
      </c>
      <c r="I19" s="8" t="str">
        <f>Voertuigen!F245</f>
        <v>-</v>
      </c>
      <c r="J19" s="8" t="str">
        <f>Voertuigen!G245</f>
        <v>_</v>
      </c>
      <c r="K19" s="8">
        <f>Voertuigen!E286</f>
        <v>0</v>
      </c>
      <c r="L19" s="8">
        <f>Voertuigen!F195</f>
        <v>0</v>
      </c>
      <c r="M19" s="8">
        <f>Voertuigen!G195</f>
        <v>0</v>
      </c>
      <c r="N19" s="8">
        <f>Voertuigen!H195</f>
        <v>0</v>
      </c>
      <c r="O19" s="8">
        <f>Voertuigen!I195</f>
        <v>0</v>
      </c>
      <c r="P19" s="8">
        <f>Voertuigen!J195</f>
        <v>0</v>
      </c>
      <c r="Q19" s="8">
        <f>Voertuigen!K195</f>
        <v>0</v>
      </c>
      <c r="R19" s="8"/>
      <c r="S19" s="8">
        <f>'Route 12'!F38</f>
        <v>0</v>
      </c>
      <c r="T19" s="8">
        <f>'Route 12'!D3</f>
        <v>0</v>
      </c>
      <c r="U19" s="8">
        <f t="shared" si="0"/>
        <v>0</v>
      </c>
      <c r="V19" s="8"/>
      <c r="W19" s="49" t="str">
        <f>IF(ISBLANK('Route 12'!D3),"Vul de frequentie van de route in","ok")</f>
        <v>Vul de frequentie van de route in</v>
      </c>
      <c r="X19" s="8"/>
      <c r="Y19" s="8"/>
      <c r="Z19" s="49" t="b">
        <f>ISNUMBER(SEARCH("ok",Voertuigen!J245))</f>
        <v>0</v>
      </c>
      <c r="AA19" s="49" t="b">
        <f>ISNUMBER(SEARCH("ok",Voertuigen!I245))</f>
        <v>0</v>
      </c>
      <c r="AB19" s="49" t="b">
        <f>ISNUMBER(SEARCH("ok",Voertuigen!H93))</f>
        <v>0</v>
      </c>
      <c r="AC19" s="49" t="b">
        <f>ISNUMBER(SEARCH("ok",Voertuigen!J93))</f>
        <v>0</v>
      </c>
      <c r="AD19" s="49" t="b">
        <f>ISNUMBER(SEARCH("ok",Voertuigen!F144))</f>
        <v>0</v>
      </c>
      <c r="AE19" s="8"/>
      <c r="AF19" s="8"/>
      <c r="AG19" s="49" t="b">
        <f>ISNUMBER(SEARCH("ok",Voertuigen!H245))</f>
        <v>0</v>
      </c>
      <c r="AH19" s="8" t="b">
        <f>ISNUMBER(SEARCH("ok",Voertuigen!F286))</f>
        <v>0</v>
      </c>
      <c r="AI19" s="8"/>
      <c r="AJ19" s="2"/>
      <c r="AK19" s="39"/>
    </row>
    <row r="20" spans="1:37" ht="15" customHeight="1" x14ac:dyDescent="0.4">
      <c r="A20" s="2"/>
      <c r="B20" s="8" t="s">
        <v>300</v>
      </c>
      <c r="C20" s="8">
        <f>Voertuigen!D94</f>
        <v>0</v>
      </c>
      <c r="D20" s="8" t="str">
        <f>Voertuigen!F94</f>
        <v>_</v>
      </c>
      <c r="E20" s="8">
        <f>Voertuigen!E94</f>
        <v>0</v>
      </c>
      <c r="F20" s="8" t="str">
        <f>Voertuigen!G94</f>
        <v>-</v>
      </c>
      <c r="G20" s="8" t="str">
        <f>Voertuigen!E145</f>
        <v>-</v>
      </c>
      <c r="H20" s="8" t="str">
        <f>Voertuigen!E246</f>
        <v>-</v>
      </c>
      <c r="I20" s="8" t="str">
        <f>Voertuigen!F246</f>
        <v>-</v>
      </c>
      <c r="J20" s="8" t="str">
        <f>Voertuigen!G246</f>
        <v>_</v>
      </c>
      <c r="K20" s="8">
        <f>Voertuigen!E287</f>
        <v>0</v>
      </c>
      <c r="L20" s="8">
        <f>Voertuigen!F196</f>
        <v>0</v>
      </c>
      <c r="M20" s="8">
        <f>Voertuigen!G196</f>
        <v>0</v>
      </c>
      <c r="N20" s="8">
        <f>Voertuigen!H196</f>
        <v>0</v>
      </c>
      <c r="O20" s="8">
        <f>Voertuigen!I196</f>
        <v>0</v>
      </c>
      <c r="P20" s="8">
        <f>Voertuigen!J196</f>
        <v>0</v>
      </c>
      <c r="Q20" s="8">
        <f>Voertuigen!K196</f>
        <v>0</v>
      </c>
      <c r="R20" s="8"/>
      <c r="S20" s="8">
        <f>'Route 13'!F38</f>
        <v>0</v>
      </c>
      <c r="T20" s="8">
        <f>'Route 13'!D3</f>
        <v>0</v>
      </c>
      <c r="U20" s="8">
        <f t="shared" si="0"/>
        <v>0</v>
      </c>
      <c r="V20" s="8"/>
      <c r="W20" s="49" t="str">
        <f>IF(ISBLANK('Route 13'!D3),"Vul de frequentie van de route in","ok")</f>
        <v>Vul de frequentie van de route in</v>
      </c>
      <c r="X20" s="8"/>
      <c r="Y20" s="8"/>
      <c r="Z20" s="49" t="b">
        <f>ISNUMBER(SEARCH("ok",Voertuigen!J246))</f>
        <v>0</v>
      </c>
      <c r="AA20" s="49" t="b">
        <f>ISNUMBER(SEARCH("ok",Voertuigen!I246))</f>
        <v>0</v>
      </c>
      <c r="AB20" s="49" t="b">
        <f>ISNUMBER(SEARCH("ok",Voertuigen!H94))</f>
        <v>0</v>
      </c>
      <c r="AC20" s="49" t="b">
        <f>ISNUMBER(SEARCH("ok",Voertuigen!J94))</f>
        <v>0</v>
      </c>
      <c r="AD20" s="49" t="b">
        <f>ISNUMBER(SEARCH("ok",Voertuigen!F145))</f>
        <v>0</v>
      </c>
      <c r="AE20" s="8"/>
      <c r="AF20" s="8"/>
      <c r="AG20" s="49" t="b">
        <f>ISNUMBER(SEARCH("ok",Voertuigen!H246))</f>
        <v>0</v>
      </c>
      <c r="AH20" s="8" t="b">
        <f>ISNUMBER(SEARCH("ok",Voertuigen!F287))</f>
        <v>0</v>
      </c>
      <c r="AI20" s="8"/>
      <c r="AJ20" s="2"/>
      <c r="AK20" s="39"/>
    </row>
    <row r="21" spans="1:37" ht="15" customHeight="1" x14ac:dyDescent="0.4">
      <c r="A21" s="2"/>
      <c r="B21" s="8" t="s">
        <v>301</v>
      </c>
      <c r="C21" s="8">
        <f>Voertuigen!D95</f>
        <v>0</v>
      </c>
      <c r="D21" s="8" t="str">
        <f>Voertuigen!F95</f>
        <v>_</v>
      </c>
      <c r="E21" s="8">
        <f>Voertuigen!E95</f>
        <v>0</v>
      </c>
      <c r="F21" s="8" t="str">
        <f>Voertuigen!G95</f>
        <v>-</v>
      </c>
      <c r="G21" s="8" t="str">
        <f>Voertuigen!E146</f>
        <v>-</v>
      </c>
      <c r="H21" s="8" t="str">
        <f>Voertuigen!E247</f>
        <v>-</v>
      </c>
      <c r="I21" s="8" t="str">
        <f>Voertuigen!F247</f>
        <v>-</v>
      </c>
      <c r="J21" s="8" t="str">
        <f>Voertuigen!G247</f>
        <v>_</v>
      </c>
      <c r="K21" s="8">
        <f>Voertuigen!E288</f>
        <v>0</v>
      </c>
      <c r="L21" s="8">
        <f>Voertuigen!F197</f>
        <v>0</v>
      </c>
      <c r="M21" s="8">
        <f>Voertuigen!G197</f>
        <v>0</v>
      </c>
      <c r="N21" s="8">
        <f>Voertuigen!H197</f>
        <v>0</v>
      </c>
      <c r="O21" s="8">
        <f>Voertuigen!I197</f>
        <v>0</v>
      </c>
      <c r="P21" s="8">
        <f>Voertuigen!J197</f>
        <v>0</v>
      </c>
      <c r="Q21" s="8">
        <f>Voertuigen!K197</f>
        <v>0</v>
      </c>
      <c r="R21" s="8"/>
      <c r="S21" s="8">
        <f>'Route 14'!F38</f>
        <v>0</v>
      </c>
      <c r="T21" s="8">
        <f>'Route 14'!D3</f>
        <v>0</v>
      </c>
      <c r="U21" s="8">
        <f t="shared" si="0"/>
        <v>0</v>
      </c>
      <c r="V21" s="8"/>
      <c r="W21" s="49" t="str">
        <f>IF(ISBLANK('Route 14'!D3),"Vul de frequentie van de route in","ok")</f>
        <v>Vul de frequentie van de route in</v>
      </c>
      <c r="X21" s="8"/>
      <c r="Y21" s="8"/>
      <c r="Z21" s="49" t="b">
        <f>ISNUMBER(SEARCH("ok",Voertuigen!J247))</f>
        <v>0</v>
      </c>
      <c r="AA21" s="49" t="b">
        <f>ISNUMBER(SEARCH("ok",Voertuigen!I247))</f>
        <v>0</v>
      </c>
      <c r="AB21" s="49" t="b">
        <f>ISNUMBER(SEARCH("ok",Voertuigen!H95))</f>
        <v>0</v>
      </c>
      <c r="AC21" s="49" t="b">
        <f>ISNUMBER(SEARCH("ok",Voertuigen!J95))</f>
        <v>0</v>
      </c>
      <c r="AD21" s="49" t="b">
        <f>ISNUMBER(SEARCH("ok",Voertuigen!F146))</f>
        <v>0</v>
      </c>
      <c r="AE21" s="8"/>
      <c r="AF21" s="8"/>
      <c r="AG21" s="49" t="b">
        <f>ISNUMBER(SEARCH("ok",Voertuigen!H247))</f>
        <v>0</v>
      </c>
      <c r="AH21" s="8" t="b">
        <f>ISNUMBER(SEARCH("ok",Voertuigen!F288))</f>
        <v>0</v>
      </c>
      <c r="AI21" s="8"/>
      <c r="AJ21" s="2"/>
      <c r="AK21" s="39"/>
    </row>
    <row r="22" spans="1:37" ht="15" customHeight="1" x14ac:dyDescent="0.4">
      <c r="A22" s="2"/>
      <c r="B22" s="8" t="s">
        <v>302</v>
      </c>
      <c r="C22" s="8">
        <f>Voertuigen!D96</f>
        <v>0</v>
      </c>
      <c r="D22" s="8" t="str">
        <f>Voertuigen!F96</f>
        <v>_</v>
      </c>
      <c r="E22" s="8">
        <f>Voertuigen!E96</f>
        <v>0</v>
      </c>
      <c r="F22" s="8" t="str">
        <f>Voertuigen!G96</f>
        <v>-</v>
      </c>
      <c r="G22" s="8" t="str">
        <f>Voertuigen!E147</f>
        <v>-</v>
      </c>
      <c r="H22" s="8" t="str">
        <f>Voertuigen!E248</f>
        <v>-</v>
      </c>
      <c r="I22" s="8" t="str">
        <f>Voertuigen!F248</f>
        <v>-</v>
      </c>
      <c r="J22" s="8" t="str">
        <f>Voertuigen!G248</f>
        <v>_</v>
      </c>
      <c r="K22" s="8">
        <f>Voertuigen!E289</f>
        <v>0</v>
      </c>
      <c r="L22" s="8">
        <f>Voertuigen!F198</f>
        <v>0</v>
      </c>
      <c r="M22" s="8">
        <f>Voertuigen!G198</f>
        <v>0</v>
      </c>
      <c r="N22" s="8">
        <f>Voertuigen!H198</f>
        <v>0</v>
      </c>
      <c r="O22" s="8">
        <f>Voertuigen!I198</f>
        <v>0</v>
      </c>
      <c r="P22" s="8">
        <f>Voertuigen!J198</f>
        <v>0</v>
      </c>
      <c r="Q22" s="8">
        <f>Voertuigen!K198</f>
        <v>0</v>
      </c>
      <c r="R22" s="8"/>
      <c r="S22" s="8">
        <f>'Route 15'!F38</f>
        <v>0</v>
      </c>
      <c r="T22" s="8">
        <f>'Route 15'!D3</f>
        <v>0</v>
      </c>
      <c r="U22" s="8">
        <f t="shared" si="0"/>
        <v>0</v>
      </c>
      <c r="V22" s="8"/>
      <c r="W22" s="49" t="str">
        <f>IF(ISBLANK('Route 15'!D3),"Vul de frequentie van de route in","ok")</f>
        <v>Vul de frequentie van de route in</v>
      </c>
      <c r="X22" s="8"/>
      <c r="Y22" s="8"/>
      <c r="Z22" s="49" t="b">
        <f>ISNUMBER(SEARCH("ok",Voertuigen!J248))</f>
        <v>0</v>
      </c>
      <c r="AA22" s="49" t="b">
        <f>ISNUMBER(SEARCH("ok",Voertuigen!I248))</f>
        <v>0</v>
      </c>
      <c r="AB22" s="49" t="b">
        <f>ISNUMBER(SEARCH("ok",Voertuigen!H96))</f>
        <v>0</v>
      </c>
      <c r="AC22" s="49" t="b">
        <f>ISNUMBER(SEARCH("ok",Voertuigen!J96))</f>
        <v>0</v>
      </c>
      <c r="AD22" s="49" t="b">
        <f>ISNUMBER(SEARCH("ok",Voertuigen!F147))</f>
        <v>0</v>
      </c>
      <c r="AE22" s="8"/>
      <c r="AF22" s="8"/>
      <c r="AG22" s="49" t="b">
        <f>ISNUMBER(SEARCH("ok",Voertuigen!H248))</f>
        <v>0</v>
      </c>
      <c r="AH22" s="8" t="b">
        <f>ISNUMBER(SEARCH("ok",Voertuigen!F289))</f>
        <v>0</v>
      </c>
      <c r="AI22" s="8"/>
      <c r="AJ22" s="2"/>
    </row>
    <row r="23" spans="1:37" ht="15" customHeight="1" x14ac:dyDescent="0.4">
      <c r="A23" s="2"/>
      <c r="B23" s="8" t="s">
        <v>303</v>
      </c>
      <c r="C23" s="8">
        <f>Voertuigen!D97</f>
        <v>0</v>
      </c>
      <c r="D23" s="8" t="str">
        <f>Voertuigen!F97</f>
        <v>_</v>
      </c>
      <c r="E23" s="8">
        <f>Voertuigen!E97</f>
        <v>0</v>
      </c>
      <c r="F23" s="8" t="str">
        <f>Voertuigen!G97</f>
        <v>-</v>
      </c>
      <c r="G23" s="8" t="str">
        <f>Voertuigen!E148</f>
        <v>-</v>
      </c>
      <c r="H23" s="8" t="str">
        <f>Voertuigen!E249</f>
        <v>-</v>
      </c>
      <c r="I23" s="8" t="str">
        <f>Voertuigen!F249</f>
        <v>-</v>
      </c>
      <c r="J23" s="8" t="str">
        <f>Voertuigen!G249</f>
        <v>_</v>
      </c>
      <c r="K23" s="8">
        <f>Voertuigen!E290</f>
        <v>0</v>
      </c>
      <c r="L23" s="8">
        <f>Voertuigen!F199</f>
        <v>0</v>
      </c>
      <c r="M23" s="8">
        <f>Voertuigen!G199</f>
        <v>0</v>
      </c>
      <c r="N23" s="8">
        <f>Voertuigen!H199</f>
        <v>0</v>
      </c>
      <c r="O23" s="8">
        <f>Voertuigen!I199</f>
        <v>0</v>
      </c>
      <c r="P23" s="8">
        <f>Voertuigen!J199</f>
        <v>0</v>
      </c>
      <c r="Q23" s="8">
        <f>Voertuigen!K199</f>
        <v>0</v>
      </c>
      <c r="R23" s="8"/>
      <c r="S23" s="8">
        <f>'Route 16'!F38</f>
        <v>0</v>
      </c>
      <c r="T23" s="8">
        <f>'Route 16'!D3</f>
        <v>0</v>
      </c>
      <c r="U23" s="8">
        <f t="shared" si="0"/>
        <v>0</v>
      </c>
      <c r="V23" s="8"/>
      <c r="W23" s="49" t="str">
        <f>IF(ISBLANK('Route 16'!D3),"Vul de frequentie van de route in","ok")</f>
        <v>Vul de frequentie van de route in</v>
      </c>
      <c r="X23" s="8"/>
      <c r="Y23" s="8"/>
      <c r="Z23" s="49" t="b">
        <f>ISNUMBER(SEARCH("ok",Voertuigen!J249))</f>
        <v>0</v>
      </c>
      <c r="AA23" s="49" t="b">
        <f>ISNUMBER(SEARCH("ok",Voertuigen!I249))</f>
        <v>0</v>
      </c>
      <c r="AB23" s="49" t="b">
        <f>ISNUMBER(SEARCH("ok",Voertuigen!H97))</f>
        <v>0</v>
      </c>
      <c r="AC23" s="49" t="b">
        <f>ISNUMBER(SEARCH("ok",Voertuigen!J97))</f>
        <v>0</v>
      </c>
      <c r="AD23" s="49" t="b">
        <f>ISNUMBER(SEARCH("ok",Voertuigen!F148))</f>
        <v>0</v>
      </c>
      <c r="AE23" s="8"/>
      <c r="AF23" s="8"/>
      <c r="AG23" s="49" t="b">
        <f>ISNUMBER(SEARCH("ok",Voertuigen!H249))</f>
        <v>0</v>
      </c>
      <c r="AH23" s="8" t="b">
        <f>ISNUMBER(SEARCH("ok",Voertuigen!F290))</f>
        <v>0</v>
      </c>
      <c r="AI23" s="8"/>
      <c r="AJ23" s="2"/>
      <c r="AK23" s="39"/>
    </row>
    <row r="24" spans="1:37" ht="15" customHeight="1" x14ac:dyDescent="0.4">
      <c r="A24" s="2"/>
      <c r="B24" s="8" t="s">
        <v>304</v>
      </c>
      <c r="C24" s="8">
        <f>Voertuigen!D98</f>
        <v>0</v>
      </c>
      <c r="D24" s="8" t="str">
        <f>Voertuigen!F98</f>
        <v>_</v>
      </c>
      <c r="E24" s="8">
        <f>Voertuigen!E98</f>
        <v>0</v>
      </c>
      <c r="F24" s="8" t="str">
        <f>Voertuigen!G98</f>
        <v>-</v>
      </c>
      <c r="G24" s="8" t="str">
        <f>Voertuigen!E149</f>
        <v>-</v>
      </c>
      <c r="H24" s="8" t="str">
        <f>Voertuigen!E250</f>
        <v>-</v>
      </c>
      <c r="I24" s="8" t="str">
        <f>Voertuigen!F250</f>
        <v>-</v>
      </c>
      <c r="J24" s="8" t="str">
        <f>Voertuigen!G250</f>
        <v>_</v>
      </c>
      <c r="K24" s="8">
        <f>Voertuigen!E291</f>
        <v>0</v>
      </c>
      <c r="L24" s="8">
        <f>Voertuigen!F200</f>
        <v>0</v>
      </c>
      <c r="M24" s="8">
        <f>Voertuigen!G200</f>
        <v>0</v>
      </c>
      <c r="N24" s="8">
        <f>Voertuigen!H200</f>
        <v>0</v>
      </c>
      <c r="O24" s="8">
        <f>Voertuigen!I200</f>
        <v>0</v>
      </c>
      <c r="P24" s="8">
        <f>Voertuigen!J200</f>
        <v>0</v>
      </c>
      <c r="Q24" s="8">
        <f>Voertuigen!K200</f>
        <v>0</v>
      </c>
      <c r="R24" s="8"/>
      <c r="S24" s="8">
        <f>'Route 17'!F38</f>
        <v>0</v>
      </c>
      <c r="T24" s="8">
        <f>'Route 17'!D3</f>
        <v>0</v>
      </c>
      <c r="U24" s="8">
        <f t="shared" si="0"/>
        <v>0</v>
      </c>
      <c r="V24" s="8"/>
      <c r="W24" s="49" t="str">
        <f>IF(ISBLANK('Route 17'!D3),"Vul de frequentie van de route in","ok")</f>
        <v>Vul de frequentie van de route in</v>
      </c>
      <c r="X24" s="8"/>
      <c r="Y24" s="8"/>
      <c r="Z24" s="49" t="b">
        <f>ISNUMBER(SEARCH("ok",Voertuigen!J250))</f>
        <v>0</v>
      </c>
      <c r="AA24" s="49" t="b">
        <f>ISNUMBER(SEARCH("ok",Voertuigen!I250))</f>
        <v>0</v>
      </c>
      <c r="AB24" s="49" t="b">
        <f>ISNUMBER(SEARCH("ok",Voertuigen!H98))</f>
        <v>0</v>
      </c>
      <c r="AC24" s="49" t="b">
        <f>ISNUMBER(SEARCH("ok",Voertuigen!J98))</f>
        <v>0</v>
      </c>
      <c r="AD24" s="49" t="b">
        <f>ISNUMBER(SEARCH("ok",Voertuigen!F149))</f>
        <v>0</v>
      </c>
      <c r="AE24" s="8"/>
      <c r="AF24" s="8"/>
      <c r="AG24" s="49" t="b">
        <f>ISNUMBER(SEARCH("ok",Voertuigen!H250))</f>
        <v>0</v>
      </c>
      <c r="AH24" s="8" t="b">
        <f>ISNUMBER(SEARCH("ok",Voertuigen!F291))</f>
        <v>0</v>
      </c>
      <c r="AI24" s="8"/>
      <c r="AJ24" s="2"/>
      <c r="AK24" s="39"/>
    </row>
    <row r="25" spans="1:37" ht="15" customHeight="1" x14ac:dyDescent="0.4">
      <c r="A25" s="2"/>
      <c r="B25" s="8" t="s">
        <v>305</v>
      </c>
      <c r="C25" s="8">
        <f>Voertuigen!D99</f>
        <v>0</v>
      </c>
      <c r="D25" s="8" t="str">
        <f>Voertuigen!F99</f>
        <v>_</v>
      </c>
      <c r="E25" s="8">
        <f>Voertuigen!E99</f>
        <v>0</v>
      </c>
      <c r="F25" s="8" t="str">
        <f>Voertuigen!G99</f>
        <v>-</v>
      </c>
      <c r="G25" s="8" t="str">
        <f>Voertuigen!E150</f>
        <v>-</v>
      </c>
      <c r="H25" s="8" t="str">
        <f>Voertuigen!E251</f>
        <v>-</v>
      </c>
      <c r="I25" s="8" t="str">
        <f>Voertuigen!F251</f>
        <v>-</v>
      </c>
      <c r="J25" s="8" t="str">
        <f>Voertuigen!G251</f>
        <v>_</v>
      </c>
      <c r="K25" s="8">
        <f>Voertuigen!E292</f>
        <v>0</v>
      </c>
      <c r="L25" s="8">
        <f>Voertuigen!F201</f>
        <v>0</v>
      </c>
      <c r="M25" s="8">
        <f>Voertuigen!G201</f>
        <v>0</v>
      </c>
      <c r="N25" s="8">
        <f>Voertuigen!H201</f>
        <v>0</v>
      </c>
      <c r="O25" s="8">
        <f>Voertuigen!I201</f>
        <v>0</v>
      </c>
      <c r="P25" s="8">
        <f>Voertuigen!J201</f>
        <v>0</v>
      </c>
      <c r="Q25" s="8">
        <f>Voertuigen!K201</f>
        <v>0</v>
      </c>
      <c r="R25" s="8"/>
      <c r="S25" s="8">
        <f>'Route 18'!F38</f>
        <v>0</v>
      </c>
      <c r="T25" s="8">
        <f>'Route 18'!D3</f>
        <v>0</v>
      </c>
      <c r="U25" s="8">
        <f t="shared" si="0"/>
        <v>0</v>
      </c>
      <c r="V25" s="8"/>
      <c r="W25" s="49" t="str">
        <f>IF(ISBLANK('Route 18'!D3),"Vul de frequentie van de route in","ok")</f>
        <v>Vul de frequentie van de route in</v>
      </c>
      <c r="X25" s="8"/>
      <c r="Y25" s="8"/>
      <c r="Z25" s="49" t="b">
        <f>ISNUMBER(SEARCH("ok",Voertuigen!J251))</f>
        <v>0</v>
      </c>
      <c r="AA25" s="49" t="b">
        <f>ISNUMBER(SEARCH("ok",Voertuigen!I251))</f>
        <v>0</v>
      </c>
      <c r="AB25" s="49" t="b">
        <f>ISNUMBER(SEARCH("ok",Voertuigen!H99))</f>
        <v>0</v>
      </c>
      <c r="AC25" s="49" t="b">
        <f>ISNUMBER(SEARCH("ok",Voertuigen!J99))</f>
        <v>0</v>
      </c>
      <c r="AD25" s="49" t="b">
        <f>ISNUMBER(SEARCH("ok",Voertuigen!F150))</f>
        <v>0</v>
      </c>
      <c r="AE25" s="8"/>
      <c r="AF25" s="8"/>
      <c r="AG25" s="49" t="b">
        <f>ISNUMBER(SEARCH("ok",Voertuigen!H251))</f>
        <v>0</v>
      </c>
      <c r="AH25" s="8" t="b">
        <f>ISNUMBER(SEARCH("ok",Voertuigen!F292))</f>
        <v>0</v>
      </c>
      <c r="AI25" s="8"/>
      <c r="AJ25" s="2"/>
      <c r="AK25" s="39"/>
    </row>
    <row r="26" spans="1:37" ht="15" customHeight="1" x14ac:dyDescent="0.4">
      <c r="A26" s="2"/>
      <c r="B26" s="8" t="s">
        <v>306</v>
      </c>
      <c r="C26" s="8">
        <f>Voertuigen!D100</f>
        <v>0</v>
      </c>
      <c r="D26" s="8" t="str">
        <f>Voertuigen!F100</f>
        <v>_</v>
      </c>
      <c r="E26" s="8">
        <f>Voertuigen!E100</f>
        <v>0</v>
      </c>
      <c r="F26" s="8" t="str">
        <f>Voertuigen!G100</f>
        <v>-</v>
      </c>
      <c r="G26" s="8" t="str">
        <f>Voertuigen!E151</f>
        <v>-</v>
      </c>
      <c r="H26" s="8" t="str">
        <f>Voertuigen!E252</f>
        <v>-</v>
      </c>
      <c r="I26" s="8" t="str">
        <f>Voertuigen!F252</f>
        <v>-</v>
      </c>
      <c r="J26" s="8" t="str">
        <f>Voertuigen!G252</f>
        <v>_</v>
      </c>
      <c r="K26" s="8">
        <f>Voertuigen!E293</f>
        <v>0</v>
      </c>
      <c r="L26" s="8">
        <f>Voertuigen!F202</f>
        <v>0</v>
      </c>
      <c r="M26" s="8">
        <f>Voertuigen!G202</f>
        <v>0</v>
      </c>
      <c r="N26" s="8">
        <f>Voertuigen!H202</f>
        <v>0</v>
      </c>
      <c r="O26" s="8">
        <f>Voertuigen!I202</f>
        <v>0</v>
      </c>
      <c r="P26" s="8">
        <f>Voertuigen!J202</f>
        <v>0</v>
      </c>
      <c r="Q26" s="8">
        <f>Voertuigen!K202</f>
        <v>0</v>
      </c>
      <c r="R26" s="8"/>
      <c r="S26" s="8">
        <f>'Route 19'!F38</f>
        <v>0</v>
      </c>
      <c r="T26" s="8">
        <f>'Route 19'!D3</f>
        <v>0</v>
      </c>
      <c r="U26" s="8">
        <f t="shared" si="0"/>
        <v>0</v>
      </c>
      <c r="V26" s="8"/>
      <c r="W26" s="49" t="str">
        <f>IF(ISBLANK('Route 19'!D3),"Vul de frequentie van de route in","ok")</f>
        <v>Vul de frequentie van de route in</v>
      </c>
      <c r="X26" s="8"/>
      <c r="Y26" s="8"/>
      <c r="Z26" s="49" t="b">
        <f>ISNUMBER(SEARCH("ok",Voertuigen!J252))</f>
        <v>0</v>
      </c>
      <c r="AA26" s="49" t="b">
        <f>ISNUMBER(SEARCH("ok",Voertuigen!I252))</f>
        <v>0</v>
      </c>
      <c r="AB26" s="49" t="b">
        <f>ISNUMBER(SEARCH("ok",Voertuigen!H100))</f>
        <v>0</v>
      </c>
      <c r="AC26" s="49" t="b">
        <f>ISNUMBER(SEARCH("ok",Voertuigen!J100))</f>
        <v>0</v>
      </c>
      <c r="AD26" s="49" t="b">
        <f>ISNUMBER(SEARCH("ok",Voertuigen!F151))</f>
        <v>0</v>
      </c>
      <c r="AE26" s="8"/>
      <c r="AF26" s="8"/>
      <c r="AG26" s="49" t="b">
        <f>ISNUMBER(SEARCH("ok",Voertuigen!H252))</f>
        <v>0</v>
      </c>
      <c r="AH26" s="8" t="b">
        <f>ISNUMBER(SEARCH("ok",Voertuigen!F293))</f>
        <v>0</v>
      </c>
      <c r="AI26" s="8"/>
      <c r="AJ26" s="2"/>
      <c r="AK26" s="39"/>
    </row>
    <row r="27" spans="1:37" ht="15" customHeight="1" x14ac:dyDescent="0.4">
      <c r="A27" s="2"/>
      <c r="B27" s="8" t="s">
        <v>307</v>
      </c>
      <c r="C27" s="8">
        <f>Voertuigen!D101</f>
        <v>0</v>
      </c>
      <c r="D27" s="8" t="str">
        <f>Voertuigen!F101</f>
        <v>_</v>
      </c>
      <c r="E27" s="8">
        <f>Voertuigen!E101</f>
        <v>0</v>
      </c>
      <c r="F27" s="8" t="str">
        <f>Voertuigen!G101</f>
        <v>-</v>
      </c>
      <c r="G27" s="8" t="str">
        <f>Voertuigen!E152</f>
        <v>-</v>
      </c>
      <c r="H27" s="8" t="str">
        <f>Voertuigen!E253</f>
        <v>-</v>
      </c>
      <c r="I27" s="8" t="str">
        <f>Voertuigen!F253</f>
        <v>-</v>
      </c>
      <c r="J27" s="8" t="str">
        <f>Voertuigen!G253</f>
        <v>_</v>
      </c>
      <c r="K27" s="8">
        <f>Voertuigen!E294</f>
        <v>0</v>
      </c>
      <c r="L27" s="8">
        <f>Voertuigen!F203</f>
        <v>0</v>
      </c>
      <c r="M27" s="8">
        <f>Voertuigen!G203</f>
        <v>0</v>
      </c>
      <c r="N27" s="8">
        <f>Voertuigen!H203</f>
        <v>0</v>
      </c>
      <c r="O27" s="8">
        <f>Voertuigen!I203</f>
        <v>0</v>
      </c>
      <c r="P27" s="8">
        <f>Voertuigen!J203</f>
        <v>0</v>
      </c>
      <c r="Q27" s="8">
        <f>Voertuigen!K203</f>
        <v>0</v>
      </c>
      <c r="R27" s="8"/>
      <c r="S27" s="8">
        <f>'Route 20'!F38</f>
        <v>0</v>
      </c>
      <c r="T27" s="8">
        <f>'Route 20'!D3</f>
        <v>0</v>
      </c>
      <c r="U27" s="8">
        <f t="shared" si="0"/>
        <v>0</v>
      </c>
      <c r="V27" s="8"/>
      <c r="W27" s="49" t="str">
        <f>IF(ISBLANK('Route 20'!D3),"Vul de frequentie van de route in","ok")</f>
        <v>Vul de frequentie van de route in</v>
      </c>
      <c r="X27" s="8"/>
      <c r="Y27" s="8"/>
      <c r="Z27" s="49" t="b">
        <f>ISNUMBER(SEARCH("ok",Voertuigen!J253))</f>
        <v>0</v>
      </c>
      <c r="AA27" s="49" t="b">
        <f>ISNUMBER(SEARCH("ok",Voertuigen!I253))</f>
        <v>0</v>
      </c>
      <c r="AB27" s="49" t="b">
        <f>ISNUMBER(SEARCH("ok",Voertuigen!H101))</f>
        <v>0</v>
      </c>
      <c r="AC27" s="49" t="b">
        <f>ISNUMBER(SEARCH("ok",Voertuigen!J101))</f>
        <v>0</v>
      </c>
      <c r="AD27" s="49" t="b">
        <f>ISNUMBER(SEARCH("ok",Voertuigen!F152))</f>
        <v>0</v>
      </c>
      <c r="AE27" s="8"/>
      <c r="AF27" s="8"/>
      <c r="AG27" s="49" t="b">
        <f>ISNUMBER(SEARCH("ok",Voertuigen!H253))</f>
        <v>0</v>
      </c>
      <c r="AH27" s="8" t="b">
        <f>ISNUMBER(SEARCH("ok",Voertuigen!F294))</f>
        <v>0</v>
      </c>
      <c r="AI27" s="8"/>
      <c r="AJ27" s="2"/>
      <c r="AK27" s="39"/>
    </row>
    <row r="28" spans="1:37" ht="15" customHeight="1" x14ac:dyDescent="0.4">
      <c r="A28" s="2"/>
      <c r="B28" s="8" t="s">
        <v>308</v>
      </c>
      <c r="C28" s="8">
        <f>Voertuigen!D102</f>
        <v>0</v>
      </c>
      <c r="D28" s="8" t="str">
        <f>Voertuigen!F102</f>
        <v>_</v>
      </c>
      <c r="E28" s="8">
        <f>Voertuigen!E102</f>
        <v>0</v>
      </c>
      <c r="F28" s="8" t="str">
        <f>Voertuigen!G102</f>
        <v>-</v>
      </c>
      <c r="G28" s="8" t="str">
        <f>Voertuigen!E153</f>
        <v>-</v>
      </c>
      <c r="H28" s="8" t="str">
        <f>Voertuigen!E254</f>
        <v>-</v>
      </c>
      <c r="I28" s="8" t="str">
        <f>Voertuigen!F254</f>
        <v>-</v>
      </c>
      <c r="J28" s="8" t="str">
        <f>Voertuigen!G254</f>
        <v>_</v>
      </c>
      <c r="K28" s="8">
        <f>Voertuigen!E295</f>
        <v>0</v>
      </c>
      <c r="L28" s="8">
        <f>Voertuigen!F204</f>
        <v>0</v>
      </c>
      <c r="M28" s="8">
        <f>Voertuigen!G204</f>
        <v>0</v>
      </c>
      <c r="N28" s="8">
        <f>Voertuigen!H204</f>
        <v>0</v>
      </c>
      <c r="O28" s="8">
        <f>Voertuigen!I204</f>
        <v>0</v>
      </c>
      <c r="P28" s="8">
        <f>Voertuigen!J204</f>
        <v>0</v>
      </c>
      <c r="Q28" s="8">
        <f>Voertuigen!K204</f>
        <v>0</v>
      </c>
      <c r="R28" s="8"/>
      <c r="S28" s="8">
        <f>'Route 21'!F38</f>
        <v>0</v>
      </c>
      <c r="T28" s="8">
        <f>'Route 21'!D3</f>
        <v>0</v>
      </c>
      <c r="U28" s="8">
        <f t="shared" si="0"/>
        <v>0</v>
      </c>
      <c r="V28" s="8"/>
      <c r="W28" s="49" t="str">
        <f>IF(ISBLANK('Route 21'!D3),"Vul de frequentie van de route in","ok")</f>
        <v>Vul de frequentie van de route in</v>
      </c>
      <c r="X28" s="8"/>
      <c r="Y28" s="8"/>
      <c r="Z28" s="49" t="b">
        <f>ISNUMBER(SEARCH("ok",Voertuigen!J254))</f>
        <v>0</v>
      </c>
      <c r="AA28" s="49" t="b">
        <f>ISNUMBER(SEARCH("ok",Voertuigen!I254))</f>
        <v>0</v>
      </c>
      <c r="AB28" s="49" t="b">
        <f>ISNUMBER(SEARCH("ok",Voertuigen!H102))</f>
        <v>0</v>
      </c>
      <c r="AC28" s="49" t="b">
        <f>ISNUMBER(SEARCH("ok",Voertuigen!J102))</f>
        <v>0</v>
      </c>
      <c r="AD28" s="49" t="b">
        <f>ISNUMBER(SEARCH("ok",Voertuigen!F153))</f>
        <v>0</v>
      </c>
      <c r="AE28" s="8"/>
      <c r="AF28" s="8"/>
      <c r="AG28" s="49" t="b">
        <f>ISNUMBER(SEARCH("ok",Voertuigen!H254))</f>
        <v>0</v>
      </c>
      <c r="AH28" s="8" t="b">
        <f>ISNUMBER(SEARCH("ok",Voertuigen!F295))</f>
        <v>0</v>
      </c>
      <c r="AI28" s="8"/>
      <c r="AJ28" s="2"/>
      <c r="AK28" s="39"/>
    </row>
    <row r="29" spans="1:37" ht="15" customHeight="1" x14ac:dyDescent="0.4">
      <c r="A29" s="2"/>
      <c r="B29" s="8" t="s">
        <v>309</v>
      </c>
      <c r="C29" s="8">
        <f>Voertuigen!D103</f>
        <v>0</v>
      </c>
      <c r="D29" s="8" t="str">
        <f>Voertuigen!F103</f>
        <v>_</v>
      </c>
      <c r="E29" s="8">
        <f>Voertuigen!E103</f>
        <v>0</v>
      </c>
      <c r="F29" s="8" t="str">
        <f>Voertuigen!G103</f>
        <v>-</v>
      </c>
      <c r="G29" s="8" t="str">
        <f>Voertuigen!E154</f>
        <v>-</v>
      </c>
      <c r="H29" s="8" t="str">
        <f>Voertuigen!E255</f>
        <v>-</v>
      </c>
      <c r="I29" s="8" t="str">
        <f>Voertuigen!F255</f>
        <v>-</v>
      </c>
      <c r="J29" s="8" t="str">
        <f>Voertuigen!G255</f>
        <v>_</v>
      </c>
      <c r="K29" s="8">
        <f>Voertuigen!E296</f>
        <v>0</v>
      </c>
      <c r="L29" s="8">
        <f>Voertuigen!F205</f>
        <v>0</v>
      </c>
      <c r="M29" s="8">
        <f>Voertuigen!G205</f>
        <v>0</v>
      </c>
      <c r="N29" s="8">
        <f>Voertuigen!H205</f>
        <v>0</v>
      </c>
      <c r="O29" s="8">
        <f>Voertuigen!I205</f>
        <v>0</v>
      </c>
      <c r="P29" s="8">
        <f>Voertuigen!J205</f>
        <v>0</v>
      </c>
      <c r="Q29" s="8">
        <f>Voertuigen!K205</f>
        <v>0</v>
      </c>
      <c r="R29" s="8"/>
      <c r="S29" s="8">
        <f>'Route 22'!F38</f>
        <v>0</v>
      </c>
      <c r="T29" s="8">
        <f>'Route 22'!D3</f>
        <v>0</v>
      </c>
      <c r="U29" s="8">
        <f t="shared" si="0"/>
        <v>0</v>
      </c>
      <c r="V29" s="8"/>
      <c r="W29" s="49" t="str">
        <f>IF(ISBLANK('Route 22'!D3),"Vul de frequentie van de route in","ok")</f>
        <v>Vul de frequentie van de route in</v>
      </c>
      <c r="X29" s="8"/>
      <c r="Y29" s="8"/>
      <c r="Z29" s="49" t="b">
        <f>ISNUMBER(SEARCH("ok",Voertuigen!J255))</f>
        <v>0</v>
      </c>
      <c r="AA29" s="49" t="b">
        <f>ISNUMBER(SEARCH("ok",Voertuigen!I255))</f>
        <v>0</v>
      </c>
      <c r="AB29" s="49" t="b">
        <f>ISNUMBER(SEARCH("ok",Voertuigen!H103))</f>
        <v>0</v>
      </c>
      <c r="AC29" s="49" t="b">
        <f>ISNUMBER(SEARCH("ok",Voertuigen!J103))</f>
        <v>0</v>
      </c>
      <c r="AD29" s="49" t="b">
        <f>ISNUMBER(SEARCH("ok",Voertuigen!F154))</f>
        <v>0</v>
      </c>
      <c r="AE29" s="8"/>
      <c r="AF29" s="8"/>
      <c r="AG29" s="49" t="b">
        <f>ISNUMBER(SEARCH("ok",Voertuigen!H255))</f>
        <v>0</v>
      </c>
      <c r="AH29" s="8" t="b">
        <f>ISNUMBER(SEARCH("ok",Voertuigen!F296))</f>
        <v>0</v>
      </c>
      <c r="AI29" s="8"/>
      <c r="AJ29" s="2"/>
      <c r="AK29" s="39"/>
    </row>
    <row r="30" spans="1:37" ht="15" customHeight="1" x14ac:dyDescent="0.4">
      <c r="A30" s="2"/>
      <c r="B30" s="8" t="s">
        <v>310</v>
      </c>
      <c r="C30" s="8">
        <f>Voertuigen!D104</f>
        <v>0</v>
      </c>
      <c r="D30" s="8" t="str">
        <f>Voertuigen!F104</f>
        <v>_</v>
      </c>
      <c r="E30" s="8">
        <f>Voertuigen!E104</f>
        <v>0</v>
      </c>
      <c r="F30" s="8" t="str">
        <f>Voertuigen!G104</f>
        <v>-</v>
      </c>
      <c r="G30" s="8" t="str">
        <f>Voertuigen!E155</f>
        <v>-</v>
      </c>
      <c r="H30" s="8" t="str">
        <f>Voertuigen!E256</f>
        <v>-</v>
      </c>
      <c r="I30" s="8" t="str">
        <f>Voertuigen!F256</f>
        <v>-</v>
      </c>
      <c r="J30" s="8" t="str">
        <f>Voertuigen!G256</f>
        <v>_</v>
      </c>
      <c r="K30" s="8">
        <f>Voertuigen!E297</f>
        <v>0</v>
      </c>
      <c r="L30" s="8">
        <f>Voertuigen!F206</f>
        <v>0</v>
      </c>
      <c r="M30" s="8">
        <f>Voertuigen!G206</f>
        <v>0</v>
      </c>
      <c r="N30" s="8">
        <f>Voertuigen!H206</f>
        <v>0</v>
      </c>
      <c r="O30" s="8">
        <f>Voertuigen!I206</f>
        <v>0</v>
      </c>
      <c r="P30" s="8">
        <f>Voertuigen!J206</f>
        <v>0</v>
      </c>
      <c r="Q30" s="8">
        <f>Voertuigen!K206</f>
        <v>0</v>
      </c>
      <c r="R30" s="8"/>
      <c r="S30" s="8">
        <f>'Route 23'!F38</f>
        <v>0</v>
      </c>
      <c r="T30" s="8">
        <f>'Route 23'!D3</f>
        <v>0</v>
      </c>
      <c r="U30" s="8">
        <f t="shared" si="0"/>
        <v>0</v>
      </c>
      <c r="V30" s="8"/>
      <c r="W30" s="49" t="str">
        <f>IF(ISBLANK('Route 23'!D3),"Vul de frequentie van de route in","ok")</f>
        <v>Vul de frequentie van de route in</v>
      </c>
      <c r="X30" s="8"/>
      <c r="Y30" s="8"/>
      <c r="Z30" s="49" t="b">
        <f>ISNUMBER(SEARCH("ok",Voertuigen!J256))</f>
        <v>0</v>
      </c>
      <c r="AA30" s="49" t="b">
        <f>ISNUMBER(SEARCH("ok",Voertuigen!I256))</f>
        <v>0</v>
      </c>
      <c r="AB30" s="49" t="b">
        <f>ISNUMBER(SEARCH("ok",Voertuigen!H104))</f>
        <v>0</v>
      </c>
      <c r="AC30" s="49" t="b">
        <f>ISNUMBER(SEARCH("ok",Voertuigen!J104))</f>
        <v>0</v>
      </c>
      <c r="AD30" s="49" t="b">
        <f>ISNUMBER(SEARCH("ok",Voertuigen!F155))</f>
        <v>0</v>
      </c>
      <c r="AE30" s="8"/>
      <c r="AF30" s="8"/>
      <c r="AG30" s="49" t="b">
        <f>ISNUMBER(SEARCH("ok",Voertuigen!H256))</f>
        <v>0</v>
      </c>
      <c r="AH30" s="8" t="b">
        <f>ISNUMBER(SEARCH("ok",Voertuigen!F297))</f>
        <v>0</v>
      </c>
      <c r="AI30" s="8"/>
      <c r="AJ30" s="2"/>
      <c r="AK30" s="39"/>
    </row>
    <row r="31" spans="1:37" ht="15" customHeight="1" x14ac:dyDescent="0.4">
      <c r="A31" s="2"/>
      <c r="B31" s="8" t="s">
        <v>311</v>
      </c>
      <c r="C31" s="8">
        <f>Voertuigen!D105</f>
        <v>0</v>
      </c>
      <c r="D31" s="8" t="str">
        <f>Voertuigen!F105</f>
        <v>_</v>
      </c>
      <c r="E31" s="8">
        <f>Voertuigen!E105</f>
        <v>0</v>
      </c>
      <c r="F31" s="8" t="str">
        <f>Voertuigen!G105</f>
        <v>-</v>
      </c>
      <c r="G31" s="8" t="str">
        <f>Voertuigen!E156</f>
        <v>-</v>
      </c>
      <c r="H31" s="8" t="str">
        <f>Voertuigen!E257</f>
        <v>-</v>
      </c>
      <c r="I31" s="8" t="str">
        <f>Voertuigen!F257</f>
        <v>-</v>
      </c>
      <c r="J31" s="8" t="str">
        <f>Voertuigen!G257</f>
        <v>_</v>
      </c>
      <c r="K31" s="8">
        <f>Voertuigen!E298</f>
        <v>0</v>
      </c>
      <c r="L31" s="8">
        <f>Voertuigen!F207</f>
        <v>0</v>
      </c>
      <c r="M31" s="8">
        <f>Voertuigen!G207</f>
        <v>0</v>
      </c>
      <c r="N31" s="8">
        <f>Voertuigen!H207</f>
        <v>0</v>
      </c>
      <c r="O31" s="8">
        <f>Voertuigen!I207</f>
        <v>0</v>
      </c>
      <c r="P31" s="8">
        <f>Voertuigen!J207</f>
        <v>0</v>
      </c>
      <c r="Q31" s="8">
        <f>Voertuigen!K207</f>
        <v>0</v>
      </c>
      <c r="R31" s="8"/>
      <c r="S31" s="8">
        <f>'Route 24'!F38</f>
        <v>0</v>
      </c>
      <c r="T31" s="8">
        <f>'Route 24'!D3</f>
        <v>0</v>
      </c>
      <c r="U31" s="8">
        <f t="shared" si="0"/>
        <v>0</v>
      </c>
      <c r="V31" s="8"/>
      <c r="W31" s="49" t="str">
        <f>IF(ISBLANK('Route 24'!D3),"Vul de frequentie van de route in","ok")</f>
        <v>Vul de frequentie van de route in</v>
      </c>
      <c r="X31" s="8"/>
      <c r="Y31" s="8"/>
      <c r="Z31" s="49" t="b">
        <f>ISNUMBER(SEARCH("ok",Voertuigen!J257))</f>
        <v>0</v>
      </c>
      <c r="AA31" s="49" t="b">
        <f>ISNUMBER(SEARCH("ok",Voertuigen!I257))</f>
        <v>0</v>
      </c>
      <c r="AB31" s="49" t="b">
        <f>ISNUMBER(SEARCH("ok",Voertuigen!H105))</f>
        <v>0</v>
      </c>
      <c r="AC31" s="49" t="b">
        <f>ISNUMBER(SEARCH("ok",Voertuigen!J105))</f>
        <v>0</v>
      </c>
      <c r="AD31" s="49" t="b">
        <f>ISNUMBER(SEARCH("ok",Voertuigen!F156))</f>
        <v>0</v>
      </c>
      <c r="AE31" s="8"/>
      <c r="AF31" s="8"/>
      <c r="AG31" s="49" t="b">
        <f>ISNUMBER(SEARCH("ok",Voertuigen!H257))</f>
        <v>0</v>
      </c>
      <c r="AH31" s="8" t="b">
        <f>ISNUMBER(SEARCH("ok",Voertuigen!F298))</f>
        <v>0</v>
      </c>
      <c r="AI31" s="8"/>
      <c r="AJ31" s="2"/>
      <c r="AK31" s="39"/>
    </row>
    <row r="32" spans="1:37" ht="15" customHeight="1" x14ac:dyDescent="0.4">
      <c r="A32" s="2"/>
      <c r="B32" s="8" t="s">
        <v>312</v>
      </c>
      <c r="C32" s="8">
        <f>Voertuigen!D106</f>
        <v>0</v>
      </c>
      <c r="D32" s="8" t="str">
        <f>Voertuigen!F106</f>
        <v>_</v>
      </c>
      <c r="E32" s="8">
        <f>Voertuigen!E106</f>
        <v>0</v>
      </c>
      <c r="F32" s="8" t="str">
        <f>Voertuigen!G106</f>
        <v>-</v>
      </c>
      <c r="G32" s="8" t="str">
        <f>Voertuigen!E157</f>
        <v>-</v>
      </c>
      <c r="H32" s="8" t="str">
        <f>Voertuigen!E258</f>
        <v>-</v>
      </c>
      <c r="I32" s="8" t="str">
        <f>Voertuigen!F258</f>
        <v>-</v>
      </c>
      <c r="J32" s="8" t="str">
        <f>Voertuigen!G258</f>
        <v>_</v>
      </c>
      <c r="K32" s="8">
        <f>Voertuigen!E299</f>
        <v>0</v>
      </c>
      <c r="L32" s="8">
        <f>Voertuigen!F208</f>
        <v>0</v>
      </c>
      <c r="M32" s="8">
        <f>Voertuigen!G208</f>
        <v>0</v>
      </c>
      <c r="N32" s="8">
        <f>Voertuigen!H208</f>
        <v>0</v>
      </c>
      <c r="O32" s="8">
        <f>Voertuigen!I208</f>
        <v>0</v>
      </c>
      <c r="P32" s="8">
        <f>Voertuigen!J208</f>
        <v>0</v>
      </c>
      <c r="Q32" s="8">
        <f>Voertuigen!K208</f>
        <v>0</v>
      </c>
      <c r="R32" s="8"/>
      <c r="S32" s="8">
        <f>'Route 25'!F38</f>
        <v>0</v>
      </c>
      <c r="T32" s="8">
        <f>'Route 25'!D3</f>
        <v>0</v>
      </c>
      <c r="U32" s="8">
        <f t="shared" si="0"/>
        <v>0</v>
      </c>
      <c r="V32" s="8"/>
      <c r="W32" s="49" t="str">
        <f>IF(ISBLANK('Route 25'!D3),"Vul de frequentie van de route in","ok")</f>
        <v>Vul de frequentie van de route in</v>
      </c>
      <c r="X32" s="8"/>
      <c r="Y32" s="8"/>
      <c r="Z32" s="49" t="b">
        <f>ISNUMBER(SEARCH("ok",Voertuigen!J258))</f>
        <v>0</v>
      </c>
      <c r="AA32" s="49" t="b">
        <f>ISNUMBER(SEARCH("ok",Voertuigen!I258))</f>
        <v>0</v>
      </c>
      <c r="AB32" s="49" t="b">
        <f>ISNUMBER(SEARCH("ok",Voertuigen!H106))</f>
        <v>0</v>
      </c>
      <c r="AC32" s="49" t="b">
        <f>ISNUMBER(SEARCH("ok",Voertuigen!J106))</f>
        <v>0</v>
      </c>
      <c r="AD32" s="49" t="b">
        <f>ISNUMBER(SEARCH("ok",Voertuigen!F157))</f>
        <v>0</v>
      </c>
      <c r="AE32" s="8"/>
      <c r="AF32" s="8"/>
      <c r="AG32" s="49" t="b">
        <f>ISNUMBER(SEARCH("ok",Voertuigen!H258))</f>
        <v>0</v>
      </c>
      <c r="AH32" s="8" t="b">
        <f>ISNUMBER(SEARCH("ok",Voertuigen!F299))</f>
        <v>0</v>
      </c>
      <c r="AI32" s="8"/>
      <c r="AJ32" s="2"/>
      <c r="AK32" s="39"/>
    </row>
    <row r="33" spans="1:245" ht="15" customHeight="1" x14ac:dyDescent="0.4">
      <c r="A33" s="2"/>
      <c r="B33" s="8" t="s">
        <v>313</v>
      </c>
      <c r="C33" s="8">
        <f>Voertuigen!D107</f>
        <v>0</v>
      </c>
      <c r="D33" s="8" t="str">
        <f>Voertuigen!F107</f>
        <v>_</v>
      </c>
      <c r="E33" s="8">
        <f>Voertuigen!E107</f>
        <v>0</v>
      </c>
      <c r="F33" s="8" t="str">
        <f>Voertuigen!G107</f>
        <v>-</v>
      </c>
      <c r="G33" s="8" t="str">
        <f>Voertuigen!E158</f>
        <v>-</v>
      </c>
      <c r="H33" s="8" t="str">
        <f>Voertuigen!E259</f>
        <v>-</v>
      </c>
      <c r="I33" s="8" t="str">
        <f>Voertuigen!F259</f>
        <v>-</v>
      </c>
      <c r="J33" s="8" t="str">
        <f>Voertuigen!G259</f>
        <v>_</v>
      </c>
      <c r="K33" s="8">
        <f>Voertuigen!E300</f>
        <v>0</v>
      </c>
      <c r="L33" s="8">
        <f>Voertuigen!F209</f>
        <v>0</v>
      </c>
      <c r="M33" s="8">
        <f>Voertuigen!G209</f>
        <v>0</v>
      </c>
      <c r="N33" s="8">
        <f>Voertuigen!H209</f>
        <v>0</v>
      </c>
      <c r="O33" s="8">
        <f>Voertuigen!I209</f>
        <v>0</v>
      </c>
      <c r="P33" s="8">
        <f>Voertuigen!J209</f>
        <v>0</v>
      </c>
      <c r="Q33" s="8">
        <f>Voertuigen!K209</f>
        <v>0</v>
      </c>
      <c r="R33" s="8" t="str">
        <f>Voertuigen!L209</f>
        <v/>
      </c>
      <c r="S33" s="8">
        <f>'Route 26'!F38</f>
        <v>0</v>
      </c>
      <c r="T33" s="8">
        <f>'Route 26'!D3</f>
        <v>0</v>
      </c>
      <c r="U33" s="8">
        <f t="shared" si="0"/>
        <v>0</v>
      </c>
      <c r="V33" s="8"/>
      <c r="W33" s="49" t="str">
        <f>IF(ISBLANK('Route 26'!D3),"Vul de frequentie van de route in","ok")</f>
        <v>Vul de frequentie van de route in</v>
      </c>
      <c r="X33" s="8"/>
      <c r="Y33" s="8"/>
      <c r="Z33" s="49" t="b">
        <f>ISNUMBER(SEARCH("ok",Voertuigen!J259))</f>
        <v>0</v>
      </c>
      <c r="AA33" s="49" t="b">
        <f>ISNUMBER(SEARCH("ok",Voertuigen!I259))</f>
        <v>0</v>
      </c>
      <c r="AB33" s="49" t="b">
        <f>ISNUMBER(SEARCH("ok",Voertuigen!H107))</f>
        <v>0</v>
      </c>
      <c r="AC33" s="49" t="b">
        <f>ISNUMBER(SEARCH("ok",Voertuigen!J107))</f>
        <v>0</v>
      </c>
      <c r="AD33" s="49" t="b">
        <f>ISNUMBER(SEARCH("ok",Voertuigen!F158))</f>
        <v>0</v>
      </c>
      <c r="AE33" s="8"/>
      <c r="AF33" s="8"/>
      <c r="AG33" s="49" t="b">
        <f>ISNUMBER(SEARCH("ok",Voertuigen!H259))</f>
        <v>0</v>
      </c>
      <c r="AH33" s="8" t="b">
        <f>ISNUMBER(SEARCH("ok",Voertuigen!F300))</f>
        <v>0</v>
      </c>
      <c r="AI33" s="8"/>
      <c r="AJ33" s="2"/>
      <c r="AK33" s="39"/>
    </row>
    <row r="34" spans="1:245" ht="15" customHeight="1" x14ac:dyDescent="0.4">
      <c r="A34" s="2"/>
      <c r="B34" s="8" t="s">
        <v>314</v>
      </c>
      <c r="C34" s="8">
        <f>Voertuigen!D108</f>
        <v>0</v>
      </c>
      <c r="D34" s="8" t="str">
        <f>Voertuigen!F108</f>
        <v>_</v>
      </c>
      <c r="E34" s="8">
        <f>Voertuigen!E108</f>
        <v>0</v>
      </c>
      <c r="F34" s="8" t="str">
        <f>Voertuigen!G108</f>
        <v>-</v>
      </c>
      <c r="G34" s="8" t="str">
        <f>Voertuigen!E159</f>
        <v>-</v>
      </c>
      <c r="H34" s="8" t="str">
        <f>Voertuigen!E260</f>
        <v>-</v>
      </c>
      <c r="I34" s="8" t="str">
        <f>Voertuigen!F260</f>
        <v>-</v>
      </c>
      <c r="J34" s="8" t="str">
        <f>Voertuigen!G260</f>
        <v>_</v>
      </c>
      <c r="K34" s="8">
        <f>Voertuigen!E301</f>
        <v>0</v>
      </c>
      <c r="L34" s="8">
        <f>Voertuigen!F210</f>
        <v>0</v>
      </c>
      <c r="M34" s="8">
        <f>Voertuigen!G210</f>
        <v>0</v>
      </c>
      <c r="N34" s="8">
        <f>Voertuigen!H210</f>
        <v>0</v>
      </c>
      <c r="O34" s="8">
        <f>Voertuigen!I210</f>
        <v>0</v>
      </c>
      <c r="P34" s="8">
        <f>Voertuigen!J210</f>
        <v>0</v>
      </c>
      <c r="Q34" s="8">
        <f>Voertuigen!K210</f>
        <v>0</v>
      </c>
      <c r="R34" s="8" t="str">
        <f>Voertuigen!L210</f>
        <v/>
      </c>
      <c r="S34" s="8">
        <f>'Route 27'!F38</f>
        <v>0</v>
      </c>
      <c r="T34" s="8">
        <f>'Route 27'!D3</f>
        <v>0</v>
      </c>
      <c r="U34" s="8">
        <f t="shared" si="0"/>
        <v>0</v>
      </c>
      <c r="V34" s="8"/>
      <c r="W34" s="49" t="str">
        <f>IF(ISBLANK('Route 27'!D3),"Vul de frequentie van de route in","ok")</f>
        <v>Vul de frequentie van de route in</v>
      </c>
      <c r="X34" s="8"/>
      <c r="Y34" s="8"/>
      <c r="Z34" s="49" t="b">
        <f>ISNUMBER(SEARCH("ok",Voertuigen!J260))</f>
        <v>0</v>
      </c>
      <c r="AA34" s="49" t="b">
        <f>ISNUMBER(SEARCH("ok",Voertuigen!I260))</f>
        <v>0</v>
      </c>
      <c r="AB34" s="49" t="b">
        <f>ISNUMBER(SEARCH("ok",Voertuigen!H108))</f>
        <v>0</v>
      </c>
      <c r="AC34" s="49" t="b">
        <f>ISNUMBER(SEARCH("ok",Voertuigen!J108))</f>
        <v>0</v>
      </c>
      <c r="AD34" s="49" t="b">
        <f>ISNUMBER(SEARCH("ok",Voertuigen!F159))</f>
        <v>0</v>
      </c>
      <c r="AE34" s="8"/>
      <c r="AF34" s="8"/>
      <c r="AG34" s="49" t="b">
        <f>ISNUMBER(SEARCH("ok",Voertuigen!H260))</f>
        <v>0</v>
      </c>
      <c r="AH34" s="8" t="b">
        <f>ISNUMBER(SEARCH("ok",Voertuigen!F301))</f>
        <v>0</v>
      </c>
      <c r="AI34" s="8"/>
      <c r="AJ34" s="2"/>
      <c r="AK34" s="39"/>
    </row>
    <row r="35" spans="1:245" ht="15" customHeight="1" x14ac:dyDescent="0.4">
      <c r="A35" s="2"/>
      <c r="B35" s="8" t="s">
        <v>315</v>
      </c>
      <c r="C35" s="8">
        <f>Voertuigen!D109</f>
        <v>0</v>
      </c>
      <c r="D35" s="8" t="str">
        <f>Voertuigen!F109</f>
        <v>_</v>
      </c>
      <c r="E35" s="8">
        <f>Voertuigen!E109</f>
        <v>0</v>
      </c>
      <c r="F35" s="8" t="str">
        <f>Voertuigen!G109</f>
        <v>-</v>
      </c>
      <c r="G35" s="8" t="str">
        <f>Voertuigen!E160</f>
        <v>-</v>
      </c>
      <c r="H35" s="8" t="str">
        <f>Voertuigen!E261</f>
        <v>-</v>
      </c>
      <c r="I35" s="8" t="str">
        <f>Voertuigen!F261</f>
        <v>-</v>
      </c>
      <c r="J35" s="8" t="str">
        <f>Voertuigen!G261</f>
        <v>_</v>
      </c>
      <c r="K35" s="8">
        <f>Voertuigen!E302</f>
        <v>0</v>
      </c>
      <c r="L35" s="8">
        <f>Voertuigen!F211</f>
        <v>0</v>
      </c>
      <c r="M35" s="8">
        <f>Voertuigen!G211</f>
        <v>0</v>
      </c>
      <c r="N35" s="8">
        <f>Voertuigen!H211</f>
        <v>0</v>
      </c>
      <c r="O35" s="8">
        <f>Voertuigen!I211</f>
        <v>0</v>
      </c>
      <c r="P35" s="8">
        <f>Voertuigen!J211</f>
        <v>0</v>
      </c>
      <c r="Q35" s="8">
        <f>Voertuigen!K211</f>
        <v>0</v>
      </c>
      <c r="R35" s="8" t="str">
        <f>Voertuigen!L211</f>
        <v/>
      </c>
      <c r="S35" s="8">
        <f>'Route 28'!F38</f>
        <v>0</v>
      </c>
      <c r="T35" s="8">
        <f>'Route 28'!D3</f>
        <v>0</v>
      </c>
      <c r="U35" s="8">
        <f t="shared" si="0"/>
        <v>0</v>
      </c>
      <c r="V35" s="8"/>
      <c r="W35" s="49" t="str">
        <f>IF(ISBLANK('Route 28'!D3),"Vul de frequentie van de route in","ok")</f>
        <v>Vul de frequentie van de route in</v>
      </c>
      <c r="X35" s="8"/>
      <c r="Y35" s="8"/>
      <c r="Z35" s="49" t="b">
        <f>ISNUMBER(SEARCH("ok",Voertuigen!J261))</f>
        <v>0</v>
      </c>
      <c r="AA35" s="49" t="b">
        <f>ISNUMBER(SEARCH("ok",Voertuigen!I261))</f>
        <v>0</v>
      </c>
      <c r="AB35" s="49" t="b">
        <f>ISNUMBER(SEARCH("ok",Voertuigen!H109))</f>
        <v>0</v>
      </c>
      <c r="AC35" s="49" t="b">
        <f>ISNUMBER(SEARCH("ok",Voertuigen!J109))</f>
        <v>0</v>
      </c>
      <c r="AD35" s="49" t="b">
        <f>ISNUMBER(SEARCH("ok",Voertuigen!F160))</f>
        <v>0</v>
      </c>
      <c r="AE35" s="8"/>
      <c r="AF35" s="8"/>
      <c r="AG35" s="49" t="b">
        <f>ISNUMBER(SEARCH("ok",Voertuigen!H261))</f>
        <v>0</v>
      </c>
      <c r="AH35" s="8" t="b">
        <f>ISNUMBER(SEARCH("ok",Voertuigen!F302))</f>
        <v>0</v>
      </c>
      <c r="AI35" s="8"/>
      <c r="AJ35" s="2"/>
      <c r="AK35" s="39"/>
    </row>
    <row r="36" spans="1:245" ht="15" customHeight="1" x14ac:dyDescent="0.4">
      <c r="A36" s="2"/>
      <c r="B36" s="8" t="s">
        <v>316</v>
      </c>
      <c r="C36" s="8">
        <f>Voertuigen!D110</f>
        <v>0</v>
      </c>
      <c r="D36" s="8" t="str">
        <f>Voertuigen!F110</f>
        <v>_</v>
      </c>
      <c r="E36" s="8">
        <f>Voertuigen!E110</f>
        <v>0</v>
      </c>
      <c r="F36" s="8" t="str">
        <f>Voertuigen!G110</f>
        <v>-</v>
      </c>
      <c r="G36" s="8" t="str">
        <f>Voertuigen!E161</f>
        <v>-</v>
      </c>
      <c r="H36" s="8" t="str">
        <f>Voertuigen!E262</f>
        <v>-</v>
      </c>
      <c r="I36" s="8" t="str">
        <f>Voertuigen!F262</f>
        <v>-</v>
      </c>
      <c r="J36" s="8" t="str">
        <f>Voertuigen!G262</f>
        <v>_</v>
      </c>
      <c r="K36" s="8">
        <f>Voertuigen!E303</f>
        <v>0</v>
      </c>
      <c r="L36" s="8">
        <f>Voertuigen!F212</f>
        <v>0</v>
      </c>
      <c r="M36" s="8">
        <f>Voertuigen!G212</f>
        <v>0</v>
      </c>
      <c r="N36" s="8">
        <f>Voertuigen!H212</f>
        <v>0</v>
      </c>
      <c r="O36" s="8">
        <f>Voertuigen!I212</f>
        <v>0</v>
      </c>
      <c r="P36" s="8">
        <f>Voertuigen!J212</f>
        <v>0</v>
      </c>
      <c r="Q36" s="8">
        <f>Voertuigen!K212</f>
        <v>0</v>
      </c>
      <c r="R36" s="8" t="str">
        <f>Voertuigen!L212</f>
        <v/>
      </c>
      <c r="S36" s="8">
        <f>'Route 29'!F38</f>
        <v>0</v>
      </c>
      <c r="T36" s="8">
        <f>'Route 29'!D3</f>
        <v>0</v>
      </c>
      <c r="U36" s="8">
        <f t="shared" si="0"/>
        <v>0</v>
      </c>
      <c r="V36" s="8"/>
      <c r="W36" s="49" t="str">
        <f>IF(ISBLANK('Route 29'!D3),"Vul de frequentie van de route in","ok")</f>
        <v>Vul de frequentie van de route in</v>
      </c>
      <c r="X36" s="8"/>
      <c r="Y36" s="8"/>
      <c r="Z36" s="49" t="b">
        <f>ISNUMBER(SEARCH("ok",Voertuigen!J262))</f>
        <v>0</v>
      </c>
      <c r="AA36" s="49" t="b">
        <f>ISNUMBER(SEARCH("ok",Voertuigen!I262))</f>
        <v>0</v>
      </c>
      <c r="AB36" s="49" t="b">
        <f>ISNUMBER(SEARCH("ok",Voertuigen!H110))</f>
        <v>0</v>
      </c>
      <c r="AC36" s="49" t="b">
        <f>ISNUMBER(SEARCH("ok",Voertuigen!J110))</f>
        <v>0</v>
      </c>
      <c r="AD36" s="49" t="b">
        <f>ISNUMBER(SEARCH("ok",Voertuigen!F161))</f>
        <v>0</v>
      </c>
      <c r="AE36" s="8"/>
      <c r="AF36" s="8"/>
      <c r="AG36" s="49" t="b">
        <f>ISNUMBER(SEARCH("ok",Voertuigen!H262))</f>
        <v>0</v>
      </c>
      <c r="AH36" s="8" t="b">
        <f>ISNUMBER(SEARCH("ok",Voertuigen!F303))</f>
        <v>0</v>
      </c>
      <c r="AI36" s="8"/>
      <c r="AJ36" s="2"/>
      <c r="AK36" s="39"/>
    </row>
    <row r="37" spans="1:245" ht="15" customHeight="1" x14ac:dyDescent="0.4">
      <c r="A37" s="2"/>
      <c r="B37" s="8" t="s">
        <v>317</v>
      </c>
      <c r="C37" s="8">
        <f>Voertuigen!D111</f>
        <v>0</v>
      </c>
      <c r="D37" s="8" t="str">
        <f>Voertuigen!F111</f>
        <v>_</v>
      </c>
      <c r="E37" s="8">
        <f>Voertuigen!E111</f>
        <v>0</v>
      </c>
      <c r="F37" s="8" t="str">
        <f>Voertuigen!G111</f>
        <v>-</v>
      </c>
      <c r="G37" s="8" t="str">
        <f>Voertuigen!E162</f>
        <v>-</v>
      </c>
      <c r="H37" s="8" t="str">
        <f>Voertuigen!E263</f>
        <v>-</v>
      </c>
      <c r="I37" s="8" t="str">
        <f>Voertuigen!F263</f>
        <v>-</v>
      </c>
      <c r="J37" s="8" t="str">
        <f>Voertuigen!G263</f>
        <v>_</v>
      </c>
      <c r="K37" s="8">
        <f>Voertuigen!E304</f>
        <v>0</v>
      </c>
      <c r="L37" s="8">
        <f>Voertuigen!F213</f>
        <v>0</v>
      </c>
      <c r="M37" s="8">
        <f>Voertuigen!G213</f>
        <v>0</v>
      </c>
      <c r="N37" s="8">
        <f>Voertuigen!H213</f>
        <v>0</v>
      </c>
      <c r="O37" s="8">
        <f>Voertuigen!I213</f>
        <v>0</v>
      </c>
      <c r="P37" s="8">
        <f>Voertuigen!J213</f>
        <v>0</v>
      </c>
      <c r="Q37" s="8">
        <f>Voertuigen!K213</f>
        <v>0</v>
      </c>
      <c r="R37" s="8" t="str">
        <f>Voertuigen!L213</f>
        <v/>
      </c>
      <c r="S37" s="8">
        <f>'Route 30'!F38</f>
        <v>0</v>
      </c>
      <c r="T37" s="8">
        <f>'Route 30'!D3</f>
        <v>0</v>
      </c>
      <c r="U37" s="8">
        <f t="shared" si="0"/>
        <v>0</v>
      </c>
      <c r="V37" s="8"/>
      <c r="W37" s="49" t="str">
        <f>IF(ISBLANK('Route 30'!D3),"Vul de frequentie van de route in","ok")</f>
        <v>Vul de frequentie van de route in</v>
      </c>
      <c r="X37" s="8"/>
      <c r="Y37" s="8"/>
      <c r="Z37" s="49" t="b">
        <f>ISNUMBER(SEARCH("ok",Voertuigen!J263))</f>
        <v>0</v>
      </c>
      <c r="AA37" s="49" t="b">
        <f>ISNUMBER(SEARCH("ok",Voertuigen!I263))</f>
        <v>0</v>
      </c>
      <c r="AB37" s="49" t="b">
        <f>ISNUMBER(SEARCH("ok",Voertuigen!H111))</f>
        <v>0</v>
      </c>
      <c r="AC37" s="49" t="b">
        <f>ISNUMBER(SEARCH("ok",Voertuigen!J111))</f>
        <v>0</v>
      </c>
      <c r="AD37" s="49" t="b">
        <f>ISNUMBER(SEARCH("ok",Voertuigen!F162))</f>
        <v>0</v>
      </c>
      <c r="AE37" s="8"/>
      <c r="AF37" s="8"/>
      <c r="AG37" s="49" t="b">
        <f>ISNUMBER(SEARCH("ok",Voertuigen!H263))</f>
        <v>0</v>
      </c>
      <c r="AH37" s="8" t="b">
        <f>ISNUMBER(SEARCH("ok",Voertuigen!F304))</f>
        <v>0</v>
      </c>
      <c r="AI37" s="8"/>
      <c r="AJ37" s="2"/>
      <c r="AK37" s="39"/>
    </row>
    <row r="38" spans="1:245" ht="15" customHeight="1" x14ac:dyDescent="0.2">
      <c r="A38" s="2"/>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row>
    <row r="39" spans="1:245" ht="15" customHeight="1" x14ac:dyDescent="0.2">
      <c r="A39" s="2"/>
      <c r="B39" s="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row>
    <row r="40" spans="1:245" ht="12.75" x14ac:dyDescent="0.2">
      <c r="A40" s="2"/>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row>
    <row r="41" spans="1:245" ht="12.75" x14ac:dyDescent="0.2">
      <c r="A41" s="1" t="s">
        <v>318</v>
      </c>
      <c r="B41" s="7" t="s">
        <v>319</v>
      </c>
      <c r="C41" s="7"/>
      <c r="D41" s="7"/>
      <c r="E41" s="7"/>
      <c r="F41" s="2"/>
      <c r="G41" s="2"/>
      <c r="H41" s="2"/>
      <c r="I41" s="2"/>
      <c r="J41" s="2"/>
      <c r="K41" s="2"/>
      <c r="L41" s="2"/>
      <c r="M41" s="2"/>
      <c r="N41" s="2"/>
      <c r="O41" s="2"/>
      <c r="P41" s="2"/>
      <c r="Q41" s="2"/>
      <c r="R41" s="2"/>
      <c r="S41" s="2"/>
    </row>
    <row r="42" spans="1:245" ht="12.75" x14ac:dyDescent="0.2">
      <c r="A42" s="2"/>
      <c r="B42" s="7" t="s">
        <v>320</v>
      </c>
      <c r="C42" s="7"/>
      <c r="D42" s="7"/>
      <c r="E42" s="7"/>
      <c r="F42" s="2"/>
      <c r="G42" s="2"/>
      <c r="H42" s="2"/>
      <c r="I42" s="2"/>
      <c r="J42" s="2"/>
      <c r="K42" s="2"/>
      <c r="L42" s="2"/>
      <c r="M42" s="2"/>
      <c r="N42" s="2"/>
      <c r="O42" s="2"/>
      <c r="P42" s="2"/>
      <c r="Q42" s="2"/>
      <c r="R42" s="2"/>
      <c r="S42" s="2"/>
    </row>
    <row r="43" spans="1:245" ht="12.75" x14ac:dyDescent="0.2">
      <c r="A43" s="2"/>
      <c r="B43" s="2"/>
      <c r="C43" s="2" t="s">
        <v>321</v>
      </c>
      <c r="D43" s="2" t="s">
        <v>322</v>
      </c>
      <c r="E43" s="2"/>
      <c r="F43" s="2"/>
      <c r="G43" s="2" t="s">
        <v>323</v>
      </c>
      <c r="H43" s="2"/>
      <c r="I43" s="2"/>
      <c r="J43" s="2"/>
      <c r="K43" s="2"/>
      <c r="L43" s="2"/>
      <c r="M43" s="2"/>
      <c r="N43" s="2"/>
      <c r="O43" s="2"/>
      <c r="P43" s="2"/>
      <c r="Q43" s="2"/>
      <c r="R43" s="2"/>
      <c r="S43" s="2"/>
      <c r="T43" s="39"/>
      <c r="U43" s="39"/>
      <c r="V43" s="39"/>
      <c r="W43" s="39"/>
      <c r="X43" s="39"/>
      <c r="Y43" s="39"/>
      <c r="Z43" s="39"/>
      <c r="AA43" s="39"/>
      <c r="AB43" s="39"/>
      <c r="AC43" s="39"/>
      <c r="AD43" s="39"/>
      <c r="AE43" s="39"/>
      <c r="AF43" s="39"/>
      <c r="AG43" s="39"/>
      <c r="AH43" s="39"/>
      <c r="AI43" s="39"/>
      <c r="AJ43" s="39"/>
      <c r="AK43" s="39"/>
      <c r="AL43" s="39"/>
      <c r="AM43" s="39"/>
      <c r="AN43" s="39"/>
      <c r="AO43" s="39"/>
      <c r="AP43" s="39"/>
      <c r="AQ43" s="39"/>
      <c r="AR43" s="39"/>
      <c r="AS43" s="39"/>
      <c r="AT43" s="39"/>
      <c r="AU43" s="39"/>
      <c r="AV43" s="39"/>
      <c r="AW43" s="39"/>
      <c r="AX43" s="39"/>
      <c r="AY43" s="39"/>
      <c r="AZ43" s="39"/>
      <c r="BA43" s="39"/>
      <c r="BB43" s="39"/>
      <c r="BC43" s="39"/>
      <c r="BD43" s="39"/>
      <c r="BE43" s="39"/>
      <c r="BF43" s="39"/>
      <c r="BG43" s="39"/>
      <c r="BH43" s="39"/>
      <c r="BI43" s="39"/>
      <c r="BJ43" s="39"/>
      <c r="BK43" s="39"/>
      <c r="BL43" s="39"/>
      <c r="BM43" s="39"/>
      <c r="BN43" s="39"/>
      <c r="BO43" s="39"/>
      <c r="BP43" s="39"/>
      <c r="BQ43" s="39"/>
      <c r="BR43" s="39"/>
      <c r="BS43" s="39"/>
      <c r="BT43" s="39"/>
      <c r="BU43" s="39"/>
      <c r="BV43" s="39"/>
      <c r="BW43" s="39"/>
      <c r="BX43" s="39"/>
      <c r="BY43" s="39"/>
      <c r="BZ43" s="39"/>
      <c r="CA43" s="39"/>
      <c r="CB43" s="39"/>
      <c r="CC43" s="39"/>
      <c r="CD43" s="39"/>
      <c r="CE43" s="39"/>
      <c r="CF43" s="39"/>
      <c r="CG43" s="39"/>
      <c r="CH43" s="39"/>
      <c r="CI43" s="39"/>
      <c r="CJ43" s="39"/>
      <c r="CK43" s="39"/>
      <c r="CL43" s="39"/>
      <c r="CM43" s="39"/>
      <c r="CN43" s="39"/>
      <c r="CO43" s="39"/>
      <c r="CP43" s="39"/>
      <c r="CQ43" s="39"/>
      <c r="CR43" s="39"/>
      <c r="CS43" s="39"/>
      <c r="CT43" s="39"/>
      <c r="CU43" s="39"/>
      <c r="CV43" s="39"/>
      <c r="CW43" s="39"/>
      <c r="CX43" s="39"/>
      <c r="CY43" s="39"/>
      <c r="CZ43" s="39"/>
      <c r="DA43" s="39"/>
      <c r="DB43" s="39"/>
      <c r="DC43" s="39"/>
      <c r="DD43" s="39"/>
      <c r="DE43" s="39"/>
      <c r="DF43" s="39"/>
      <c r="DG43" s="39"/>
      <c r="DH43" s="39"/>
      <c r="DI43" s="39"/>
      <c r="DJ43" s="39"/>
      <c r="DK43" s="39"/>
      <c r="DL43" s="39"/>
      <c r="DM43" s="39"/>
      <c r="DN43" s="39"/>
      <c r="DO43" s="39"/>
      <c r="DP43" s="39"/>
      <c r="DQ43" s="39"/>
      <c r="DR43" s="39"/>
      <c r="DS43" s="39"/>
      <c r="DT43" s="39"/>
      <c r="DU43" s="39"/>
      <c r="DV43" s="39"/>
      <c r="DW43" s="39"/>
      <c r="DX43" s="39"/>
      <c r="DY43" s="39"/>
      <c r="DZ43" s="39"/>
      <c r="EA43" s="39"/>
      <c r="EB43" s="39"/>
      <c r="EC43" s="39"/>
      <c r="ED43" s="39"/>
      <c r="EE43" s="39"/>
      <c r="EF43" s="39"/>
      <c r="EG43" s="39"/>
      <c r="EH43" s="39"/>
      <c r="EI43" s="39"/>
      <c r="EJ43" s="39"/>
      <c r="EK43" s="39"/>
      <c r="EL43" s="39"/>
      <c r="EM43" s="39"/>
      <c r="EN43" s="39"/>
      <c r="EO43" s="39"/>
      <c r="EP43" s="39"/>
      <c r="EQ43" s="39"/>
      <c r="ER43" s="39"/>
      <c r="ES43" s="39"/>
      <c r="ET43" s="39"/>
      <c r="EU43" s="39"/>
      <c r="EV43" s="39"/>
      <c r="EW43" s="39"/>
      <c r="EX43" s="39"/>
      <c r="EY43" s="39"/>
      <c r="EZ43" s="39"/>
      <c r="FA43" s="39"/>
      <c r="FB43" s="39"/>
      <c r="FC43" s="39"/>
      <c r="FD43" s="39"/>
      <c r="FE43" s="39"/>
      <c r="FF43" s="39"/>
      <c r="FG43" s="39"/>
      <c r="FH43" s="39"/>
      <c r="FI43" s="39"/>
      <c r="FJ43" s="39"/>
      <c r="FK43" s="39"/>
      <c r="FL43" s="39"/>
      <c r="FM43" s="39"/>
      <c r="FN43" s="39"/>
      <c r="FO43" s="39"/>
      <c r="FP43" s="39"/>
      <c r="FQ43" s="39"/>
      <c r="FR43" s="39"/>
      <c r="FS43" s="39"/>
      <c r="FT43" s="39"/>
      <c r="FU43" s="39"/>
      <c r="FV43" s="39"/>
      <c r="FW43" s="39"/>
      <c r="FX43" s="39"/>
      <c r="FY43" s="39"/>
      <c r="FZ43" s="39"/>
      <c r="GA43" s="39"/>
      <c r="GB43" s="39"/>
      <c r="GC43" s="39"/>
      <c r="GD43" s="39"/>
      <c r="GE43" s="39"/>
      <c r="GF43" s="39"/>
      <c r="GG43" s="39"/>
      <c r="GH43" s="39"/>
      <c r="GI43" s="39"/>
      <c r="GJ43" s="39"/>
      <c r="GK43" s="39"/>
      <c r="GL43" s="39"/>
      <c r="GM43" s="39"/>
      <c r="GN43" s="39"/>
      <c r="GO43" s="39"/>
      <c r="GP43" s="39"/>
      <c r="GQ43" s="39"/>
      <c r="GR43" s="39"/>
      <c r="GS43" s="39"/>
      <c r="GT43" s="39"/>
      <c r="GU43" s="39"/>
      <c r="GV43" s="39"/>
      <c r="GW43" s="39"/>
      <c r="GX43" s="39"/>
      <c r="GY43" s="39"/>
      <c r="GZ43" s="39"/>
      <c r="HA43" s="39"/>
      <c r="HB43" s="39"/>
      <c r="HC43" s="39"/>
      <c r="HD43" s="39"/>
      <c r="HE43" s="39"/>
      <c r="HF43" s="39"/>
      <c r="HG43" s="39"/>
      <c r="HH43" s="39"/>
      <c r="HI43" s="39"/>
      <c r="HJ43" s="39"/>
      <c r="HK43" s="39"/>
      <c r="HL43" s="39"/>
      <c r="HM43" s="39"/>
      <c r="HN43" s="39"/>
      <c r="HO43" s="39"/>
      <c r="HP43" s="39"/>
      <c r="HQ43" s="39"/>
      <c r="HR43" s="39"/>
      <c r="HS43" s="39"/>
      <c r="HT43" s="39"/>
      <c r="HU43" s="39"/>
      <c r="HV43" s="39"/>
      <c r="HW43" s="39"/>
      <c r="HX43" s="39"/>
      <c r="HY43" s="39"/>
      <c r="HZ43" s="39"/>
      <c r="IA43" s="39"/>
      <c r="IB43" s="39"/>
      <c r="IC43" s="39"/>
      <c r="ID43" s="39"/>
      <c r="IE43" s="39"/>
      <c r="IF43" s="39"/>
      <c r="IG43" s="39"/>
      <c r="IH43" s="39"/>
      <c r="II43" s="39"/>
      <c r="IJ43" s="39"/>
      <c r="IK43" s="39"/>
    </row>
    <row r="44" spans="1:245" ht="12.75" x14ac:dyDescent="0.2">
      <c r="A44" s="2"/>
      <c r="B44" s="8"/>
      <c r="C44" s="8" t="s">
        <v>324</v>
      </c>
      <c r="D44" s="8" t="s">
        <v>325</v>
      </c>
      <c r="E44" s="8"/>
      <c r="F44" s="2"/>
      <c r="G44" s="8"/>
      <c r="H44" s="8"/>
      <c r="I44" s="8"/>
      <c r="J44" s="8"/>
      <c r="K44" s="8"/>
      <c r="L44" s="8"/>
      <c r="M44" s="8"/>
      <c r="N44" s="8"/>
      <c r="O44" s="8"/>
      <c r="P44" s="8"/>
      <c r="Q44" s="8"/>
      <c r="R44" s="8"/>
      <c r="S44" s="2"/>
      <c r="T44" s="39"/>
      <c r="U44" s="39"/>
      <c r="V44" s="39"/>
      <c r="W44" s="39"/>
      <c r="X44" s="39"/>
      <c r="Y44" s="39"/>
      <c r="Z44" s="39"/>
      <c r="AA44" s="39"/>
      <c r="AB44" s="39"/>
      <c r="AC44" s="39"/>
      <c r="AD44" s="39"/>
      <c r="AE44" s="39"/>
      <c r="AF44" s="39"/>
      <c r="AG44" s="39"/>
      <c r="AH44" s="39"/>
      <c r="AI44" s="39"/>
      <c r="AJ44" s="39"/>
      <c r="AK44" s="39"/>
      <c r="AL44" s="39"/>
      <c r="AM44" s="39"/>
      <c r="AN44" s="39"/>
      <c r="AO44" s="39"/>
      <c r="AP44" s="39"/>
      <c r="AQ44" s="39"/>
      <c r="AR44" s="39"/>
      <c r="AS44" s="39"/>
      <c r="AT44" s="39"/>
      <c r="AU44" s="39"/>
      <c r="AV44" s="39"/>
      <c r="AW44" s="39"/>
      <c r="AX44" s="39"/>
      <c r="AY44" s="39"/>
      <c r="AZ44" s="39"/>
      <c r="BA44" s="39"/>
      <c r="BB44" s="39"/>
      <c r="BC44" s="39"/>
      <c r="BD44" s="39"/>
      <c r="BE44" s="39"/>
      <c r="BF44" s="39"/>
      <c r="BG44" s="39"/>
      <c r="BH44" s="39"/>
      <c r="BI44" s="39"/>
      <c r="BJ44" s="39"/>
      <c r="BK44" s="39"/>
      <c r="BL44" s="39"/>
      <c r="BM44" s="39"/>
      <c r="BN44" s="39"/>
      <c r="BO44" s="39"/>
      <c r="BP44" s="39"/>
      <c r="BQ44" s="39"/>
      <c r="BR44" s="39"/>
      <c r="BS44" s="39"/>
      <c r="BT44" s="39"/>
      <c r="BU44" s="39"/>
      <c r="BV44" s="39"/>
      <c r="BW44" s="39"/>
      <c r="BX44" s="39"/>
      <c r="BY44" s="39"/>
      <c r="BZ44" s="39"/>
      <c r="CA44" s="39"/>
      <c r="CB44" s="39"/>
      <c r="CC44" s="39"/>
      <c r="CD44" s="39"/>
      <c r="CE44" s="39"/>
      <c r="CF44" s="39"/>
      <c r="CG44" s="39"/>
      <c r="CH44" s="39"/>
      <c r="CI44" s="39"/>
      <c r="CJ44" s="39"/>
      <c r="CK44" s="39"/>
      <c r="CL44" s="39"/>
      <c r="CM44" s="39"/>
      <c r="CN44" s="39"/>
      <c r="CO44" s="39"/>
      <c r="CP44" s="39"/>
      <c r="CQ44" s="39"/>
      <c r="CR44" s="39"/>
      <c r="CS44" s="39"/>
      <c r="CT44" s="39"/>
      <c r="CU44" s="39"/>
      <c r="CV44" s="39"/>
      <c r="CW44" s="39"/>
      <c r="CX44" s="39"/>
      <c r="CY44" s="39"/>
      <c r="CZ44" s="39"/>
      <c r="DA44" s="39"/>
      <c r="DB44" s="39"/>
      <c r="DC44" s="39"/>
      <c r="DD44" s="39"/>
      <c r="DE44" s="39"/>
      <c r="DF44" s="39"/>
      <c r="DG44" s="39"/>
      <c r="DH44" s="39"/>
      <c r="DI44" s="39"/>
      <c r="DJ44" s="39"/>
      <c r="DK44" s="39"/>
      <c r="DL44" s="39"/>
      <c r="DM44" s="39"/>
      <c r="DN44" s="39"/>
      <c r="DO44" s="39"/>
      <c r="DP44" s="39"/>
      <c r="DQ44" s="39"/>
      <c r="DR44" s="39"/>
      <c r="DS44" s="39"/>
      <c r="DT44" s="39"/>
      <c r="DU44" s="39"/>
      <c r="DV44" s="39"/>
      <c r="DW44" s="39"/>
      <c r="DX44" s="39"/>
      <c r="DY44" s="39"/>
      <c r="DZ44" s="39"/>
      <c r="EA44" s="39"/>
      <c r="EB44" s="39"/>
      <c r="EC44" s="39"/>
      <c r="ED44" s="39"/>
      <c r="EE44" s="39"/>
      <c r="EF44" s="39"/>
      <c r="EG44" s="39"/>
      <c r="EH44" s="39"/>
      <c r="EI44" s="39"/>
      <c r="EJ44" s="39"/>
      <c r="EK44" s="39"/>
      <c r="EL44" s="39"/>
      <c r="EM44" s="39"/>
      <c r="EN44" s="39"/>
      <c r="EO44" s="39"/>
      <c r="EP44" s="39"/>
      <c r="EQ44" s="39"/>
      <c r="ER44" s="39"/>
      <c r="ES44" s="39"/>
      <c r="ET44" s="39"/>
      <c r="EU44" s="39"/>
      <c r="EV44" s="39"/>
      <c r="EW44" s="39"/>
      <c r="EX44" s="39"/>
      <c r="EY44" s="39"/>
      <c r="EZ44" s="39"/>
      <c r="FA44" s="39"/>
      <c r="FB44" s="39"/>
      <c r="FC44" s="39"/>
      <c r="FD44" s="39"/>
      <c r="FE44" s="39"/>
      <c r="FF44" s="39"/>
      <c r="FG44" s="39"/>
      <c r="FH44" s="39"/>
      <c r="FI44" s="39"/>
      <c r="FJ44" s="39"/>
      <c r="FK44" s="39"/>
      <c r="FL44" s="39"/>
      <c r="FM44" s="39"/>
      <c r="FN44" s="39"/>
      <c r="FO44" s="39"/>
      <c r="FP44" s="39"/>
      <c r="FQ44" s="39"/>
      <c r="FR44" s="39"/>
      <c r="FS44" s="39"/>
      <c r="FT44" s="39"/>
      <c r="FU44" s="39"/>
      <c r="FV44" s="39"/>
      <c r="FW44" s="39"/>
      <c r="FX44" s="39"/>
      <c r="FY44" s="39"/>
      <c r="FZ44" s="39"/>
      <c r="GA44" s="39"/>
      <c r="GB44" s="39"/>
      <c r="GC44" s="39"/>
      <c r="GD44" s="39"/>
      <c r="GE44" s="39"/>
      <c r="GF44" s="39"/>
      <c r="GG44" s="39"/>
      <c r="GH44" s="39"/>
      <c r="GI44" s="39"/>
      <c r="GJ44" s="39"/>
      <c r="GK44" s="39"/>
      <c r="GL44" s="39"/>
      <c r="GM44" s="39"/>
      <c r="GN44" s="39"/>
      <c r="GO44" s="39"/>
      <c r="GP44" s="39"/>
      <c r="GQ44" s="39"/>
      <c r="GR44" s="39"/>
      <c r="GS44" s="39"/>
      <c r="GT44" s="39"/>
      <c r="GU44" s="39"/>
      <c r="GV44" s="39"/>
      <c r="GW44" s="39"/>
      <c r="GX44" s="39"/>
      <c r="GY44" s="39"/>
      <c r="GZ44" s="39"/>
      <c r="HA44" s="39"/>
      <c r="HB44" s="39"/>
      <c r="HC44" s="39"/>
      <c r="HD44" s="39"/>
      <c r="HE44" s="39"/>
      <c r="HF44" s="39"/>
      <c r="HG44" s="39"/>
      <c r="HH44" s="39"/>
      <c r="HI44" s="39"/>
      <c r="HJ44" s="39"/>
      <c r="HK44" s="39"/>
      <c r="HL44" s="39"/>
      <c r="HM44" s="39"/>
      <c r="HN44" s="39"/>
      <c r="HO44" s="39"/>
      <c r="HP44" s="39"/>
      <c r="HQ44" s="39"/>
      <c r="HR44" s="39"/>
      <c r="HS44" s="39"/>
      <c r="HT44" s="39"/>
      <c r="HU44" s="39"/>
      <c r="HV44" s="39"/>
      <c r="HW44" s="39"/>
      <c r="HX44" s="39"/>
      <c r="HY44" s="39"/>
      <c r="HZ44" s="39"/>
      <c r="IA44" s="39"/>
      <c r="IB44" s="39"/>
      <c r="IC44" s="39"/>
      <c r="ID44" s="39"/>
      <c r="IE44" s="39"/>
      <c r="IF44" s="39"/>
      <c r="IG44" s="39"/>
      <c r="IH44" s="39"/>
      <c r="II44" s="39"/>
      <c r="IJ44" s="39"/>
      <c r="IK44" s="39"/>
    </row>
    <row r="45" spans="1:245" ht="17.25" x14ac:dyDescent="0.4">
      <c r="A45" s="2"/>
      <c r="B45" s="8" t="s">
        <v>47</v>
      </c>
      <c r="C45" s="39">
        <v>625</v>
      </c>
      <c r="D45" s="39">
        <v>52</v>
      </c>
      <c r="E45" s="39">
        <f t="shared" ref="E45:E49" si="1">C45*D45</f>
        <v>32500</v>
      </c>
      <c r="F45" s="2"/>
      <c r="G45" s="8"/>
      <c r="H45" s="51" t="s">
        <v>326</v>
      </c>
      <c r="I45" s="39"/>
      <c r="J45" s="39"/>
      <c r="K45" s="39">
        <f>I190</f>
        <v>39930000</v>
      </c>
      <c r="L45" s="8"/>
      <c r="M45" s="8"/>
      <c r="N45" s="8"/>
      <c r="O45" s="8"/>
      <c r="P45" s="8"/>
      <c r="Q45" s="8"/>
      <c r="R45" s="8"/>
      <c r="S45" s="2"/>
      <c r="T45" s="39"/>
      <c r="U45" s="52"/>
      <c r="V45" s="39"/>
      <c r="W45" s="39"/>
      <c r="X45" s="39"/>
      <c r="Y45" s="39"/>
      <c r="Z45" s="39"/>
      <c r="AA45" s="39"/>
      <c r="AB45" s="39"/>
      <c r="AC45" s="52"/>
      <c r="AD45" s="39"/>
      <c r="AE45" s="39"/>
      <c r="AF45" s="39"/>
      <c r="AG45" s="39"/>
      <c r="AH45" s="39"/>
      <c r="AI45" s="39"/>
      <c r="AJ45" s="39"/>
      <c r="AK45" s="52"/>
      <c r="AL45" s="39"/>
      <c r="AM45" s="39"/>
      <c r="AN45" s="39"/>
      <c r="AO45" s="39"/>
      <c r="AP45" s="39"/>
      <c r="AQ45" s="39"/>
      <c r="AR45" s="39"/>
      <c r="AS45" s="52"/>
      <c r="AT45" s="39"/>
      <c r="AU45" s="39"/>
      <c r="AV45" s="39"/>
      <c r="AW45" s="39"/>
      <c r="AX45" s="39"/>
      <c r="AY45" s="39"/>
      <c r="AZ45" s="39"/>
      <c r="BA45" s="52"/>
      <c r="BB45" s="39"/>
      <c r="BC45" s="39"/>
      <c r="BD45" s="39"/>
      <c r="BE45" s="39"/>
      <c r="BF45" s="39"/>
      <c r="BG45" s="39"/>
      <c r="BH45" s="39"/>
      <c r="BI45" s="52"/>
      <c r="BJ45" s="39"/>
      <c r="BK45" s="39"/>
      <c r="BL45" s="39"/>
      <c r="BM45" s="39"/>
      <c r="BN45" s="39"/>
      <c r="BO45" s="39"/>
      <c r="BP45" s="39"/>
      <c r="BQ45" s="52"/>
      <c r="BR45" s="39"/>
      <c r="BS45" s="39"/>
      <c r="BT45" s="39"/>
      <c r="BU45" s="39"/>
      <c r="BV45" s="39"/>
      <c r="BW45" s="39"/>
      <c r="BX45" s="39"/>
      <c r="BY45" s="52"/>
      <c r="BZ45" s="39"/>
      <c r="CA45" s="39"/>
      <c r="CB45" s="39"/>
      <c r="CC45" s="39"/>
      <c r="CD45" s="39"/>
      <c r="CE45" s="39"/>
      <c r="CF45" s="39"/>
      <c r="CG45" s="52"/>
      <c r="CH45" s="39"/>
      <c r="CI45" s="39"/>
      <c r="CJ45" s="39"/>
      <c r="CK45" s="39"/>
      <c r="CL45" s="39"/>
      <c r="CM45" s="39"/>
      <c r="CN45" s="39"/>
      <c r="CO45" s="52"/>
      <c r="CP45" s="39"/>
      <c r="CQ45" s="39"/>
      <c r="CR45" s="39"/>
      <c r="CS45" s="39"/>
      <c r="CT45" s="39"/>
      <c r="CU45" s="39"/>
      <c r="CV45" s="39"/>
      <c r="CW45" s="52"/>
      <c r="CX45" s="39"/>
      <c r="CY45" s="39"/>
      <c r="CZ45" s="39"/>
      <c r="DA45" s="39"/>
      <c r="DB45" s="39"/>
      <c r="DC45" s="39"/>
      <c r="DD45" s="39"/>
      <c r="DE45" s="52"/>
      <c r="DF45" s="39"/>
      <c r="DG45" s="39"/>
      <c r="DH45" s="39"/>
      <c r="DI45" s="39"/>
      <c r="DJ45" s="39"/>
      <c r="DK45" s="39"/>
      <c r="DL45" s="39"/>
      <c r="DM45" s="52"/>
      <c r="DN45" s="39"/>
      <c r="DO45" s="39"/>
      <c r="DP45" s="39"/>
      <c r="DQ45" s="39"/>
      <c r="DR45" s="39"/>
      <c r="DS45" s="39"/>
      <c r="DT45" s="39"/>
      <c r="DU45" s="52"/>
      <c r="DV45" s="39"/>
      <c r="DW45" s="39"/>
      <c r="DX45" s="39"/>
      <c r="DY45" s="39"/>
      <c r="DZ45" s="39"/>
      <c r="EA45" s="39"/>
      <c r="EB45" s="39"/>
      <c r="EC45" s="52"/>
      <c r="ED45" s="39"/>
      <c r="EE45" s="39"/>
      <c r="EF45" s="39"/>
      <c r="EG45" s="39"/>
      <c r="EH45" s="39"/>
      <c r="EI45" s="39"/>
      <c r="EJ45" s="39"/>
      <c r="EK45" s="52"/>
      <c r="EL45" s="39"/>
      <c r="EM45" s="39"/>
      <c r="EN45" s="39"/>
      <c r="EO45" s="39"/>
      <c r="EP45" s="39"/>
      <c r="EQ45" s="39"/>
      <c r="ER45" s="39"/>
      <c r="ES45" s="52"/>
      <c r="ET45" s="39"/>
      <c r="EU45" s="39"/>
      <c r="EV45" s="39"/>
      <c r="EW45" s="39"/>
      <c r="EX45" s="39"/>
      <c r="EY45" s="39"/>
      <c r="EZ45" s="39"/>
      <c r="FA45" s="52"/>
      <c r="FB45" s="39"/>
      <c r="FC45" s="39"/>
      <c r="FD45" s="39"/>
      <c r="FE45" s="39"/>
      <c r="FF45" s="39"/>
      <c r="FG45" s="39"/>
      <c r="FH45" s="39"/>
      <c r="FI45" s="52"/>
      <c r="FJ45" s="39"/>
      <c r="FK45" s="39"/>
      <c r="FL45" s="39"/>
      <c r="FM45" s="39"/>
      <c r="FN45" s="39"/>
      <c r="FO45" s="39"/>
      <c r="FP45" s="39"/>
      <c r="FQ45" s="52"/>
      <c r="FR45" s="39"/>
      <c r="FS45" s="39"/>
      <c r="FT45" s="39"/>
      <c r="FU45" s="39"/>
      <c r="FV45" s="39"/>
      <c r="FW45" s="39"/>
      <c r="FX45" s="39"/>
      <c r="FY45" s="52"/>
      <c r="FZ45" s="39"/>
      <c r="GA45" s="39"/>
      <c r="GB45" s="39"/>
      <c r="GC45" s="39"/>
      <c r="GD45" s="39"/>
      <c r="GE45" s="39"/>
      <c r="GF45" s="39"/>
      <c r="GG45" s="52"/>
      <c r="GH45" s="39"/>
      <c r="GI45" s="39"/>
      <c r="GJ45" s="39"/>
      <c r="GK45" s="39"/>
      <c r="GL45" s="39"/>
      <c r="GM45" s="39"/>
      <c r="GN45" s="39"/>
      <c r="GO45" s="52"/>
      <c r="GP45" s="39"/>
      <c r="GQ45" s="39"/>
      <c r="GR45" s="39"/>
      <c r="GS45" s="39"/>
      <c r="GT45" s="39"/>
      <c r="GU45" s="39"/>
      <c r="GV45" s="39"/>
      <c r="GW45" s="52"/>
      <c r="GX45" s="39"/>
      <c r="GY45" s="39"/>
      <c r="GZ45" s="39"/>
      <c r="HA45" s="39"/>
      <c r="HB45" s="39"/>
      <c r="HC45" s="39"/>
      <c r="HD45" s="39"/>
      <c r="HE45" s="52"/>
      <c r="HF45" s="39"/>
      <c r="HG45" s="39"/>
      <c r="HH45" s="39"/>
      <c r="HI45" s="39"/>
      <c r="HJ45" s="39"/>
      <c r="HK45" s="39"/>
      <c r="HL45" s="39"/>
      <c r="HM45" s="52"/>
      <c r="HN45" s="39"/>
      <c r="HO45" s="39"/>
      <c r="HP45" s="39"/>
      <c r="HQ45" s="39"/>
      <c r="HR45" s="39"/>
      <c r="HS45" s="39"/>
      <c r="HT45" s="39"/>
      <c r="HU45" s="52"/>
      <c r="HV45" s="39"/>
      <c r="HW45" s="39"/>
      <c r="HX45" s="39"/>
      <c r="HY45" s="39"/>
      <c r="HZ45" s="39"/>
      <c r="IA45" s="39"/>
      <c r="IB45" s="39"/>
      <c r="IC45" s="52"/>
      <c r="ID45" s="39"/>
      <c r="IE45" s="39"/>
      <c r="IF45" s="39"/>
      <c r="IG45" s="39"/>
      <c r="IH45" s="39"/>
      <c r="II45" s="39"/>
      <c r="IJ45" s="39"/>
      <c r="IK45" s="52"/>
    </row>
    <row r="46" spans="1:245" ht="12.75" x14ac:dyDescent="0.2">
      <c r="A46" s="2"/>
      <c r="B46" s="8"/>
      <c r="C46" s="39">
        <v>590</v>
      </c>
      <c r="D46" s="39">
        <v>52</v>
      </c>
      <c r="E46" s="39">
        <f t="shared" si="1"/>
        <v>30680</v>
      </c>
      <c r="F46" s="2"/>
      <c r="G46" s="8"/>
      <c r="H46" s="39" t="s">
        <v>327</v>
      </c>
      <c r="I46" s="39"/>
      <c r="J46" s="39"/>
      <c r="K46" s="39">
        <f>E62</f>
        <v>36894336</v>
      </c>
      <c r="L46" s="8"/>
      <c r="M46" s="8"/>
      <c r="N46" s="8"/>
      <c r="O46" s="8"/>
      <c r="P46" s="8"/>
      <c r="Q46" s="8"/>
      <c r="R46" s="8"/>
      <c r="S46" s="2"/>
      <c r="T46" s="39"/>
      <c r="U46" s="52"/>
      <c r="V46" s="39"/>
      <c r="W46" s="39"/>
      <c r="X46" s="39"/>
      <c r="Y46" s="39"/>
      <c r="Z46" s="39"/>
      <c r="AA46" s="39"/>
      <c r="AB46" s="39"/>
      <c r="AC46" s="52"/>
      <c r="AD46" s="39"/>
      <c r="AE46" s="39"/>
      <c r="AF46" s="39"/>
      <c r="AG46" s="39"/>
      <c r="AH46" s="39"/>
      <c r="AI46" s="39"/>
      <c r="AJ46" s="39"/>
      <c r="AK46" s="52"/>
      <c r="AL46" s="39"/>
      <c r="AM46" s="39"/>
      <c r="AN46" s="39"/>
      <c r="AO46" s="39"/>
      <c r="AP46" s="39"/>
      <c r="AQ46" s="39"/>
      <c r="AR46" s="39"/>
      <c r="AS46" s="52"/>
      <c r="AT46" s="39"/>
      <c r="AU46" s="39"/>
      <c r="AV46" s="39"/>
      <c r="AW46" s="39"/>
      <c r="AX46" s="39"/>
      <c r="AY46" s="39"/>
      <c r="AZ46" s="39"/>
      <c r="BA46" s="52"/>
      <c r="BB46" s="39"/>
      <c r="BC46" s="39"/>
      <c r="BD46" s="39"/>
      <c r="BE46" s="39"/>
      <c r="BF46" s="39"/>
      <c r="BG46" s="39"/>
      <c r="BH46" s="39"/>
      <c r="BI46" s="52"/>
      <c r="BJ46" s="39"/>
      <c r="BK46" s="39"/>
      <c r="BL46" s="39"/>
      <c r="BM46" s="39"/>
      <c r="BN46" s="39"/>
      <c r="BO46" s="39"/>
      <c r="BP46" s="39"/>
      <c r="BQ46" s="52"/>
      <c r="BR46" s="39"/>
      <c r="BS46" s="39"/>
      <c r="BT46" s="39"/>
      <c r="BU46" s="39"/>
      <c r="BV46" s="39"/>
      <c r="BW46" s="39"/>
      <c r="BX46" s="39"/>
      <c r="BY46" s="52"/>
      <c r="BZ46" s="39"/>
      <c r="CA46" s="39"/>
      <c r="CB46" s="39"/>
      <c r="CC46" s="39"/>
      <c r="CD46" s="39"/>
      <c r="CE46" s="39"/>
      <c r="CF46" s="39"/>
      <c r="CG46" s="52"/>
      <c r="CH46" s="39"/>
      <c r="CI46" s="39"/>
      <c r="CJ46" s="39"/>
      <c r="CK46" s="39"/>
      <c r="CL46" s="39"/>
      <c r="CM46" s="39"/>
      <c r="CN46" s="39"/>
      <c r="CO46" s="52"/>
      <c r="CP46" s="39"/>
      <c r="CQ46" s="39"/>
      <c r="CR46" s="39"/>
      <c r="CS46" s="39"/>
      <c r="CT46" s="39"/>
      <c r="CU46" s="39"/>
      <c r="CV46" s="39"/>
      <c r="CW46" s="52"/>
      <c r="CX46" s="39"/>
      <c r="CY46" s="39"/>
      <c r="CZ46" s="39"/>
      <c r="DA46" s="39"/>
      <c r="DB46" s="39"/>
      <c r="DC46" s="39"/>
      <c r="DD46" s="39"/>
      <c r="DE46" s="52"/>
      <c r="DF46" s="39"/>
      <c r="DG46" s="39"/>
      <c r="DH46" s="39"/>
      <c r="DI46" s="39"/>
      <c r="DJ46" s="39"/>
      <c r="DK46" s="39"/>
      <c r="DL46" s="39"/>
      <c r="DM46" s="52"/>
      <c r="DN46" s="39"/>
      <c r="DO46" s="39"/>
      <c r="DP46" s="39"/>
      <c r="DQ46" s="39"/>
      <c r="DR46" s="39"/>
      <c r="DS46" s="39"/>
      <c r="DT46" s="39"/>
      <c r="DU46" s="52"/>
      <c r="DV46" s="39"/>
      <c r="DW46" s="39"/>
      <c r="DX46" s="39"/>
      <c r="DY46" s="39"/>
      <c r="DZ46" s="39"/>
      <c r="EA46" s="39"/>
      <c r="EB46" s="39"/>
      <c r="EC46" s="52"/>
      <c r="ED46" s="39"/>
      <c r="EE46" s="39"/>
      <c r="EF46" s="39"/>
      <c r="EG46" s="39"/>
      <c r="EH46" s="39"/>
      <c r="EI46" s="39"/>
      <c r="EJ46" s="39"/>
      <c r="EK46" s="52"/>
      <c r="EL46" s="39"/>
      <c r="EM46" s="39"/>
      <c r="EN46" s="39"/>
      <c r="EO46" s="39"/>
      <c r="EP46" s="39"/>
      <c r="EQ46" s="39"/>
      <c r="ER46" s="39"/>
      <c r="ES46" s="52"/>
      <c r="ET46" s="39"/>
      <c r="EU46" s="39"/>
      <c r="EV46" s="39"/>
      <c r="EW46" s="39"/>
      <c r="EX46" s="39"/>
      <c r="EY46" s="39"/>
      <c r="EZ46" s="39"/>
      <c r="FA46" s="52"/>
      <c r="FB46" s="39"/>
      <c r="FC46" s="39"/>
      <c r="FD46" s="39"/>
      <c r="FE46" s="39"/>
      <c r="FF46" s="39"/>
      <c r="FG46" s="39"/>
      <c r="FH46" s="39"/>
      <c r="FI46" s="52"/>
      <c r="FJ46" s="39"/>
      <c r="FK46" s="39"/>
      <c r="FL46" s="39"/>
      <c r="FM46" s="39"/>
      <c r="FN46" s="39"/>
      <c r="FO46" s="39"/>
      <c r="FP46" s="39"/>
      <c r="FQ46" s="52"/>
      <c r="FR46" s="39"/>
      <c r="FS46" s="39"/>
      <c r="FT46" s="39"/>
      <c r="FU46" s="39"/>
      <c r="FV46" s="39"/>
      <c r="FW46" s="39"/>
      <c r="FX46" s="39"/>
      <c r="FY46" s="52"/>
      <c r="FZ46" s="39"/>
      <c r="GA46" s="39"/>
      <c r="GB46" s="39"/>
      <c r="GC46" s="39"/>
      <c r="GD46" s="39"/>
      <c r="GE46" s="39"/>
      <c r="GF46" s="39"/>
      <c r="GG46" s="52"/>
      <c r="GH46" s="39"/>
      <c r="GI46" s="39"/>
      <c r="GJ46" s="39"/>
      <c r="GK46" s="39"/>
      <c r="GL46" s="39"/>
      <c r="GM46" s="39"/>
      <c r="GN46" s="39"/>
      <c r="GO46" s="52"/>
      <c r="GP46" s="39"/>
      <c r="GQ46" s="39"/>
      <c r="GR46" s="39"/>
      <c r="GS46" s="39"/>
      <c r="GT46" s="39"/>
      <c r="GU46" s="39"/>
      <c r="GV46" s="39"/>
      <c r="GW46" s="52"/>
      <c r="GX46" s="39"/>
      <c r="GY46" s="39"/>
      <c r="GZ46" s="39"/>
      <c r="HA46" s="39"/>
      <c r="HB46" s="39"/>
      <c r="HC46" s="39"/>
      <c r="HD46" s="39"/>
      <c r="HE46" s="52"/>
      <c r="HF46" s="39"/>
      <c r="HG46" s="39"/>
      <c r="HH46" s="39"/>
      <c r="HI46" s="39"/>
      <c r="HJ46" s="39"/>
      <c r="HK46" s="39"/>
      <c r="HL46" s="39"/>
      <c r="HM46" s="52"/>
      <c r="HN46" s="39"/>
      <c r="HO46" s="39"/>
      <c r="HP46" s="39"/>
      <c r="HQ46" s="39"/>
      <c r="HR46" s="39"/>
      <c r="HS46" s="39"/>
      <c r="HT46" s="39"/>
      <c r="HU46" s="52"/>
      <c r="HV46" s="39"/>
      <c r="HW46" s="39"/>
      <c r="HX46" s="39"/>
      <c r="HY46" s="39"/>
      <c r="HZ46" s="39"/>
      <c r="IA46" s="39"/>
      <c r="IB46" s="39"/>
      <c r="IC46" s="52"/>
      <c r="ID46" s="39"/>
      <c r="IE46" s="39"/>
      <c r="IF46" s="39"/>
      <c r="IG46" s="39"/>
      <c r="IH46" s="39"/>
      <c r="II46" s="39"/>
      <c r="IJ46" s="39"/>
      <c r="IK46" s="52"/>
    </row>
    <row r="47" spans="1:245" ht="12.75" x14ac:dyDescent="0.2">
      <c r="A47" s="2"/>
      <c r="B47" s="8"/>
      <c r="C47" s="39">
        <v>58450</v>
      </c>
      <c r="D47" s="39">
        <v>52</v>
      </c>
      <c r="E47" s="39">
        <f t="shared" si="1"/>
        <v>3039400</v>
      </c>
      <c r="F47" s="2"/>
      <c r="G47" s="8"/>
      <c r="H47" s="8" t="s">
        <v>328</v>
      </c>
      <c r="I47" s="8"/>
      <c r="J47" s="8"/>
      <c r="K47" s="8" t="b">
        <f>IF(K46&lt;K45,TRUE())</f>
        <v>1</v>
      </c>
      <c r="L47" s="8"/>
      <c r="M47" s="8"/>
      <c r="N47" s="8"/>
      <c r="O47" s="8"/>
      <c r="P47" s="8"/>
      <c r="Q47" s="8"/>
      <c r="R47" s="8"/>
      <c r="S47" s="2"/>
      <c r="T47" s="39"/>
      <c r="U47" s="52"/>
      <c r="V47" s="39"/>
      <c r="W47" s="39"/>
      <c r="X47" s="39"/>
      <c r="Y47" s="39"/>
      <c r="Z47" s="39"/>
      <c r="AA47" s="39"/>
      <c r="AB47" s="39"/>
      <c r="AC47" s="52"/>
      <c r="AD47" s="39"/>
      <c r="AE47" s="39"/>
      <c r="AF47" s="39"/>
      <c r="AG47" s="39"/>
      <c r="AH47" s="39"/>
      <c r="AI47" s="39"/>
      <c r="AJ47" s="39"/>
      <c r="AK47" s="52"/>
      <c r="AL47" s="39"/>
      <c r="AM47" s="39"/>
      <c r="AN47" s="39"/>
      <c r="AO47" s="39"/>
      <c r="AP47" s="39"/>
      <c r="AQ47" s="39"/>
      <c r="AR47" s="39"/>
      <c r="AS47" s="52"/>
      <c r="AT47" s="39"/>
      <c r="AU47" s="39"/>
      <c r="AV47" s="39"/>
      <c r="AW47" s="39"/>
      <c r="AX47" s="39"/>
      <c r="AY47" s="39"/>
      <c r="AZ47" s="39"/>
      <c r="BA47" s="52"/>
      <c r="BB47" s="39"/>
      <c r="BC47" s="39"/>
      <c r="BD47" s="39"/>
      <c r="BE47" s="39"/>
      <c r="BF47" s="39"/>
      <c r="BG47" s="39"/>
      <c r="BH47" s="39"/>
      <c r="BI47" s="52"/>
      <c r="BJ47" s="39"/>
      <c r="BK47" s="39"/>
      <c r="BL47" s="39"/>
      <c r="BM47" s="39"/>
      <c r="BN47" s="39"/>
      <c r="BO47" s="39"/>
      <c r="BP47" s="39"/>
      <c r="BQ47" s="52"/>
      <c r="BR47" s="39"/>
      <c r="BS47" s="39"/>
      <c r="BT47" s="39"/>
      <c r="BU47" s="39"/>
      <c r="BV47" s="39"/>
      <c r="BW47" s="39"/>
      <c r="BX47" s="39"/>
      <c r="BY47" s="52"/>
      <c r="BZ47" s="39"/>
      <c r="CA47" s="39"/>
      <c r="CB47" s="39"/>
      <c r="CC47" s="39"/>
      <c r="CD47" s="39"/>
      <c r="CE47" s="39"/>
      <c r="CF47" s="39"/>
      <c r="CG47" s="52"/>
      <c r="CH47" s="39"/>
      <c r="CI47" s="39"/>
      <c r="CJ47" s="39"/>
      <c r="CK47" s="39"/>
      <c r="CL47" s="39"/>
      <c r="CM47" s="39"/>
      <c r="CN47" s="39"/>
      <c r="CO47" s="52"/>
      <c r="CP47" s="39"/>
      <c r="CQ47" s="39"/>
      <c r="CR47" s="39"/>
      <c r="CS47" s="39"/>
      <c r="CT47" s="39"/>
      <c r="CU47" s="39"/>
      <c r="CV47" s="39"/>
      <c r="CW47" s="52"/>
      <c r="CX47" s="39"/>
      <c r="CY47" s="39"/>
      <c r="CZ47" s="39"/>
      <c r="DA47" s="39"/>
      <c r="DB47" s="39"/>
      <c r="DC47" s="39"/>
      <c r="DD47" s="39"/>
      <c r="DE47" s="52"/>
      <c r="DF47" s="39"/>
      <c r="DG47" s="39"/>
      <c r="DH47" s="39"/>
      <c r="DI47" s="39"/>
      <c r="DJ47" s="39"/>
      <c r="DK47" s="39"/>
      <c r="DL47" s="39"/>
      <c r="DM47" s="52"/>
      <c r="DN47" s="39"/>
      <c r="DO47" s="39"/>
      <c r="DP47" s="39"/>
      <c r="DQ47" s="39"/>
      <c r="DR47" s="39"/>
      <c r="DS47" s="39"/>
      <c r="DT47" s="39"/>
      <c r="DU47" s="52"/>
      <c r="DV47" s="39"/>
      <c r="DW47" s="39"/>
      <c r="DX47" s="39"/>
      <c r="DY47" s="39"/>
      <c r="DZ47" s="39"/>
      <c r="EA47" s="39"/>
      <c r="EB47" s="39"/>
      <c r="EC47" s="52"/>
      <c r="ED47" s="39"/>
      <c r="EE47" s="39"/>
      <c r="EF47" s="39"/>
      <c r="EG47" s="39"/>
      <c r="EH47" s="39"/>
      <c r="EI47" s="39"/>
      <c r="EJ47" s="39"/>
      <c r="EK47" s="52"/>
      <c r="EL47" s="39"/>
      <c r="EM47" s="39"/>
      <c r="EN47" s="39"/>
      <c r="EO47" s="39"/>
      <c r="EP47" s="39"/>
      <c r="EQ47" s="39"/>
      <c r="ER47" s="39"/>
      <c r="ES47" s="52"/>
      <c r="ET47" s="39"/>
      <c r="EU47" s="39"/>
      <c r="EV47" s="39"/>
      <c r="EW47" s="39"/>
      <c r="EX47" s="39"/>
      <c r="EY47" s="39"/>
      <c r="EZ47" s="39"/>
      <c r="FA47" s="52"/>
      <c r="FB47" s="39"/>
      <c r="FC47" s="39"/>
      <c r="FD47" s="39"/>
      <c r="FE47" s="39"/>
      <c r="FF47" s="39"/>
      <c r="FG47" s="39"/>
      <c r="FH47" s="39"/>
      <c r="FI47" s="52"/>
      <c r="FJ47" s="39"/>
      <c r="FK47" s="39"/>
      <c r="FL47" s="39"/>
      <c r="FM47" s="39"/>
      <c r="FN47" s="39"/>
      <c r="FO47" s="39"/>
      <c r="FP47" s="39"/>
      <c r="FQ47" s="52"/>
      <c r="FR47" s="39"/>
      <c r="FS47" s="39"/>
      <c r="FT47" s="39"/>
      <c r="FU47" s="39"/>
      <c r="FV47" s="39"/>
      <c r="FW47" s="39"/>
      <c r="FX47" s="39"/>
      <c r="FY47" s="52"/>
      <c r="FZ47" s="39"/>
      <c r="GA47" s="39"/>
      <c r="GB47" s="39"/>
      <c r="GC47" s="39"/>
      <c r="GD47" s="39"/>
      <c r="GE47" s="39"/>
      <c r="GF47" s="39"/>
      <c r="GG47" s="52"/>
      <c r="GH47" s="39"/>
      <c r="GI47" s="39"/>
      <c r="GJ47" s="39"/>
      <c r="GK47" s="39"/>
      <c r="GL47" s="39"/>
      <c r="GM47" s="39"/>
      <c r="GN47" s="39"/>
      <c r="GO47" s="52"/>
      <c r="GP47" s="39"/>
      <c r="GQ47" s="39"/>
      <c r="GR47" s="39"/>
      <c r="GS47" s="39"/>
      <c r="GT47" s="39"/>
      <c r="GU47" s="39"/>
      <c r="GV47" s="39"/>
      <c r="GW47" s="52"/>
      <c r="GX47" s="39"/>
      <c r="GY47" s="39"/>
      <c r="GZ47" s="39"/>
      <c r="HA47" s="39"/>
      <c r="HB47" s="39"/>
      <c r="HC47" s="39"/>
      <c r="HD47" s="39"/>
      <c r="HE47" s="52"/>
      <c r="HF47" s="39"/>
      <c r="HG47" s="39"/>
      <c r="HH47" s="39"/>
      <c r="HI47" s="39"/>
      <c r="HJ47" s="39"/>
      <c r="HK47" s="39"/>
      <c r="HL47" s="39"/>
      <c r="HM47" s="52"/>
      <c r="HN47" s="39"/>
      <c r="HO47" s="39"/>
      <c r="HP47" s="39"/>
      <c r="HQ47" s="39"/>
      <c r="HR47" s="39"/>
      <c r="HS47" s="39"/>
      <c r="HT47" s="39"/>
      <c r="HU47" s="52"/>
      <c r="HV47" s="39"/>
      <c r="HW47" s="39"/>
      <c r="HX47" s="39"/>
      <c r="HY47" s="39"/>
      <c r="HZ47" s="39"/>
      <c r="IA47" s="39"/>
      <c r="IB47" s="39"/>
      <c r="IC47" s="52"/>
      <c r="ID47" s="39"/>
      <c r="IE47" s="39"/>
      <c r="IF47" s="39"/>
      <c r="IG47" s="39"/>
      <c r="IH47" s="39"/>
      <c r="II47" s="39"/>
      <c r="IJ47" s="39"/>
      <c r="IK47" s="52"/>
    </row>
    <row r="48" spans="1:245" ht="12.75" x14ac:dyDescent="0.2">
      <c r="A48" s="2"/>
      <c r="B48" s="8"/>
      <c r="C48" s="39">
        <v>110280</v>
      </c>
      <c r="D48" s="39">
        <v>52</v>
      </c>
      <c r="E48" s="39">
        <f t="shared" si="1"/>
        <v>5734560</v>
      </c>
      <c r="F48" s="2"/>
      <c r="G48" s="8"/>
      <c r="H48" s="8"/>
      <c r="I48" s="8"/>
      <c r="J48" s="8"/>
      <c r="K48" s="8"/>
      <c r="L48" s="8"/>
      <c r="M48" s="8"/>
      <c r="N48" s="8"/>
      <c r="O48" s="8"/>
      <c r="P48" s="8"/>
      <c r="Q48" s="8"/>
      <c r="R48" s="8"/>
      <c r="S48" s="2"/>
      <c r="T48" s="39"/>
      <c r="U48" s="52"/>
      <c r="V48" s="39"/>
      <c r="W48" s="39"/>
      <c r="X48" s="39"/>
      <c r="Y48" s="39"/>
      <c r="Z48" s="39"/>
      <c r="AA48" s="39"/>
      <c r="AB48" s="39"/>
      <c r="AC48" s="52"/>
      <c r="AD48" s="39"/>
      <c r="AE48" s="39"/>
      <c r="AF48" s="39"/>
      <c r="AG48" s="39"/>
      <c r="AH48" s="39"/>
      <c r="AI48" s="39"/>
      <c r="AJ48" s="39"/>
      <c r="AK48" s="52"/>
      <c r="AL48" s="39"/>
      <c r="AM48" s="39"/>
      <c r="AN48" s="39"/>
      <c r="AO48" s="39"/>
      <c r="AP48" s="39"/>
      <c r="AQ48" s="39"/>
      <c r="AR48" s="39"/>
      <c r="AS48" s="52"/>
      <c r="AT48" s="39"/>
      <c r="AU48" s="39"/>
      <c r="AV48" s="39"/>
      <c r="AW48" s="39"/>
      <c r="AX48" s="39"/>
      <c r="AY48" s="39"/>
      <c r="AZ48" s="39"/>
      <c r="BA48" s="52"/>
      <c r="BB48" s="39"/>
      <c r="BC48" s="39"/>
      <c r="BD48" s="39"/>
      <c r="BE48" s="39"/>
      <c r="BF48" s="39"/>
      <c r="BG48" s="39"/>
      <c r="BH48" s="39"/>
      <c r="BI48" s="52"/>
      <c r="BJ48" s="39"/>
      <c r="BK48" s="39"/>
      <c r="BL48" s="39"/>
      <c r="BM48" s="39"/>
      <c r="BN48" s="39"/>
      <c r="BO48" s="39"/>
      <c r="BP48" s="39"/>
      <c r="BQ48" s="52"/>
      <c r="BR48" s="39"/>
      <c r="BS48" s="39"/>
      <c r="BT48" s="39"/>
      <c r="BU48" s="39"/>
      <c r="BV48" s="39"/>
      <c r="BW48" s="39"/>
      <c r="BX48" s="39"/>
      <c r="BY48" s="52"/>
      <c r="BZ48" s="39"/>
      <c r="CA48" s="39"/>
      <c r="CB48" s="39"/>
      <c r="CC48" s="39"/>
      <c r="CD48" s="39"/>
      <c r="CE48" s="39"/>
      <c r="CF48" s="39"/>
      <c r="CG48" s="52"/>
      <c r="CH48" s="39"/>
      <c r="CI48" s="39"/>
      <c r="CJ48" s="39"/>
      <c r="CK48" s="39"/>
      <c r="CL48" s="39"/>
      <c r="CM48" s="39"/>
      <c r="CN48" s="39"/>
      <c r="CO48" s="52"/>
      <c r="CP48" s="39"/>
      <c r="CQ48" s="39"/>
      <c r="CR48" s="39"/>
      <c r="CS48" s="39"/>
      <c r="CT48" s="39"/>
      <c r="CU48" s="39"/>
      <c r="CV48" s="39"/>
      <c r="CW48" s="52"/>
      <c r="CX48" s="39"/>
      <c r="CY48" s="39"/>
      <c r="CZ48" s="39"/>
      <c r="DA48" s="39"/>
      <c r="DB48" s="39"/>
      <c r="DC48" s="39"/>
      <c r="DD48" s="39"/>
      <c r="DE48" s="52"/>
      <c r="DF48" s="39"/>
      <c r="DG48" s="39"/>
      <c r="DH48" s="39"/>
      <c r="DI48" s="39"/>
      <c r="DJ48" s="39"/>
      <c r="DK48" s="39"/>
      <c r="DL48" s="39"/>
      <c r="DM48" s="52"/>
      <c r="DN48" s="39"/>
      <c r="DO48" s="39"/>
      <c r="DP48" s="39"/>
      <c r="DQ48" s="39"/>
      <c r="DR48" s="39"/>
      <c r="DS48" s="39"/>
      <c r="DT48" s="39"/>
      <c r="DU48" s="52"/>
      <c r="DV48" s="39"/>
      <c r="DW48" s="39"/>
      <c r="DX48" s="39"/>
      <c r="DY48" s="39"/>
      <c r="DZ48" s="39"/>
      <c r="EA48" s="39"/>
      <c r="EB48" s="39"/>
      <c r="EC48" s="52"/>
      <c r="ED48" s="39"/>
      <c r="EE48" s="39"/>
      <c r="EF48" s="39"/>
      <c r="EG48" s="39"/>
      <c r="EH48" s="39"/>
      <c r="EI48" s="39"/>
      <c r="EJ48" s="39"/>
      <c r="EK48" s="52"/>
      <c r="EL48" s="39"/>
      <c r="EM48" s="39"/>
      <c r="EN48" s="39"/>
      <c r="EO48" s="39"/>
      <c r="EP48" s="39"/>
      <c r="EQ48" s="39"/>
      <c r="ER48" s="39"/>
      <c r="ES48" s="52"/>
      <c r="ET48" s="39"/>
      <c r="EU48" s="39"/>
      <c r="EV48" s="39"/>
      <c r="EW48" s="39"/>
      <c r="EX48" s="39"/>
      <c r="EY48" s="39"/>
      <c r="EZ48" s="39"/>
      <c r="FA48" s="52"/>
      <c r="FB48" s="39"/>
      <c r="FC48" s="39"/>
      <c r="FD48" s="39"/>
      <c r="FE48" s="39"/>
      <c r="FF48" s="39"/>
      <c r="FG48" s="39"/>
      <c r="FH48" s="39"/>
      <c r="FI48" s="52"/>
      <c r="FJ48" s="39"/>
      <c r="FK48" s="39"/>
      <c r="FL48" s="39"/>
      <c r="FM48" s="39"/>
      <c r="FN48" s="39"/>
      <c r="FO48" s="39"/>
      <c r="FP48" s="39"/>
      <c r="FQ48" s="52"/>
      <c r="FR48" s="39"/>
      <c r="FS48" s="39"/>
      <c r="FT48" s="39"/>
      <c r="FU48" s="39"/>
      <c r="FV48" s="39"/>
      <c r="FW48" s="39"/>
      <c r="FX48" s="39"/>
      <c r="FY48" s="52"/>
      <c r="FZ48" s="39"/>
      <c r="GA48" s="39"/>
      <c r="GB48" s="39"/>
      <c r="GC48" s="39"/>
      <c r="GD48" s="39"/>
      <c r="GE48" s="39"/>
      <c r="GF48" s="39"/>
      <c r="GG48" s="52"/>
      <c r="GH48" s="39"/>
      <c r="GI48" s="39"/>
      <c r="GJ48" s="39"/>
      <c r="GK48" s="39"/>
      <c r="GL48" s="39"/>
      <c r="GM48" s="39"/>
      <c r="GN48" s="39"/>
      <c r="GO48" s="52"/>
      <c r="GP48" s="39"/>
      <c r="GQ48" s="39"/>
      <c r="GR48" s="39"/>
      <c r="GS48" s="39"/>
      <c r="GT48" s="39"/>
      <c r="GU48" s="39"/>
      <c r="GV48" s="39"/>
      <c r="GW48" s="52"/>
      <c r="GX48" s="39"/>
      <c r="GY48" s="39"/>
      <c r="GZ48" s="39"/>
      <c r="HA48" s="39"/>
      <c r="HB48" s="39"/>
      <c r="HC48" s="39"/>
      <c r="HD48" s="39"/>
      <c r="HE48" s="52"/>
      <c r="HF48" s="39"/>
      <c r="HG48" s="39"/>
      <c r="HH48" s="39"/>
      <c r="HI48" s="39"/>
      <c r="HJ48" s="39"/>
      <c r="HK48" s="39"/>
      <c r="HL48" s="39"/>
      <c r="HM48" s="52"/>
      <c r="HN48" s="39"/>
      <c r="HO48" s="39"/>
      <c r="HP48" s="39"/>
      <c r="HQ48" s="39"/>
      <c r="HR48" s="39"/>
      <c r="HS48" s="39"/>
      <c r="HT48" s="39"/>
      <c r="HU48" s="52"/>
      <c r="HV48" s="39"/>
      <c r="HW48" s="39"/>
      <c r="HX48" s="39"/>
      <c r="HY48" s="39"/>
      <c r="HZ48" s="39"/>
      <c r="IA48" s="39"/>
      <c r="IB48" s="39"/>
      <c r="IC48" s="52"/>
      <c r="ID48" s="39"/>
      <c r="IE48" s="39"/>
      <c r="IF48" s="39"/>
      <c r="IG48" s="39"/>
      <c r="IH48" s="39"/>
      <c r="II48" s="39"/>
      <c r="IJ48" s="39"/>
      <c r="IK48" s="52"/>
    </row>
    <row r="49" spans="1:245" ht="12.75" x14ac:dyDescent="0.2">
      <c r="A49" s="2"/>
      <c r="B49" s="8"/>
      <c r="C49" s="39">
        <v>503933</v>
      </c>
      <c r="D49" s="39">
        <v>52</v>
      </c>
      <c r="E49" s="39">
        <f t="shared" si="1"/>
        <v>26204516</v>
      </c>
      <c r="F49" s="2"/>
      <c r="G49" s="2"/>
      <c r="H49" s="2"/>
      <c r="I49" s="2"/>
      <c r="J49" s="2"/>
      <c r="K49" s="2"/>
      <c r="L49" s="2"/>
      <c r="M49" s="2"/>
      <c r="N49" s="2"/>
      <c r="O49" s="2"/>
      <c r="P49" s="2"/>
      <c r="Q49" s="2"/>
      <c r="R49" s="2"/>
      <c r="S49" s="2"/>
      <c r="T49" s="39"/>
      <c r="U49" s="52"/>
      <c r="V49" s="39"/>
      <c r="W49" s="39"/>
      <c r="X49" s="39"/>
      <c r="Y49" s="39"/>
      <c r="Z49" s="39"/>
      <c r="AA49" s="39"/>
      <c r="AB49" s="39"/>
      <c r="AC49" s="52"/>
      <c r="AD49" s="39"/>
      <c r="AE49" s="39"/>
      <c r="AF49" s="39"/>
      <c r="AG49" s="39"/>
      <c r="AH49" s="39"/>
      <c r="AI49" s="39"/>
      <c r="AJ49" s="39"/>
      <c r="AK49" s="52"/>
      <c r="AL49" s="39"/>
      <c r="AM49" s="39"/>
      <c r="AN49" s="39"/>
      <c r="AO49" s="39"/>
      <c r="AP49" s="39"/>
      <c r="AQ49" s="39"/>
      <c r="AR49" s="39"/>
      <c r="AS49" s="52"/>
      <c r="AT49" s="39"/>
      <c r="AU49" s="39"/>
      <c r="AV49" s="39"/>
      <c r="AW49" s="39"/>
      <c r="AX49" s="39"/>
      <c r="AY49" s="39"/>
      <c r="AZ49" s="39"/>
      <c r="BA49" s="52"/>
      <c r="BB49" s="39"/>
      <c r="BC49" s="39"/>
      <c r="BD49" s="39"/>
      <c r="BE49" s="39"/>
      <c r="BF49" s="39"/>
      <c r="BG49" s="39"/>
      <c r="BH49" s="39"/>
      <c r="BI49" s="52"/>
      <c r="BJ49" s="39"/>
      <c r="BK49" s="39"/>
      <c r="BL49" s="39"/>
      <c r="BM49" s="39"/>
      <c r="BN49" s="39"/>
      <c r="BO49" s="39"/>
      <c r="BP49" s="39"/>
      <c r="BQ49" s="52"/>
      <c r="BR49" s="39"/>
      <c r="BS49" s="39"/>
      <c r="BT49" s="39"/>
      <c r="BU49" s="39"/>
      <c r="BV49" s="39"/>
      <c r="BW49" s="39"/>
      <c r="BX49" s="39"/>
      <c r="BY49" s="52"/>
      <c r="BZ49" s="39"/>
      <c r="CA49" s="39"/>
      <c r="CB49" s="39"/>
      <c r="CC49" s="39"/>
      <c r="CD49" s="39"/>
      <c r="CE49" s="39"/>
      <c r="CF49" s="39"/>
      <c r="CG49" s="52"/>
      <c r="CH49" s="39"/>
      <c r="CI49" s="39"/>
      <c r="CJ49" s="39"/>
      <c r="CK49" s="39"/>
      <c r="CL49" s="39"/>
      <c r="CM49" s="39"/>
      <c r="CN49" s="39"/>
      <c r="CO49" s="52"/>
      <c r="CP49" s="39"/>
      <c r="CQ49" s="39"/>
      <c r="CR49" s="39"/>
      <c r="CS49" s="39"/>
      <c r="CT49" s="39"/>
      <c r="CU49" s="39"/>
      <c r="CV49" s="39"/>
      <c r="CW49" s="52"/>
      <c r="CX49" s="39"/>
      <c r="CY49" s="39"/>
      <c r="CZ49" s="39"/>
      <c r="DA49" s="39"/>
      <c r="DB49" s="39"/>
      <c r="DC49" s="39"/>
      <c r="DD49" s="39"/>
      <c r="DE49" s="52"/>
      <c r="DF49" s="39"/>
      <c r="DG49" s="39"/>
      <c r="DH49" s="39"/>
      <c r="DI49" s="39"/>
      <c r="DJ49" s="39"/>
      <c r="DK49" s="39"/>
      <c r="DL49" s="39"/>
      <c r="DM49" s="52"/>
      <c r="DN49" s="39"/>
      <c r="DO49" s="39"/>
      <c r="DP49" s="39"/>
      <c r="DQ49" s="39"/>
      <c r="DR49" s="39"/>
      <c r="DS49" s="39"/>
      <c r="DT49" s="39"/>
      <c r="DU49" s="52"/>
      <c r="DV49" s="39"/>
      <c r="DW49" s="39"/>
      <c r="DX49" s="39"/>
      <c r="DY49" s="39"/>
      <c r="DZ49" s="39"/>
      <c r="EA49" s="39"/>
      <c r="EB49" s="39"/>
      <c r="EC49" s="52"/>
      <c r="ED49" s="39"/>
      <c r="EE49" s="39"/>
      <c r="EF49" s="39"/>
      <c r="EG49" s="39"/>
      <c r="EH49" s="39"/>
      <c r="EI49" s="39"/>
      <c r="EJ49" s="39"/>
      <c r="EK49" s="52"/>
      <c r="EL49" s="39"/>
      <c r="EM49" s="39"/>
      <c r="EN49" s="39"/>
      <c r="EO49" s="39"/>
      <c r="EP49" s="39"/>
      <c r="EQ49" s="39"/>
      <c r="ER49" s="39"/>
      <c r="ES49" s="52"/>
      <c r="ET49" s="39"/>
      <c r="EU49" s="39"/>
      <c r="EV49" s="39"/>
      <c r="EW49" s="39"/>
      <c r="EX49" s="39"/>
      <c r="EY49" s="39"/>
      <c r="EZ49" s="39"/>
      <c r="FA49" s="52"/>
      <c r="FB49" s="39"/>
      <c r="FC49" s="39"/>
      <c r="FD49" s="39"/>
      <c r="FE49" s="39"/>
      <c r="FF49" s="39"/>
      <c r="FG49" s="39"/>
      <c r="FH49" s="39"/>
      <c r="FI49" s="52"/>
      <c r="FJ49" s="39"/>
      <c r="FK49" s="39"/>
      <c r="FL49" s="39"/>
      <c r="FM49" s="39"/>
      <c r="FN49" s="39"/>
      <c r="FO49" s="39"/>
      <c r="FP49" s="39"/>
      <c r="FQ49" s="52"/>
      <c r="FR49" s="39"/>
      <c r="FS49" s="39"/>
      <c r="FT49" s="39"/>
      <c r="FU49" s="39"/>
      <c r="FV49" s="39"/>
      <c r="FW49" s="39"/>
      <c r="FX49" s="39"/>
      <c r="FY49" s="52"/>
      <c r="FZ49" s="39"/>
      <c r="GA49" s="39"/>
      <c r="GB49" s="39"/>
      <c r="GC49" s="39"/>
      <c r="GD49" s="39"/>
      <c r="GE49" s="39"/>
      <c r="GF49" s="39"/>
      <c r="GG49" s="52"/>
      <c r="GH49" s="39"/>
      <c r="GI49" s="39"/>
      <c r="GJ49" s="39"/>
      <c r="GK49" s="39"/>
      <c r="GL49" s="39"/>
      <c r="GM49" s="39"/>
      <c r="GN49" s="39"/>
      <c r="GO49" s="52"/>
      <c r="GP49" s="39"/>
      <c r="GQ49" s="39"/>
      <c r="GR49" s="39"/>
      <c r="GS49" s="39"/>
      <c r="GT49" s="39"/>
      <c r="GU49" s="39"/>
      <c r="GV49" s="39"/>
      <c r="GW49" s="52"/>
      <c r="GX49" s="39"/>
      <c r="GY49" s="39"/>
      <c r="GZ49" s="39"/>
      <c r="HA49" s="39"/>
      <c r="HB49" s="39"/>
      <c r="HC49" s="39"/>
      <c r="HD49" s="39"/>
      <c r="HE49" s="52"/>
      <c r="HF49" s="39"/>
      <c r="HG49" s="39"/>
      <c r="HH49" s="39"/>
      <c r="HI49" s="39"/>
      <c r="HJ49" s="39"/>
      <c r="HK49" s="39"/>
      <c r="HL49" s="39"/>
      <c r="HM49" s="52"/>
      <c r="HN49" s="39"/>
      <c r="HO49" s="39"/>
      <c r="HP49" s="39"/>
      <c r="HQ49" s="39"/>
      <c r="HR49" s="39"/>
      <c r="HS49" s="39"/>
      <c r="HT49" s="39"/>
      <c r="HU49" s="52"/>
      <c r="HV49" s="39"/>
      <c r="HW49" s="39"/>
      <c r="HX49" s="39"/>
      <c r="HY49" s="39"/>
      <c r="HZ49" s="39"/>
      <c r="IA49" s="39"/>
      <c r="IB49" s="39"/>
      <c r="IC49" s="52"/>
      <c r="ID49" s="39"/>
      <c r="IE49" s="39"/>
      <c r="IF49" s="39"/>
      <c r="IG49" s="39"/>
      <c r="IH49" s="39"/>
      <c r="II49" s="39"/>
      <c r="IJ49" s="39"/>
      <c r="IK49" s="52"/>
    </row>
    <row r="50" spans="1:245" ht="12.75" x14ac:dyDescent="0.2">
      <c r="A50" s="2"/>
      <c r="B50" s="8"/>
      <c r="C50" s="39"/>
      <c r="D50" s="39"/>
      <c r="E50" s="39"/>
      <c r="F50" s="2"/>
      <c r="G50" s="2"/>
      <c r="H50" s="2"/>
      <c r="I50" s="2"/>
      <c r="J50" s="2"/>
      <c r="K50" s="2"/>
      <c r="L50" s="2"/>
      <c r="M50" s="2"/>
      <c r="N50" s="2"/>
      <c r="O50" s="2"/>
      <c r="P50" s="2"/>
      <c r="Q50" s="2"/>
      <c r="R50" s="2"/>
      <c r="S50" s="2"/>
      <c r="T50" s="39"/>
      <c r="U50" s="52"/>
      <c r="V50" s="39"/>
      <c r="W50" s="39"/>
      <c r="X50" s="39"/>
      <c r="Y50" s="39"/>
      <c r="Z50" s="39"/>
      <c r="AA50" s="39"/>
      <c r="AB50" s="39"/>
      <c r="AC50" s="52"/>
      <c r="AD50" s="39"/>
      <c r="AE50" s="39"/>
      <c r="AF50" s="39"/>
      <c r="AG50" s="39"/>
      <c r="AH50" s="39"/>
      <c r="AI50" s="39"/>
      <c r="AJ50" s="39"/>
      <c r="AK50" s="52"/>
      <c r="AL50" s="39"/>
      <c r="AM50" s="39"/>
      <c r="AN50" s="39"/>
      <c r="AO50" s="39"/>
      <c r="AP50" s="39"/>
      <c r="AQ50" s="39"/>
      <c r="AR50" s="39"/>
      <c r="AS50" s="52"/>
      <c r="AT50" s="39"/>
      <c r="AU50" s="39"/>
      <c r="AV50" s="39"/>
      <c r="AW50" s="39"/>
      <c r="AX50" s="39"/>
      <c r="AY50" s="39"/>
      <c r="AZ50" s="39"/>
      <c r="BA50" s="52"/>
      <c r="BB50" s="39"/>
      <c r="BC50" s="39"/>
      <c r="BD50" s="39"/>
      <c r="BE50" s="39"/>
      <c r="BF50" s="39"/>
      <c r="BG50" s="39"/>
      <c r="BH50" s="39"/>
      <c r="BI50" s="52"/>
      <c r="BJ50" s="39"/>
      <c r="BK50" s="39"/>
      <c r="BL50" s="39"/>
      <c r="BM50" s="39"/>
      <c r="BN50" s="39"/>
      <c r="BO50" s="39"/>
      <c r="BP50" s="39"/>
      <c r="BQ50" s="52"/>
      <c r="BR50" s="39"/>
      <c r="BS50" s="39"/>
      <c r="BT50" s="39"/>
      <c r="BU50" s="39"/>
      <c r="BV50" s="39"/>
      <c r="BW50" s="39"/>
      <c r="BX50" s="39"/>
      <c r="BY50" s="52"/>
      <c r="BZ50" s="39"/>
      <c r="CA50" s="39"/>
      <c r="CB50" s="39"/>
      <c r="CC50" s="39"/>
      <c r="CD50" s="39"/>
      <c r="CE50" s="39"/>
      <c r="CF50" s="39"/>
      <c r="CG50" s="52"/>
      <c r="CH50" s="39"/>
      <c r="CI50" s="39"/>
      <c r="CJ50" s="39"/>
      <c r="CK50" s="39"/>
      <c r="CL50" s="39"/>
      <c r="CM50" s="39"/>
      <c r="CN50" s="39"/>
      <c r="CO50" s="52"/>
      <c r="CP50" s="39"/>
      <c r="CQ50" s="39"/>
      <c r="CR50" s="39"/>
      <c r="CS50" s="39"/>
      <c r="CT50" s="39"/>
      <c r="CU50" s="39"/>
      <c r="CV50" s="39"/>
      <c r="CW50" s="52"/>
      <c r="CX50" s="39"/>
      <c r="CY50" s="39"/>
      <c r="CZ50" s="39"/>
      <c r="DA50" s="39"/>
      <c r="DB50" s="39"/>
      <c r="DC50" s="39"/>
      <c r="DD50" s="39"/>
      <c r="DE50" s="52"/>
      <c r="DF50" s="39"/>
      <c r="DG50" s="39"/>
      <c r="DH50" s="39"/>
      <c r="DI50" s="39"/>
      <c r="DJ50" s="39"/>
      <c r="DK50" s="39"/>
      <c r="DL50" s="39"/>
      <c r="DM50" s="52"/>
      <c r="DN50" s="39"/>
      <c r="DO50" s="39"/>
      <c r="DP50" s="39"/>
      <c r="DQ50" s="39"/>
      <c r="DR50" s="39"/>
      <c r="DS50" s="39"/>
      <c r="DT50" s="39"/>
      <c r="DU50" s="52"/>
      <c r="DV50" s="39"/>
      <c r="DW50" s="39"/>
      <c r="DX50" s="39"/>
      <c r="DY50" s="39"/>
      <c r="DZ50" s="39"/>
      <c r="EA50" s="39"/>
      <c r="EB50" s="39"/>
      <c r="EC50" s="52"/>
      <c r="ED50" s="39"/>
      <c r="EE50" s="39"/>
      <c r="EF50" s="39"/>
      <c r="EG50" s="39"/>
      <c r="EH50" s="39"/>
      <c r="EI50" s="39"/>
      <c r="EJ50" s="39"/>
      <c r="EK50" s="52"/>
      <c r="EL50" s="39"/>
      <c r="EM50" s="39"/>
      <c r="EN50" s="39"/>
      <c r="EO50" s="39"/>
      <c r="EP50" s="39"/>
      <c r="EQ50" s="39"/>
      <c r="ER50" s="39"/>
      <c r="ES50" s="52"/>
      <c r="ET50" s="39"/>
      <c r="EU50" s="39"/>
      <c r="EV50" s="39"/>
      <c r="EW50" s="39"/>
      <c r="EX50" s="39"/>
      <c r="EY50" s="39"/>
      <c r="EZ50" s="39"/>
      <c r="FA50" s="52"/>
      <c r="FB50" s="39"/>
      <c r="FC50" s="39"/>
      <c r="FD50" s="39"/>
      <c r="FE50" s="39"/>
      <c r="FF50" s="39"/>
      <c r="FG50" s="39"/>
      <c r="FH50" s="39"/>
      <c r="FI50" s="52"/>
      <c r="FJ50" s="39"/>
      <c r="FK50" s="39"/>
      <c r="FL50" s="39"/>
      <c r="FM50" s="39"/>
      <c r="FN50" s="39"/>
      <c r="FO50" s="39"/>
      <c r="FP50" s="39"/>
      <c r="FQ50" s="52"/>
      <c r="FR50" s="39"/>
      <c r="FS50" s="39"/>
      <c r="FT50" s="39"/>
      <c r="FU50" s="39"/>
      <c r="FV50" s="39"/>
      <c r="FW50" s="39"/>
      <c r="FX50" s="39"/>
      <c r="FY50" s="52"/>
      <c r="FZ50" s="39"/>
      <c r="GA50" s="39"/>
      <c r="GB50" s="39"/>
      <c r="GC50" s="39"/>
      <c r="GD50" s="39"/>
      <c r="GE50" s="39"/>
      <c r="GF50" s="39"/>
      <c r="GG50" s="52"/>
      <c r="GH50" s="39"/>
      <c r="GI50" s="39"/>
      <c r="GJ50" s="39"/>
      <c r="GK50" s="39"/>
      <c r="GL50" s="39"/>
      <c r="GM50" s="39"/>
      <c r="GN50" s="39"/>
      <c r="GO50" s="52"/>
      <c r="GP50" s="39"/>
      <c r="GQ50" s="39"/>
      <c r="GR50" s="39"/>
      <c r="GS50" s="39"/>
      <c r="GT50" s="39"/>
      <c r="GU50" s="39"/>
      <c r="GV50" s="39"/>
      <c r="GW50" s="52"/>
      <c r="GX50" s="39"/>
      <c r="GY50" s="39"/>
      <c r="GZ50" s="39"/>
      <c r="HA50" s="39"/>
      <c r="HB50" s="39"/>
      <c r="HC50" s="39"/>
      <c r="HD50" s="39"/>
      <c r="HE50" s="52"/>
      <c r="HF50" s="39"/>
      <c r="HG50" s="39"/>
      <c r="HH50" s="39"/>
      <c r="HI50" s="39"/>
      <c r="HJ50" s="39"/>
      <c r="HK50" s="39"/>
      <c r="HL50" s="39"/>
      <c r="HM50" s="52"/>
      <c r="HN50" s="39"/>
      <c r="HO50" s="39"/>
      <c r="HP50" s="39"/>
      <c r="HQ50" s="39"/>
      <c r="HR50" s="39"/>
      <c r="HS50" s="39"/>
      <c r="HT50" s="39"/>
      <c r="HU50" s="52"/>
      <c r="HV50" s="39"/>
      <c r="HW50" s="39"/>
      <c r="HX50" s="39"/>
      <c r="HY50" s="39"/>
      <c r="HZ50" s="39"/>
      <c r="IA50" s="39"/>
      <c r="IB50" s="39"/>
      <c r="IC50" s="52"/>
      <c r="ID50" s="39"/>
      <c r="IE50" s="39"/>
      <c r="IF50" s="39"/>
      <c r="IG50" s="39"/>
      <c r="IH50" s="39"/>
      <c r="II50" s="39"/>
      <c r="IJ50" s="39"/>
      <c r="IK50" s="52"/>
    </row>
    <row r="51" spans="1:245" ht="12.75" x14ac:dyDescent="0.2">
      <c r="A51" s="2"/>
      <c r="B51" s="8" t="s">
        <v>329</v>
      </c>
      <c r="C51" s="39">
        <v>0</v>
      </c>
      <c r="D51" s="39">
        <v>12</v>
      </c>
      <c r="E51" s="39">
        <f t="shared" ref="E51:E55" si="2">C51*D51</f>
        <v>0</v>
      </c>
      <c r="F51" s="2"/>
      <c r="G51" s="39" t="s">
        <v>330</v>
      </c>
      <c r="S51" s="2"/>
      <c r="T51" s="39"/>
      <c r="U51" s="52"/>
      <c r="V51" s="39"/>
      <c r="W51" s="39"/>
      <c r="X51" s="39"/>
      <c r="Y51" s="39"/>
      <c r="Z51" s="39"/>
      <c r="AA51" s="39"/>
      <c r="AB51" s="39"/>
      <c r="AC51" s="52"/>
      <c r="AD51" s="39"/>
      <c r="AE51" s="39"/>
      <c r="AF51" s="39"/>
      <c r="AG51" s="39"/>
      <c r="AH51" s="39"/>
      <c r="AI51" s="39"/>
      <c r="AJ51" s="39"/>
      <c r="AK51" s="52"/>
      <c r="AL51" s="39"/>
      <c r="AM51" s="39"/>
      <c r="AN51" s="39"/>
      <c r="AO51" s="39"/>
      <c r="AP51" s="39"/>
      <c r="AQ51" s="39"/>
      <c r="AR51" s="39"/>
      <c r="AS51" s="52"/>
      <c r="AT51" s="39"/>
      <c r="AU51" s="39"/>
      <c r="AV51" s="39"/>
      <c r="AW51" s="39"/>
      <c r="AX51" s="39"/>
      <c r="AY51" s="39"/>
      <c r="AZ51" s="39"/>
      <c r="BA51" s="52"/>
      <c r="BB51" s="39"/>
      <c r="BC51" s="39"/>
      <c r="BD51" s="39"/>
      <c r="BE51" s="39"/>
      <c r="BF51" s="39"/>
      <c r="BG51" s="39"/>
      <c r="BH51" s="39"/>
      <c r="BI51" s="52"/>
      <c r="BJ51" s="39"/>
      <c r="BK51" s="39"/>
      <c r="BL51" s="39"/>
      <c r="BM51" s="39"/>
      <c r="BN51" s="39"/>
      <c r="BO51" s="39"/>
      <c r="BP51" s="39"/>
      <c r="BQ51" s="52"/>
      <c r="BR51" s="39"/>
      <c r="BS51" s="39"/>
      <c r="BT51" s="39"/>
      <c r="BU51" s="39"/>
      <c r="BV51" s="39"/>
      <c r="BW51" s="39"/>
      <c r="BX51" s="39"/>
      <c r="BY51" s="52"/>
      <c r="BZ51" s="39"/>
      <c r="CA51" s="39"/>
      <c r="CB51" s="39"/>
      <c r="CC51" s="39"/>
      <c r="CD51" s="39"/>
      <c r="CE51" s="39"/>
      <c r="CF51" s="39"/>
      <c r="CG51" s="52"/>
      <c r="CH51" s="39"/>
      <c r="CI51" s="39"/>
      <c r="CJ51" s="39"/>
      <c r="CK51" s="39"/>
      <c r="CL51" s="39"/>
      <c r="CM51" s="39"/>
      <c r="CN51" s="39"/>
      <c r="CO51" s="52"/>
      <c r="CP51" s="39"/>
      <c r="CQ51" s="39"/>
      <c r="CR51" s="39"/>
      <c r="CS51" s="39"/>
      <c r="CT51" s="39"/>
      <c r="CU51" s="39"/>
      <c r="CV51" s="39"/>
      <c r="CW51" s="52"/>
      <c r="CX51" s="39"/>
      <c r="CY51" s="39"/>
      <c r="CZ51" s="39"/>
      <c r="DA51" s="39"/>
      <c r="DB51" s="39"/>
      <c r="DC51" s="39"/>
      <c r="DD51" s="39"/>
      <c r="DE51" s="52"/>
      <c r="DF51" s="39"/>
      <c r="DG51" s="39"/>
      <c r="DH51" s="39"/>
      <c r="DI51" s="39"/>
      <c r="DJ51" s="39"/>
      <c r="DK51" s="39"/>
      <c r="DL51" s="39"/>
      <c r="DM51" s="52"/>
      <c r="DN51" s="39"/>
      <c r="DO51" s="39"/>
      <c r="DP51" s="39"/>
      <c r="DQ51" s="39"/>
      <c r="DR51" s="39"/>
      <c r="DS51" s="39"/>
      <c r="DT51" s="39"/>
      <c r="DU51" s="52"/>
      <c r="DV51" s="39"/>
      <c r="DW51" s="39"/>
      <c r="DX51" s="39"/>
      <c r="DY51" s="39"/>
      <c r="DZ51" s="39"/>
      <c r="EA51" s="39"/>
      <c r="EB51" s="39"/>
      <c r="EC51" s="52"/>
      <c r="ED51" s="39"/>
      <c r="EE51" s="39"/>
      <c r="EF51" s="39"/>
      <c r="EG51" s="39"/>
      <c r="EH51" s="39"/>
      <c r="EI51" s="39"/>
      <c r="EJ51" s="39"/>
      <c r="EK51" s="52"/>
      <c r="EL51" s="39"/>
      <c r="EM51" s="39"/>
      <c r="EN51" s="39"/>
      <c r="EO51" s="39"/>
      <c r="EP51" s="39"/>
      <c r="EQ51" s="39"/>
      <c r="ER51" s="39"/>
      <c r="ES51" s="52"/>
      <c r="ET51" s="39"/>
      <c r="EU51" s="39"/>
      <c r="EV51" s="39"/>
      <c r="EW51" s="39"/>
      <c r="EX51" s="39"/>
      <c r="EY51" s="39"/>
      <c r="EZ51" s="39"/>
      <c r="FA51" s="52"/>
      <c r="FB51" s="39"/>
      <c r="FC51" s="39"/>
      <c r="FD51" s="39"/>
      <c r="FE51" s="39"/>
      <c r="FF51" s="39"/>
      <c r="FG51" s="39"/>
      <c r="FH51" s="39"/>
      <c r="FI51" s="52"/>
      <c r="FJ51" s="39"/>
      <c r="FK51" s="39"/>
      <c r="FL51" s="39"/>
      <c r="FM51" s="39"/>
      <c r="FN51" s="39"/>
      <c r="FO51" s="39"/>
      <c r="FP51" s="39"/>
      <c r="FQ51" s="52"/>
      <c r="FR51" s="39"/>
      <c r="FS51" s="39"/>
      <c r="FT51" s="39"/>
      <c r="FU51" s="39"/>
      <c r="FV51" s="39"/>
      <c r="FW51" s="39"/>
      <c r="FX51" s="39"/>
      <c r="FY51" s="52"/>
      <c r="FZ51" s="39"/>
      <c r="GA51" s="39"/>
      <c r="GB51" s="39"/>
      <c r="GC51" s="39"/>
      <c r="GD51" s="39"/>
      <c r="GE51" s="39"/>
      <c r="GF51" s="39"/>
      <c r="GG51" s="52"/>
      <c r="GH51" s="39"/>
      <c r="GI51" s="39"/>
      <c r="GJ51" s="39"/>
      <c r="GK51" s="39"/>
      <c r="GL51" s="39"/>
      <c r="GM51" s="39"/>
      <c r="GN51" s="39"/>
      <c r="GO51" s="52"/>
      <c r="GP51" s="39"/>
      <c r="GQ51" s="39"/>
      <c r="GR51" s="39"/>
      <c r="GS51" s="39"/>
      <c r="GT51" s="39"/>
      <c r="GU51" s="39"/>
      <c r="GV51" s="39"/>
      <c r="GW51" s="52"/>
      <c r="GX51" s="39"/>
      <c r="GY51" s="39"/>
      <c r="GZ51" s="39"/>
      <c r="HA51" s="39"/>
      <c r="HB51" s="39"/>
      <c r="HC51" s="39"/>
      <c r="HD51" s="39"/>
      <c r="HE51" s="52"/>
      <c r="HF51" s="39"/>
      <c r="HG51" s="39"/>
      <c r="HH51" s="39"/>
      <c r="HI51" s="39"/>
      <c r="HJ51" s="39"/>
      <c r="HK51" s="39"/>
      <c r="HL51" s="39"/>
      <c r="HM51" s="52"/>
      <c r="HN51" s="39"/>
      <c r="HO51" s="39"/>
      <c r="HP51" s="39"/>
      <c r="HQ51" s="39"/>
      <c r="HR51" s="39"/>
      <c r="HS51" s="39"/>
      <c r="HT51" s="39"/>
      <c r="HU51" s="52"/>
      <c r="HV51" s="39"/>
      <c r="HW51" s="39"/>
      <c r="HX51" s="39"/>
      <c r="HY51" s="39"/>
      <c r="HZ51" s="39"/>
      <c r="IA51" s="39"/>
      <c r="IB51" s="39"/>
      <c r="IC51" s="52"/>
      <c r="ID51" s="39"/>
      <c r="IE51" s="39"/>
      <c r="IF51" s="39"/>
      <c r="IG51" s="39"/>
      <c r="IH51" s="39"/>
      <c r="II51" s="39"/>
      <c r="IJ51" s="39"/>
      <c r="IK51" s="52"/>
    </row>
    <row r="52" spans="1:245" ht="12.75" x14ac:dyDescent="0.2">
      <c r="A52" s="2"/>
      <c r="B52" s="8"/>
      <c r="C52" s="39">
        <v>0</v>
      </c>
      <c r="D52" s="39">
        <v>12</v>
      </c>
      <c r="E52" s="39">
        <f t="shared" si="2"/>
        <v>0</v>
      </c>
      <c r="F52" s="2"/>
      <c r="S52" s="2"/>
      <c r="T52" s="39"/>
      <c r="U52" s="52"/>
      <c r="V52" s="39"/>
      <c r="W52" s="39"/>
      <c r="X52" s="39"/>
      <c r="Y52" s="39"/>
      <c r="Z52" s="39"/>
      <c r="AA52" s="39"/>
      <c r="AB52" s="39"/>
      <c r="AC52" s="52"/>
      <c r="AD52" s="39"/>
      <c r="AE52" s="39"/>
      <c r="AF52" s="39"/>
      <c r="AG52" s="39"/>
      <c r="AH52" s="39"/>
      <c r="AI52" s="39"/>
      <c r="AJ52" s="39"/>
      <c r="AK52" s="52"/>
      <c r="AL52" s="39"/>
      <c r="AM52" s="39"/>
      <c r="AN52" s="39"/>
      <c r="AO52" s="39"/>
      <c r="AP52" s="39"/>
      <c r="AQ52" s="39"/>
      <c r="AR52" s="39"/>
      <c r="AS52" s="52"/>
      <c r="AT52" s="39"/>
      <c r="AU52" s="39"/>
      <c r="AV52" s="39"/>
      <c r="AW52" s="39"/>
      <c r="AX52" s="39"/>
      <c r="AY52" s="39"/>
      <c r="AZ52" s="39"/>
      <c r="BA52" s="52"/>
      <c r="BB52" s="39"/>
      <c r="BC52" s="39"/>
      <c r="BD52" s="39"/>
      <c r="BE52" s="39"/>
      <c r="BF52" s="39"/>
      <c r="BG52" s="39"/>
      <c r="BH52" s="39"/>
      <c r="BI52" s="52"/>
      <c r="BJ52" s="39"/>
      <c r="BK52" s="39"/>
      <c r="BL52" s="39"/>
      <c r="BM52" s="39"/>
      <c r="BN52" s="39"/>
      <c r="BO52" s="39"/>
      <c r="BP52" s="39"/>
      <c r="BQ52" s="52"/>
      <c r="BR52" s="39"/>
      <c r="BS52" s="39"/>
      <c r="BT52" s="39"/>
      <c r="BU52" s="39"/>
      <c r="BV52" s="39"/>
      <c r="BW52" s="39"/>
      <c r="BX52" s="39"/>
      <c r="BY52" s="52"/>
      <c r="BZ52" s="39"/>
      <c r="CA52" s="39"/>
      <c r="CB52" s="39"/>
      <c r="CC52" s="39"/>
      <c r="CD52" s="39"/>
      <c r="CE52" s="39"/>
      <c r="CF52" s="39"/>
      <c r="CG52" s="52"/>
      <c r="CH52" s="39"/>
      <c r="CI52" s="39"/>
      <c r="CJ52" s="39"/>
      <c r="CK52" s="39"/>
      <c r="CL52" s="39"/>
      <c r="CM52" s="39"/>
      <c r="CN52" s="39"/>
      <c r="CO52" s="52"/>
      <c r="CP52" s="39"/>
      <c r="CQ52" s="39"/>
      <c r="CR52" s="39"/>
      <c r="CS52" s="39"/>
      <c r="CT52" s="39"/>
      <c r="CU52" s="39"/>
      <c r="CV52" s="39"/>
      <c r="CW52" s="52"/>
      <c r="CX52" s="39"/>
      <c r="CY52" s="39"/>
      <c r="CZ52" s="39"/>
      <c r="DA52" s="39"/>
      <c r="DB52" s="39"/>
      <c r="DC52" s="39"/>
      <c r="DD52" s="39"/>
      <c r="DE52" s="52"/>
      <c r="DF52" s="39"/>
      <c r="DG52" s="39"/>
      <c r="DH52" s="39"/>
      <c r="DI52" s="39"/>
      <c r="DJ52" s="39"/>
      <c r="DK52" s="39"/>
      <c r="DL52" s="39"/>
      <c r="DM52" s="52"/>
      <c r="DN52" s="39"/>
      <c r="DO52" s="39"/>
      <c r="DP52" s="39"/>
      <c r="DQ52" s="39"/>
      <c r="DR52" s="39"/>
      <c r="DS52" s="39"/>
      <c r="DT52" s="39"/>
      <c r="DU52" s="52"/>
      <c r="DV52" s="39"/>
      <c r="DW52" s="39"/>
      <c r="DX52" s="39"/>
      <c r="DY52" s="39"/>
      <c r="DZ52" s="39"/>
      <c r="EA52" s="39"/>
      <c r="EB52" s="39"/>
      <c r="EC52" s="52"/>
      <c r="ED52" s="39"/>
      <c r="EE52" s="39"/>
      <c r="EF52" s="39"/>
      <c r="EG52" s="39"/>
      <c r="EH52" s="39"/>
      <c r="EI52" s="39"/>
      <c r="EJ52" s="39"/>
      <c r="EK52" s="52"/>
      <c r="EL52" s="39"/>
      <c r="EM52" s="39"/>
      <c r="EN52" s="39"/>
      <c r="EO52" s="39"/>
      <c r="EP52" s="39"/>
      <c r="EQ52" s="39"/>
      <c r="ER52" s="39"/>
      <c r="ES52" s="52"/>
      <c r="ET52" s="39"/>
      <c r="EU52" s="39"/>
      <c r="EV52" s="39"/>
      <c r="EW52" s="39"/>
      <c r="EX52" s="39"/>
      <c r="EY52" s="39"/>
      <c r="EZ52" s="39"/>
      <c r="FA52" s="52"/>
      <c r="FB52" s="39"/>
      <c r="FC52" s="39"/>
      <c r="FD52" s="39"/>
      <c r="FE52" s="39"/>
      <c r="FF52" s="39"/>
      <c r="FG52" s="39"/>
      <c r="FH52" s="39"/>
      <c r="FI52" s="52"/>
      <c r="FJ52" s="39"/>
      <c r="FK52" s="39"/>
      <c r="FL52" s="39"/>
      <c r="FM52" s="39"/>
      <c r="FN52" s="39"/>
      <c r="FO52" s="39"/>
      <c r="FP52" s="39"/>
      <c r="FQ52" s="52"/>
      <c r="FR52" s="39"/>
      <c r="FS52" s="39"/>
      <c r="FT52" s="39"/>
      <c r="FU52" s="39"/>
      <c r="FV52" s="39"/>
      <c r="FW52" s="39"/>
      <c r="FX52" s="39"/>
      <c r="FY52" s="52"/>
      <c r="FZ52" s="39"/>
      <c r="GA52" s="39"/>
      <c r="GB52" s="39"/>
      <c r="GC52" s="39"/>
      <c r="GD52" s="39"/>
      <c r="GE52" s="39"/>
      <c r="GF52" s="39"/>
      <c r="GG52" s="52"/>
      <c r="GH52" s="39"/>
      <c r="GI52" s="39"/>
      <c r="GJ52" s="39"/>
      <c r="GK52" s="39"/>
      <c r="GL52" s="39"/>
      <c r="GM52" s="39"/>
      <c r="GN52" s="39"/>
      <c r="GO52" s="52"/>
      <c r="GP52" s="39"/>
      <c r="GQ52" s="39"/>
      <c r="GR52" s="39"/>
      <c r="GS52" s="39"/>
      <c r="GT52" s="39"/>
      <c r="GU52" s="39"/>
      <c r="GV52" s="39"/>
      <c r="GW52" s="52"/>
      <c r="GX52" s="39"/>
      <c r="GY52" s="39"/>
      <c r="GZ52" s="39"/>
      <c r="HA52" s="39"/>
      <c r="HB52" s="39"/>
      <c r="HC52" s="39"/>
      <c r="HD52" s="39"/>
      <c r="HE52" s="52"/>
      <c r="HF52" s="39"/>
      <c r="HG52" s="39"/>
      <c r="HH52" s="39"/>
      <c r="HI52" s="39"/>
      <c r="HJ52" s="39"/>
      <c r="HK52" s="39"/>
      <c r="HL52" s="39"/>
      <c r="HM52" s="52"/>
      <c r="HN52" s="39"/>
      <c r="HO52" s="39"/>
      <c r="HP52" s="39"/>
      <c r="HQ52" s="39"/>
      <c r="HR52" s="39"/>
      <c r="HS52" s="39"/>
      <c r="HT52" s="39"/>
      <c r="HU52" s="52"/>
      <c r="HV52" s="39"/>
      <c r="HW52" s="39"/>
      <c r="HX52" s="39"/>
      <c r="HY52" s="39"/>
      <c r="HZ52" s="39"/>
      <c r="IA52" s="39"/>
      <c r="IB52" s="39"/>
      <c r="IC52" s="52"/>
      <c r="ID52" s="39"/>
      <c r="IE52" s="39"/>
      <c r="IF52" s="39"/>
      <c r="IG52" s="39"/>
      <c r="IH52" s="39"/>
      <c r="II52" s="39"/>
      <c r="IJ52" s="39"/>
      <c r="IK52" s="52"/>
    </row>
    <row r="53" spans="1:245" ht="12.75" x14ac:dyDescent="0.2">
      <c r="A53" s="2"/>
      <c r="B53" s="8"/>
      <c r="C53" s="39">
        <v>72400</v>
      </c>
      <c r="D53" s="39">
        <v>12</v>
      </c>
      <c r="E53" s="39">
        <f t="shared" si="2"/>
        <v>868800</v>
      </c>
      <c r="F53" s="2"/>
      <c r="H53" s="39" t="s">
        <v>331</v>
      </c>
      <c r="S53" s="2"/>
      <c r="T53" s="39"/>
      <c r="U53" s="52"/>
      <c r="V53" s="39"/>
      <c r="W53" s="39"/>
      <c r="X53" s="39"/>
      <c r="Y53" s="39"/>
      <c r="Z53" s="39"/>
      <c r="AA53" s="39"/>
      <c r="AB53" s="39"/>
      <c r="AC53" s="52"/>
      <c r="AD53" s="39"/>
      <c r="AE53" s="39"/>
      <c r="AF53" s="39"/>
      <c r="AG53" s="39"/>
      <c r="AH53" s="39"/>
      <c r="AI53" s="39"/>
      <c r="AJ53" s="39"/>
      <c r="AK53" s="52"/>
      <c r="AL53" s="39"/>
      <c r="AM53" s="39"/>
      <c r="AN53" s="39"/>
      <c r="AO53" s="39"/>
      <c r="AP53" s="39"/>
      <c r="AQ53" s="39"/>
      <c r="AR53" s="39"/>
      <c r="AS53" s="52"/>
      <c r="AT53" s="39"/>
      <c r="AU53" s="39"/>
      <c r="AV53" s="39"/>
      <c r="AW53" s="39"/>
      <c r="AX53" s="39"/>
      <c r="AY53" s="39"/>
      <c r="AZ53" s="39"/>
      <c r="BA53" s="52"/>
      <c r="BB53" s="39"/>
      <c r="BC53" s="39"/>
      <c r="BD53" s="39"/>
      <c r="BE53" s="39"/>
      <c r="BF53" s="39"/>
      <c r="BG53" s="39"/>
      <c r="BH53" s="39"/>
      <c r="BI53" s="52"/>
      <c r="BJ53" s="39"/>
      <c r="BK53" s="39"/>
      <c r="BL53" s="39"/>
      <c r="BM53" s="39"/>
      <c r="BN53" s="39"/>
      <c r="BO53" s="39"/>
      <c r="BP53" s="39"/>
      <c r="BQ53" s="52"/>
      <c r="BR53" s="39"/>
      <c r="BS53" s="39"/>
      <c r="BT53" s="39"/>
      <c r="BU53" s="39"/>
      <c r="BV53" s="39"/>
      <c r="BW53" s="39"/>
      <c r="BX53" s="39"/>
      <c r="BY53" s="52"/>
      <c r="BZ53" s="39"/>
      <c r="CA53" s="39"/>
      <c r="CB53" s="39"/>
      <c r="CC53" s="39"/>
      <c r="CD53" s="39"/>
      <c r="CE53" s="39"/>
      <c r="CF53" s="39"/>
      <c r="CG53" s="52"/>
      <c r="CH53" s="39"/>
      <c r="CI53" s="39"/>
      <c r="CJ53" s="39"/>
      <c r="CK53" s="39"/>
      <c r="CL53" s="39"/>
      <c r="CM53" s="39"/>
      <c r="CN53" s="39"/>
      <c r="CO53" s="52"/>
      <c r="CP53" s="39"/>
      <c r="CQ53" s="39"/>
      <c r="CR53" s="39"/>
      <c r="CS53" s="39"/>
      <c r="CT53" s="39"/>
      <c r="CU53" s="39"/>
      <c r="CV53" s="39"/>
      <c r="CW53" s="52"/>
      <c r="CX53" s="39"/>
      <c r="CY53" s="39"/>
      <c r="CZ53" s="39"/>
      <c r="DA53" s="39"/>
      <c r="DB53" s="39"/>
      <c r="DC53" s="39"/>
      <c r="DD53" s="39"/>
      <c r="DE53" s="52"/>
      <c r="DF53" s="39"/>
      <c r="DG53" s="39"/>
      <c r="DH53" s="39"/>
      <c r="DI53" s="39"/>
      <c r="DJ53" s="39"/>
      <c r="DK53" s="39"/>
      <c r="DL53" s="39"/>
      <c r="DM53" s="52"/>
      <c r="DN53" s="39"/>
      <c r="DO53" s="39"/>
      <c r="DP53" s="39"/>
      <c r="DQ53" s="39"/>
      <c r="DR53" s="39"/>
      <c r="DS53" s="39"/>
      <c r="DT53" s="39"/>
      <c r="DU53" s="52"/>
      <c r="DV53" s="39"/>
      <c r="DW53" s="39"/>
      <c r="DX53" s="39"/>
      <c r="DY53" s="39"/>
      <c r="DZ53" s="39"/>
      <c r="EA53" s="39"/>
      <c r="EB53" s="39"/>
      <c r="EC53" s="52"/>
      <c r="ED53" s="39"/>
      <c r="EE53" s="39"/>
      <c r="EF53" s="39"/>
      <c r="EG53" s="39"/>
      <c r="EH53" s="39"/>
      <c r="EI53" s="39"/>
      <c r="EJ53" s="39"/>
      <c r="EK53" s="52"/>
      <c r="EL53" s="39"/>
      <c r="EM53" s="39"/>
      <c r="EN53" s="39"/>
      <c r="EO53" s="39"/>
      <c r="EP53" s="39"/>
      <c r="EQ53" s="39"/>
      <c r="ER53" s="39"/>
      <c r="ES53" s="52"/>
      <c r="ET53" s="39"/>
      <c r="EU53" s="39"/>
      <c r="EV53" s="39"/>
      <c r="EW53" s="39"/>
      <c r="EX53" s="39"/>
      <c r="EY53" s="39"/>
      <c r="EZ53" s="39"/>
      <c r="FA53" s="52"/>
      <c r="FB53" s="39"/>
      <c r="FC53" s="39"/>
      <c r="FD53" s="39"/>
      <c r="FE53" s="39"/>
      <c r="FF53" s="39"/>
      <c r="FG53" s="39"/>
      <c r="FH53" s="39"/>
      <c r="FI53" s="52"/>
      <c r="FJ53" s="39"/>
      <c r="FK53" s="39"/>
      <c r="FL53" s="39"/>
      <c r="FM53" s="39"/>
      <c r="FN53" s="39"/>
      <c r="FO53" s="39"/>
      <c r="FP53" s="39"/>
      <c r="FQ53" s="52"/>
      <c r="FR53" s="39"/>
      <c r="FS53" s="39"/>
      <c r="FT53" s="39"/>
      <c r="FU53" s="39"/>
      <c r="FV53" s="39"/>
      <c r="FW53" s="39"/>
      <c r="FX53" s="39"/>
      <c r="FY53" s="52"/>
      <c r="FZ53" s="39"/>
      <c r="GA53" s="39"/>
      <c r="GB53" s="39"/>
      <c r="GC53" s="39"/>
      <c r="GD53" s="39"/>
      <c r="GE53" s="39"/>
      <c r="GF53" s="39"/>
      <c r="GG53" s="52"/>
      <c r="GH53" s="39"/>
      <c r="GI53" s="39"/>
      <c r="GJ53" s="39"/>
      <c r="GK53" s="39"/>
      <c r="GL53" s="39"/>
      <c r="GM53" s="39"/>
      <c r="GN53" s="39"/>
      <c r="GO53" s="52"/>
      <c r="GP53" s="39"/>
      <c r="GQ53" s="39"/>
      <c r="GR53" s="39"/>
      <c r="GS53" s="39"/>
      <c r="GT53" s="39"/>
      <c r="GU53" s="39"/>
      <c r="GV53" s="39"/>
      <c r="GW53" s="52"/>
      <c r="GX53" s="39"/>
      <c r="GY53" s="39"/>
      <c r="GZ53" s="39"/>
      <c r="HA53" s="39"/>
      <c r="HB53" s="39"/>
      <c r="HC53" s="39"/>
      <c r="HD53" s="39"/>
      <c r="HE53" s="52"/>
      <c r="HF53" s="39"/>
      <c r="HG53" s="39"/>
      <c r="HH53" s="39"/>
      <c r="HI53" s="39"/>
      <c r="HJ53" s="39"/>
      <c r="HK53" s="39"/>
      <c r="HL53" s="39"/>
      <c r="HM53" s="52"/>
      <c r="HN53" s="39"/>
      <c r="HO53" s="39"/>
      <c r="HP53" s="39"/>
      <c r="HQ53" s="39"/>
      <c r="HR53" s="39"/>
      <c r="HS53" s="39"/>
      <c r="HT53" s="39"/>
      <c r="HU53" s="52"/>
      <c r="HV53" s="39"/>
      <c r="HW53" s="39"/>
      <c r="HX53" s="39"/>
      <c r="HY53" s="39"/>
      <c r="HZ53" s="39"/>
      <c r="IA53" s="39"/>
      <c r="IB53" s="39"/>
      <c r="IC53" s="52"/>
      <c r="ID53" s="39"/>
      <c r="IE53" s="39"/>
      <c r="IF53" s="39"/>
      <c r="IG53" s="39"/>
      <c r="IH53" s="39"/>
      <c r="II53" s="39"/>
      <c r="IJ53" s="39"/>
      <c r="IK53" s="52"/>
    </row>
    <row r="54" spans="1:245" ht="12.75" x14ac:dyDescent="0.2">
      <c r="A54" s="2"/>
      <c r="B54" s="8"/>
      <c r="C54" s="39">
        <v>13710</v>
      </c>
      <c r="D54" s="39">
        <v>12</v>
      </c>
      <c r="E54" s="39">
        <f t="shared" si="2"/>
        <v>164520</v>
      </c>
      <c r="F54" s="2"/>
      <c r="H54" s="53" t="s">
        <v>332</v>
      </c>
      <c r="S54" s="2"/>
      <c r="T54" s="39"/>
      <c r="U54" s="52"/>
      <c r="V54" s="39"/>
      <c r="W54" s="39"/>
      <c r="X54" s="39"/>
      <c r="Y54" s="39"/>
      <c r="Z54" s="39"/>
      <c r="AA54" s="39"/>
      <c r="AB54" s="39"/>
      <c r="AC54" s="52"/>
      <c r="AD54" s="39"/>
      <c r="AE54" s="39"/>
      <c r="AF54" s="39"/>
      <c r="AG54" s="39"/>
      <c r="AH54" s="39"/>
      <c r="AI54" s="39"/>
      <c r="AJ54" s="39"/>
      <c r="AK54" s="52"/>
      <c r="AL54" s="39"/>
      <c r="AM54" s="39"/>
      <c r="AN54" s="39"/>
      <c r="AO54" s="39"/>
      <c r="AP54" s="39"/>
      <c r="AQ54" s="39"/>
      <c r="AR54" s="39"/>
      <c r="AS54" s="52"/>
      <c r="AT54" s="39"/>
      <c r="AU54" s="39"/>
      <c r="AV54" s="39"/>
      <c r="AW54" s="39"/>
      <c r="AX54" s="39"/>
      <c r="AY54" s="39"/>
      <c r="AZ54" s="39"/>
      <c r="BA54" s="52"/>
      <c r="BB54" s="39"/>
      <c r="BC54" s="39"/>
      <c r="BD54" s="39"/>
      <c r="BE54" s="39"/>
      <c r="BF54" s="39"/>
      <c r="BG54" s="39"/>
      <c r="BH54" s="39"/>
      <c r="BI54" s="52"/>
      <c r="BJ54" s="39"/>
      <c r="BK54" s="39"/>
      <c r="BL54" s="39"/>
      <c r="BM54" s="39"/>
      <c r="BN54" s="39"/>
      <c r="BO54" s="39"/>
      <c r="BP54" s="39"/>
      <c r="BQ54" s="52"/>
      <c r="BR54" s="39"/>
      <c r="BS54" s="39"/>
      <c r="BT54" s="39"/>
      <c r="BU54" s="39"/>
      <c r="BV54" s="39"/>
      <c r="BW54" s="39"/>
      <c r="BX54" s="39"/>
      <c r="BY54" s="52"/>
      <c r="BZ54" s="39"/>
      <c r="CA54" s="39"/>
      <c r="CB54" s="39"/>
      <c r="CC54" s="39"/>
      <c r="CD54" s="39"/>
      <c r="CE54" s="39"/>
      <c r="CF54" s="39"/>
      <c r="CG54" s="52"/>
      <c r="CH54" s="39"/>
      <c r="CI54" s="39"/>
      <c r="CJ54" s="39"/>
      <c r="CK54" s="39"/>
      <c r="CL54" s="39"/>
      <c r="CM54" s="39"/>
      <c r="CN54" s="39"/>
      <c r="CO54" s="52"/>
      <c r="CP54" s="39"/>
      <c r="CQ54" s="39"/>
      <c r="CR54" s="39"/>
      <c r="CS54" s="39"/>
      <c r="CT54" s="39"/>
      <c r="CU54" s="39"/>
      <c r="CV54" s="39"/>
      <c r="CW54" s="52"/>
      <c r="CX54" s="39"/>
      <c r="CY54" s="39"/>
      <c r="CZ54" s="39"/>
      <c r="DA54" s="39"/>
      <c r="DB54" s="39"/>
      <c r="DC54" s="39"/>
      <c r="DD54" s="39"/>
      <c r="DE54" s="52"/>
      <c r="DF54" s="39"/>
      <c r="DG54" s="39"/>
      <c r="DH54" s="39"/>
      <c r="DI54" s="39"/>
      <c r="DJ54" s="39"/>
      <c r="DK54" s="39"/>
      <c r="DL54" s="39"/>
      <c r="DM54" s="52"/>
      <c r="DN54" s="39"/>
      <c r="DO54" s="39"/>
      <c r="DP54" s="39"/>
      <c r="DQ54" s="39"/>
      <c r="DR54" s="39"/>
      <c r="DS54" s="39"/>
      <c r="DT54" s="39"/>
      <c r="DU54" s="52"/>
      <c r="DV54" s="39"/>
      <c r="DW54" s="39"/>
      <c r="DX54" s="39"/>
      <c r="DY54" s="39"/>
      <c r="DZ54" s="39"/>
      <c r="EA54" s="39"/>
      <c r="EB54" s="39"/>
      <c r="EC54" s="52"/>
      <c r="ED54" s="39"/>
      <c r="EE54" s="39"/>
      <c r="EF54" s="39"/>
      <c r="EG54" s="39"/>
      <c r="EH54" s="39"/>
      <c r="EI54" s="39"/>
      <c r="EJ54" s="39"/>
      <c r="EK54" s="52"/>
      <c r="EL54" s="39"/>
      <c r="EM54" s="39"/>
      <c r="EN54" s="39"/>
      <c r="EO54" s="39"/>
      <c r="EP54" s="39"/>
      <c r="EQ54" s="39"/>
      <c r="ER54" s="39"/>
      <c r="ES54" s="52"/>
      <c r="ET54" s="39"/>
      <c r="EU54" s="39"/>
      <c r="EV54" s="39"/>
      <c r="EW54" s="39"/>
      <c r="EX54" s="39"/>
      <c r="EY54" s="39"/>
      <c r="EZ54" s="39"/>
      <c r="FA54" s="52"/>
      <c r="FB54" s="39"/>
      <c r="FC54" s="39"/>
      <c r="FD54" s="39"/>
      <c r="FE54" s="39"/>
      <c r="FF54" s="39"/>
      <c r="FG54" s="39"/>
      <c r="FH54" s="39"/>
      <c r="FI54" s="52"/>
      <c r="FJ54" s="39"/>
      <c r="FK54" s="39"/>
      <c r="FL54" s="39"/>
      <c r="FM54" s="39"/>
      <c r="FN54" s="39"/>
      <c r="FO54" s="39"/>
      <c r="FP54" s="39"/>
      <c r="FQ54" s="52"/>
      <c r="FR54" s="39"/>
      <c r="FS54" s="39"/>
      <c r="FT54" s="39"/>
      <c r="FU54" s="39"/>
      <c r="FV54" s="39"/>
      <c r="FW54" s="39"/>
      <c r="FX54" s="39"/>
      <c r="FY54" s="52"/>
      <c r="FZ54" s="39"/>
      <c r="GA54" s="39"/>
      <c r="GB54" s="39"/>
      <c r="GC54" s="39"/>
      <c r="GD54" s="39"/>
      <c r="GE54" s="39"/>
      <c r="GF54" s="39"/>
      <c r="GG54" s="52"/>
      <c r="GH54" s="39"/>
      <c r="GI54" s="39"/>
      <c r="GJ54" s="39"/>
      <c r="GK54" s="39"/>
      <c r="GL54" s="39"/>
      <c r="GM54" s="39"/>
      <c r="GN54" s="39"/>
      <c r="GO54" s="52"/>
      <c r="GP54" s="39"/>
      <c r="GQ54" s="39"/>
      <c r="GR54" s="39"/>
      <c r="GS54" s="39"/>
      <c r="GT54" s="39"/>
      <c r="GU54" s="39"/>
      <c r="GV54" s="39"/>
      <c r="GW54" s="52"/>
      <c r="GX54" s="39"/>
      <c r="GY54" s="39"/>
      <c r="GZ54" s="39"/>
      <c r="HA54" s="39"/>
      <c r="HB54" s="39"/>
      <c r="HC54" s="39"/>
      <c r="HD54" s="39"/>
      <c r="HE54" s="52"/>
      <c r="HF54" s="39"/>
      <c r="HG54" s="39"/>
      <c r="HH54" s="39"/>
      <c r="HI54" s="39"/>
      <c r="HJ54" s="39"/>
      <c r="HK54" s="39"/>
      <c r="HL54" s="39"/>
      <c r="HM54" s="52"/>
      <c r="HN54" s="39"/>
      <c r="HO54" s="39"/>
      <c r="HP54" s="39"/>
      <c r="HQ54" s="39"/>
      <c r="HR54" s="39"/>
      <c r="HS54" s="39"/>
      <c r="HT54" s="39"/>
      <c r="HU54" s="52"/>
      <c r="HV54" s="39"/>
      <c r="HW54" s="39"/>
      <c r="HX54" s="39"/>
      <c r="HY54" s="39"/>
      <c r="HZ54" s="39"/>
      <c r="IA54" s="39"/>
      <c r="IB54" s="39"/>
      <c r="IC54" s="52"/>
      <c r="ID54" s="39"/>
      <c r="IE54" s="39"/>
      <c r="IF54" s="39"/>
      <c r="IG54" s="39"/>
      <c r="IH54" s="39"/>
      <c r="II54" s="39"/>
      <c r="IJ54" s="39"/>
      <c r="IK54" s="52"/>
    </row>
    <row r="55" spans="1:245" ht="12.75" x14ac:dyDescent="0.2">
      <c r="A55" s="2"/>
      <c r="B55" s="8"/>
      <c r="C55" s="39">
        <v>61580</v>
      </c>
      <c r="D55" s="39">
        <v>12</v>
      </c>
      <c r="E55" s="39">
        <f t="shared" si="2"/>
        <v>738960</v>
      </c>
      <c r="F55" s="2"/>
      <c r="H55" s="39" t="s">
        <v>333</v>
      </c>
      <c r="S55" s="2"/>
      <c r="T55" s="39"/>
      <c r="U55" s="52"/>
      <c r="V55" s="39"/>
      <c r="W55" s="39"/>
      <c r="X55" s="39"/>
      <c r="Y55" s="39"/>
      <c r="Z55" s="39"/>
      <c r="AA55" s="39"/>
      <c r="AB55" s="39"/>
      <c r="AC55" s="52"/>
      <c r="AD55" s="39"/>
      <c r="AE55" s="39"/>
      <c r="AF55" s="39"/>
      <c r="AG55" s="39"/>
      <c r="AH55" s="39"/>
      <c r="AI55" s="39"/>
      <c r="AJ55" s="39"/>
      <c r="AK55" s="52"/>
      <c r="AL55" s="39"/>
      <c r="AM55" s="39"/>
      <c r="AN55" s="39"/>
      <c r="AO55" s="39"/>
      <c r="AP55" s="39"/>
      <c r="AQ55" s="39"/>
      <c r="AR55" s="39"/>
      <c r="AS55" s="52"/>
      <c r="AT55" s="39"/>
      <c r="AU55" s="39"/>
      <c r="AV55" s="39"/>
      <c r="AW55" s="39"/>
      <c r="AX55" s="39"/>
      <c r="AY55" s="39"/>
      <c r="AZ55" s="39"/>
      <c r="BA55" s="52"/>
      <c r="BB55" s="39"/>
      <c r="BC55" s="39"/>
      <c r="BD55" s="39"/>
      <c r="BE55" s="39"/>
      <c r="BF55" s="39"/>
      <c r="BG55" s="39"/>
      <c r="BH55" s="39"/>
      <c r="BI55" s="52"/>
      <c r="BJ55" s="39"/>
      <c r="BK55" s="39"/>
      <c r="BL55" s="39"/>
      <c r="BM55" s="39"/>
      <c r="BN55" s="39"/>
      <c r="BO55" s="39"/>
      <c r="BP55" s="39"/>
      <c r="BQ55" s="52"/>
      <c r="BR55" s="39"/>
      <c r="BS55" s="39"/>
      <c r="BT55" s="39"/>
      <c r="BU55" s="39"/>
      <c r="BV55" s="39"/>
      <c r="BW55" s="39"/>
      <c r="BX55" s="39"/>
      <c r="BY55" s="52"/>
      <c r="BZ55" s="39"/>
      <c r="CA55" s="39"/>
      <c r="CB55" s="39"/>
      <c r="CC55" s="39"/>
      <c r="CD55" s="39"/>
      <c r="CE55" s="39"/>
      <c r="CF55" s="39"/>
      <c r="CG55" s="52"/>
      <c r="CH55" s="39"/>
      <c r="CI55" s="39"/>
      <c r="CJ55" s="39"/>
      <c r="CK55" s="39"/>
      <c r="CL55" s="39"/>
      <c r="CM55" s="39"/>
      <c r="CN55" s="39"/>
      <c r="CO55" s="52"/>
      <c r="CP55" s="39"/>
      <c r="CQ55" s="39"/>
      <c r="CR55" s="39"/>
      <c r="CS55" s="39"/>
      <c r="CT55" s="39"/>
      <c r="CU55" s="39"/>
      <c r="CV55" s="39"/>
      <c r="CW55" s="52"/>
      <c r="CX55" s="39"/>
      <c r="CY55" s="39"/>
      <c r="CZ55" s="39"/>
      <c r="DA55" s="39"/>
      <c r="DB55" s="39"/>
      <c r="DC55" s="39"/>
      <c r="DD55" s="39"/>
      <c r="DE55" s="52"/>
      <c r="DF55" s="39"/>
      <c r="DG55" s="39"/>
      <c r="DH55" s="39"/>
      <c r="DI55" s="39"/>
      <c r="DJ55" s="39"/>
      <c r="DK55" s="39"/>
      <c r="DL55" s="39"/>
      <c r="DM55" s="52"/>
      <c r="DN55" s="39"/>
      <c r="DO55" s="39"/>
      <c r="DP55" s="39"/>
      <c r="DQ55" s="39"/>
      <c r="DR55" s="39"/>
      <c r="DS55" s="39"/>
      <c r="DT55" s="39"/>
      <c r="DU55" s="52"/>
      <c r="DV55" s="39"/>
      <c r="DW55" s="39"/>
      <c r="DX55" s="39"/>
      <c r="DY55" s="39"/>
      <c r="DZ55" s="39"/>
      <c r="EA55" s="39"/>
      <c r="EB55" s="39"/>
      <c r="EC55" s="52"/>
      <c r="ED55" s="39"/>
      <c r="EE55" s="39"/>
      <c r="EF55" s="39"/>
      <c r="EG55" s="39"/>
      <c r="EH55" s="39"/>
      <c r="EI55" s="39"/>
      <c r="EJ55" s="39"/>
      <c r="EK55" s="52"/>
      <c r="EL55" s="39"/>
      <c r="EM55" s="39"/>
      <c r="EN55" s="39"/>
      <c r="EO55" s="39"/>
      <c r="EP55" s="39"/>
      <c r="EQ55" s="39"/>
      <c r="ER55" s="39"/>
      <c r="ES55" s="52"/>
      <c r="ET55" s="39"/>
      <c r="EU55" s="39"/>
      <c r="EV55" s="39"/>
      <c r="EW55" s="39"/>
      <c r="EX55" s="39"/>
      <c r="EY55" s="39"/>
      <c r="EZ55" s="39"/>
      <c r="FA55" s="52"/>
      <c r="FB55" s="39"/>
      <c r="FC55" s="39"/>
      <c r="FD55" s="39"/>
      <c r="FE55" s="39"/>
      <c r="FF55" s="39"/>
      <c r="FG55" s="39"/>
      <c r="FH55" s="39"/>
      <c r="FI55" s="52"/>
      <c r="FJ55" s="39"/>
      <c r="FK55" s="39"/>
      <c r="FL55" s="39"/>
      <c r="FM55" s="39"/>
      <c r="FN55" s="39"/>
      <c r="FO55" s="39"/>
      <c r="FP55" s="39"/>
      <c r="FQ55" s="52"/>
      <c r="FR55" s="39"/>
      <c r="FS55" s="39"/>
      <c r="FT55" s="39"/>
      <c r="FU55" s="39"/>
      <c r="FV55" s="39"/>
      <c r="FW55" s="39"/>
      <c r="FX55" s="39"/>
      <c r="FY55" s="52"/>
      <c r="FZ55" s="39"/>
      <c r="GA55" s="39"/>
      <c r="GB55" s="39"/>
      <c r="GC55" s="39"/>
      <c r="GD55" s="39"/>
      <c r="GE55" s="39"/>
      <c r="GF55" s="39"/>
      <c r="GG55" s="52"/>
      <c r="GH55" s="39"/>
      <c r="GI55" s="39"/>
      <c r="GJ55" s="39"/>
      <c r="GK55" s="39"/>
      <c r="GL55" s="39"/>
      <c r="GM55" s="39"/>
      <c r="GN55" s="39"/>
      <c r="GO55" s="52"/>
      <c r="GP55" s="39"/>
      <c r="GQ55" s="39"/>
      <c r="GR55" s="39"/>
      <c r="GS55" s="39"/>
      <c r="GT55" s="39"/>
      <c r="GU55" s="39"/>
      <c r="GV55" s="39"/>
      <c r="GW55" s="52"/>
      <c r="GX55" s="39"/>
      <c r="GY55" s="39"/>
      <c r="GZ55" s="39"/>
      <c r="HA55" s="39"/>
      <c r="HB55" s="39"/>
      <c r="HC55" s="39"/>
      <c r="HD55" s="39"/>
      <c r="HE55" s="52"/>
      <c r="HF55" s="39"/>
      <c r="HG55" s="39"/>
      <c r="HH55" s="39"/>
      <c r="HI55" s="39"/>
      <c r="HJ55" s="39"/>
      <c r="HK55" s="39"/>
      <c r="HL55" s="39"/>
      <c r="HM55" s="52"/>
      <c r="HN55" s="39"/>
      <c r="HO55" s="39"/>
      <c r="HP55" s="39"/>
      <c r="HQ55" s="39"/>
      <c r="HR55" s="39"/>
      <c r="HS55" s="39"/>
      <c r="HT55" s="39"/>
      <c r="HU55" s="52"/>
      <c r="HV55" s="39"/>
      <c r="HW55" s="39"/>
      <c r="HX55" s="39"/>
      <c r="HY55" s="39"/>
      <c r="HZ55" s="39"/>
      <c r="IA55" s="39"/>
      <c r="IB55" s="39"/>
      <c r="IC55" s="52"/>
      <c r="ID55" s="39"/>
      <c r="IE55" s="39"/>
      <c r="IF55" s="39"/>
      <c r="IG55" s="39"/>
      <c r="IH55" s="39"/>
      <c r="II55" s="39"/>
      <c r="IJ55" s="39"/>
      <c r="IK55" s="52"/>
    </row>
    <row r="56" spans="1:245" ht="12.75" x14ac:dyDescent="0.2">
      <c r="A56" s="2"/>
      <c r="B56" s="8"/>
      <c r="C56" s="39"/>
      <c r="D56" s="39"/>
      <c r="E56" s="39"/>
      <c r="F56" s="2"/>
      <c r="H56" s="39" t="s">
        <v>334</v>
      </c>
      <c r="S56" s="2"/>
      <c r="T56" s="39"/>
      <c r="U56" s="52"/>
      <c r="V56" s="39"/>
      <c r="W56" s="39"/>
      <c r="X56" s="39"/>
      <c r="Y56" s="39"/>
      <c r="Z56" s="39"/>
      <c r="AA56" s="39"/>
      <c r="AB56" s="39"/>
      <c r="AC56" s="52"/>
      <c r="AD56" s="39"/>
      <c r="AE56" s="39"/>
      <c r="AF56" s="39"/>
      <c r="AG56" s="39"/>
      <c r="AH56" s="39"/>
      <c r="AI56" s="39"/>
      <c r="AJ56" s="39"/>
      <c r="AK56" s="52"/>
      <c r="AL56" s="39"/>
      <c r="AM56" s="39"/>
      <c r="AN56" s="39"/>
      <c r="AO56" s="39"/>
      <c r="AP56" s="39"/>
      <c r="AQ56" s="39"/>
      <c r="AR56" s="39"/>
      <c r="AS56" s="52"/>
      <c r="AT56" s="39"/>
      <c r="AU56" s="39"/>
      <c r="AV56" s="39"/>
      <c r="AW56" s="39"/>
      <c r="AX56" s="39"/>
      <c r="AY56" s="39"/>
      <c r="AZ56" s="39"/>
      <c r="BA56" s="52"/>
      <c r="BB56" s="39"/>
      <c r="BC56" s="39"/>
      <c r="BD56" s="39"/>
      <c r="BE56" s="39"/>
      <c r="BF56" s="39"/>
      <c r="BG56" s="39"/>
      <c r="BH56" s="39"/>
      <c r="BI56" s="52"/>
      <c r="BJ56" s="39"/>
      <c r="BK56" s="39"/>
      <c r="BL56" s="39"/>
      <c r="BM56" s="39"/>
      <c r="BN56" s="39"/>
      <c r="BO56" s="39"/>
      <c r="BP56" s="39"/>
      <c r="BQ56" s="52"/>
      <c r="BR56" s="39"/>
      <c r="BS56" s="39"/>
      <c r="BT56" s="39"/>
      <c r="BU56" s="39"/>
      <c r="BV56" s="39"/>
      <c r="BW56" s="39"/>
      <c r="BX56" s="39"/>
      <c r="BY56" s="52"/>
      <c r="BZ56" s="39"/>
      <c r="CA56" s="39"/>
      <c r="CB56" s="39"/>
      <c r="CC56" s="39"/>
      <c r="CD56" s="39"/>
      <c r="CE56" s="39"/>
      <c r="CF56" s="39"/>
      <c r="CG56" s="52"/>
      <c r="CH56" s="39"/>
      <c r="CI56" s="39"/>
      <c r="CJ56" s="39"/>
      <c r="CK56" s="39"/>
      <c r="CL56" s="39"/>
      <c r="CM56" s="39"/>
      <c r="CN56" s="39"/>
      <c r="CO56" s="52"/>
      <c r="CP56" s="39"/>
      <c r="CQ56" s="39"/>
      <c r="CR56" s="39"/>
      <c r="CS56" s="39"/>
      <c r="CT56" s="39"/>
      <c r="CU56" s="39"/>
      <c r="CV56" s="39"/>
      <c r="CW56" s="52"/>
      <c r="CX56" s="39"/>
      <c r="CY56" s="39"/>
      <c r="CZ56" s="39"/>
      <c r="DA56" s="39"/>
      <c r="DB56" s="39"/>
      <c r="DC56" s="39"/>
      <c r="DD56" s="39"/>
      <c r="DE56" s="52"/>
      <c r="DF56" s="39"/>
      <c r="DG56" s="39"/>
      <c r="DH56" s="39"/>
      <c r="DI56" s="39"/>
      <c r="DJ56" s="39"/>
      <c r="DK56" s="39"/>
      <c r="DL56" s="39"/>
      <c r="DM56" s="52"/>
      <c r="DN56" s="39"/>
      <c r="DO56" s="39"/>
      <c r="DP56" s="39"/>
      <c r="DQ56" s="39"/>
      <c r="DR56" s="39"/>
      <c r="DS56" s="39"/>
      <c r="DT56" s="39"/>
      <c r="DU56" s="52"/>
      <c r="DV56" s="39"/>
      <c r="DW56" s="39"/>
      <c r="DX56" s="39"/>
      <c r="DY56" s="39"/>
      <c r="DZ56" s="39"/>
      <c r="EA56" s="39"/>
      <c r="EB56" s="39"/>
      <c r="EC56" s="52"/>
      <c r="ED56" s="39"/>
      <c r="EE56" s="39"/>
      <c r="EF56" s="39"/>
      <c r="EG56" s="39"/>
      <c r="EH56" s="39"/>
      <c r="EI56" s="39"/>
      <c r="EJ56" s="39"/>
      <c r="EK56" s="52"/>
      <c r="EL56" s="39"/>
      <c r="EM56" s="39"/>
      <c r="EN56" s="39"/>
      <c r="EO56" s="39"/>
      <c r="EP56" s="39"/>
      <c r="EQ56" s="39"/>
      <c r="ER56" s="39"/>
      <c r="ES56" s="52"/>
      <c r="ET56" s="39"/>
      <c r="EU56" s="39"/>
      <c r="EV56" s="39"/>
      <c r="EW56" s="39"/>
      <c r="EX56" s="39"/>
      <c r="EY56" s="39"/>
      <c r="EZ56" s="39"/>
      <c r="FA56" s="52"/>
      <c r="FB56" s="39"/>
      <c r="FC56" s="39"/>
      <c r="FD56" s="39"/>
      <c r="FE56" s="39"/>
      <c r="FF56" s="39"/>
      <c r="FG56" s="39"/>
      <c r="FH56" s="39"/>
      <c r="FI56" s="52"/>
      <c r="FJ56" s="39"/>
      <c r="FK56" s="39"/>
      <c r="FL56" s="39"/>
      <c r="FM56" s="39"/>
      <c r="FN56" s="39"/>
      <c r="FO56" s="39"/>
      <c r="FP56" s="39"/>
      <c r="FQ56" s="52"/>
      <c r="FR56" s="39"/>
      <c r="FS56" s="39"/>
      <c r="FT56" s="39"/>
      <c r="FU56" s="39"/>
      <c r="FV56" s="39"/>
      <c r="FW56" s="39"/>
      <c r="FX56" s="39"/>
      <c r="FY56" s="52"/>
      <c r="FZ56" s="39"/>
      <c r="GA56" s="39"/>
      <c r="GB56" s="39"/>
      <c r="GC56" s="39"/>
      <c r="GD56" s="39"/>
      <c r="GE56" s="39"/>
      <c r="GF56" s="39"/>
      <c r="GG56" s="52"/>
      <c r="GH56" s="39"/>
      <c r="GI56" s="39"/>
      <c r="GJ56" s="39"/>
      <c r="GK56" s="39"/>
      <c r="GL56" s="39"/>
      <c r="GM56" s="39"/>
      <c r="GN56" s="39"/>
      <c r="GO56" s="52"/>
      <c r="GP56" s="39"/>
      <c r="GQ56" s="39"/>
      <c r="GR56" s="39"/>
      <c r="GS56" s="39"/>
      <c r="GT56" s="39"/>
      <c r="GU56" s="39"/>
      <c r="GV56" s="39"/>
      <c r="GW56" s="52"/>
      <c r="GX56" s="39"/>
      <c r="GY56" s="39"/>
      <c r="GZ56" s="39"/>
      <c r="HA56" s="39"/>
      <c r="HB56" s="39"/>
      <c r="HC56" s="39"/>
      <c r="HD56" s="39"/>
      <c r="HE56" s="52"/>
      <c r="HF56" s="39"/>
      <c r="HG56" s="39"/>
      <c r="HH56" s="39"/>
      <c r="HI56" s="39"/>
      <c r="HJ56" s="39"/>
      <c r="HK56" s="39"/>
      <c r="HL56" s="39"/>
      <c r="HM56" s="52"/>
      <c r="HN56" s="39"/>
      <c r="HO56" s="39"/>
      <c r="HP56" s="39"/>
      <c r="HQ56" s="39"/>
      <c r="HR56" s="39"/>
      <c r="HS56" s="39"/>
      <c r="HT56" s="39"/>
      <c r="HU56" s="52"/>
      <c r="HV56" s="39"/>
      <c r="HW56" s="39"/>
      <c r="HX56" s="39"/>
      <c r="HY56" s="39"/>
      <c r="HZ56" s="39"/>
      <c r="IA56" s="39"/>
      <c r="IB56" s="39"/>
      <c r="IC56" s="52"/>
      <c r="ID56" s="39"/>
      <c r="IE56" s="39"/>
      <c r="IF56" s="39"/>
      <c r="IG56" s="39"/>
      <c r="IH56" s="39"/>
      <c r="II56" s="39"/>
      <c r="IJ56" s="39"/>
      <c r="IK56" s="52"/>
    </row>
    <row r="57" spans="1:245" ht="12.75" x14ac:dyDescent="0.2">
      <c r="A57" s="2"/>
      <c r="B57" s="8" t="s">
        <v>51</v>
      </c>
      <c r="C57" s="39">
        <v>0</v>
      </c>
      <c r="D57" s="39">
        <v>12</v>
      </c>
      <c r="E57" s="39">
        <f t="shared" ref="E57:E61" si="3">C57*D57</f>
        <v>0</v>
      </c>
      <c r="F57" s="2"/>
      <c r="S57" s="2"/>
      <c r="T57" s="39"/>
      <c r="U57" s="52"/>
      <c r="V57" s="39"/>
      <c r="W57" s="39"/>
      <c r="X57" s="39"/>
      <c r="Y57" s="39"/>
      <c r="Z57" s="39"/>
      <c r="AA57" s="39"/>
      <c r="AB57" s="39"/>
      <c r="AC57" s="52"/>
      <c r="AD57" s="39"/>
      <c r="AE57" s="39"/>
      <c r="AF57" s="39"/>
      <c r="AG57" s="39"/>
      <c r="AH57" s="39"/>
      <c r="AI57" s="39"/>
      <c r="AJ57" s="39"/>
      <c r="AK57" s="52"/>
      <c r="AL57" s="39"/>
      <c r="AM57" s="39"/>
      <c r="AN57" s="39"/>
      <c r="AO57" s="39"/>
      <c r="AP57" s="39"/>
      <c r="AQ57" s="39"/>
      <c r="AR57" s="39"/>
      <c r="AS57" s="52"/>
      <c r="AT57" s="39"/>
      <c r="AU57" s="39"/>
      <c r="AV57" s="39"/>
      <c r="AW57" s="39"/>
      <c r="AX57" s="39"/>
      <c r="AY57" s="39"/>
      <c r="AZ57" s="39"/>
      <c r="BA57" s="52"/>
      <c r="BB57" s="39"/>
      <c r="BC57" s="39"/>
      <c r="BD57" s="39"/>
      <c r="BE57" s="39"/>
      <c r="BF57" s="39"/>
      <c r="BG57" s="39"/>
      <c r="BH57" s="39"/>
      <c r="BI57" s="52"/>
      <c r="BJ57" s="39"/>
      <c r="BK57" s="39"/>
      <c r="BL57" s="39"/>
      <c r="BM57" s="39"/>
      <c r="BN57" s="39"/>
      <c r="BO57" s="39"/>
      <c r="BP57" s="39"/>
      <c r="BQ57" s="52"/>
      <c r="BR57" s="39"/>
      <c r="BS57" s="39"/>
      <c r="BT57" s="39"/>
      <c r="BU57" s="39"/>
      <c r="BV57" s="39"/>
      <c r="BW57" s="39"/>
      <c r="BX57" s="39"/>
      <c r="BY57" s="52"/>
      <c r="BZ57" s="39"/>
      <c r="CA57" s="39"/>
      <c r="CB57" s="39"/>
      <c r="CC57" s="39"/>
      <c r="CD57" s="39"/>
      <c r="CE57" s="39"/>
      <c r="CF57" s="39"/>
      <c r="CG57" s="52"/>
      <c r="CH57" s="39"/>
      <c r="CI57" s="39"/>
      <c r="CJ57" s="39"/>
      <c r="CK57" s="39"/>
      <c r="CL57" s="39"/>
      <c r="CM57" s="39"/>
      <c r="CN57" s="39"/>
      <c r="CO57" s="52"/>
      <c r="CP57" s="39"/>
      <c r="CQ57" s="39"/>
      <c r="CR57" s="39"/>
      <c r="CS57" s="39"/>
      <c r="CT57" s="39"/>
      <c r="CU57" s="39"/>
      <c r="CV57" s="39"/>
      <c r="CW57" s="52"/>
      <c r="CX57" s="39"/>
      <c r="CY57" s="39"/>
      <c r="CZ57" s="39"/>
      <c r="DA57" s="39"/>
      <c r="DB57" s="39"/>
      <c r="DC57" s="39"/>
      <c r="DD57" s="39"/>
      <c r="DE57" s="52"/>
      <c r="DF57" s="39"/>
      <c r="DG57" s="39"/>
      <c r="DH57" s="39"/>
      <c r="DI57" s="39"/>
      <c r="DJ57" s="39"/>
      <c r="DK57" s="39"/>
      <c r="DL57" s="39"/>
      <c r="DM57" s="52"/>
      <c r="DN57" s="39"/>
      <c r="DO57" s="39"/>
      <c r="DP57" s="39"/>
      <c r="DQ57" s="39"/>
      <c r="DR57" s="39"/>
      <c r="DS57" s="39"/>
      <c r="DT57" s="39"/>
      <c r="DU57" s="52"/>
      <c r="DV57" s="39"/>
      <c r="DW57" s="39"/>
      <c r="DX57" s="39"/>
      <c r="DY57" s="39"/>
      <c r="DZ57" s="39"/>
      <c r="EA57" s="39"/>
      <c r="EB57" s="39"/>
      <c r="EC57" s="52"/>
      <c r="ED57" s="39"/>
      <c r="EE57" s="39"/>
      <c r="EF57" s="39"/>
      <c r="EG57" s="39"/>
      <c r="EH57" s="39"/>
      <c r="EI57" s="39"/>
      <c r="EJ57" s="39"/>
      <c r="EK57" s="52"/>
      <c r="EL57" s="39"/>
      <c r="EM57" s="39"/>
      <c r="EN57" s="39"/>
      <c r="EO57" s="39"/>
      <c r="EP57" s="39"/>
      <c r="EQ57" s="39"/>
      <c r="ER57" s="39"/>
      <c r="ES57" s="52"/>
      <c r="ET57" s="39"/>
      <c r="EU57" s="39"/>
      <c r="EV57" s="39"/>
      <c r="EW57" s="39"/>
      <c r="EX57" s="39"/>
      <c r="EY57" s="39"/>
      <c r="EZ57" s="39"/>
      <c r="FA57" s="52"/>
      <c r="FB57" s="39"/>
      <c r="FC57" s="39"/>
      <c r="FD57" s="39"/>
      <c r="FE57" s="39"/>
      <c r="FF57" s="39"/>
      <c r="FG57" s="39"/>
      <c r="FH57" s="39"/>
      <c r="FI57" s="52"/>
      <c r="FJ57" s="39"/>
      <c r="FK57" s="39"/>
      <c r="FL57" s="39"/>
      <c r="FM57" s="39"/>
      <c r="FN57" s="39"/>
      <c r="FO57" s="39"/>
      <c r="FP57" s="39"/>
      <c r="FQ57" s="52"/>
      <c r="FR57" s="39"/>
      <c r="FS57" s="39"/>
      <c r="FT57" s="39"/>
      <c r="FU57" s="39"/>
      <c r="FV57" s="39"/>
      <c r="FW57" s="39"/>
      <c r="FX57" s="39"/>
      <c r="FY57" s="52"/>
      <c r="FZ57" s="39"/>
      <c r="GA57" s="39"/>
      <c r="GB57" s="39"/>
      <c r="GC57" s="39"/>
      <c r="GD57" s="39"/>
      <c r="GE57" s="39"/>
      <c r="GF57" s="39"/>
      <c r="GG57" s="52"/>
      <c r="GH57" s="39"/>
      <c r="GI57" s="39"/>
      <c r="GJ57" s="39"/>
      <c r="GK57" s="39"/>
      <c r="GL57" s="39"/>
      <c r="GM57" s="39"/>
      <c r="GN57" s="39"/>
      <c r="GO57" s="52"/>
      <c r="GP57" s="39"/>
      <c r="GQ57" s="39"/>
      <c r="GR57" s="39"/>
      <c r="GS57" s="39"/>
      <c r="GT57" s="39"/>
      <c r="GU57" s="39"/>
      <c r="GV57" s="39"/>
      <c r="GW57" s="52"/>
      <c r="GX57" s="39"/>
      <c r="GY57" s="39"/>
      <c r="GZ57" s="39"/>
      <c r="HA57" s="39"/>
      <c r="HB57" s="39"/>
      <c r="HC57" s="39"/>
      <c r="HD57" s="39"/>
      <c r="HE57" s="52"/>
      <c r="HF57" s="39"/>
      <c r="HG57" s="39"/>
      <c r="HH57" s="39"/>
      <c r="HI57" s="39"/>
      <c r="HJ57" s="39"/>
      <c r="HK57" s="39"/>
      <c r="HL57" s="39"/>
      <c r="HM57" s="52"/>
      <c r="HN57" s="39"/>
      <c r="HO57" s="39"/>
      <c r="HP57" s="39"/>
      <c r="HQ57" s="39"/>
      <c r="HR57" s="39"/>
      <c r="HS57" s="39"/>
      <c r="HT57" s="39"/>
      <c r="HU57" s="52"/>
      <c r="HV57" s="39"/>
      <c r="HW57" s="39"/>
      <c r="HX57" s="39"/>
      <c r="HY57" s="39"/>
      <c r="HZ57" s="39"/>
      <c r="IA57" s="39"/>
      <c r="IB57" s="39"/>
      <c r="IC57" s="52"/>
      <c r="ID57" s="39"/>
      <c r="IE57" s="39"/>
      <c r="IF57" s="39"/>
      <c r="IG57" s="39"/>
      <c r="IH57" s="39"/>
      <c r="II57" s="39"/>
      <c r="IJ57" s="39"/>
      <c r="IK57" s="52"/>
    </row>
    <row r="58" spans="1:245" ht="12.75" x14ac:dyDescent="0.2">
      <c r="A58" s="2"/>
      <c r="B58" s="8"/>
      <c r="C58" s="39">
        <v>0</v>
      </c>
      <c r="D58" s="39">
        <v>12</v>
      </c>
      <c r="E58" s="39">
        <f t="shared" si="3"/>
        <v>0</v>
      </c>
      <c r="F58" s="2"/>
      <c r="G58" s="2"/>
      <c r="H58" s="2"/>
      <c r="I58" s="2"/>
      <c r="J58" s="2"/>
      <c r="K58" s="2"/>
      <c r="L58" s="2"/>
      <c r="M58" s="2"/>
      <c r="N58" s="2"/>
      <c r="O58" s="2"/>
      <c r="P58" s="2"/>
      <c r="Q58" s="2"/>
      <c r="R58" s="2"/>
      <c r="S58" s="2"/>
      <c r="T58" s="39"/>
      <c r="U58" s="52"/>
      <c r="V58" s="39"/>
      <c r="W58" s="39"/>
      <c r="X58" s="39"/>
      <c r="Y58" s="39"/>
      <c r="Z58" s="39"/>
      <c r="AA58" s="39"/>
      <c r="AB58" s="39"/>
      <c r="AC58" s="52"/>
      <c r="AD58" s="39"/>
      <c r="AE58" s="39"/>
      <c r="AF58" s="39"/>
      <c r="AG58" s="39"/>
      <c r="AH58" s="39"/>
      <c r="AI58" s="39"/>
      <c r="AJ58" s="39"/>
      <c r="AK58" s="52"/>
      <c r="AL58" s="39"/>
      <c r="AM58" s="39"/>
      <c r="AN58" s="39"/>
      <c r="AO58" s="39"/>
      <c r="AP58" s="39"/>
      <c r="AQ58" s="39"/>
      <c r="AR58" s="39"/>
      <c r="AS58" s="52"/>
      <c r="AT58" s="39"/>
      <c r="AU58" s="39"/>
      <c r="AV58" s="39"/>
      <c r="AW58" s="39"/>
      <c r="AX58" s="39"/>
      <c r="AY58" s="39"/>
      <c r="AZ58" s="39"/>
      <c r="BA58" s="52"/>
      <c r="BB58" s="39"/>
      <c r="BC58" s="39"/>
      <c r="BD58" s="39"/>
      <c r="BE58" s="39"/>
      <c r="BF58" s="39"/>
      <c r="BG58" s="39"/>
      <c r="BH58" s="39"/>
      <c r="BI58" s="52"/>
      <c r="BJ58" s="39"/>
      <c r="BK58" s="39"/>
      <c r="BL58" s="39"/>
      <c r="BM58" s="39"/>
      <c r="BN58" s="39"/>
      <c r="BO58" s="39"/>
      <c r="BP58" s="39"/>
      <c r="BQ58" s="52"/>
      <c r="BR58" s="39"/>
      <c r="BS58" s="39"/>
      <c r="BT58" s="39"/>
      <c r="BU58" s="39"/>
      <c r="BV58" s="39"/>
      <c r="BW58" s="39"/>
      <c r="BX58" s="39"/>
      <c r="BY58" s="52"/>
      <c r="BZ58" s="39"/>
      <c r="CA58" s="39"/>
      <c r="CB58" s="39"/>
      <c r="CC58" s="39"/>
      <c r="CD58" s="39"/>
      <c r="CE58" s="39"/>
      <c r="CF58" s="39"/>
      <c r="CG58" s="52"/>
      <c r="CH58" s="39"/>
      <c r="CI58" s="39"/>
      <c r="CJ58" s="39"/>
      <c r="CK58" s="39"/>
      <c r="CL58" s="39"/>
      <c r="CM58" s="39"/>
      <c r="CN58" s="39"/>
      <c r="CO58" s="52"/>
      <c r="CP58" s="39"/>
      <c r="CQ58" s="39"/>
      <c r="CR58" s="39"/>
      <c r="CS58" s="39"/>
      <c r="CT58" s="39"/>
      <c r="CU58" s="39"/>
      <c r="CV58" s="39"/>
      <c r="CW58" s="52"/>
      <c r="CX58" s="39"/>
      <c r="CY58" s="39"/>
      <c r="CZ58" s="39"/>
      <c r="DA58" s="39"/>
      <c r="DB58" s="39"/>
      <c r="DC58" s="39"/>
      <c r="DD58" s="39"/>
      <c r="DE58" s="52"/>
      <c r="DF58" s="39"/>
      <c r="DG58" s="39"/>
      <c r="DH58" s="39"/>
      <c r="DI58" s="39"/>
      <c r="DJ58" s="39"/>
      <c r="DK58" s="39"/>
      <c r="DL58" s="39"/>
      <c r="DM58" s="52"/>
      <c r="DN58" s="39"/>
      <c r="DO58" s="39"/>
      <c r="DP58" s="39"/>
      <c r="DQ58" s="39"/>
      <c r="DR58" s="39"/>
      <c r="DS58" s="39"/>
      <c r="DT58" s="39"/>
      <c r="DU58" s="52"/>
      <c r="DV58" s="39"/>
      <c r="DW58" s="39"/>
      <c r="DX58" s="39"/>
      <c r="DY58" s="39"/>
      <c r="DZ58" s="39"/>
      <c r="EA58" s="39"/>
      <c r="EB58" s="39"/>
      <c r="EC58" s="52"/>
      <c r="ED58" s="39"/>
      <c r="EE58" s="39"/>
      <c r="EF58" s="39"/>
      <c r="EG58" s="39"/>
      <c r="EH58" s="39"/>
      <c r="EI58" s="39"/>
      <c r="EJ58" s="39"/>
      <c r="EK58" s="52"/>
      <c r="EL58" s="39"/>
      <c r="EM58" s="39"/>
      <c r="EN58" s="39"/>
      <c r="EO58" s="39"/>
      <c r="EP58" s="39"/>
      <c r="EQ58" s="39"/>
      <c r="ER58" s="39"/>
      <c r="ES58" s="52"/>
      <c r="ET58" s="39"/>
      <c r="EU58" s="39"/>
      <c r="EV58" s="39"/>
      <c r="EW58" s="39"/>
      <c r="EX58" s="39"/>
      <c r="EY58" s="39"/>
      <c r="EZ58" s="39"/>
      <c r="FA58" s="52"/>
      <c r="FB58" s="39"/>
      <c r="FC58" s="39"/>
      <c r="FD58" s="39"/>
      <c r="FE58" s="39"/>
      <c r="FF58" s="39"/>
      <c r="FG58" s="39"/>
      <c r="FH58" s="39"/>
      <c r="FI58" s="52"/>
      <c r="FJ58" s="39"/>
      <c r="FK58" s="39"/>
      <c r="FL58" s="39"/>
      <c r="FM58" s="39"/>
      <c r="FN58" s="39"/>
      <c r="FO58" s="39"/>
      <c r="FP58" s="39"/>
      <c r="FQ58" s="52"/>
      <c r="FR58" s="39"/>
      <c r="FS58" s="39"/>
      <c r="FT58" s="39"/>
      <c r="FU58" s="39"/>
      <c r="FV58" s="39"/>
      <c r="FW58" s="39"/>
      <c r="FX58" s="39"/>
      <c r="FY58" s="52"/>
      <c r="FZ58" s="39"/>
      <c r="GA58" s="39"/>
      <c r="GB58" s="39"/>
      <c r="GC58" s="39"/>
      <c r="GD58" s="39"/>
      <c r="GE58" s="39"/>
      <c r="GF58" s="39"/>
      <c r="GG58" s="52"/>
      <c r="GH58" s="39"/>
      <c r="GI58" s="39"/>
      <c r="GJ58" s="39"/>
      <c r="GK58" s="39"/>
      <c r="GL58" s="39"/>
      <c r="GM58" s="39"/>
      <c r="GN58" s="39"/>
      <c r="GO58" s="52"/>
      <c r="GP58" s="39"/>
      <c r="GQ58" s="39"/>
      <c r="GR58" s="39"/>
      <c r="GS58" s="39"/>
      <c r="GT58" s="39"/>
      <c r="GU58" s="39"/>
      <c r="GV58" s="39"/>
      <c r="GW58" s="52"/>
      <c r="GX58" s="39"/>
      <c r="GY58" s="39"/>
      <c r="GZ58" s="39"/>
      <c r="HA58" s="39"/>
      <c r="HB58" s="39"/>
      <c r="HC58" s="39"/>
      <c r="HD58" s="39"/>
      <c r="HE58" s="52"/>
      <c r="HF58" s="39"/>
      <c r="HG58" s="39"/>
      <c r="HH58" s="39"/>
      <c r="HI58" s="39"/>
      <c r="HJ58" s="39"/>
      <c r="HK58" s="39"/>
      <c r="HL58" s="39"/>
      <c r="HM58" s="52"/>
      <c r="HN58" s="39"/>
      <c r="HO58" s="39"/>
      <c r="HP58" s="39"/>
      <c r="HQ58" s="39"/>
      <c r="HR58" s="39"/>
      <c r="HS58" s="39"/>
      <c r="HT58" s="39"/>
      <c r="HU58" s="52"/>
      <c r="HV58" s="39"/>
      <c r="HW58" s="39"/>
      <c r="HX58" s="39"/>
      <c r="HY58" s="39"/>
      <c r="HZ58" s="39"/>
      <c r="IA58" s="39"/>
      <c r="IB58" s="39"/>
      <c r="IC58" s="52"/>
      <c r="ID58" s="39"/>
      <c r="IE58" s="39"/>
      <c r="IF58" s="39"/>
      <c r="IG58" s="39"/>
      <c r="IH58" s="39"/>
      <c r="II58" s="39"/>
      <c r="IJ58" s="39"/>
      <c r="IK58" s="52"/>
    </row>
    <row r="59" spans="1:245" ht="12.75" x14ac:dyDescent="0.2">
      <c r="A59" s="2"/>
      <c r="B59" s="8"/>
      <c r="C59" s="39">
        <v>0</v>
      </c>
      <c r="D59" s="39">
        <v>12</v>
      </c>
      <c r="E59" s="39">
        <f t="shared" si="3"/>
        <v>0</v>
      </c>
      <c r="F59" s="2"/>
      <c r="G59" s="2"/>
      <c r="H59" s="2"/>
      <c r="I59" s="2"/>
      <c r="J59" s="2"/>
      <c r="K59" s="2"/>
      <c r="L59" s="2"/>
      <c r="M59" s="2"/>
      <c r="N59" s="2"/>
      <c r="O59" s="2"/>
      <c r="P59" s="2"/>
      <c r="Q59" s="2"/>
      <c r="R59" s="2"/>
      <c r="S59" s="2"/>
      <c r="T59" s="39"/>
      <c r="U59" s="52"/>
      <c r="V59" s="39"/>
      <c r="W59" s="39"/>
      <c r="X59" s="39"/>
      <c r="Y59" s="39"/>
      <c r="Z59" s="39"/>
      <c r="AA59" s="39"/>
      <c r="AB59" s="39"/>
      <c r="AC59" s="52"/>
      <c r="AD59" s="39"/>
      <c r="AE59" s="39"/>
      <c r="AF59" s="39"/>
      <c r="AG59" s="39"/>
      <c r="AH59" s="39"/>
      <c r="AI59" s="39"/>
      <c r="AJ59" s="39"/>
      <c r="AK59" s="52"/>
      <c r="AL59" s="39"/>
      <c r="AM59" s="39"/>
      <c r="AN59" s="39"/>
      <c r="AO59" s="39"/>
      <c r="AP59" s="39"/>
      <c r="AQ59" s="39"/>
      <c r="AR59" s="39"/>
      <c r="AS59" s="52"/>
      <c r="AT59" s="39"/>
      <c r="AU59" s="39"/>
      <c r="AV59" s="39"/>
      <c r="AW59" s="39"/>
      <c r="AX59" s="39"/>
      <c r="AY59" s="39"/>
      <c r="AZ59" s="39"/>
      <c r="BA59" s="52"/>
      <c r="BB59" s="39"/>
      <c r="BC59" s="39"/>
      <c r="BD59" s="39"/>
      <c r="BE59" s="39"/>
      <c r="BF59" s="39"/>
      <c r="BG59" s="39"/>
      <c r="BH59" s="39"/>
      <c r="BI59" s="52"/>
      <c r="BJ59" s="39"/>
      <c r="BK59" s="39"/>
      <c r="BL59" s="39"/>
      <c r="BM59" s="39"/>
      <c r="BN59" s="39"/>
      <c r="BO59" s="39"/>
      <c r="BP59" s="39"/>
      <c r="BQ59" s="52"/>
      <c r="BR59" s="39"/>
      <c r="BS59" s="39"/>
      <c r="BT59" s="39"/>
      <c r="BU59" s="39"/>
      <c r="BV59" s="39"/>
      <c r="BW59" s="39"/>
      <c r="BX59" s="39"/>
      <c r="BY59" s="52"/>
      <c r="BZ59" s="39"/>
      <c r="CA59" s="39"/>
      <c r="CB59" s="39"/>
      <c r="CC59" s="39"/>
      <c r="CD59" s="39"/>
      <c r="CE59" s="39"/>
      <c r="CF59" s="39"/>
      <c r="CG59" s="52"/>
      <c r="CH59" s="39"/>
      <c r="CI59" s="39"/>
      <c r="CJ59" s="39"/>
      <c r="CK59" s="39"/>
      <c r="CL59" s="39"/>
      <c r="CM59" s="39"/>
      <c r="CN59" s="39"/>
      <c r="CO59" s="52"/>
      <c r="CP59" s="39"/>
      <c r="CQ59" s="39"/>
      <c r="CR59" s="39"/>
      <c r="CS59" s="39"/>
      <c r="CT59" s="39"/>
      <c r="CU59" s="39"/>
      <c r="CV59" s="39"/>
      <c r="CW59" s="52"/>
      <c r="CX59" s="39"/>
      <c r="CY59" s="39"/>
      <c r="CZ59" s="39"/>
      <c r="DA59" s="39"/>
      <c r="DB59" s="39"/>
      <c r="DC59" s="39"/>
      <c r="DD59" s="39"/>
      <c r="DE59" s="52"/>
      <c r="DF59" s="39"/>
      <c r="DG59" s="39"/>
      <c r="DH59" s="39"/>
      <c r="DI59" s="39"/>
      <c r="DJ59" s="39"/>
      <c r="DK59" s="39"/>
      <c r="DL59" s="39"/>
      <c r="DM59" s="52"/>
      <c r="DN59" s="39"/>
      <c r="DO59" s="39"/>
      <c r="DP59" s="39"/>
      <c r="DQ59" s="39"/>
      <c r="DR59" s="39"/>
      <c r="DS59" s="39"/>
      <c r="DT59" s="39"/>
      <c r="DU59" s="52"/>
      <c r="DV59" s="39"/>
      <c r="DW59" s="39"/>
      <c r="DX59" s="39"/>
      <c r="DY59" s="39"/>
      <c r="DZ59" s="39"/>
      <c r="EA59" s="39"/>
      <c r="EB59" s="39"/>
      <c r="EC59" s="52"/>
      <c r="ED59" s="39"/>
      <c r="EE59" s="39"/>
      <c r="EF59" s="39"/>
      <c r="EG59" s="39"/>
      <c r="EH59" s="39"/>
      <c r="EI59" s="39"/>
      <c r="EJ59" s="39"/>
      <c r="EK59" s="52"/>
      <c r="EL59" s="39"/>
      <c r="EM59" s="39"/>
      <c r="EN59" s="39"/>
      <c r="EO59" s="39"/>
      <c r="EP59" s="39"/>
      <c r="EQ59" s="39"/>
      <c r="ER59" s="39"/>
      <c r="ES59" s="52"/>
      <c r="ET59" s="39"/>
      <c r="EU59" s="39"/>
      <c r="EV59" s="39"/>
      <c r="EW59" s="39"/>
      <c r="EX59" s="39"/>
      <c r="EY59" s="39"/>
      <c r="EZ59" s="39"/>
      <c r="FA59" s="52"/>
      <c r="FB59" s="39"/>
      <c r="FC59" s="39"/>
      <c r="FD59" s="39"/>
      <c r="FE59" s="39"/>
      <c r="FF59" s="39"/>
      <c r="FG59" s="39"/>
      <c r="FH59" s="39"/>
      <c r="FI59" s="52"/>
      <c r="FJ59" s="39"/>
      <c r="FK59" s="39"/>
      <c r="FL59" s="39"/>
      <c r="FM59" s="39"/>
      <c r="FN59" s="39"/>
      <c r="FO59" s="39"/>
      <c r="FP59" s="39"/>
      <c r="FQ59" s="52"/>
      <c r="FR59" s="39"/>
      <c r="FS59" s="39"/>
      <c r="FT59" s="39"/>
      <c r="FU59" s="39"/>
      <c r="FV59" s="39"/>
      <c r="FW59" s="39"/>
      <c r="FX59" s="39"/>
      <c r="FY59" s="52"/>
      <c r="FZ59" s="39"/>
      <c r="GA59" s="39"/>
      <c r="GB59" s="39"/>
      <c r="GC59" s="39"/>
      <c r="GD59" s="39"/>
      <c r="GE59" s="39"/>
      <c r="GF59" s="39"/>
      <c r="GG59" s="52"/>
      <c r="GH59" s="39"/>
      <c r="GI59" s="39"/>
      <c r="GJ59" s="39"/>
      <c r="GK59" s="39"/>
      <c r="GL59" s="39"/>
      <c r="GM59" s="39"/>
      <c r="GN59" s="39"/>
      <c r="GO59" s="52"/>
      <c r="GP59" s="39"/>
      <c r="GQ59" s="39"/>
      <c r="GR59" s="39"/>
      <c r="GS59" s="39"/>
      <c r="GT59" s="39"/>
      <c r="GU59" s="39"/>
      <c r="GV59" s="39"/>
      <c r="GW59" s="52"/>
      <c r="GX59" s="39"/>
      <c r="GY59" s="39"/>
      <c r="GZ59" s="39"/>
      <c r="HA59" s="39"/>
      <c r="HB59" s="39"/>
      <c r="HC59" s="39"/>
      <c r="HD59" s="39"/>
      <c r="HE59" s="52"/>
      <c r="HF59" s="39"/>
      <c r="HG59" s="39"/>
      <c r="HH59" s="39"/>
      <c r="HI59" s="39"/>
      <c r="HJ59" s="39"/>
      <c r="HK59" s="39"/>
      <c r="HL59" s="39"/>
      <c r="HM59" s="52"/>
      <c r="HN59" s="39"/>
      <c r="HO59" s="39"/>
      <c r="HP59" s="39"/>
      <c r="HQ59" s="39"/>
      <c r="HR59" s="39"/>
      <c r="HS59" s="39"/>
      <c r="HT59" s="39"/>
      <c r="HU59" s="52"/>
      <c r="HV59" s="39"/>
      <c r="HW59" s="39"/>
      <c r="HX59" s="39"/>
      <c r="HY59" s="39"/>
      <c r="HZ59" s="39"/>
      <c r="IA59" s="39"/>
      <c r="IB59" s="39"/>
      <c r="IC59" s="52"/>
      <c r="ID59" s="39"/>
      <c r="IE59" s="39"/>
      <c r="IF59" s="39"/>
      <c r="IG59" s="39"/>
      <c r="IH59" s="39"/>
      <c r="II59" s="39"/>
      <c r="IJ59" s="39"/>
      <c r="IK59" s="52"/>
    </row>
    <row r="60" spans="1:245" ht="12.75" x14ac:dyDescent="0.2">
      <c r="A60" s="2"/>
      <c r="B60" s="8"/>
      <c r="C60" s="39">
        <v>0</v>
      </c>
      <c r="D60" s="39">
        <v>12</v>
      </c>
      <c r="E60" s="39">
        <f t="shared" si="3"/>
        <v>0</v>
      </c>
      <c r="F60" s="2"/>
      <c r="G60" s="2"/>
      <c r="H60" s="2"/>
      <c r="I60" s="2"/>
      <c r="J60" s="2"/>
      <c r="K60" s="2"/>
      <c r="L60" s="2"/>
      <c r="M60" s="2"/>
      <c r="N60" s="2"/>
      <c r="O60" s="2"/>
      <c r="P60" s="2"/>
      <c r="Q60" s="2"/>
      <c r="R60" s="2"/>
      <c r="S60" s="2"/>
      <c r="T60" s="39"/>
      <c r="U60" s="52"/>
      <c r="V60" s="39"/>
      <c r="W60" s="39"/>
      <c r="X60" s="39"/>
      <c r="Y60" s="39"/>
      <c r="Z60" s="39"/>
      <c r="AA60" s="39"/>
      <c r="AB60" s="39"/>
      <c r="AC60" s="52"/>
      <c r="AD60" s="39"/>
      <c r="AE60" s="39"/>
      <c r="AF60" s="39"/>
      <c r="AG60" s="39"/>
      <c r="AH60" s="39"/>
      <c r="AI60" s="39"/>
      <c r="AJ60" s="39"/>
      <c r="AK60" s="52"/>
      <c r="AL60" s="39"/>
      <c r="AM60" s="39"/>
      <c r="AN60" s="39"/>
      <c r="AO60" s="39"/>
      <c r="AP60" s="39"/>
      <c r="AQ60" s="39"/>
      <c r="AR60" s="39"/>
      <c r="AS60" s="52"/>
      <c r="AT60" s="39"/>
      <c r="AU60" s="39"/>
      <c r="AV60" s="39"/>
      <c r="AW60" s="39"/>
      <c r="AX60" s="39"/>
      <c r="AY60" s="39"/>
      <c r="AZ60" s="39"/>
      <c r="BA60" s="52"/>
      <c r="BB60" s="39"/>
      <c r="BC60" s="39"/>
      <c r="BD60" s="39"/>
      <c r="BE60" s="39"/>
      <c r="BF60" s="39"/>
      <c r="BG60" s="39"/>
      <c r="BH60" s="39"/>
      <c r="BI60" s="52"/>
      <c r="BJ60" s="39"/>
      <c r="BK60" s="39"/>
      <c r="BL60" s="39"/>
      <c r="BM60" s="39"/>
      <c r="BN60" s="39"/>
      <c r="BO60" s="39"/>
      <c r="BP60" s="39"/>
      <c r="BQ60" s="52"/>
      <c r="BR60" s="39"/>
      <c r="BS60" s="39"/>
      <c r="BT60" s="39"/>
      <c r="BU60" s="39"/>
      <c r="BV60" s="39"/>
      <c r="BW60" s="39"/>
      <c r="BX60" s="39"/>
      <c r="BY60" s="52"/>
      <c r="BZ60" s="39"/>
      <c r="CA60" s="39"/>
      <c r="CB60" s="39"/>
      <c r="CC60" s="39"/>
      <c r="CD60" s="39"/>
      <c r="CE60" s="39"/>
      <c r="CF60" s="39"/>
      <c r="CG60" s="52"/>
      <c r="CH60" s="39"/>
      <c r="CI60" s="39"/>
      <c r="CJ60" s="39"/>
      <c r="CK60" s="39"/>
      <c r="CL60" s="39"/>
      <c r="CM60" s="39"/>
      <c r="CN60" s="39"/>
      <c r="CO60" s="52"/>
      <c r="CP60" s="39"/>
      <c r="CQ60" s="39"/>
      <c r="CR60" s="39"/>
      <c r="CS60" s="39"/>
      <c r="CT60" s="39"/>
      <c r="CU60" s="39"/>
      <c r="CV60" s="39"/>
      <c r="CW60" s="52"/>
      <c r="CX60" s="39"/>
      <c r="CY60" s="39"/>
      <c r="CZ60" s="39"/>
      <c r="DA60" s="39"/>
      <c r="DB60" s="39"/>
      <c r="DC60" s="39"/>
      <c r="DD60" s="39"/>
      <c r="DE60" s="52"/>
      <c r="DF60" s="39"/>
      <c r="DG60" s="39"/>
      <c r="DH60" s="39"/>
      <c r="DI60" s="39"/>
      <c r="DJ60" s="39"/>
      <c r="DK60" s="39"/>
      <c r="DL60" s="39"/>
      <c r="DM60" s="52"/>
      <c r="DN60" s="39"/>
      <c r="DO60" s="39"/>
      <c r="DP60" s="39"/>
      <c r="DQ60" s="39"/>
      <c r="DR60" s="39"/>
      <c r="DS60" s="39"/>
      <c r="DT60" s="39"/>
      <c r="DU60" s="52"/>
      <c r="DV60" s="39"/>
      <c r="DW60" s="39"/>
      <c r="DX60" s="39"/>
      <c r="DY60" s="39"/>
      <c r="DZ60" s="39"/>
      <c r="EA60" s="39"/>
      <c r="EB60" s="39"/>
      <c r="EC60" s="52"/>
      <c r="ED60" s="39"/>
      <c r="EE60" s="39"/>
      <c r="EF60" s="39"/>
      <c r="EG60" s="39"/>
      <c r="EH60" s="39"/>
      <c r="EI60" s="39"/>
      <c r="EJ60" s="39"/>
      <c r="EK60" s="52"/>
      <c r="EL60" s="39"/>
      <c r="EM60" s="39"/>
      <c r="EN60" s="39"/>
      <c r="EO60" s="39"/>
      <c r="EP60" s="39"/>
      <c r="EQ60" s="39"/>
      <c r="ER60" s="39"/>
      <c r="ES60" s="52"/>
      <c r="ET60" s="39"/>
      <c r="EU60" s="39"/>
      <c r="EV60" s="39"/>
      <c r="EW60" s="39"/>
      <c r="EX60" s="39"/>
      <c r="EY60" s="39"/>
      <c r="EZ60" s="39"/>
      <c r="FA60" s="52"/>
      <c r="FB60" s="39"/>
      <c r="FC60" s="39"/>
      <c r="FD60" s="39"/>
      <c r="FE60" s="39"/>
      <c r="FF60" s="39"/>
      <c r="FG60" s="39"/>
      <c r="FH60" s="39"/>
      <c r="FI60" s="52"/>
      <c r="FJ60" s="39"/>
      <c r="FK60" s="39"/>
      <c r="FL60" s="39"/>
      <c r="FM60" s="39"/>
      <c r="FN60" s="39"/>
      <c r="FO60" s="39"/>
      <c r="FP60" s="39"/>
      <c r="FQ60" s="52"/>
      <c r="FR60" s="39"/>
      <c r="FS60" s="39"/>
      <c r="FT60" s="39"/>
      <c r="FU60" s="39"/>
      <c r="FV60" s="39"/>
      <c r="FW60" s="39"/>
      <c r="FX60" s="39"/>
      <c r="FY60" s="52"/>
      <c r="FZ60" s="39"/>
      <c r="GA60" s="39"/>
      <c r="GB60" s="39"/>
      <c r="GC60" s="39"/>
      <c r="GD60" s="39"/>
      <c r="GE60" s="39"/>
      <c r="GF60" s="39"/>
      <c r="GG60" s="52"/>
      <c r="GH60" s="39"/>
      <c r="GI60" s="39"/>
      <c r="GJ60" s="39"/>
      <c r="GK60" s="39"/>
      <c r="GL60" s="39"/>
      <c r="GM60" s="39"/>
      <c r="GN60" s="39"/>
      <c r="GO60" s="52"/>
      <c r="GP60" s="39"/>
      <c r="GQ60" s="39"/>
      <c r="GR60" s="39"/>
      <c r="GS60" s="39"/>
      <c r="GT60" s="39"/>
      <c r="GU60" s="39"/>
      <c r="GV60" s="39"/>
      <c r="GW60" s="52"/>
      <c r="GX60" s="39"/>
      <c r="GY60" s="39"/>
      <c r="GZ60" s="39"/>
      <c r="HA60" s="39"/>
      <c r="HB60" s="39"/>
      <c r="HC60" s="39"/>
      <c r="HD60" s="39"/>
      <c r="HE60" s="52"/>
      <c r="HF60" s="39"/>
      <c r="HG60" s="39"/>
      <c r="HH60" s="39"/>
      <c r="HI60" s="39"/>
      <c r="HJ60" s="39"/>
      <c r="HK60" s="39"/>
      <c r="HL60" s="39"/>
      <c r="HM60" s="52"/>
      <c r="HN60" s="39"/>
      <c r="HO60" s="39"/>
      <c r="HP60" s="39"/>
      <c r="HQ60" s="39"/>
      <c r="HR60" s="39"/>
      <c r="HS60" s="39"/>
      <c r="HT60" s="39"/>
      <c r="HU60" s="52"/>
      <c r="HV60" s="39"/>
      <c r="HW60" s="39"/>
      <c r="HX60" s="39"/>
      <c r="HY60" s="39"/>
      <c r="HZ60" s="39"/>
      <c r="IA60" s="39"/>
      <c r="IB60" s="39"/>
      <c r="IC60" s="52"/>
      <c r="ID60" s="39"/>
      <c r="IE60" s="39"/>
      <c r="IF60" s="39"/>
      <c r="IG60" s="39"/>
      <c r="IH60" s="39"/>
      <c r="II60" s="39"/>
      <c r="IJ60" s="39"/>
      <c r="IK60" s="52"/>
    </row>
    <row r="61" spans="1:245" ht="12.75" x14ac:dyDescent="0.2">
      <c r="A61" s="2"/>
      <c r="B61" s="8"/>
      <c r="C61" s="39">
        <v>6700</v>
      </c>
      <c r="D61" s="39">
        <v>12</v>
      </c>
      <c r="E61" s="39">
        <f t="shared" si="3"/>
        <v>80400</v>
      </c>
      <c r="F61" s="2"/>
      <c r="G61" s="2"/>
      <c r="H61" s="2"/>
      <c r="I61" s="2"/>
      <c r="J61" s="2"/>
      <c r="K61" s="2"/>
      <c r="L61" s="2"/>
      <c r="M61" s="2"/>
      <c r="N61" s="2"/>
      <c r="O61" s="2"/>
      <c r="P61" s="2"/>
      <c r="Q61" s="2"/>
      <c r="R61" s="2"/>
      <c r="S61" s="2"/>
      <c r="T61" s="39"/>
      <c r="U61" s="52"/>
      <c r="V61" s="39"/>
      <c r="W61" s="39"/>
      <c r="X61" s="39"/>
      <c r="Y61" s="39"/>
      <c r="Z61" s="39"/>
      <c r="AA61" s="39"/>
      <c r="AB61" s="39"/>
      <c r="AC61" s="52"/>
      <c r="AD61" s="39"/>
      <c r="AE61" s="39"/>
      <c r="AF61" s="39"/>
      <c r="AG61" s="39"/>
      <c r="AH61" s="39"/>
      <c r="AI61" s="39"/>
      <c r="AJ61" s="39"/>
      <c r="AK61" s="52"/>
      <c r="AL61" s="39"/>
      <c r="AM61" s="39"/>
      <c r="AN61" s="39"/>
      <c r="AO61" s="39"/>
      <c r="AP61" s="39"/>
      <c r="AQ61" s="39"/>
      <c r="AR61" s="39"/>
      <c r="AS61" s="52"/>
      <c r="AT61" s="39"/>
      <c r="AU61" s="39"/>
      <c r="AV61" s="39"/>
      <c r="AW61" s="39"/>
      <c r="AX61" s="39"/>
      <c r="AY61" s="39"/>
      <c r="AZ61" s="39"/>
      <c r="BA61" s="52"/>
      <c r="BB61" s="39"/>
      <c r="BC61" s="39"/>
      <c r="BD61" s="39"/>
      <c r="BE61" s="39"/>
      <c r="BF61" s="39"/>
      <c r="BG61" s="39"/>
      <c r="BH61" s="39"/>
      <c r="BI61" s="52"/>
      <c r="BJ61" s="39"/>
      <c r="BK61" s="39"/>
      <c r="BL61" s="39"/>
      <c r="BM61" s="39"/>
      <c r="BN61" s="39"/>
      <c r="BO61" s="39"/>
      <c r="BP61" s="39"/>
      <c r="BQ61" s="52"/>
      <c r="BR61" s="39"/>
      <c r="BS61" s="39"/>
      <c r="BT61" s="39"/>
      <c r="BU61" s="39"/>
      <c r="BV61" s="39"/>
      <c r="BW61" s="39"/>
      <c r="BX61" s="39"/>
      <c r="BY61" s="52"/>
      <c r="BZ61" s="39"/>
      <c r="CA61" s="39"/>
      <c r="CB61" s="39"/>
      <c r="CC61" s="39"/>
      <c r="CD61" s="39"/>
      <c r="CE61" s="39"/>
      <c r="CF61" s="39"/>
      <c r="CG61" s="52"/>
      <c r="CH61" s="39"/>
      <c r="CI61" s="39"/>
      <c r="CJ61" s="39"/>
      <c r="CK61" s="39"/>
      <c r="CL61" s="39"/>
      <c r="CM61" s="39"/>
      <c r="CN61" s="39"/>
      <c r="CO61" s="52"/>
      <c r="CP61" s="39"/>
      <c r="CQ61" s="39"/>
      <c r="CR61" s="39"/>
      <c r="CS61" s="39"/>
      <c r="CT61" s="39"/>
      <c r="CU61" s="39"/>
      <c r="CV61" s="39"/>
      <c r="CW61" s="52"/>
      <c r="CX61" s="39"/>
      <c r="CY61" s="39"/>
      <c r="CZ61" s="39"/>
      <c r="DA61" s="39"/>
      <c r="DB61" s="39"/>
      <c r="DC61" s="39"/>
      <c r="DD61" s="39"/>
      <c r="DE61" s="52"/>
      <c r="DF61" s="39"/>
      <c r="DG61" s="39"/>
      <c r="DH61" s="39"/>
      <c r="DI61" s="39"/>
      <c r="DJ61" s="39"/>
      <c r="DK61" s="39"/>
      <c r="DL61" s="39"/>
      <c r="DM61" s="52"/>
      <c r="DN61" s="39"/>
      <c r="DO61" s="39"/>
      <c r="DP61" s="39"/>
      <c r="DQ61" s="39"/>
      <c r="DR61" s="39"/>
      <c r="DS61" s="39"/>
      <c r="DT61" s="39"/>
      <c r="DU61" s="52"/>
      <c r="DV61" s="39"/>
      <c r="DW61" s="39"/>
      <c r="DX61" s="39"/>
      <c r="DY61" s="39"/>
      <c r="DZ61" s="39"/>
      <c r="EA61" s="39"/>
      <c r="EB61" s="39"/>
      <c r="EC61" s="52"/>
      <c r="ED61" s="39"/>
      <c r="EE61" s="39"/>
      <c r="EF61" s="39"/>
      <c r="EG61" s="39"/>
      <c r="EH61" s="39"/>
      <c r="EI61" s="39"/>
      <c r="EJ61" s="39"/>
      <c r="EK61" s="52"/>
      <c r="EL61" s="39"/>
      <c r="EM61" s="39"/>
      <c r="EN61" s="39"/>
      <c r="EO61" s="39"/>
      <c r="EP61" s="39"/>
      <c r="EQ61" s="39"/>
      <c r="ER61" s="39"/>
      <c r="ES61" s="52"/>
      <c r="ET61" s="39"/>
      <c r="EU61" s="39"/>
      <c r="EV61" s="39"/>
      <c r="EW61" s="39"/>
      <c r="EX61" s="39"/>
      <c r="EY61" s="39"/>
      <c r="EZ61" s="39"/>
      <c r="FA61" s="52"/>
      <c r="FB61" s="39"/>
      <c r="FC61" s="39"/>
      <c r="FD61" s="39"/>
      <c r="FE61" s="39"/>
      <c r="FF61" s="39"/>
      <c r="FG61" s="39"/>
      <c r="FH61" s="39"/>
      <c r="FI61" s="52"/>
      <c r="FJ61" s="39"/>
      <c r="FK61" s="39"/>
      <c r="FL61" s="39"/>
      <c r="FM61" s="39"/>
      <c r="FN61" s="39"/>
      <c r="FO61" s="39"/>
      <c r="FP61" s="39"/>
      <c r="FQ61" s="52"/>
      <c r="FR61" s="39"/>
      <c r="FS61" s="39"/>
      <c r="FT61" s="39"/>
      <c r="FU61" s="39"/>
      <c r="FV61" s="39"/>
      <c r="FW61" s="39"/>
      <c r="FX61" s="39"/>
      <c r="FY61" s="52"/>
      <c r="FZ61" s="39"/>
      <c r="GA61" s="39"/>
      <c r="GB61" s="39"/>
      <c r="GC61" s="39"/>
      <c r="GD61" s="39"/>
      <c r="GE61" s="39"/>
      <c r="GF61" s="39"/>
      <c r="GG61" s="52"/>
      <c r="GH61" s="39"/>
      <c r="GI61" s="39"/>
      <c r="GJ61" s="39"/>
      <c r="GK61" s="39"/>
      <c r="GL61" s="39"/>
      <c r="GM61" s="39"/>
      <c r="GN61" s="39"/>
      <c r="GO61" s="52"/>
      <c r="GP61" s="39"/>
      <c r="GQ61" s="39"/>
      <c r="GR61" s="39"/>
      <c r="GS61" s="39"/>
      <c r="GT61" s="39"/>
      <c r="GU61" s="39"/>
      <c r="GV61" s="39"/>
      <c r="GW61" s="52"/>
      <c r="GX61" s="39"/>
      <c r="GY61" s="39"/>
      <c r="GZ61" s="39"/>
      <c r="HA61" s="39"/>
      <c r="HB61" s="39"/>
      <c r="HC61" s="39"/>
      <c r="HD61" s="39"/>
      <c r="HE61" s="52"/>
      <c r="HF61" s="39"/>
      <c r="HG61" s="39"/>
      <c r="HH61" s="39"/>
      <c r="HI61" s="39"/>
      <c r="HJ61" s="39"/>
      <c r="HK61" s="39"/>
      <c r="HL61" s="39"/>
      <c r="HM61" s="52"/>
      <c r="HN61" s="39"/>
      <c r="HO61" s="39"/>
      <c r="HP61" s="39"/>
      <c r="HQ61" s="39"/>
      <c r="HR61" s="39"/>
      <c r="HS61" s="39"/>
      <c r="HT61" s="39"/>
      <c r="HU61" s="52"/>
      <c r="HV61" s="39"/>
      <c r="HW61" s="39"/>
      <c r="HX61" s="39"/>
      <c r="HY61" s="39"/>
      <c r="HZ61" s="39"/>
      <c r="IA61" s="39"/>
      <c r="IB61" s="39"/>
      <c r="IC61" s="52"/>
      <c r="ID61" s="39"/>
      <c r="IE61" s="39"/>
      <c r="IF61" s="39"/>
      <c r="IG61" s="39"/>
      <c r="IH61" s="39"/>
      <c r="II61" s="39"/>
      <c r="IJ61" s="39"/>
      <c r="IK61" s="52"/>
    </row>
    <row r="62" spans="1:245" ht="12.75" x14ac:dyDescent="0.2">
      <c r="A62" s="2"/>
      <c r="B62" s="8" t="s">
        <v>327</v>
      </c>
      <c r="C62" s="8"/>
      <c r="D62" s="8"/>
      <c r="E62" s="8">
        <f>SUM(E45:E61)</f>
        <v>36894336</v>
      </c>
      <c r="F62" s="2"/>
      <c r="G62" s="2"/>
      <c r="H62" s="2"/>
      <c r="I62" s="2"/>
      <c r="J62" s="2"/>
      <c r="K62" s="2"/>
      <c r="L62" s="2"/>
      <c r="M62" s="2"/>
      <c r="N62" s="2"/>
      <c r="O62" s="2"/>
      <c r="P62" s="2"/>
      <c r="Q62" s="2"/>
      <c r="R62" s="2"/>
      <c r="S62" s="2"/>
      <c r="T62" s="39"/>
      <c r="U62" s="52"/>
      <c r="V62" s="39"/>
      <c r="W62" s="39"/>
      <c r="X62" s="39"/>
      <c r="Y62" s="39"/>
      <c r="Z62" s="39"/>
      <c r="AA62" s="39"/>
      <c r="AB62" s="39"/>
      <c r="AC62" s="52"/>
      <c r="AD62" s="39"/>
      <c r="AE62" s="39"/>
      <c r="AF62" s="39"/>
      <c r="AG62" s="39"/>
      <c r="AH62" s="39"/>
      <c r="AI62" s="39"/>
      <c r="AJ62" s="39"/>
      <c r="AK62" s="52"/>
      <c r="AL62" s="39"/>
      <c r="AM62" s="39"/>
      <c r="AN62" s="39"/>
      <c r="AO62" s="39"/>
      <c r="AP62" s="39"/>
      <c r="AQ62" s="39"/>
      <c r="AR62" s="39"/>
      <c r="AS62" s="52"/>
      <c r="AT62" s="39"/>
      <c r="AU62" s="39"/>
      <c r="AV62" s="39"/>
      <c r="AW62" s="39"/>
      <c r="AX62" s="39"/>
      <c r="AY62" s="39"/>
      <c r="AZ62" s="39"/>
      <c r="BA62" s="52"/>
      <c r="BB62" s="39"/>
      <c r="BC62" s="39"/>
      <c r="BD62" s="39"/>
      <c r="BE62" s="39"/>
      <c r="BF62" s="39"/>
      <c r="BG62" s="39"/>
      <c r="BH62" s="39"/>
      <c r="BI62" s="52"/>
      <c r="BJ62" s="39"/>
      <c r="BK62" s="39"/>
      <c r="BL62" s="39"/>
      <c r="BM62" s="39"/>
      <c r="BN62" s="39"/>
      <c r="BO62" s="39"/>
      <c r="BP62" s="39"/>
      <c r="BQ62" s="52"/>
      <c r="BR62" s="39"/>
      <c r="BS62" s="39"/>
      <c r="BT62" s="39"/>
      <c r="BU62" s="39"/>
      <c r="BV62" s="39"/>
      <c r="BW62" s="39"/>
      <c r="BX62" s="39"/>
      <c r="BY62" s="52"/>
      <c r="BZ62" s="39"/>
      <c r="CA62" s="39"/>
      <c r="CB62" s="39"/>
      <c r="CC62" s="39"/>
      <c r="CD62" s="39"/>
      <c r="CE62" s="39"/>
      <c r="CF62" s="39"/>
      <c r="CG62" s="52"/>
      <c r="CH62" s="39"/>
      <c r="CI62" s="39"/>
      <c r="CJ62" s="39"/>
      <c r="CK62" s="39"/>
      <c r="CL62" s="39"/>
      <c r="CM62" s="39"/>
      <c r="CN62" s="39"/>
      <c r="CO62" s="52"/>
      <c r="CP62" s="39"/>
      <c r="CQ62" s="39"/>
      <c r="CR62" s="39"/>
      <c r="CS62" s="39"/>
      <c r="CT62" s="39"/>
      <c r="CU62" s="39"/>
      <c r="CV62" s="39"/>
      <c r="CW62" s="52"/>
      <c r="CX62" s="39"/>
      <c r="CY62" s="39"/>
      <c r="CZ62" s="39"/>
      <c r="DA62" s="39"/>
      <c r="DB62" s="39"/>
      <c r="DC62" s="39"/>
      <c r="DD62" s="39"/>
      <c r="DE62" s="52"/>
      <c r="DF62" s="39"/>
      <c r="DG62" s="39"/>
      <c r="DH62" s="39"/>
      <c r="DI62" s="39"/>
      <c r="DJ62" s="39"/>
      <c r="DK62" s="39"/>
      <c r="DL62" s="39"/>
      <c r="DM62" s="52"/>
      <c r="DN62" s="39"/>
      <c r="DO62" s="39"/>
      <c r="DP62" s="39"/>
      <c r="DQ62" s="39"/>
      <c r="DR62" s="39"/>
      <c r="DS62" s="39"/>
      <c r="DT62" s="39"/>
      <c r="DU62" s="52"/>
      <c r="DV62" s="39"/>
      <c r="DW62" s="39"/>
      <c r="DX62" s="39"/>
      <c r="DY62" s="39"/>
      <c r="DZ62" s="39"/>
      <c r="EA62" s="39"/>
      <c r="EB62" s="39"/>
      <c r="EC62" s="52"/>
      <c r="ED62" s="39"/>
      <c r="EE62" s="39"/>
      <c r="EF62" s="39"/>
      <c r="EG62" s="39"/>
      <c r="EH62" s="39"/>
      <c r="EI62" s="39"/>
      <c r="EJ62" s="39"/>
      <c r="EK62" s="52"/>
      <c r="EL62" s="39"/>
      <c r="EM62" s="39"/>
      <c r="EN62" s="39"/>
      <c r="EO62" s="39"/>
      <c r="EP62" s="39"/>
      <c r="EQ62" s="39"/>
      <c r="ER62" s="39"/>
      <c r="ES62" s="52"/>
      <c r="ET62" s="39"/>
      <c r="EU62" s="39"/>
      <c r="EV62" s="39"/>
      <c r="EW62" s="39"/>
      <c r="EX62" s="39"/>
      <c r="EY62" s="39"/>
      <c r="EZ62" s="39"/>
      <c r="FA62" s="52"/>
      <c r="FB62" s="39"/>
      <c r="FC62" s="39"/>
      <c r="FD62" s="39"/>
      <c r="FE62" s="39"/>
      <c r="FF62" s="39"/>
      <c r="FG62" s="39"/>
      <c r="FH62" s="39"/>
      <c r="FI62" s="52"/>
      <c r="FJ62" s="39"/>
      <c r="FK62" s="39"/>
      <c r="FL62" s="39"/>
      <c r="FM62" s="39"/>
      <c r="FN62" s="39"/>
      <c r="FO62" s="39"/>
      <c r="FP62" s="39"/>
      <c r="FQ62" s="52"/>
      <c r="FR62" s="39"/>
      <c r="FS62" s="39"/>
      <c r="FT62" s="39"/>
      <c r="FU62" s="39"/>
      <c r="FV62" s="39"/>
      <c r="FW62" s="39"/>
      <c r="FX62" s="39"/>
      <c r="FY62" s="52"/>
      <c r="FZ62" s="39"/>
      <c r="GA62" s="39"/>
      <c r="GB62" s="39"/>
      <c r="GC62" s="39"/>
      <c r="GD62" s="39"/>
      <c r="GE62" s="39"/>
      <c r="GF62" s="39"/>
      <c r="GG62" s="52"/>
      <c r="GH62" s="39"/>
      <c r="GI62" s="39"/>
      <c r="GJ62" s="39"/>
      <c r="GK62" s="39"/>
      <c r="GL62" s="39"/>
      <c r="GM62" s="39"/>
      <c r="GN62" s="39"/>
      <c r="GO62" s="52"/>
      <c r="GP62" s="39"/>
      <c r="GQ62" s="39"/>
      <c r="GR62" s="39"/>
      <c r="GS62" s="39"/>
      <c r="GT62" s="39"/>
      <c r="GU62" s="39"/>
      <c r="GV62" s="39"/>
      <c r="GW62" s="52"/>
      <c r="GX62" s="39"/>
      <c r="GY62" s="39"/>
      <c r="GZ62" s="39"/>
      <c r="HA62" s="39"/>
      <c r="HB62" s="39"/>
      <c r="HC62" s="39"/>
      <c r="HD62" s="39"/>
      <c r="HE62" s="52"/>
      <c r="HF62" s="39"/>
      <c r="HG62" s="39"/>
      <c r="HH62" s="39"/>
      <c r="HI62" s="39"/>
      <c r="HJ62" s="39"/>
      <c r="HK62" s="39"/>
      <c r="HL62" s="39"/>
      <c r="HM62" s="52"/>
      <c r="HN62" s="39"/>
      <c r="HO62" s="39"/>
      <c r="HP62" s="39"/>
      <c r="HQ62" s="39"/>
      <c r="HR62" s="39"/>
      <c r="HS62" s="39"/>
      <c r="HT62" s="39"/>
      <c r="HU62" s="52"/>
      <c r="HV62" s="39"/>
      <c r="HW62" s="39"/>
      <c r="HX62" s="39"/>
      <c r="HY62" s="39"/>
      <c r="HZ62" s="39"/>
      <c r="IA62" s="39"/>
      <c r="IB62" s="39"/>
      <c r="IC62" s="52"/>
      <c r="ID62" s="39"/>
      <c r="IE62" s="39"/>
      <c r="IF62" s="39"/>
      <c r="IG62" s="39"/>
      <c r="IH62" s="39"/>
      <c r="II62" s="39"/>
      <c r="IJ62" s="39"/>
      <c r="IK62" s="52"/>
    </row>
    <row r="63" spans="1:245" ht="12.75" x14ac:dyDescent="0.2">
      <c r="A63" s="2"/>
      <c r="B63" s="2"/>
      <c r="C63" s="2"/>
      <c r="D63" s="2"/>
      <c r="E63" s="2"/>
      <c r="F63" s="2"/>
      <c r="G63" s="2"/>
      <c r="H63" s="2"/>
      <c r="I63" s="2"/>
      <c r="J63" s="2"/>
      <c r="K63" s="2"/>
      <c r="L63" s="2"/>
      <c r="M63" s="2"/>
      <c r="N63" s="2"/>
      <c r="O63" s="2"/>
      <c r="P63" s="2"/>
      <c r="Q63" s="2"/>
      <c r="R63" s="2"/>
      <c r="S63" s="2"/>
      <c r="T63" s="39"/>
      <c r="U63" s="52"/>
      <c r="V63" s="39"/>
      <c r="W63" s="39"/>
      <c r="X63" s="39"/>
      <c r="Y63" s="39"/>
      <c r="Z63" s="39"/>
      <c r="AA63" s="39"/>
      <c r="AB63" s="39"/>
      <c r="AC63" s="52"/>
      <c r="AD63" s="39"/>
      <c r="AE63" s="39"/>
      <c r="AF63" s="39"/>
      <c r="AG63" s="39"/>
      <c r="AH63" s="39"/>
      <c r="AI63" s="39"/>
      <c r="AJ63" s="39"/>
      <c r="AK63" s="52"/>
      <c r="AL63" s="39"/>
      <c r="AM63" s="39"/>
      <c r="AN63" s="39"/>
      <c r="AO63" s="39"/>
      <c r="AP63" s="39"/>
      <c r="AQ63" s="39"/>
      <c r="AR63" s="39"/>
      <c r="AS63" s="52"/>
      <c r="AT63" s="39"/>
      <c r="AU63" s="39"/>
      <c r="AV63" s="39"/>
      <c r="AW63" s="39"/>
      <c r="AX63" s="39"/>
      <c r="AY63" s="39"/>
      <c r="AZ63" s="39"/>
      <c r="BA63" s="52"/>
      <c r="BB63" s="39"/>
      <c r="BC63" s="39"/>
      <c r="BD63" s="39"/>
      <c r="BE63" s="39"/>
      <c r="BF63" s="39"/>
      <c r="BG63" s="39"/>
      <c r="BH63" s="39"/>
      <c r="BI63" s="52"/>
      <c r="BJ63" s="39"/>
      <c r="BK63" s="39"/>
      <c r="BL63" s="39"/>
      <c r="BM63" s="39"/>
      <c r="BN63" s="39"/>
      <c r="BO63" s="39"/>
      <c r="BP63" s="39"/>
      <c r="BQ63" s="52"/>
      <c r="BR63" s="39"/>
      <c r="BS63" s="39"/>
      <c r="BT63" s="39"/>
      <c r="BU63" s="39"/>
      <c r="BV63" s="39"/>
      <c r="BW63" s="39"/>
      <c r="BX63" s="39"/>
      <c r="BY63" s="52"/>
      <c r="BZ63" s="39"/>
      <c r="CA63" s="39"/>
      <c r="CB63" s="39"/>
      <c r="CC63" s="39"/>
      <c r="CD63" s="39"/>
      <c r="CE63" s="39"/>
      <c r="CF63" s="39"/>
      <c r="CG63" s="52"/>
      <c r="CH63" s="39"/>
      <c r="CI63" s="39"/>
      <c r="CJ63" s="39"/>
      <c r="CK63" s="39"/>
      <c r="CL63" s="39"/>
      <c r="CM63" s="39"/>
      <c r="CN63" s="39"/>
      <c r="CO63" s="52"/>
      <c r="CP63" s="39"/>
      <c r="CQ63" s="39"/>
      <c r="CR63" s="39"/>
      <c r="CS63" s="39"/>
      <c r="CT63" s="39"/>
      <c r="CU63" s="39"/>
      <c r="CV63" s="39"/>
      <c r="CW63" s="52"/>
      <c r="CX63" s="39"/>
      <c r="CY63" s="39"/>
      <c r="CZ63" s="39"/>
      <c r="DA63" s="39"/>
      <c r="DB63" s="39"/>
      <c r="DC63" s="39"/>
      <c r="DD63" s="39"/>
      <c r="DE63" s="52"/>
      <c r="DF63" s="39"/>
      <c r="DG63" s="39"/>
      <c r="DH63" s="39"/>
      <c r="DI63" s="39"/>
      <c r="DJ63" s="39"/>
      <c r="DK63" s="39"/>
      <c r="DL63" s="39"/>
      <c r="DM63" s="52"/>
      <c r="DN63" s="39"/>
      <c r="DO63" s="39"/>
      <c r="DP63" s="39"/>
      <c r="DQ63" s="39"/>
      <c r="DR63" s="39"/>
      <c r="DS63" s="39"/>
      <c r="DT63" s="39"/>
      <c r="DU63" s="52"/>
      <c r="DV63" s="39"/>
      <c r="DW63" s="39"/>
      <c r="DX63" s="39"/>
      <c r="DY63" s="39"/>
      <c r="DZ63" s="39"/>
      <c r="EA63" s="39"/>
      <c r="EB63" s="39"/>
      <c r="EC63" s="52"/>
      <c r="ED63" s="39"/>
      <c r="EE63" s="39"/>
      <c r="EF63" s="39"/>
      <c r="EG63" s="39"/>
      <c r="EH63" s="39"/>
      <c r="EI63" s="39"/>
      <c r="EJ63" s="39"/>
      <c r="EK63" s="52"/>
      <c r="EL63" s="39"/>
      <c r="EM63" s="39"/>
      <c r="EN63" s="39"/>
      <c r="EO63" s="39"/>
      <c r="EP63" s="39"/>
      <c r="EQ63" s="39"/>
      <c r="ER63" s="39"/>
      <c r="ES63" s="52"/>
      <c r="ET63" s="39"/>
      <c r="EU63" s="39"/>
      <c r="EV63" s="39"/>
      <c r="EW63" s="39"/>
      <c r="EX63" s="39"/>
      <c r="EY63" s="39"/>
      <c r="EZ63" s="39"/>
      <c r="FA63" s="52"/>
      <c r="FB63" s="39"/>
      <c r="FC63" s="39"/>
      <c r="FD63" s="39"/>
      <c r="FE63" s="39"/>
      <c r="FF63" s="39"/>
      <c r="FG63" s="39"/>
      <c r="FH63" s="39"/>
      <c r="FI63" s="52"/>
      <c r="FJ63" s="39"/>
      <c r="FK63" s="39"/>
      <c r="FL63" s="39"/>
      <c r="FM63" s="39"/>
      <c r="FN63" s="39"/>
      <c r="FO63" s="39"/>
      <c r="FP63" s="39"/>
      <c r="FQ63" s="52"/>
      <c r="FR63" s="39"/>
      <c r="FS63" s="39"/>
      <c r="FT63" s="39"/>
      <c r="FU63" s="39"/>
      <c r="FV63" s="39"/>
      <c r="FW63" s="39"/>
      <c r="FX63" s="39"/>
      <c r="FY63" s="52"/>
      <c r="FZ63" s="39"/>
      <c r="GA63" s="39"/>
      <c r="GB63" s="39"/>
      <c r="GC63" s="39"/>
      <c r="GD63" s="39"/>
      <c r="GE63" s="39"/>
      <c r="GF63" s="39"/>
      <c r="GG63" s="52"/>
      <c r="GH63" s="39"/>
      <c r="GI63" s="39"/>
      <c r="GJ63" s="39"/>
      <c r="GK63" s="39"/>
      <c r="GL63" s="39"/>
      <c r="GM63" s="39"/>
      <c r="GN63" s="39"/>
      <c r="GO63" s="52"/>
      <c r="GP63" s="39"/>
      <c r="GQ63" s="39"/>
      <c r="GR63" s="39"/>
      <c r="GS63" s="39"/>
      <c r="GT63" s="39"/>
      <c r="GU63" s="39"/>
      <c r="GV63" s="39"/>
      <c r="GW63" s="52"/>
      <c r="GX63" s="39"/>
      <c r="GY63" s="39"/>
      <c r="GZ63" s="39"/>
      <c r="HA63" s="39"/>
      <c r="HB63" s="39"/>
      <c r="HC63" s="39"/>
      <c r="HD63" s="39"/>
      <c r="HE63" s="52"/>
      <c r="HF63" s="39"/>
      <c r="HG63" s="39"/>
      <c r="HH63" s="39"/>
      <c r="HI63" s="39"/>
      <c r="HJ63" s="39"/>
      <c r="HK63" s="39"/>
      <c r="HL63" s="39"/>
      <c r="HM63" s="52"/>
      <c r="HN63" s="39"/>
      <c r="HO63" s="39"/>
      <c r="HP63" s="39"/>
      <c r="HQ63" s="39"/>
      <c r="HR63" s="39"/>
      <c r="HS63" s="39"/>
      <c r="HT63" s="39"/>
      <c r="HU63" s="52"/>
      <c r="HV63" s="39"/>
      <c r="HW63" s="39"/>
      <c r="HX63" s="39"/>
      <c r="HY63" s="39"/>
      <c r="HZ63" s="39"/>
      <c r="IA63" s="39"/>
      <c r="IB63" s="39"/>
      <c r="IC63" s="52"/>
      <c r="ID63" s="39"/>
      <c r="IE63" s="39"/>
      <c r="IF63" s="39"/>
      <c r="IG63" s="39"/>
      <c r="IH63" s="39"/>
      <c r="II63" s="39"/>
      <c r="IJ63" s="39"/>
      <c r="IK63" s="52"/>
    </row>
    <row r="64" spans="1:245" ht="12.75" x14ac:dyDescent="0.2">
      <c r="A64" s="2"/>
      <c r="B64" s="2"/>
      <c r="C64" s="2"/>
      <c r="D64" s="2"/>
      <c r="E64" s="2"/>
      <c r="F64" s="2"/>
      <c r="G64" s="2"/>
      <c r="H64" s="2"/>
      <c r="I64" s="2"/>
      <c r="J64" s="2"/>
      <c r="K64" s="2"/>
      <c r="L64" s="2"/>
      <c r="M64" s="2"/>
      <c r="N64" s="2"/>
      <c r="O64" s="2"/>
      <c r="P64" s="2"/>
      <c r="Q64" s="2"/>
      <c r="R64" s="2"/>
      <c r="S64" s="2"/>
      <c r="T64" s="39"/>
      <c r="U64" s="52"/>
      <c r="V64" s="39"/>
      <c r="W64" s="39"/>
      <c r="X64" s="39"/>
      <c r="Y64" s="39"/>
      <c r="Z64" s="39"/>
      <c r="AA64" s="39"/>
      <c r="AB64" s="39"/>
      <c r="AC64" s="52"/>
      <c r="AD64" s="39"/>
      <c r="AE64" s="39"/>
      <c r="AF64" s="39"/>
      <c r="AG64" s="39"/>
      <c r="AH64" s="39"/>
      <c r="AI64" s="39"/>
      <c r="AJ64" s="39"/>
      <c r="AK64" s="52"/>
      <c r="AL64" s="39"/>
      <c r="AM64" s="39"/>
      <c r="AN64" s="39"/>
      <c r="AO64" s="39"/>
      <c r="AP64" s="39"/>
      <c r="AQ64" s="39"/>
      <c r="AR64" s="39"/>
      <c r="AS64" s="52"/>
      <c r="AT64" s="39"/>
      <c r="AU64" s="39"/>
      <c r="AV64" s="39"/>
      <c r="AW64" s="39"/>
      <c r="AX64" s="39"/>
      <c r="AY64" s="39"/>
      <c r="AZ64" s="39"/>
      <c r="BA64" s="52"/>
      <c r="BB64" s="39"/>
      <c r="BC64" s="39"/>
      <c r="BD64" s="39"/>
      <c r="BE64" s="39"/>
      <c r="BF64" s="39"/>
      <c r="BG64" s="39"/>
      <c r="BH64" s="39"/>
      <c r="BI64" s="52"/>
      <c r="BJ64" s="39"/>
      <c r="BK64" s="39"/>
      <c r="BL64" s="39"/>
      <c r="BM64" s="39"/>
      <c r="BN64" s="39"/>
      <c r="BO64" s="39"/>
      <c r="BP64" s="39"/>
      <c r="BQ64" s="52"/>
      <c r="BR64" s="39"/>
      <c r="BS64" s="39"/>
      <c r="BT64" s="39"/>
      <c r="BU64" s="39"/>
      <c r="BV64" s="39"/>
      <c r="BW64" s="39"/>
      <c r="BX64" s="39"/>
      <c r="BY64" s="52"/>
      <c r="BZ64" s="39"/>
      <c r="CA64" s="39"/>
      <c r="CB64" s="39"/>
      <c r="CC64" s="39"/>
      <c r="CD64" s="39"/>
      <c r="CE64" s="39"/>
      <c r="CF64" s="39"/>
      <c r="CG64" s="52"/>
      <c r="CH64" s="39"/>
      <c r="CI64" s="39"/>
      <c r="CJ64" s="39"/>
      <c r="CK64" s="39"/>
      <c r="CL64" s="39"/>
      <c r="CM64" s="39"/>
      <c r="CN64" s="39"/>
      <c r="CO64" s="52"/>
      <c r="CP64" s="39"/>
      <c r="CQ64" s="39"/>
      <c r="CR64" s="39"/>
      <c r="CS64" s="39"/>
      <c r="CT64" s="39"/>
      <c r="CU64" s="39"/>
      <c r="CV64" s="39"/>
      <c r="CW64" s="52"/>
      <c r="CX64" s="39"/>
      <c r="CY64" s="39"/>
      <c r="CZ64" s="39"/>
      <c r="DA64" s="39"/>
      <c r="DB64" s="39"/>
      <c r="DC64" s="39"/>
      <c r="DD64" s="39"/>
      <c r="DE64" s="52"/>
      <c r="DF64" s="39"/>
      <c r="DG64" s="39"/>
      <c r="DH64" s="39"/>
      <c r="DI64" s="39"/>
      <c r="DJ64" s="39"/>
      <c r="DK64" s="39"/>
      <c r="DL64" s="39"/>
      <c r="DM64" s="52"/>
      <c r="DN64" s="39"/>
      <c r="DO64" s="39"/>
      <c r="DP64" s="39"/>
      <c r="DQ64" s="39"/>
      <c r="DR64" s="39"/>
      <c r="DS64" s="39"/>
      <c r="DT64" s="39"/>
      <c r="DU64" s="52"/>
      <c r="DV64" s="39"/>
      <c r="DW64" s="39"/>
      <c r="DX64" s="39"/>
      <c r="DY64" s="39"/>
      <c r="DZ64" s="39"/>
      <c r="EA64" s="39"/>
      <c r="EB64" s="39"/>
      <c r="EC64" s="52"/>
      <c r="ED64" s="39"/>
      <c r="EE64" s="39"/>
      <c r="EF64" s="39"/>
      <c r="EG64" s="39"/>
      <c r="EH64" s="39"/>
      <c r="EI64" s="39"/>
      <c r="EJ64" s="39"/>
      <c r="EK64" s="52"/>
      <c r="EL64" s="39"/>
      <c r="EM64" s="39"/>
      <c r="EN64" s="39"/>
      <c r="EO64" s="39"/>
      <c r="EP64" s="39"/>
      <c r="EQ64" s="39"/>
      <c r="ER64" s="39"/>
      <c r="ES64" s="52"/>
      <c r="ET64" s="39"/>
      <c r="EU64" s="39"/>
      <c r="EV64" s="39"/>
      <c r="EW64" s="39"/>
      <c r="EX64" s="39"/>
      <c r="EY64" s="39"/>
      <c r="EZ64" s="39"/>
      <c r="FA64" s="52"/>
      <c r="FB64" s="39"/>
      <c r="FC64" s="39"/>
      <c r="FD64" s="39"/>
      <c r="FE64" s="39"/>
      <c r="FF64" s="39"/>
      <c r="FG64" s="39"/>
      <c r="FH64" s="39"/>
      <c r="FI64" s="52"/>
      <c r="FJ64" s="39"/>
      <c r="FK64" s="39"/>
      <c r="FL64" s="39"/>
      <c r="FM64" s="39"/>
      <c r="FN64" s="39"/>
      <c r="FO64" s="39"/>
      <c r="FP64" s="39"/>
      <c r="FQ64" s="52"/>
      <c r="FR64" s="39"/>
      <c r="FS64" s="39"/>
      <c r="FT64" s="39"/>
      <c r="FU64" s="39"/>
      <c r="FV64" s="39"/>
      <c r="FW64" s="39"/>
      <c r="FX64" s="39"/>
      <c r="FY64" s="52"/>
      <c r="FZ64" s="39"/>
      <c r="GA64" s="39"/>
      <c r="GB64" s="39"/>
      <c r="GC64" s="39"/>
      <c r="GD64" s="39"/>
      <c r="GE64" s="39"/>
      <c r="GF64" s="39"/>
      <c r="GG64" s="52"/>
      <c r="GH64" s="39"/>
      <c r="GI64" s="39"/>
      <c r="GJ64" s="39"/>
      <c r="GK64" s="39"/>
      <c r="GL64" s="39"/>
      <c r="GM64" s="39"/>
      <c r="GN64" s="39"/>
      <c r="GO64" s="52"/>
      <c r="GP64" s="39"/>
      <c r="GQ64" s="39"/>
      <c r="GR64" s="39"/>
      <c r="GS64" s="39"/>
      <c r="GT64" s="39"/>
      <c r="GU64" s="39"/>
      <c r="GV64" s="39"/>
      <c r="GW64" s="52"/>
      <c r="GX64" s="39"/>
      <c r="GY64" s="39"/>
      <c r="GZ64" s="39"/>
      <c r="HA64" s="39"/>
      <c r="HB64" s="39"/>
      <c r="HC64" s="39"/>
      <c r="HD64" s="39"/>
      <c r="HE64" s="52"/>
      <c r="HF64" s="39"/>
      <c r="HG64" s="39"/>
      <c r="HH64" s="39"/>
      <c r="HI64" s="39"/>
      <c r="HJ64" s="39"/>
      <c r="HK64" s="39"/>
      <c r="HL64" s="39"/>
      <c r="HM64" s="52"/>
      <c r="HN64" s="39"/>
      <c r="HO64" s="39"/>
      <c r="HP64" s="39"/>
      <c r="HQ64" s="39"/>
      <c r="HR64" s="39"/>
      <c r="HS64" s="39"/>
      <c r="HT64" s="39"/>
      <c r="HU64" s="52"/>
      <c r="HV64" s="39"/>
      <c r="HW64" s="39"/>
      <c r="HX64" s="39"/>
      <c r="HY64" s="39"/>
      <c r="HZ64" s="39"/>
      <c r="IA64" s="39"/>
      <c r="IB64" s="39"/>
      <c r="IC64" s="52"/>
      <c r="ID64" s="39"/>
      <c r="IE64" s="39"/>
      <c r="IF64" s="39"/>
      <c r="IG64" s="39"/>
      <c r="IH64" s="39"/>
      <c r="II64" s="39"/>
      <c r="IJ64" s="39"/>
      <c r="IK64" s="52"/>
    </row>
    <row r="65" spans="1:245" ht="12.75" x14ac:dyDescent="0.2">
      <c r="A65" s="2"/>
      <c r="B65" s="2"/>
      <c r="C65" s="2"/>
      <c r="D65" s="2"/>
      <c r="E65" s="2"/>
      <c r="F65" s="2"/>
      <c r="G65" s="2"/>
      <c r="H65" s="2"/>
      <c r="I65" s="2"/>
      <c r="J65" s="2"/>
      <c r="K65" s="2"/>
      <c r="L65" s="2"/>
      <c r="M65" s="2"/>
      <c r="N65" s="2"/>
      <c r="O65" s="2"/>
      <c r="P65" s="2"/>
      <c r="Q65" s="2"/>
      <c r="R65" s="2"/>
      <c r="S65" s="2"/>
      <c r="T65" s="39"/>
      <c r="U65" s="52"/>
      <c r="V65" s="39"/>
      <c r="W65" s="39"/>
      <c r="X65" s="39"/>
      <c r="Y65" s="39"/>
      <c r="Z65" s="39"/>
      <c r="AA65" s="39"/>
      <c r="AB65" s="39"/>
      <c r="AC65" s="52"/>
      <c r="AD65" s="39"/>
      <c r="AE65" s="39"/>
      <c r="AF65" s="39"/>
      <c r="AG65" s="39"/>
      <c r="AH65" s="39"/>
      <c r="AI65" s="39"/>
      <c r="AJ65" s="39"/>
      <c r="AK65" s="52"/>
      <c r="AL65" s="39"/>
      <c r="AM65" s="39"/>
      <c r="AN65" s="39"/>
      <c r="AO65" s="39"/>
      <c r="AP65" s="39"/>
      <c r="AQ65" s="39"/>
      <c r="AR65" s="39"/>
      <c r="AS65" s="52"/>
      <c r="AT65" s="39"/>
      <c r="AU65" s="39"/>
      <c r="AV65" s="39"/>
      <c r="AW65" s="39"/>
      <c r="AX65" s="39"/>
      <c r="AY65" s="39"/>
      <c r="AZ65" s="39"/>
      <c r="BA65" s="52"/>
      <c r="BB65" s="39"/>
      <c r="BC65" s="39"/>
      <c r="BD65" s="39"/>
      <c r="BE65" s="39"/>
      <c r="BF65" s="39"/>
      <c r="BG65" s="39"/>
      <c r="BH65" s="39"/>
      <c r="BI65" s="52"/>
      <c r="BJ65" s="39"/>
      <c r="BK65" s="39"/>
      <c r="BL65" s="39"/>
      <c r="BM65" s="39"/>
      <c r="BN65" s="39"/>
      <c r="BO65" s="39"/>
      <c r="BP65" s="39"/>
      <c r="BQ65" s="52"/>
      <c r="BR65" s="39"/>
      <c r="BS65" s="39"/>
      <c r="BT65" s="39"/>
      <c r="BU65" s="39"/>
      <c r="BV65" s="39"/>
      <c r="BW65" s="39"/>
      <c r="BX65" s="39"/>
      <c r="BY65" s="52"/>
      <c r="BZ65" s="39"/>
      <c r="CA65" s="39"/>
      <c r="CB65" s="39"/>
      <c r="CC65" s="39"/>
      <c r="CD65" s="39"/>
      <c r="CE65" s="39"/>
      <c r="CF65" s="39"/>
      <c r="CG65" s="52"/>
      <c r="CH65" s="39"/>
      <c r="CI65" s="39"/>
      <c r="CJ65" s="39"/>
      <c r="CK65" s="39"/>
      <c r="CL65" s="39"/>
      <c r="CM65" s="39"/>
      <c r="CN65" s="39"/>
      <c r="CO65" s="52"/>
      <c r="CP65" s="39"/>
      <c r="CQ65" s="39"/>
      <c r="CR65" s="39"/>
      <c r="CS65" s="39"/>
      <c r="CT65" s="39"/>
      <c r="CU65" s="39"/>
      <c r="CV65" s="39"/>
      <c r="CW65" s="52"/>
      <c r="CX65" s="39"/>
      <c r="CY65" s="39"/>
      <c r="CZ65" s="39"/>
      <c r="DA65" s="39"/>
      <c r="DB65" s="39"/>
      <c r="DC65" s="39"/>
      <c r="DD65" s="39"/>
      <c r="DE65" s="52"/>
      <c r="DF65" s="39"/>
      <c r="DG65" s="39"/>
      <c r="DH65" s="39"/>
      <c r="DI65" s="39"/>
      <c r="DJ65" s="39"/>
      <c r="DK65" s="39"/>
      <c r="DL65" s="39"/>
      <c r="DM65" s="52"/>
      <c r="DN65" s="39"/>
      <c r="DO65" s="39"/>
      <c r="DP65" s="39"/>
      <c r="DQ65" s="39"/>
      <c r="DR65" s="39"/>
      <c r="DS65" s="39"/>
      <c r="DT65" s="39"/>
      <c r="DU65" s="52"/>
      <c r="DV65" s="39"/>
      <c r="DW65" s="39"/>
      <c r="DX65" s="39"/>
      <c r="DY65" s="39"/>
      <c r="DZ65" s="39"/>
      <c r="EA65" s="39"/>
      <c r="EB65" s="39"/>
      <c r="EC65" s="52"/>
      <c r="ED65" s="39"/>
      <c r="EE65" s="39"/>
      <c r="EF65" s="39"/>
      <c r="EG65" s="39"/>
      <c r="EH65" s="39"/>
      <c r="EI65" s="39"/>
      <c r="EJ65" s="39"/>
      <c r="EK65" s="52"/>
      <c r="EL65" s="39"/>
      <c r="EM65" s="39"/>
      <c r="EN65" s="39"/>
      <c r="EO65" s="39"/>
      <c r="EP65" s="39"/>
      <c r="EQ65" s="39"/>
      <c r="ER65" s="39"/>
      <c r="ES65" s="52"/>
      <c r="ET65" s="39"/>
      <c r="EU65" s="39"/>
      <c r="EV65" s="39"/>
      <c r="EW65" s="39"/>
      <c r="EX65" s="39"/>
      <c r="EY65" s="39"/>
      <c r="EZ65" s="39"/>
      <c r="FA65" s="52"/>
      <c r="FB65" s="39"/>
      <c r="FC65" s="39"/>
      <c r="FD65" s="39"/>
      <c r="FE65" s="39"/>
      <c r="FF65" s="39"/>
      <c r="FG65" s="39"/>
      <c r="FH65" s="39"/>
      <c r="FI65" s="52"/>
      <c r="FJ65" s="39"/>
      <c r="FK65" s="39"/>
      <c r="FL65" s="39"/>
      <c r="FM65" s="39"/>
      <c r="FN65" s="39"/>
      <c r="FO65" s="39"/>
      <c r="FP65" s="39"/>
      <c r="FQ65" s="52"/>
      <c r="FR65" s="39"/>
      <c r="FS65" s="39"/>
      <c r="FT65" s="39"/>
      <c r="FU65" s="39"/>
      <c r="FV65" s="39"/>
      <c r="FW65" s="39"/>
      <c r="FX65" s="39"/>
      <c r="FY65" s="52"/>
      <c r="FZ65" s="39"/>
      <c r="GA65" s="39"/>
      <c r="GB65" s="39"/>
      <c r="GC65" s="39"/>
      <c r="GD65" s="39"/>
      <c r="GE65" s="39"/>
      <c r="GF65" s="39"/>
      <c r="GG65" s="52"/>
      <c r="GH65" s="39"/>
      <c r="GI65" s="39"/>
      <c r="GJ65" s="39"/>
      <c r="GK65" s="39"/>
      <c r="GL65" s="39"/>
      <c r="GM65" s="39"/>
      <c r="GN65" s="39"/>
      <c r="GO65" s="52"/>
      <c r="GP65" s="39"/>
      <c r="GQ65" s="39"/>
      <c r="GR65" s="39"/>
      <c r="GS65" s="39"/>
      <c r="GT65" s="39"/>
      <c r="GU65" s="39"/>
      <c r="GV65" s="39"/>
      <c r="GW65" s="52"/>
      <c r="GX65" s="39"/>
      <c r="GY65" s="39"/>
      <c r="GZ65" s="39"/>
      <c r="HA65" s="39"/>
      <c r="HB65" s="39"/>
      <c r="HC65" s="39"/>
      <c r="HD65" s="39"/>
      <c r="HE65" s="52"/>
      <c r="HF65" s="39"/>
      <c r="HG65" s="39"/>
      <c r="HH65" s="39"/>
      <c r="HI65" s="39"/>
      <c r="HJ65" s="39"/>
      <c r="HK65" s="39"/>
      <c r="HL65" s="39"/>
      <c r="HM65" s="52"/>
      <c r="HN65" s="39"/>
      <c r="HO65" s="39"/>
      <c r="HP65" s="39"/>
      <c r="HQ65" s="39"/>
      <c r="HR65" s="39"/>
      <c r="HS65" s="39"/>
      <c r="HT65" s="39"/>
      <c r="HU65" s="52"/>
      <c r="HV65" s="39"/>
      <c r="HW65" s="39"/>
      <c r="HX65" s="39"/>
      <c r="HY65" s="39"/>
      <c r="HZ65" s="39"/>
      <c r="IA65" s="39"/>
      <c r="IB65" s="39"/>
      <c r="IC65" s="52"/>
      <c r="ID65" s="39"/>
      <c r="IE65" s="39"/>
      <c r="IF65" s="39"/>
      <c r="IG65" s="39"/>
      <c r="IH65" s="39"/>
      <c r="II65" s="39"/>
      <c r="IJ65" s="39"/>
      <c r="IK65" s="52"/>
    </row>
    <row r="66" spans="1:245" ht="12.75" x14ac:dyDescent="0.2">
      <c r="A66" s="1" t="s">
        <v>335</v>
      </c>
      <c r="B66" s="1" t="s">
        <v>336</v>
      </c>
      <c r="C66" s="2"/>
      <c r="D66" s="2"/>
      <c r="E66" s="2"/>
      <c r="F66" s="2"/>
      <c r="G66" s="2"/>
      <c r="H66" s="2"/>
      <c r="I66" s="2"/>
      <c r="J66" s="2"/>
      <c r="K66" s="2"/>
      <c r="L66" s="2"/>
      <c r="M66" s="2"/>
      <c r="N66" s="2"/>
      <c r="O66" s="2"/>
      <c r="P66" s="2"/>
      <c r="Q66" s="2"/>
      <c r="R66" s="2"/>
      <c r="S66" s="2"/>
      <c r="T66" s="39"/>
      <c r="U66" s="52"/>
      <c r="V66" s="39"/>
      <c r="W66" s="39"/>
      <c r="X66" s="39"/>
      <c r="Y66" s="39"/>
      <c r="Z66" s="39"/>
      <c r="AA66" s="39"/>
      <c r="AB66" s="39"/>
      <c r="AC66" s="52"/>
      <c r="AD66" s="39"/>
      <c r="AE66" s="39"/>
      <c r="AF66" s="39"/>
      <c r="AG66" s="39"/>
      <c r="AH66" s="39"/>
      <c r="AI66" s="39"/>
      <c r="AJ66" s="39"/>
      <c r="AK66" s="52"/>
      <c r="AL66" s="39"/>
      <c r="AM66" s="39"/>
      <c r="AN66" s="39"/>
      <c r="AO66" s="39"/>
      <c r="AP66" s="39"/>
      <c r="AQ66" s="39"/>
      <c r="AR66" s="39"/>
      <c r="AS66" s="52"/>
      <c r="AT66" s="39"/>
      <c r="AU66" s="39"/>
      <c r="AV66" s="39"/>
      <c r="AW66" s="39"/>
      <c r="AX66" s="39"/>
      <c r="AY66" s="39"/>
      <c r="AZ66" s="39"/>
      <c r="BA66" s="52"/>
      <c r="BB66" s="39"/>
      <c r="BC66" s="39"/>
      <c r="BD66" s="39"/>
      <c r="BE66" s="39"/>
      <c r="BF66" s="39"/>
      <c r="BG66" s="39"/>
      <c r="BH66" s="39"/>
      <c r="BI66" s="52"/>
      <c r="BJ66" s="39"/>
      <c r="BK66" s="39"/>
      <c r="BL66" s="39"/>
      <c r="BM66" s="39"/>
      <c r="BN66" s="39"/>
      <c r="BO66" s="39"/>
      <c r="BP66" s="39"/>
      <c r="BQ66" s="52"/>
      <c r="BR66" s="39"/>
      <c r="BS66" s="39"/>
      <c r="BT66" s="39"/>
      <c r="BU66" s="39"/>
      <c r="BV66" s="39"/>
      <c r="BW66" s="39"/>
      <c r="BX66" s="39"/>
      <c r="BY66" s="52"/>
      <c r="BZ66" s="39"/>
      <c r="CA66" s="39"/>
      <c r="CB66" s="39"/>
      <c r="CC66" s="39"/>
      <c r="CD66" s="39"/>
      <c r="CE66" s="39"/>
      <c r="CF66" s="39"/>
      <c r="CG66" s="52"/>
      <c r="CH66" s="39"/>
      <c r="CI66" s="39"/>
      <c r="CJ66" s="39"/>
      <c r="CK66" s="39"/>
      <c r="CL66" s="39"/>
      <c r="CM66" s="39"/>
      <c r="CN66" s="39"/>
      <c r="CO66" s="52"/>
      <c r="CP66" s="39"/>
      <c r="CQ66" s="39"/>
      <c r="CR66" s="39"/>
      <c r="CS66" s="39"/>
      <c r="CT66" s="39"/>
      <c r="CU66" s="39"/>
      <c r="CV66" s="39"/>
      <c r="CW66" s="52"/>
      <c r="CX66" s="39"/>
      <c r="CY66" s="39"/>
      <c r="CZ66" s="39"/>
      <c r="DA66" s="39"/>
      <c r="DB66" s="39"/>
      <c r="DC66" s="39"/>
      <c r="DD66" s="39"/>
      <c r="DE66" s="52"/>
      <c r="DF66" s="39"/>
      <c r="DG66" s="39"/>
      <c r="DH66" s="39"/>
      <c r="DI66" s="39"/>
      <c r="DJ66" s="39"/>
      <c r="DK66" s="39"/>
      <c r="DL66" s="39"/>
      <c r="DM66" s="52"/>
      <c r="DN66" s="39"/>
      <c r="DO66" s="39"/>
      <c r="DP66" s="39"/>
      <c r="DQ66" s="39"/>
      <c r="DR66" s="39"/>
      <c r="DS66" s="39"/>
      <c r="DT66" s="39"/>
      <c r="DU66" s="52"/>
      <c r="DV66" s="39"/>
      <c r="DW66" s="39"/>
      <c r="DX66" s="39"/>
      <c r="DY66" s="39"/>
      <c r="DZ66" s="39"/>
      <c r="EA66" s="39"/>
      <c r="EB66" s="39"/>
      <c r="EC66" s="52"/>
      <c r="ED66" s="39"/>
      <c r="EE66" s="39"/>
      <c r="EF66" s="39"/>
      <c r="EG66" s="39"/>
      <c r="EH66" s="39"/>
      <c r="EI66" s="39"/>
      <c r="EJ66" s="39"/>
      <c r="EK66" s="52"/>
      <c r="EL66" s="39"/>
      <c r="EM66" s="39"/>
      <c r="EN66" s="39"/>
      <c r="EO66" s="39"/>
      <c r="EP66" s="39"/>
      <c r="EQ66" s="39"/>
      <c r="ER66" s="39"/>
      <c r="ES66" s="52"/>
      <c r="ET66" s="39"/>
      <c r="EU66" s="39"/>
      <c r="EV66" s="39"/>
      <c r="EW66" s="39"/>
      <c r="EX66" s="39"/>
      <c r="EY66" s="39"/>
      <c r="EZ66" s="39"/>
      <c r="FA66" s="52"/>
      <c r="FB66" s="39"/>
      <c r="FC66" s="39"/>
      <c r="FD66" s="39"/>
      <c r="FE66" s="39"/>
      <c r="FF66" s="39"/>
      <c r="FG66" s="39"/>
      <c r="FH66" s="39"/>
      <c r="FI66" s="52"/>
      <c r="FJ66" s="39"/>
      <c r="FK66" s="39"/>
      <c r="FL66" s="39"/>
      <c r="FM66" s="39"/>
      <c r="FN66" s="39"/>
      <c r="FO66" s="39"/>
      <c r="FP66" s="39"/>
      <c r="FQ66" s="52"/>
      <c r="FR66" s="39"/>
      <c r="FS66" s="39"/>
      <c r="FT66" s="39"/>
      <c r="FU66" s="39"/>
      <c r="FV66" s="39"/>
      <c r="FW66" s="39"/>
      <c r="FX66" s="39"/>
      <c r="FY66" s="52"/>
      <c r="FZ66" s="39"/>
      <c r="GA66" s="39"/>
      <c r="GB66" s="39"/>
      <c r="GC66" s="39"/>
      <c r="GD66" s="39"/>
      <c r="GE66" s="39"/>
      <c r="GF66" s="39"/>
      <c r="GG66" s="52"/>
      <c r="GH66" s="39"/>
      <c r="GI66" s="39"/>
      <c r="GJ66" s="39"/>
      <c r="GK66" s="39"/>
      <c r="GL66" s="39"/>
      <c r="GM66" s="39"/>
      <c r="GN66" s="39"/>
      <c r="GO66" s="52"/>
      <c r="GP66" s="39"/>
      <c r="GQ66" s="39"/>
      <c r="GR66" s="39"/>
      <c r="GS66" s="39"/>
      <c r="GT66" s="39"/>
      <c r="GU66" s="39"/>
      <c r="GV66" s="39"/>
      <c r="GW66" s="52"/>
      <c r="GX66" s="39"/>
      <c r="GY66" s="39"/>
      <c r="GZ66" s="39"/>
      <c r="HA66" s="39"/>
      <c r="HB66" s="39"/>
      <c r="HC66" s="39"/>
      <c r="HD66" s="39"/>
      <c r="HE66" s="52"/>
      <c r="HF66" s="39"/>
      <c r="HG66" s="39"/>
      <c r="HH66" s="39"/>
      <c r="HI66" s="39"/>
      <c r="HJ66" s="39"/>
      <c r="HK66" s="39"/>
      <c r="HL66" s="39"/>
      <c r="HM66" s="52"/>
      <c r="HN66" s="39"/>
      <c r="HO66" s="39"/>
      <c r="HP66" s="39"/>
      <c r="HQ66" s="39"/>
      <c r="HR66" s="39"/>
      <c r="HS66" s="39"/>
      <c r="HT66" s="39"/>
      <c r="HU66" s="52"/>
      <c r="HV66" s="39"/>
      <c r="HW66" s="39"/>
      <c r="HX66" s="39"/>
      <c r="HY66" s="39"/>
      <c r="HZ66" s="39"/>
      <c r="IA66" s="39"/>
      <c r="IB66" s="39"/>
      <c r="IC66" s="52"/>
      <c r="ID66" s="39"/>
      <c r="IE66" s="39"/>
      <c r="IF66" s="39"/>
      <c r="IG66" s="39"/>
      <c r="IH66" s="39"/>
      <c r="II66" s="39"/>
      <c r="IJ66" s="39"/>
      <c r="IK66" s="52"/>
    </row>
    <row r="67" spans="1:245" ht="12.75" x14ac:dyDescent="0.2">
      <c r="A67" s="2"/>
      <c r="B67" s="7" t="str">
        <f>Voertuigen!E361</f>
        <v>Stad</v>
      </c>
      <c r="C67" s="7" t="str">
        <f>Voertuigen!F361</f>
        <v>Postcode</v>
      </c>
      <c r="D67" s="7" t="str">
        <f>Voertuigen!G361</f>
        <v>Straatnaam</v>
      </c>
      <c r="E67" s="7" t="str">
        <f>Voertuigen!H361</f>
        <v>Huisnummer</v>
      </c>
      <c r="F67" s="7"/>
      <c r="G67" s="7"/>
      <c r="H67" s="8"/>
      <c r="I67" s="8"/>
      <c r="J67" s="8"/>
      <c r="K67" s="8"/>
      <c r="L67" s="8"/>
      <c r="M67" s="8"/>
      <c r="N67" s="8"/>
      <c r="O67" s="8"/>
      <c r="P67" s="8"/>
      <c r="Q67" s="8"/>
      <c r="R67" s="8"/>
      <c r="S67" s="2"/>
      <c r="T67" s="39"/>
      <c r="U67" s="52"/>
      <c r="V67" s="39"/>
      <c r="W67" s="39"/>
      <c r="X67" s="39"/>
      <c r="Y67" s="39"/>
      <c r="Z67" s="39"/>
      <c r="AA67" s="39"/>
      <c r="AB67" s="39"/>
      <c r="AC67" s="52"/>
      <c r="AD67" s="39"/>
      <c r="AE67" s="39"/>
      <c r="AF67" s="39"/>
      <c r="AG67" s="39"/>
      <c r="AH67" s="39"/>
      <c r="AI67" s="39"/>
      <c r="AJ67" s="39"/>
      <c r="AK67" s="52"/>
      <c r="AL67" s="39"/>
      <c r="AM67" s="39"/>
      <c r="AN67" s="39"/>
      <c r="AO67" s="39"/>
      <c r="AP67" s="39"/>
      <c r="AQ67" s="39"/>
      <c r="AR67" s="39"/>
      <c r="AS67" s="52"/>
      <c r="AT67" s="39"/>
      <c r="AU67" s="39"/>
      <c r="AV67" s="39"/>
      <c r="AW67" s="39"/>
      <c r="AX67" s="39"/>
      <c r="AY67" s="39"/>
      <c r="AZ67" s="39"/>
      <c r="BA67" s="52"/>
      <c r="BB67" s="39"/>
      <c r="BC67" s="39"/>
      <c r="BD67" s="39"/>
      <c r="BE67" s="39"/>
      <c r="BF67" s="39"/>
      <c r="BG67" s="39"/>
      <c r="BH67" s="39"/>
      <c r="BI67" s="52"/>
      <c r="BJ67" s="39"/>
      <c r="BK67" s="39"/>
      <c r="BL67" s="39"/>
      <c r="BM67" s="39"/>
      <c r="BN67" s="39"/>
      <c r="BO67" s="39"/>
      <c r="BP67" s="39"/>
      <c r="BQ67" s="52"/>
      <c r="BR67" s="39"/>
      <c r="BS67" s="39"/>
      <c r="BT67" s="39"/>
      <c r="BU67" s="39"/>
      <c r="BV67" s="39"/>
      <c r="BW67" s="39"/>
      <c r="BX67" s="39"/>
      <c r="BY67" s="52"/>
      <c r="BZ67" s="39"/>
      <c r="CA67" s="39"/>
      <c r="CB67" s="39"/>
      <c r="CC67" s="39"/>
      <c r="CD67" s="39"/>
      <c r="CE67" s="39"/>
      <c r="CF67" s="39"/>
      <c r="CG67" s="52"/>
      <c r="CH67" s="39"/>
      <c r="CI67" s="39"/>
      <c r="CJ67" s="39"/>
      <c r="CK67" s="39"/>
      <c r="CL67" s="39"/>
      <c r="CM67" s="39"/>
      <c r="CN67" s="39"/>
      <c r="CO67" s="52"/>
      <c r="CP67" s="39"/>
      <c r="CQ67" s="39"/>
      <c r="CR67" s="39"/>
      <c r="CS67" s="39"/>
      <c r="CT67" s="39"/>
      <c r="CU67" s="39"/>
      <c r="CV67" s="39"/>
      <c r="CW67" s="52"/>
      <c r="CX67" s="39"/>
      <c r="CY67" s="39"/>
      <c r="CZ67" s="39"/>
      <c r="DA67" s="39"/>
      <c r="DB67" s="39"/>
      <c r="DC67" s="39"/>
      <c r="DD67" s="39"/>
      <c r="DE67" s="52"/>
      <c r="DF67" s="39"/>
      <c r="DG67" s="39"/>
      <c r="DH67" s="39"/>
      <c r="DI67" s="39"/>
      <c r="DJ67" s="39"/>
      <c r="DK67" s="39"/>
      <c r="DL67" s="39"/>
      <c r="DM67" s="52"/>
      <c r="DN67" s="39"/>
      <c r="DO67" s="39"/>
      <c r="DP67" s="39"/>
      <c r="DQ67" s="39"/>
      <c r="DR67" s="39"/>
      <c r="DS67" s="39"/>
      <c r="DT67" s="39"/>
      <c r="DU67" s="52"/>
      <c r="DV67" s="39"/>
      <c r="DW67" s="39"/>
      <c r="DX67" s="39"/>
      <c r="DY67" s="39"/>
      <c r="DZ67" s="39"/>
      <c r="EA67" s="39"/>
      <c r="EB67" s="39"/>
      <c r="EC67" s="52"/>
      <c r="ED67" s="39"/>
      <c r="EE67" s="39"/>
      <c r="EF67" s="39"/>
      <c r="EG67" s="39"/>
      <c r="EH67" s="39"/>
      <c r="EI67" s="39"/>
      <c r="EJ67" s="39"/>
      <c r="EK67" s="52"/>
      <c r="EL67" s="39"/>
      <c r="EM67" s="39"/>
      <c r="EN67" s="39"/>
      <c r="EO67" s="39"/>
      <c r="EP67" s="39"/>
      <c r="EQ67" s="39"/>
      <c r="ER67" s="39"/>
      <c r="ES67" s="52"/>
      <c r="ET67" s="39"/>
      <c r="EU67" s="39"/>
      <c r="EV67" s="39"/>
      <c r="EW67" s="39"/>
      <c r="EX67" s="39"/>
      <c r="EY67" s="39"/>
      <c r="EZ67" s="39"/>
      <c r="FA67" s="52"/>
      <c r="FB67" s="39"/>
      <c r="FC67" s="39"/>
      <c r="FD67" s="39"/>
      <c r="FE67" s="39"/>
      <c r="FF67" s="39"/>
      <c r="FG67" s="39"/>
      <c r="FH67" s="39"/>
      <c r="FI67" s="52"/>
      <c r="FJ67" s="39"/>
      <c r="FK67" s="39"/>
      <c r="FL67" s="39"/>
      <c r="FM67" s="39"/>
      <c r="FN67" s="39"/>
      <c r="FO67" s="39"/>
      <c r="FP67" s="39"/>
      <c r="FQ67" s="52"/>
      <c r="FR67" s="39"/>
      <c r="FS67" s="39"/>
      <c r="FT67" s="39"/>
      <c r="FU67" s="39"/>
      <c r="FV67" s="39"/>
      <c r="FW67" s="39"/>
      <c r="FX67" s="39"/>
      <c r="FY67" s="52"/>
      <c r="FZ67" s="39"/>
      <c r="GA67" s="39"/>
      <c r="GB67" s="39"/>
      <c r="GC67" s="39"/>
      <c r="GD67" s="39"/>
      <c r="GE67" s="39"/>
      <c r="GF67" s="39"/>
      <c r="GG67" s="52"/>
      <c r="GH67" s="39"/>
      <c r="GI67" s="39"/>
      <c r="GJ67" s="39"/>
      <c r="GK67" s="39"/>
      <c r="GL67" s="39"/>
      <c r="GM67" s="39"/>
      <c r="GN67" s="39"/>
      <c r="GO67" s="52"/>
      <c r="GP67" s="39"/>
      <c r="GQ67" s="39"/>
      <c r="GR67" s="39"/>
      <c r="GS67" s="39"/>
      <c r="GT67" s="39"/>
      <c r="GU67" s="39"/>
      <c r="GV67" s="39"/>
      <c r="GW67" s="52"/>
      <c r="GX67" s="39"/>
      <c r="GY67" s="39"/>
      <c r="GZ67" s="39"/>
      <c r="HA67" s="39"/>
      <c r="HB67" s="39"/>
      <c r="HC67" s="39"/>
      <c r="HD67" s="39"/>
      <c r="HE67" s="52"/>
      <c r="HF67" s="39"/>
      <c r="HG67" s="39"/>
      <c r="HH67" s="39"/>
      <c r="HI67" s="39"/>
      <c r="HJ67" s="39"/>
      <c r="HK67" s="39"/>
      <c r="HL67" s="39"/>
      <c r="HM67" s="52"/>
      <c r="HN67" s="39"/>
      <c r="HO67" s="39"/>
      <c r="HP67" s="39"/>
      <c r="HQ67" s="39"/>
      <c r="HR67" s="39"/>
      <c r="HS67" s="39"/>
      <c r="HT67" s="39"/>
      <c r="HU67" s="52"/>
      <c r="HV67" s="39"/>
      <c r="HW67" s="39"/>
      <c r="HX67" s="39"/>
      <c r="HY67" s="39"/>
      <c r="HZ67" s="39"/>
      <c r="IA67" s="39"/>
      <c r="IB67" s="39"/>
      <c r="IC67" s="52"/>
      <c r="ID67" s="39"/>
      <c r="IE67" s="39"/>
      <c r="IF67" s="39"/>
      <c r="IG67" s="39"/>
      <c r="IH67" s="39"/>
      <c r="II67" s="39"/>
      <c r="IJ67" s="39"/>
      <c r="IK67" s="52"/>
    </row>
    <row r="68" spans="1:245" ht="17.25" x14ac:dyDescent="0.4">
      <c r="A68" s="2" t="str">
        <f>Voertuigen!D362</f>
        <v>Standplaats voertuig locatie 1:</v>
      </c>
      <c r="B68" s="49" t="str">
        <f>IF(ISBLANK(Voertuigen!E362),"Vul de stad in","ok")</f>
        <v>ok</v>
      </c>
      <c r="C68" s="49" t="str">
        <f>IF(ISBLANK(Voertuigen!F362),"Vul de postcode in","ok")</f>
        <v>ok</v>
      </c>
      <c r="D68" s="49" t="str">
        <f>IF(ISBLANK(Voertuigen!G362),"Vul de straatnaam in","ok")</f>
        <v>ok</v>
      </c>
      <c r="E68" s="49" t="str">
        <f>IF(ISBLANK(Voertuigen!H362),"Vul het huisnummer in","ok")</f>
        <v>ok</v>
      </c>
      <c r="F68" s="8"/>
      <c r="G68" s="8"/>
      <c r="H68" s="8"/>
      <c r="I68" s="8"/>
      <c r="J68" s="8"/>
      <c r="K68" s="8"/>
      <c r="L68" s="8"/>
      <c r="M68" s="8"/>
      <c r="N68" s="8"/>
      <c r="O68" s="8"/>
      <c r="P68" s="8"/>
      <c r="Q68" s="8"/>
      <c r="R68" s="8"/>
      <c r="S68" s="2"/>
      <c r="T68" s="39"/>
      <c r="U68" s="52"/>
      <c r="V68" s="39"/>
      <c r="W68" s="39"/>
      <c r="X68" s="39"/>
      <c r="Y68" s="39"/>
      <c r="Z68" s="39"/>
      <c r="AA68" s="39"/>
      <c r="AB68" s="39"/>
      <c r="AC68" s="52"/>
      <c r="AD68" s="39"/>
      <c r="AE68" s="39"/>
      <c r="AF68" s="39"/>
      <c r="AG68" s="39"/>
      <c r="AH68" s="39"/>
      <c r="AI68" s="39"/>
      <c r="AJ68" s="39"/>
      <c r="AK68" s="52"/>
      <c r="AL68" s="39"/>
      <c r="AM68" s="39"/>
      <c r="AN68" s="39"/>
      <c r="AO68" s="39"/>
      <c r="AP68" s="39"/>
      <c r="AQ68" s="39"/>
      <c r="AR68" s="39"/>
      <c r="AS68" s="52"/>
      <c r="AT68" s="39"/>
      <c r="AU68" s="39"/>
      <c r="AV68" s="39"/>
      <c r="AW68" s="39"/>
      <c r="AX68" s="39"/>
      <c r="AY68" s="39"/>
      <c r="AZ68" s="39"/>
      <c r="BA68" s="52"/>
      <c r="BB68" s="39"/>
      <c r="BC68" s="39"/>
      <c r="BD68" s="39"/>
      <c r="BE68" s="39"/>
      <c r="BF68" s="39"/>
      <c r="BG68" s="39"/>
      <c r="BH68" s="39"/>
      <c r="BI68" s="52"/>
      <c r="BJ68" s="39"/>
      <c r="BK68" s="39"/>
      <c r="BL68" s="39"/>
      <c r="BM68" s="39"/>
      <c r="BN68" s="39"/>
      <c r="BO68" s="39"/>
      <c r="BP68" s="39"/>
      <c r="BQ68" s="52"/>
      <c r="BR68" s="39"/>
      <c r="BS68" s="39"/>
      <c r="BT68" s="39"/>
      <c r="BU68" s="39"/>
      <c r="BV68" s="39"/>
      <c r="BW68" s="39"/>
      <c r="BX68" s="39"/>
      <c r="BY68" s="52"/>
      <c r="BZ68" s="39"/>
      <c r="CA68" s="39"/>
      <c r="CB68" s="39"/>
      <c r="CC68" s="39"/>
      <c r="CD68" s="39"/>
      <c r="CE68" s="39"/>
      <c r="CF68" s="39"/>
      <c r="CG68" s="52"/>
      <c r="CH68" s="39"/>
      <c r="CI68" s="39"/>
      <c r="CJ68" s="39"/>
      <c r="CK68" s="39"/>
      <c r="CL68" s="39"/>
      <c r="CM68" s="39"/>
      <c r="CN68" s="39"/>
      <c r="CO68" s="52"/>
      <c r="CP68" s="39"/>
      <c r="CQ68" s="39"/>
      <c r="CR68" s="39"/>
      <c r="CS68" s="39"/>
      <c r="CT68" s="39"/>
      <c r="CU68" s="39"/>
      <c r="CV68" s="39"/>
      <c r="CW68" s="52"/>
      <c r="CX68" s="39"/>
      <c r="CY68" s="39"/>
      <c r="CZ68" s="39"/>
      <c r="DA68" s="39"/>
      <c r="DB68" s="39"/>
      <c r="DC68" s="39"/>
      <c r="DD68" s="39"/>
      <c r="DE68" s="52"/>
      <c r="DF68" s="39"/>
      <c r="DG68" s="39"/>
      <c r="DH68" s="39"/>
      <c r="DI68" s="39"/>
      <c r="DJ68" s="39"/>
      <c r="DK68" s="39"/>
      <c r="DL68" s="39"/>
      <c r="DM68" s="52"/>
      <c r="DN68" s="39"/>
      <c r="DO68" s="39"/>
      <c r="DP68" s="39"/>
      <c r="DQ68" s="39"/>
      <c r="DR68" s="39"/>
      <c r="DS68" s="39"/>
      <c r="DT68" s="39"/>
      <c r="DU68" s="52"/>
      <c r="DV68" s="39"/>
      <c r="DW68" s="39"/>
      <c r="DX68" s="39"/>
      <c r="DY68" s="39"/>
      <c r="DZ68" s="39"/>
      <c r="EA68" s="39"/>
      <c r="EB68" s="39"/>
      <c r="EC68" s="52"/>
      <c r="ED68" s="39"/>
      <c r="EE68" s="39"/>
      <c r="EF68" s="39"/>
      <c r="EG68" s="39"/>
      <c r="EH68" s="39"/>
      <c r="EI68" s="39"/>
      <c r="EJ68" s="39"/>
      <c r="EK68" s="52"/>
      <c r="EL68" s="39"/>
      <c r="EM68" s="39"/>
      <c r="EN68" s="39"/>
      <c r="EO68" s="39"/>
      <c r="EP68" s="39"/>
      <c r="EQ68" s="39"/>
      <c r="ER68" s="39"/>
      <c r="ES68" s="52"/>
      <c r="ET68" s="39"/>
      <c r="EU68" s="39"/>
      <c r="EV68" s="39"/>
      <c r="EW68" s="39"/>
      <c r="EX68" s="39"/>
      <c r="EY68" s="39"/>
      <c r="EZ68" s="39"/>
      <c r="FA68" s="52"/>
      <c r="FB68" s="39"/>
      <c r="FC68" s="39"/>
      <c r="FD68" s="39"/>
      <c r="FE68" s="39"/>
      <c r="FF68" s="39"/>
      <c r="FG68" s="39"/>
      <c r="FH68" s="39"/>
      <c r="FI68" s="52"/>
      <c r="FJ68" s="39"/>
      <c r="FK68" s="39"/>
      <c r="FL68" s="39"/>
      <c r="FM68" s="39"/>
      <c r="FN68" s="39"/>
      <c r="FO68" s="39"/>
      <c r="FP68" s="39"/>
      <c r="FQ68" s="52"/>
      <c r="FR68" s="39"/>
      <c r="FS68" s="39"/>
      <c r="FT68" s="39"/>
      <c r="FU68" s="39"/>
      <c r="FV68" s="39"/>
      <c r="FW68" s="39"/>
      <c r="FX68" s="39"/>
      <c r="FY68" s="52"/>
      <c r="FZ68" s="39"/>
      <c r="GA68" s="39"/>
      <c r="GB68" s="39"/>
      <c r="GC68" s="39"/>
      <c r="GD68" s="39"/>
      <c r="GE68" s="39"/>
      <c r="GF68" s="39"/>
      <c r="GG68" s="52"/>
      <c r="GH68" s="39"/>
      <c r="GI68" s="39"/>
      <c r="GJ68" s="39"/>
      <c r="GK68" s="39"/>
      <c r="GL68" s="39"/>
      <c r="GM68" s="39"/>
      <c r="GN68" s="39"/>
      <c r="GO68" s="52"/>
      <c r="GP68" s="39"/>
      <c r="GQ68" s="39"/>
      <c r="GR68" s="39"/>
      <c r="GS68" s="39"/>
      <c r="GT68" s="39"/>
      <c r="GU68" s="39"/>
      <c r="GV68" s="39"/>
      <c r="GW68" s="52"/>
      <c r="GX68" s="39"/>
      <c r="GY68" s="39"/>
      <c r="GZ68" s="39"/>
      <c r="HA68" s="39"/>
      <c r="HB68" s="39"/>
      <c r="HC68" s="39"/>
      <c r="HD68" s="39"/>
      <c r="HE68" s="52"/>
      <c r="HF68" s="39"/>
      <c r="HG68" s="39"/>
      <c r="HH68" s="39"/>
      <c r="HI68" s="39"/>
      <c r="HJ68" s="39"/>
      <c r="HK68" s="39"/>
      <c r="HL68" s="39"/>
      <c r="HM68" s="52"/>
      <c r="HN68" s="39"/>
      <c r="HO68" s="39"/>
      <c r="HP68" s="39"/>
      <c r="HQ68" s="39"/>
      <c r="HR68" s="39"/>
      <c r="HS68" s="39"/>
      <c r="HT68" s="39"/>
      <c r="HU68" s="52"/>
      <c r="HV68" s="39"/>
      <c r="HW68" s="39"/>
      <c r="HX68" s="39"/>
      <c r="HY68" s="39"/>
      <c r="HZ68" s="39"/>
      <c r="IA68" s="39"/>
      <c r="IB68" s="39"/>
      <c r="IC68" s="52"/>
      <c r="ID68" s="39"/>
      <c r="IE68" s="39"/>
      <c r="IF68" s="39"/>
      <c r="IG68" s="39"/>
      <c r="IH68" s="39"/>
      <c r="II68" s="39"/>
      <c r="IJ68" s="39"/>
      <c r="IK68" s="52"/>
    </row>
    <row r="69" spans="1:245" ht="17.25" x14ac:dyDescent="0.4">
      <c r="A69" s="2" t="str">
        <f>Voertuigen!D363</f>
        <v>Standplaats voertuig locatie 2:</v>
      </c>
      <c r="B69" s="49" t="str">
        <f>IF(ISBLANK(Voertuigen!E363),"Vul de stad in","ok")</f>
        <v>ok</v>
      </c>
      <c r="C69" s="49" t="str">
        <f>IF(ISBLANK(Voertuigen!F363),"Vul de postcode in","ok")</f>
        <v>ok</v>
      </c>
      <c r="D69" s="49" t="str">
        <f>IF(ISBLANK(Voertuigen!G363),"Vul de straatnaam in","ok")</f>
        <v>ok</v>
      </c>
      <c r="E69" s="49" t="str">
        <f>IF(ISBLANK(Voertuigen!H363),"Vul het huisnummer in","ok")</f>
        <v>ok</v>
      </c>
      <c r="F69" s="8"/>
      <c r="G69" s="8"/>
      <c r="H69" s="8" t="s">
        <v>337</v>
      </c>
      <c r="I69" s="8"/>
      <c r="J69" s="8"/>
      <c r="K69" s="8"/>
      <c r="L69" s="8"/>
      <c r="M69" s="8"/>
      <c r="N69" s="8"/>
      <c r="O69" s="8"/>
      <c r="P69" s="8"/>
      <c r="Q69" s="8"/>
      <c r="R69" s="8"/>
      <c r="S69" s="2"/>
      <c r="T69" s="39"/>
      <c r="U69" s="52"/>
      <c r="V69" s="39"/>
      <c r="W69" s="39"/>
      <c r="X69" s="39"/>
      <c r="Y69" s="39"/>
      <c r="Z69" s="39"/>
      <c r="AA69" s="39"/>
      <c r="AB69" s="39"/>
      <c r="AC69" s="52"/>
      <c r="AD69" s="39"/>
      <c r="AE69" s="39"/>
      <c r="AF69" s="39"/>
      <c r="AG69" s="39"/>
      <c r="AH69" s="39"/>
      <c r="AI69" s="39"/>
      <c r="AJ69" s="39"/>
      <c r="AK69" s="52"/>
      <c r="AL69" s="39"/>
      <c r="AM69" s="39"/>
      <c r="AN69" s="39"/>
      <c r="AO69" s="39"/>
      <c r="AP69" s="39"/>
      <c r="AQ69" s="39"/>
      <c r="AR69" s="39"/>
      <c r="AS69" s="52"/>
      <c r="AT69" s="39"/>
      <c r="AU69" s="39"/>
      <c r="AV69" s="39"/>
      <c r="AW69" s="39"/>
      <c r="AX69" s="39"/>
      <c r="AY69" s="39"/>
      <c r="AZ69" s="39"/>
      <c r="BA69" s="52"/>
      <c r="BB69" s="39"/>
      <c r="BC69" s="39"/>
      <c r="BD69" s="39"/>
      <c r="BE69" s="39"/>
      <c r="BF69" s="39"/>
      <c r="BG69" s="39"/>
      <c r="BH69" s="39"/>
      <c r="BI69" s="52"/>
      <c r="BJ69" s="39"/>
      <c r="BK69" s="39"/>
      <c r="BL69" s="39"/>
      <c r="BM69" s="39"/>
      <c r="BN69" s="39"/>
      <c r="BO69" s="39"/>
      <c r="BP69" s="39"/>
      <c r="BQ69" s="52"/>
      <c r="BR69" s="39"/>
      <c r="BS69" s="39"/>
      <c r="BT69" s="39"/>
      <c r="BU69" s="39"/>
      <c r="BV69" s="39"/>
      <c r="BW69" s="39"/>
      <c r="BX69" s="39"/>
      <c r="BY69" s="52"/>
      <c r="BZ69" s="39"/>
      <c r="CA69" s="39"/>
      <c r="CB69" s="39"/>
      <c r="CC69" s="39"/>
      <c r="CD69" s="39"/>
      <c r="CE69" s="39"/>
      <c r="CF69" s="39"/>
      <c r="CG69" s="52"/>
      <c r="CH69" s="39"/>
      <c r="CI69" s="39"/>
      <c r="CJ69" s="39"/>
      <c r="CK69" s="39"/>
      <c r="CL69" s="39"/>
      <c r="CM69" s="39"/>
      <c r="CN69" s="39"/>
      <c r="CO69" s="52"/>
      <c r="CP69" s="39"/>
      <c r="CQ69" s="39"/>
      <c r="CR69" s="39"/>
      <c r="CS69" s="39"/>
      <c r="CT69" s="39"/>
      <c r="CU69" s="39"/>
      <c r="CV69" s="39"/>
      <c r="CW69" s="52"/>
      <c r="CX69" s="39"/>
      <c r="CY69" s="39"/>
      <c r="CZ69" s="39"/>
      <c r="DA69" s="39"/>
      <c r="DB69" s="39"/>
      <c r="DC69" s="39"/>
      <c r="DD69" s="39"/>
      <c r="DE69" s="52"/>
      <c r="DF69" s="39"/>
      <c r="DG69" s="39"/>
      <c r="DH69" s="39"/>
      <c r="DI69" s="39"/>
      <c r="DJ69" s="39"/>
      <c r="DK69" s="39"/>
      <c r="DL69" s="39"/>
      <c r="DM69" s="52"/>
      <c r="DN69" s="39"/>
      <c r="DO69" s="39"/>
      <c r="DP69" s="39"/>
      <c r="DQ69" s="39"/>
      <c r="DR69" s="39"/>
      <c r="DS69" s="39"/>
      <c r="DT69" s="39"/>
      <c r="DU69" s="52"/>
      <c r="DV69" s="39"/>
      <c r="DW69" s="39"/>
      <c r="DX69" s="39"/>
      <c r="DY69" s="39"/>
      <c r="DZ69" s="39"/>
      <c r="EA69" s="39"/>
      <c r="EB69" s="39"/>
      <c r="EC69" s="52"/>
      <c r="ED69" s="39"/>
      <c r="EE69" s="39"/>
      <c r="EF69" s="39"/>
      <c r="EG69" s="39"/>
      <c r="EH69" s="39"/>
      <c r="EI69" s="39"/>
      <c r="EJ69" s="39"/>
      <c r="EK69" s="52"/>
      <c r="EL69" s="39"/>
      <c r="EM69" s="39"/>
      <c r="EN69" s="39"/>
      <c r="EO69" s="39"/>
      <c r="EP69" s="39"/>
      <c r="EQ69" s="39"/>
      <c r="ER69" s="39"/>
      <c r="ES69" s="52"/>
      <c r="ET69" s="39"/>
      <c r="EU69" s="39"/>
      <c r="EV69" s="39"/>
      <c r="EW69" s="39"/>
      <c r="EX69" s="39"/>
      <c r="EY69" s="39"/>
      <c r="EZ69" s="39"/>
      <c r="FA69" s="52"/>
      <c r="FB69" s="39"/>
      <c r="FC69" s="39"/>
      <c r="FD69" s="39"/>
      <c r="FE69" s="39"/>
      <c r="FF69" s="39"/>
      <c r="FG69" s="39"/>
      <c r="FH69" s="39"/>
      <c r="FI69" s="52"/>
      <c r="FJ69" s="39"/>
      <c r="FK69" s="39"/>
      <c r="FL69" s="39"/>
      <c r="FM69" s="39"/>
      <c r="FN69" s="39"/>
      <c r="FO69" s="39"/>
      <c r="FP69" s="39"/>
      <c r="FQ69" s="52"/>
      <c r="FR69" s="39"/>
      <c r="FS69" s="39"/>
      <c r="FT69" s="39"/>
      <c r="FU69" s="39"/>
      <c r="FV69" s="39"/>
      <c r="FW69" s="39"/>
      <c r="FX69" s="39"/>
      <c r="FY69" s="52"/>
      <c r="FZ69" s="39"/>
      <c r="GA69" s="39"/>
      <c r="GB69" s="39"/>
      <c r="GC69" s="39"/>
      <c r="GD69" s="39"/>
      <c r="GE69" s="39"/>
      <c r="GF69" s="39"/>
      <c r="GG69" s="52"/>
      <c r="GH69" s="39"/>
      <c r="GI69" s="39"/>
      <c r="GJ69" s="39"/>
      <c r="GK69" s="39"/>
      <c r="GL69" s="39"/>
      <c r="GM69" s="39"/>
      <c r="GN69" s="39"/>
      <c r="GO69" s="52"/>
      <c r="GP69" s="39"/>
      <c r="GQ69" s="39"/>
      <c r="GR69" s="39"/>
      <c r="GS69" s="39"/>
      <c r="GT69" s="39"/>
      <c r="GU69" s="39"/>
      <c r="GV69" s="39"/>
      <c r="GW69" s="52"/>
      <c r="GX69" s="39"/>
      <c r="GY69" s="39"/>
      <c r="GZ69" s="39"/>
      <c r="HA69" s="39"/>
      <c r="HB69" s="39"/>
      <c r="HC69" s="39"/>
      <c r="HD69" s="39"/>
      <c r="HE69" s="52"/>
      <c r="HF69" s="39"/>
      <c r="HG69" s="39"/>
      <c r="HH69" s="39"/>
      <c r="HI69" s="39"/>
      <c r="HJ69" s="39"/>
      <c r="HK69" s="39"/>
      <c r="HL69" s="39"/>
      <c r="HM69" s="52"/>
      <c r="HN69" s="39"/>
      <c r="HO69" s="39"/>
      <c r="HP69" s="39"/>
      <c r="HQ69" s="39"/>
      <c r="HR69" s="39"/>
      <c r="HS69" s="39"/>
      <c r="HT69" s="39"/>
      <c r="HU69" s="52"/>
      <c r="HV69" s="39"/>
      <c r="HW69" s="39"/>
      <c r="HX69" s="39"/>
      <c r="HY69" s="39"/>
      <c r="HZ69" s="39"/>
      <c r="IA69" s="39"/>
      <c r="IB69" s="39"/>
      <c r="IC69" s="52"/>
      <c r="ID69" s="39"/>
      <c r="IE69" s="39"/>
      <c r="IF69" s="39"/>
      <c r="IG69" s="39"/>
      <c r="IH69" s="39"/>
      <c r="II69" s="39"/>
      <c r="IJ69" s="39"/>
      <c r="IK69" s="52"/>
    </row>
    <row r="70" spans="1:245" ht="17.25" x14ac:dyDescent="0.4">
      <c r="A70" s="2" t="str">
        <f>Voertuigen!D364</f>
        <v>Standplaats voertuig locatie 3:</v>
      </c>
      <c r="B70" s="49" t="str">
        <f>IF(ISBLANK(Voertuigen!E364),"Vul de stad in","ok")</f>
        <v>Vul de stad in</v>
      </c>
      <c r="C70" s="49" t="str">
        <f>IF(ISBLANK(Voertuigen!F364),"Vul de postcode in","ok")</f>
        <v>Vul de postcode in</v>
      </c>
      <c r="D70" s="49" t="str">
        <f>IF(ISBLANK(Voertuigen!G364),"Vul de straatnaam in","ok")</f>
        <v>Vul de straatnaam in</v>
      </c>
      <c r="E70" s="49" t="str">
        <f>IF(ISBLANK(Voertuigen!H364),"Vul het huisnummer in","ok")</f>
        <v>Vul het huisnummer in</v>
      </c>
      <c r="F70" s="8"/>
      <c r="G70" s="8"/>
      <c r="H70" s="8" t="s">
        <v>337</v>
      </c>
      <c r="I70" s="8"/>
      <c r="J70" s="8"/>
      <c r="K70" s="8"/>
      <c r="L70" s="8"/>
      <c r="M70" s="8"/>
      <c r="N70" s="8"/>
      <c r="O70" s="8"/>
      <c r="P70" s="8"/>
      <c r="Q70" s="8"/>
      <c r="R70" s="8"/>
      <c r="S70" s="2"/>
      <c r="T70" s="39"/>
      <c r="U70" s="52"/>
      <c r="V70" s="39"/>
      <c r="W70" s="39"/>
      <c r="X70" s="39"/>
      <c r="Y70" s="39"/>
      <c r="Z70" s="39"/>
      <c r="AA70" s="39"/>
      <c r="AB70" s="39"/>
      <c r="AC70" s="52"/>
      <c r="AD70" s="39"/>
      <c r="AE70" s="39"/>
      <c r="AF70" s="39"/>
      <c r="AG70" s="39"/>
      <c r="AH70" s="39"/>
      <c r="AI70" s="39"/>
      <c r="AJ70" s="39"/>
      <c r="AK70" s="52"/>
      <c r="AL70" s="39"/>
      <c r="AM70" s="39"/>
      <c r="AN70" s="39"/>
      <c r="AO70" s="39"/>
      <c r="AP70" s="39"/>
      <c r="AQ70" s="39"/>
      <c r="AR70" s="39"/>
      <c r="AS70" s="52"/>
      <c r="AT70" s="39"/>
      <c r="AU70" s="39"/>
      <c r="AV70" s="39"/>
      <c r="AW70" s="39"/>
      <c r="AX70" s="39"/>
      <c r="AY70" s="39"/>
      <c r="AZ70" s="39"/>
      <c r="BA70" s="52"/>
      <c r="BB70" s="39"/>
      <c r="BC70" s="39"/>
      <c r="BD70" s="39"/>
      <c r="BE70" s="39"/>
      <c r="BF70" s="39"/>
      <c r="BG70" s="39"/>
      <c r="BH70" s="39"/>
      <c r="BI70" s="52"/>
      <c r="BJ70" s="39"/>
      <c r="BK70" s="39"/>
      <c r="BL70" s="39"/>
      <c r="BM70" s="39"/>
      <c r="BN70" s="39"/>
      <c r="BO70" s="39"/>
      <c r="BP70" s="39"/>
      <c r="BQ70" s="52"/>
      <c r="BR70" s="39"/>
      <c r="BS70" s="39"/>
      <c r="BT70" s="39"/>
      <c r="BU70" s="39"/>
      <c r="BV70" s="39"/>
      <c r="BW70" s="39"/>
      <c r="BX70" s="39"/>
      <c r="BY70" s="52"/>
      <c r="BZ70" s="39"/>
      <c r="CA70" s="39"/>
      <c r="CB70" s="39"/>
      <c r="CC70" s="39"/>
      <c r="CD70" s="39"/>
      <c r="CE70" s="39"/>
      <c r="CF70" s="39"/>
      <c r="CG70" s="52"/>
      <c r="CH70" s="39"/>
      <c r="CI70" s="39"/>
      <c r="CJ70" s="39"/>
      <c r="CK70" s="39"/>
      <c r="CL70" s="39"/>
      <c r="CM70" s="39"/>
      <c r="CN70" s="39"/>
      <c r="CO70" s="52"/>
      <c r="CP70" s="39"/>
      <c r="CQ70" s="39"/>
      <c r="CR70" s="39"/>
      <c r="CS70" s="39"/>
      <c r="CT70" s="39"/>
      <c r="CU70" s="39"/>
      <c r="CV70" s="39"/>
      <c r="CW70" s="52"/>
      <c r="CX70" s="39"/>
      <c r="CY70" s="39"/>
      <c r="CZ70" s="39"/>
      <c r="DA70" s="39"/>
      <c r="DB70" s="39"/>
      <c r="DC70" s="39"/>
      <c r="DD70" s="39"/>
      <c r="DE70" s="52"/>
      <c r="DF70" s="39"/>
      <c r="DG70" s="39"/>
      <c r="DH70" s="39"/>
      <c r="DI70" s="39"/>
      <c r="DJ70" s="39"/>
      <c r="DK70" s="39"/>
      <c r="DL70" s="39"/>
      <c r="DM70" s="52"/>
      <c r="DN70" s="39"/>
      <c r="DO70" s="39"/>
      <c r="DP70" s="39"/>
      <c r="DQ70" s="39"/>
      <c r="DR70" s="39"/>
      <c r="DS70" s="39"/>
      <c r="DT70" s="39"/>
      <c r="DU70" s="52"/>
      <c r="DV70" s="39"/>
      <c r="DW70" s="39"/>
      <c r="DX70" s="39"/>
      <c r="DY70" s="39"/>
      <c r="DZ70" s="39"/>
      <c r="EA70" s="39"/>
      <c r="EB70" s="39"/>
      <c r="EC70" s="52"/>
      <c r="ED70" s="39"/>
      <c r="EE70" s="39"/>
      <c r="EF70" s="39"/>
      <c r="EG70" s="39"/>
      <c r="EH70" s="39"/>
      <c r="EI70" s="39"/>
      <c r="EJ70" s="39"/>
      <c r="EK70" s="52"/>
      <c r="EL70" s="39"/>
      <c r="EM70" s="39"/>
      <c r="EN70" s="39"/>
      <c r="EO70" s="39"/>
      <c r="EP70" s="39"/>
      <c r="EQ70" s="39"/>
      <c r="ER70" s="39"/>
      <c r="ES70" s="52"/>
      <c r="ET70" s="39"/>
      <c r="EU70" s="39"/>
      <c r="EV70" s="39"/>
      <c r="EW70" s="39"/>
      <c r="EX70" s="39"/>
      <c r="EY70" s="39"/>
      <c r="EZ70" s="39"/>
      <c r="FA70" s="52"/>
      <c r="FB70" s="39"/>
      <c r="FC70" s="39"/>
      <c r="FD70" s="39"/>
      <c r="FE70" s="39"/>
      <c r="FF70" s="39"/>
      <c r="FG70" s="39"/>
      <c r="FH70" s="39"/>
      <c r="FI70" s="52"/>
      <c r="FJ70" s="39"/>
      <c r="FK70" s="39"/>
      <c r="FL70" s="39"/>
      <c r="FM70" s="39"/>
      <c r="FN70" s="39"/>
      <c r="FO70" s="39"/>
      <c r="FP70" s="39"/>
      <c r="FQ70" s="52"/>
      <c r="FR70" s="39"/>
      <c r="FS70" s="39"/>
      <c r="FT70" s="39"/>
      <c r="FU70" s="39"/>
      <c r="FV70" s="39"/>
      <c r="FW70" s="39"/>
      <c r="FX70" s="39"/>
      <c r="FY70" s="52"/>
      <c r="FZ70" s="39"/>
      <c r="GA70" s="39"/>
      <c r="GB70" s="39"/>
      <c r="GC70" s="39"/>
      <c r="GD70" s="39"/>
      <c r="GE70" s="39"/>
      <c r="GF70" s="39"/>
      <c r="GG70" s="52"/>
      <c r="GH70" s="39"/>
      <c r="GI70" s="39"/>
      <c r="GJ70" s="39"/>
      <c r="GK70" s="39"/>
      <c r="GL70" s="39"/>
      <c r="GM70" s="39"/>
      <c r="GN70" s="39"/>
      <c r="GO70" s="52"/>
      <c r="GP70" s="39"/>
      <c r="GQ70" s="39"/>
      <c r="GR70" s="39"/>
      <c r="GS70" s="39"/>
      <c r="GT70" s="39"/>
      <c r="GU70" s="39"/>
      <c r="GV70" s="39"/>
      <c r="GW70" s="52"/>
      <c r="GX70" s="39"/>
      <c r="GY70" s="39"/>
      <c r="GZ70" s="39"/>
      <c r="HA70" s="39"/>
      <c r="HB70" s="39"/>
      <c r="HC70" s="39"/>
      <c r="HD70" s="39"/>
      <c r="HE70" s="52"/>
      <c r="HF70" s="39"/>
      <c r="HG70" s="39"/>
      <c r="HH70" s="39"/>
      <c r="HI70" s="39"/>
      <c r="HJ70" s="39"/>
      <c r="HK70" s="39"/>
      <c r="HL70" s="39"/>
      <c r="HM70" s="52"/>
      <c r="HN70" s="39"/>
      <c r="HO70" s="39"/>
      <c r="HP70" s="39"/>
      <c r="HQ70" s="39"/>
      <c r="HR70" s="39"/>
      <c r="HS70" s="39"/>
      <c r="HT70" s="39"/>
      <c r="HU70" s="52"/>
      <c r="HV70" s="39"/>
      <c r="HW70" s="39"/>
      <c r="HX70" s="39"/>
      <c r="HY70" s="39"/>
      <c r="HZ70" s="39"/>
      <c r="IA70" s="39"/>
      <c r="IB70" s="39"/>
      <c r="IC70" s="52"/>
      <c r="ID70" s="39"/>
      <c r="IE70" s="39"/>
      <c r="IF70" s="39"/>
      <c r="IG70" s="39"/>
      <c r="IH70" s="39"/>
      <c r="II70" s="39"/>
      <c r="IJ70" s="39"/>
      <c r="IK70" s="52"/>
    </row>
    <row r="71" spans="1:245" ht="12.75" x14ac:dyDescent="0.2">
      <c r="A71" s="2"/>
      <c r="B71" s="2"/>
      <c r="C71" s="2"/>
      <c r="D71" s="2"/>
      <c r="E71" s="2"/>
      <c r="F71" s="2"/>
      <c r="G71" s="2"/>
      <c r="H71" s="2"/>
      <c r="I71" s="2"/>
      <c r="J71" s="2"/>
      <c r="K71" s="2"/>
      <c r="L71" s="2"/>
      <c r="M71" s="2"/>
      <c r="N71" s="2"/>
      <c r="O71" s="2"/>
      <c r="P71" s="2"/>
      <c r="Q71" s="2"/>
      <c r="R71" s="2"/>
      <c r="S71" s="2"/>
      <c r="T71" s="39"/>
      <c r="U71" s="52"/>
      <c r="V71" s="39"/>
      <c r="W71" s="39"/>
      <c r="X71" s="39"/>
      <c r="Y71" s="39"/>
      <c r="Z71" s="39"/>
      <c r="AA71" s="39"/>
      <c r="AB71" s="39"/>
      <c r="AC71" s="52"/>
      <c r="AD71" s="39"/>
      <c r="AE71" s="39"/>
      <c r="AF71" s="39"/>
      <c r="AG71" s="39"/>
      <c r="AH71" s="39"/>
      <c r="AI71" s="39"/>
      <c r="AJ71" s="39"/>
      <c r="AK71" s="52"/>
      <c r="AL71" s="39"/>
      <c r="AM71" s="39"/>
      <c r="AN71" s="39"/>
      <c r="AO71" s="39"/>
      <c r="AP71" s="39"/>
      <c r="AQ71" s="39"/>
      <c r="AR71" s="39"/>
      <c r="AS71" s="52"/>
      <c r="AT71" s="39"/>
      <c r="AU71" s="39"/>
      <c r="AV71" s="39"/>
      <c r="AW71" s="39"/>
      <c r="AX71" s="39"/>
      <c r="AY71" s="39"/>
      <c r="AZ71" s="39"/>
      <c r="BA71" s="52"/>
      <c r="BB71" s="39"/>
      <c r="BC71" s="39"/>
      <c r="BD71" s="39"/>
      <c r="BE71" s="39"/>
      <c r="BF71" s="39"/>
      <c r="BG71" s="39"/>
      <c r="BH71" s="39"/>
      <c r="BI71" s="52"/>
      <c r="BJ71" s="39"/>
      <c r="BK71" s="39"/>
      <c r="BL71" s="39"/>
      <c r="BM71" s="39"/>
      <c r="BN71" s="39"/>
      <c r="BO71" s="39"/>
      <c r="BP71" s="39"/>
      <c r="BQ71" s="52"/>
      <c r="BR71" s="39"/>
      <c r="BS71" s="39"/>
      <c r="BT71" s="39"/>
      <c r="BU71" s="39"/>
      <c r="BV71" s="39"/>
      <c r="BW71" s="39"/>
      <c r="BX71" s="39"/>
      <c r="BY71" s="52"/>
      <c r="BZ71" s="39"/>
      <c r="CA71" s="39"/>
      <c r="CB71" s="39"/>
      <c r="CC71" s="39"/>
      <c r="CD71" s="39"/>
      <c r="CE71" s="39"/>
      <c r="CF71" s="39"/>
      <c r="CG71" s="52"/>
      <c r="CH71" s="39"/>
      <c r="CI71" s="39"/>
      <c r="CJ71" s="39"/>
      <c r="CK71" s="39"/>
      <c r="CL71" s="39"/>
      <c r="CM71" s="39"/>
      <c r="CN71" s="39"/>
      <c r="CO71" s="52"/>
      <c r="CP71" s="39"/>
      <c r="CQ71" s="39"/>
      <c r="CR71" s="39"/>
      <c r="CS71" s="39"/>
      <c r="CT71" s="39"/>
      <c r="CU71" s="39"/>
      <c r="CV71" s="39"/>
      <c r="CW71" s="52"/>
      <c r="CX71" s="39"/>
      <c r="CY71" s="39"/>
      <c r="CZ71" s="39"/>
      <c r="DA71" s="39"/>
      <c r="DB71" s="39"/>
      <c r="DC71" s="39"/>
      <c r="DD71" s="39"/>
      <c r="DE71" s="52"/>
      <c r="DF71" s="39"/>
      <c r="DG71" s="39"/>
      <c r="DH71" s="39"/>
      <c r="DI71" s="39"/>
      <c r="DJ71" s="39"/>
      <c r="DK71" s="39"/>
      <c r="DL71" s="39"/>
      <c r="DM71" s="52"/>
      <c r="DN71" s="39"/>
      <c r="DO71" s="39"/>
      <c r="DP71" s="39"/>
      <c r="DQ71" s="39"/>
      <c r="DR71" s="39"/>
      <c r="DS71" s="39"/>
      <c r="DT71" s="39"/>
      <c r="DU71" s="52"/>
      <c r="DV71" s="39"/>
      <c r="DW71" s="39"/>
      <c r="DX71" s="39"/>
      <c r="DY71" s="39"/>
      <c r="DZ71" s="39"/>
      <c r="EA71" s="39"/>
      <c r="EB71" s="39"/>
      <c r="EC71" s="52"/>
      <c r="ED71" s="39"/>
      <c r="EE71" s="39"/>
      <c r="EF71" s="39"/>
      <c r="EG71" s="39"/>
      <c r="EH71" s="39"/>
      <c r="EI71" s="39"/>
      <c r="EJ71" s="39"/>
      <c r="EK71" s="52"/>
      <c r="EL71" s="39"/>
      <c r="EM71" s="39"/>
      <c r="EN71" s="39"/>
      <c r="EO71" s="39"/>
      <c r="EP71" s="39"/>
      <c r="EQ71" s="39"/>
      <c r="ER71" s="39"/>
      <c r="ES71" s="52"/>
      <c r="ET71" s="39"/>
      <c r="EU71" s="39"/>
      <c r="EV71" s="39"/>
      <c r="EW71" s="39"/>
      <c r="EX71" s="39"/>
      <c r="EY71" s="39"/>
      <c r="EZ71" s="39"/>
      <c r="FA71" s="52"/>
      <c r="FB71" s="39"/>
      <c r="FC71" s="39"/>
      <c r="FD71" s="39"/>
      <c r="FE71" s="39"/>
      <c r="FF71" s="39"/>
      <c r="FG71" s="39"/>
      <c r="FH71" s="39"/>
      <c r="FI71" s="52"/>
      <c r="FJ71" s="39"/>
      <c r="FK71" s="39"/>
      <c r="FL71" s="39"/>
      <c r="FM71" s="39"/>
      <c r="FN71" s="39"/>
      <c r="FO71" s="39"/>
      <c r="FP71" s="39"/>
      <c r="FQ71" s="52"/>
      <c r="FR71" s="39"/>
      <c r="FS71" s="39"/>
      <c r="FT71" s="39"/>
      <c r="FU71" s="39"/>
      <c r="FV71" s="39"/>
      <c r="FW71" s="39"/>
      <c r="FX71" s="39"/>
      <c r="FY71" s="52"/>
      <c r="FZ71" s="39"/>
      <c r="GA71" s="39"/>
      <c r="GB71" s="39"/>
      <c r="GC71" s="39"/>
      <c r="GD71" s="39"/>
      <c r="GE71" s="39"/>
      <c r="GF71" s="39"/>
      <c r="GG71" s="52"/>
      <c r="GH71" s="39"/>
      <c r="GI71" s="39"/>
      <c r="GJ71" s="39"/>
      <c r="GK71" s="39"/>
      <c r="GL71" s="39"/>
      <c r="GM71" s="39"/>
      <c r="GN71" s="39"/>
      <c r="GO71" s="52"/>
      <c r="GP71" s="39"/>
      <c r="GQ71" s="39"/>
      <c r="GR71" s="39"/>
      <c r="GS71" s="39"/>
      <c r="GT71" s="39"/>
      <c r="GU71" s="39"/>
      <c r="GV71" s="39"/>
      <c r="GW71" s="52"/>
      <c r="GX71" s="39"/>
      <c r="GY71" s="39"/>
      <c r="GZ71" s="39"/>
      <c r="HA71" s="39"/>
      <c r="HB71" s="39"/>
      <c r="HC71" s="39"/>
      <c r="HD71" s="39"/>
      <c r="HE71" s="52"/>
      <c r="HF71" s="39"/>
      <c r="HG71" s="39"/>
      <c r="HH71" s="39"/>
      <c r="HI71" s="39"/>
      <c r="HJ71" s="39"/>
      <c r="HK71" s="39"/>
      <c r="HL71" s="39"/>
      <c r="HM71" s="52"/>
      <c r="HN71" s="39"/>
      <c r="HO71" s="39"/>
      <c r="HP71" s="39"/>
      <c r="HQ71" s="39"/>
      <c r="HR71" s="39"/>
      <c r="HS71" s="39"/>
      <c r="HT71" s="39"/>
      <c r="HU71" s="52"/>
      <c r="HV71" s="39"/>
      <c r="HW71" s="39"/>
      <c r="HX71" s="39"/>
      <c r="HY71" s="39"/>
      <c r="HZ71" s="39"/>
      <c r="IA71" s="39"/>
      <c r="IB71" s="39"/>
      <c r="IC71" s="52"/>
      <c r="ID71" s="39"/>
      <c r="IE71" s="39"/>
      <c r="IF71" s="39"/>
      <c r="IG71" s="39"/>
      <c r="IH71" s="39"/>
      <c r="II71" s="39"/>
      <c r="IJ71" s="39"/>
      <c r="IK71" s="52"/>
    </row>
    <row r="72" spans="1:245" ht="12.75" x14ac:dyDescent="0.2">
      <c r="A72" s="2"/>
      <c r="B72" s="2"/>
      <c r="C72" s="2"/>
      <c r="D72" s="2"/>
      <c r="E72" s="2"/>
      <c r="F72" s="2"/>
      <c r="G72" s="2"/>
      <c r="H72" s="2"/>
      <c r="I72" s="2"/>
      <c r="J72" s="2"/>
      <c r="K72" s="2"/>
      <c r="L72" s="2"/>
      <c r="M72" s="2"/>
      <c r="N72" s="2"/>
      <c r="O72" s="2"/>
      <c r="P72" s="2"/>
      <c r="Q72" s="2"/>
      <c r="R72" s="2"/>
      <c r="S72" s="2"/>
      <c r="T72" s="39"/>
      <c r="U72" s="52"/>
      <c r="V72" s="39"/>
      <c r="W72" s="39"/>
      <c r="X72" s="39"/>
      <c r="Y72" s="39"/>
      <c r="Z72" s="39"/>
      <c r="AA72" s="39"/>
      <c r="AB72" s="39"/>
      <c r="AC72" s="52"/>
      <c r="AD72" s="39"/>
      <c r="AE72" s="39"/>
      <c r="AF72" s="39"/>
      <c r="AG72" s="39"/>
      <c r="AH72" s="39"/>
      <c r="AI72" s="39"/>
      <c r="AJ72" s="39"/>
      <c r="AK72" s="52"/>
      <c r="AL72" s="39"/>
      <c r="AM72" s="39"/>
      <c r="AN72" s="39"/>
      <c r="AO72" s="39"/>
      <c r="AP72" s="39"/>
      <c r="AQ72" s="39"/>
      <c r="AR72" s="39"/>
      <c r="AS72" s="52"/>
      <c r="AT72" s="39"/>
      <c r="AU72" s="39"/>
      <c r="AV72" s="39"/>
      <c r="AW72" s="39"/>
      <c r="AX72" s="39"/>
      <c r="AY72" s="39"/>
      <c r="AZ72" s="39"/>
      <c r="BA72" s="52"/>
      <c r="BB72" s="39"/>
      <c r="BC72" s="39"/>
      <c r="BD72" s="39"/>
      <c r="BE72" s="39"/>
      <c r="BF72" s="39"/>
      <c r="BG72" s="39"/>
      <c r="BH72" s="39"/>
      <c r="BI72" s="52"/>
      <c r="BJ72" s="39"/>
      <c r="BK72" s="39"/>
      <c r="BL72" s="39"/>
      <c r="BM72" s="39"/>
      <c r="BN72" s="39"/>
      <c r="BO72" s="39"/>
      <c r="BP72" s="39"/>
      <c r="BQ72" s="52"/>
      <c r="BR72" s="39"/>
      <c r="BS72" s="39"/>
      <c r="BT72" s="39"/>
      <c r="BU72" s="39"/>
      <c r="BV72" s="39"/>
      <c r="BW72" s="39"/>
      <c r="BX72" s="39"/>
      <c r="BY72" s="52"/>
      <c r="BZ72" s="39"/>
      <c r="CA72" s="39"/>
      <c r="CB72" s="39"/>
      <c r="CC72" s="39"/>
      <c r="CD72" s="39"/>
      <c r="CE72" s="39"/>
      <c r="CF72" s="39"/>
      <c r="CG72" s="52"/>
      <c r="CH72" s="39"/>
      <c r="CI72" s="39"/>
      <c r="CJ72" s="39"/>
      <c r="CK72" s="39"/>
      <c r="CL72" s="39"/>
      <c r="CM72" s="39"/>
      <c r="CN72" s="39"/>
      <c r="CO72" s="52"/>
      <c r="CP72" s="39"/>
      <c r="CQ72" s="39"/>
      <c r="CR72" s="39"/>
      <c r="CS72" s="39"/>
      <c r="CT72" s="39"/>
      <c r="CU72" s="39"/>
      <c r="CV72" s="39"/>
      <c r="CW72" s="52"/>
      <c r="CX72" s="39"/>
      <c r="CY72" s="39"/>
      <c r="CZ72" s="39"/>
      <c r="DA72" s="39"/>
      <c r="DB72" s="39"/>
      <c r="DC72" s="39"/>
      <c r="DD72" s="39"/>
      <c r="DE72" s="52"/>
      <c r="DF72" s="39"/>
      <c r="DG72" s="39"/>
      <c r="DH72" s="39"/>
      <c r="DI72" s="39"/>
      <c r="DJ72" s="39"/>
      <c r="DK72" s="39"/>
      <c r="DL72" s="39"/>
      <c r="DM72" s="52"/>
      <c r="DN72" s="39"/>
      <c r="DO72" s="39"/>
      <c r="DP72" s="39"/>
      <c r="DQ72" s="39"/>
      <c r="DR72" s="39"/>
      <c r="DS72" s="39"/>
      <c r="DT72" s="39"/>
      <c r="DU72" s="52"/>
      <c r="DV72" s="39"/>
      <c r="DW72" s="39"/>
      <c r="DX72" s="39"/>
      <c r="DY72" s="39"/>
      <c r="DZ72" s="39"/>
      <c r="EA72" s="39"/>
      <c r="EB72" s="39"/>
      <c r="EC72" s="52"/>
      <c r="ED72" s="39"/>
      <c r="EE72" s="39"/>
      <c r="EF72" s="39"/>
      <c r="EG72" s="39"/>
      <c r="EH72" s="39"/>
      <c r="EI72" s="39"/>
      <c r="EJ72" s="39"/>
      <c r="EK72" s="52"/>
      <c r="EL72" s="39"/>
      <c r="EM72" s="39"/>
      <c r="EN72" s="39"/>
      <c r="EO72" s="39"/>
      <c r="EP72" s="39"/>
      <c r="EQ72" s="39"/>
      <c r="ER72" s="39"/>
      <c r="ES72" s="52"/>
      <c r="ET72" s="39"/>
      <c r="EU72" s="39"/>
      <c r="EV72" s="39"/>
      <c r="EW72" s="39"/>
      <c r="EX72" s="39"/>
      <c r="EY72" s="39"/>
      <c r="EZ72" s="39"/>
      <c r="FA72" s="52"/>
      <c r="FB72" s="39"/>
      <c r="FC72" s="39"/>
      <c r="FD72" s="39"/>
      <c r="FE72" s="39"/>
      <c r="FF72" s="39"/>
      <c r="FG72" s="39"/>
      <c r="FH72" s="39"/>
      <c r="FI72" s="52"/>
      <c r="FJ72" s="39"/>
      <c r="FK72" s="39"/>
      <c r="FL72" s="39"/>
      <c r="FM72" s="39"/>
      <c r="FN72" s="39"/>
      <c r="FO72" s="39"/>
      <c r="FP72" s="39"/>
      <c r="FQ72" s="52"/>
      <c r="FR72" s="39"/>
      <c r="FS72" s="39"/>
      <c r="FT72" s="39"/>
      <c r="FU72" s="39"/>
      <c r="FV72" s="39"/>
      <c r="FW72" s="39"/>
      <c r="FX72" s="39"/>
      <c r="FY72" s="52"/>
      <c r="FZ72" s="39"/>
      <c r="GA72" s="39"/>
      <c r="GB72" s="39"/>
      <c r="GC72" s="39"/>
      <c r="GD72" s="39"/>
      <c r="GE72" s="39"/>
      <c r="GF72" s="39"/>
      <c r="GG72" s="52"/>
      <c r="GH72" s="39"/>
      <c r="GI72" s="39"/>
      <c r="GJ72" s="39"/>
      <c r="GK72" s="39"/>
      <c r="GL72" s="39"/>
      <c r="GM72" s="39"/>
      <c r="GN72" s="39"/>
      <c r="GO72" s="52"/>
      <c r="GP72" s="39"/>
      <c r="GQ72" s="39"/>
      <c r="GR72" s="39"/>
      <c r="GS72" s="39"/>
      <c r="GT72" s="39"/>
      <c r="GU72" s="39"/>
      <c r="GV72" s="39"/>
      <c r="GW72" s="52"/>
      <c r="GX72" s="39"/>
      <c r="GY72" s="39"/>
      <c r="GZ72" s="39"/>
      <c r="HA72" s="39"/>
      <c r="HB72" s="39"/>
      <c r="HC72" s="39"/>
      <c r="HD72" s="39"/>
      <c r="HE72" s="52"/>
      <c r="HF72" s="39"/>
      <c r="HG72" s="39"/>
      <c r="HH72" s="39"/>
      <c r="HI72" s="39"/>
      <c r="HJ72" s="39"/>
      <c r="HK72" s="39"/>
      <c r="HL72" s="39"/>
      <c r="HM72" s="52"/>
      <c r="HN72" s="39"/>
      <c r="HO72" s="39"/>
      <c r="HP72" s="39"/>
      <c r="HQ72" s="39"/>
      <c r="HR72" s="39"/>
      <c r="HS72" s="39"/>
      <c r="HT72" s="39"/>
      <c r="HU72" s="52"/>
      <c r="HV72" s="39"/>
      <c r="HW72" s="39"/>
      <c r="HX72" s="39"/>
      <c r="HY72" s="39"/>
      <c r="HZ72" s="39"/>
      <c r="IA72" s="39"/>
      <c r="IB72" s="39"/>
      <c r="IC72" s="52"/>
      <c r="ID72" s="39"/>
      <c r="IE72" s="39"/>
      <c r="IF72" s="39"/>
      <c r="IG72" s="39"/>
      <c r="IH72" s="39"/>
      <c r="II72" s="39"/>
      <c r="IJ72" s="39"/>
      <c r="IK72" s="52"/>
    </row>
    <row r="73" spans="1:245" ht="12.75" x14ac:dyDescent="0.2">
      <c r="A73" s="2"/>
      <c r="B73" s="2"/>
      <c r="C73" s="2"/>
      <c r="D73" s="2"/>
      <c r="E73" s="2"/>
      <c r="F73" s="2"/>
      <c r="G73" s="2"/>
      <c r="H73" s="2"/>
      <c r="I73" s="2"/>
      <c r="J73" s="2"/>
      <c r="K73" s="2"/>
      <c r="L73" s="2"/>
      <c r="M73" s="2"/>
      <c r="N73" s="2"/>
      <c r="O73" s="2"/>
      <c r="P73" s="2"/>
      <c r="Q73" s="2"/>
      <c r="R73" s="2"/>
      <c r="S73" s="2"/>
      <c r="T73" s="39"/>
      <c r="U73" s="52"/>
      <c r="V73" s="39"/>
      <c r="W73" s="39"/>
      <c r="X73" s="39"/>
      <c r="Y73" s="39"/>
      <c r="Z73" s="39"/>
      <c r="AA73" s="39"/>
      <c r="AB73" s="39"/>
      <c r="AC73" s="52"/>
      <c r="AD73" s="39"/>
      <c r="AE73" s="39"/>
      <c r="AF73" s="39"/>
      <c r="AG73" s="39"/>
      <c r="AH73" s="39"/>
      <c r="AI73" s="39"/>
      <c r="AJ73" s="39"/>
      <c r="AK73" s="52"/>
      <c r="AL73" s="39"/>
      <c r="AM73" s="39"/>
      <c r="AN73" s="39"/>
      <c r="AO73" s="39"/>
      <c r="AP73" s="39"/>
      <c r="AQ73" s="39"/>
      <c r="AR73" s="39"/>
      <c r="AS73" s="52"/>
      <c r="AT73" s="39"/>
      <c r="AU73" s="39"/>
      <c r="AV73" s="39"/>
      <c r="AW73" s="39"/>
      <c r="AX73" s="39"/>
      <c r="AY73" s="39"/>
      <c r="AZ73" s="39"/>
      <c r="BA73" s="52"/>
      <c r="BB73" s="39"/>
      <c r="BC73" s="39"/>
      <c r="BD73" s="39"/>
      <c r="BE73" s="39"/>
      <c r="BF73" s="39"/>
      <c r="BG73" s="39"/>
      <c r="BH73" s="39"/>
      <c r="BI73" s="52"/>
      <c r="BJ73" s="39"/>
      <c r="BK73" s="39"/>
      <c r="BL73" s="39"/>
      <c r="BM73" s="39"/>
      <c r="BN73" s="39"/>
      <c r="BO73" s="39"/>
      <c r="BP73" s="39"/>
      <c r="BQ73" s="52"/>
      <c r="BR73" s="39"/>
      <c r="BS73" s="39"/>
      <c r="BT73" s="39"/>
      <c r="BU73" s="39"/>
      <c r="BV73" s="39"/>
      <c r="BW73" s="39"/>
      <c r="BX73" s="39"/>
      <c r="BY73" s="52"/>
      <c r="BZ73" s="39"/>
      <c r="CA73" s="39"/>
      <c r="CB73" s="39"/>
      <c r="CC73" s="39"/>
      <c r="CD73" s="39"/>
      <c r="CE73" s="39"/>
      <c r="CF73" s="39"/>
      <c r="CG73" s="52"/>
      <c r="CH73" s="39"/>
      <c r="CI73" s="39"/>
      <c r="CJ73" s="39"/>
      <c r="CK73" s="39"/>
      <c r="CL73" s="39"/>
      <c r="CM73" s="39"/>
      <c r="CN73" s="39"/>
      <c r="CO73" s="52"/>
      <c r="CP73" s="39"/>
      <c r="CQ73" s="39"/>
      <c r="CR73" s="39"/>
      <c r="CS73" s="39"/>
      <c r="CT73" s="39"/>
      <c r="CU73" s="39"/>
      <c r="CV73" s="39"/>
      <c r="CW73" s="52"/>
      <c r="CX73" s="39"/>
      <c r="CY73" s="39"/>
      <c r="CZ73" s="39"/>
      <c r="DA73" s="39"/>
      <c r="DB73" s="39"/>
      <c r="DC73" s="39"/>
      <c r="DD73" s="39"/>
      <c r="DE73" s="52"/>
      <c r="DF73" s="39"/>
      <c r="DG73" s="39"/>
      <c r="DH73" s="39"/>
      <c r="DI73" s="39"/>
      <c r="DJ73" s="39"/>
      <c r="DK73" s="39"/>
      <c r="DL73" s="39"/>
      <c r="DM73" s="52"/>
      <c r="DN73" s="39"/>
      <c r="DO73" s="39"/>
      <c r="DP73" s="39"/>
      <c r="DQ73" s="39"/>
      <c r="DR73" s="39"/>
      <c r="DS73" s="39"/>
      <c r="DT73" s="39"/>
      <c r="DU73" s="52"/>
      <c r="DV73" s="39"/>
      <c r="DW73" s="39"/>
      <c r="DX73" s="39"/>
      <c r="DY73" s="39"/>
      <c r="DZ73" s="39"/>
      <c r="EA73" s="39"/>
      <c r="EB73" s="39"/>
      <c r="EC73" s="52"/>
      <c r="ED73" s="39"/>
      <c r="EE73" s="39"/>
      <c r="EF73" s="39"/>
      <c r="EG73" s="39"/>
      <c r="EH73" s="39"/>
      <c r="EI73" s="39"/>
      <c r="EJ73" s="39"/>
      <c r="EK73" s="52"/>
      <c r="EL73" s="39"/>
      <c r="EM73" s="39"/>
      <c r="EN73" s="39"/>
      <c r="EO73" s="39"/>
      <c r="EP73" s="39"/>
      <c r="EQ73" s="39"/>
      <c r="ER73" s="39"/>
      <c r="ES73" s="52"/>
      <c r="ET73" s="39"/>
      <c r="EU73" s="39"/>
      <c r="EV73" s="39"/>
      <c r="EW73" s="39"/>
      <c r="EX73" s="39"/>
      <c r="EY73" s="39"/>
      <c r="EZ73" s="39"/>
      <c r="FA73" s="52"/>
      <c r="FB73" s="39"/>
      <c r="FC73" s="39"/>
      <c r="FD73" s="39"/>
      <c r="FE73" s="39"/>
      <c r="FF73" s="39"/>
      <c r="FG73" s="39"/>
      <c r="FH73" s="39"/>
      <c r="FI73" s="52"/>
      <c r="FJ73" s="39"/>
      <c r="FK73" s="39"/>
      <c r="FL73" s="39"/>
      <c r="FM73" s="39"/>
      <c r="FN73" s="39"/>
      <c r="FO73" s="39"/>
      <c r="FP73" s="39"/>
      <c r="FQ73" s="52"/>
      <c r="FR73" s="39"/>
      <c r="FS73" s="39"/>
      <c r="FT73" s="39"/>
      <c r="FU73" s="39"/>
      <c r="FV73" s="39"/>
      <c r="FW73" s="39"/>
      <c r="FX73" s="39"/>
      <c r="FY73" s="52"/>
      <c r="FZ73" s="39"/>
      <c r="GA73" s="39"/>
      <c r="GB73" s="39"/>
      <c r="GC73" s="39"/>
      <c r="GD73" s="39"/>
      <c r="GE73" s="39"/>
      <c r="GF73" s="39"/>
      <c r="GG73" s="52"/>
      <c r="GH73" s="39"/>
      <c r="GI73" s="39"/>
      <c r="GJ73" s="39"/>
      <c r="GK73" s="39"/>
      <c r="GL73" s="39"/>
      <c r="GM73" s="39"/>
      <c r="GN73" s="39"/>
      <c r="GO73" s="52"/>
      <c r="GP73" s="39"/>
      <c r="GQ73" s="39"/>
      <c r="GR73" s="39"/>
      <c r="GS73" s="39"/>
      <c r="GT73" s="39"/>
      <c r="GU73" s="39"/>
      <c r="GV73" s="39"/>
      <c r="GW73" s="52"/>
      <c r="GX73" s="39"/>
      <c r="GY73" s="39"/>
      <c r="GZ73" s="39"/>
      <c r="HA73" s="39"/>
      <c r="HB73" s="39"/>
      <c r="HC73" s="39"/>
      <c r="HD73" s="39"/>
      <c r="HE73" s="52"/>
      <c r="HF73" s="39"/>
      <c r="HG73" s="39"/>
      <c r="HH73" s="39"/>
      <c r="HI73" s="39"/>
      <c r="HJ73" s="39"/>
      <c r="HK73" s="39"/>
      <c r="HL73" s="39"/>
      <c r="HM73" s="52"/>
      <c r="HN73" s="39"/>
      <c r="HO73" s="39"/>
      <c r="HP73" s="39"/>
      <c r="HQ73" s="39"/>
      <c r="HR73" s="39"/>
      <c r="HS73" s="39"/>
      <c r="HT73" s="39"/>
      <c r="HU73" s="52"/>
      <c r="HV73" s="39"/>
      <c r="HW73" s="39"/>
      <c r="HX73" s="39"/>
      <c r="HY73" s="39"/>
      <c r="HZ73" s="39"/>
      <c r="IA73" s="39"/>
      <c r="IB73" s="39"/>
      <c r="IC73" s="52"/>
      <c r="ID73" s="39"/>
      <c r="IE73" s="39"/>
      <c r="IF73" s="39"/>
      <c r="IG73" s="39"/>
      <c r="IH73" s="39"/>
      <c r="II73" s="39"/>
      <c r="IJ73" s="39"/>
      <c r="IK73" s="52"/>
    </row>
    <row r="74" spans="1:245" ht="12.75" x14ac:dyDescent="0.2">
      <c r="A74" s="1" t="s">
        <v>338</v>
      </c>
      <c r="B74" s="1" t="s">
        <v>339</v>
      </c>
      <c r="C74" s="1"/>
      <c r="D74" s="1"/>
      <c r="E74" s="1"/>
      <c r="F74" s="1"/>
      <c r="G74" s="1"/>
      <c r="H74" s="1"/>
      <c r="I74" s="1"/>
      <c r="J74" s="1"/>
      <c r="K74" s="1"/>
      <c r="L74" s="1"/>
      <c r="M74" s="1"/>
      <c r="N74" s="1"/>
      <c r="O74" s="1"/>
      <c r="P74" s="1"/>
      <c r="Q74" s="1"/>
      <c r="R74" s="1"/>
      <c r="S74" s="2"/>
      <c r="T74" s="39"/>
      <c r="U74" s="52"/>
      <c r="V74" s="39"/>
      <c r="W74" s="39"/>
      <c r="X74" s="39"/>
      <c r="Y74" s="39"/>
      <c r="Z74" s="39"/>
      <c r="AA74" s="39"/>
      <c r="AB74" s="39"/>
      <c r="AC74" s="52"/>
      <c r="AD74" s="39"/>
      <c r="AE74" s="39"/>
      <c r="AF74" s="39"/>
      <c r="AG74" s="39"/>
      <c r="AH74" s="39"/>
      <c r="AI74" s="39"/>
      <c r="AJ74" s="39"/>
      <c r="AK74" s="52"/>
      <c r="AL74" s="39"/>
      <c r="AM74" s="39"/>
      <c r="AN74" s="39"/>
      <c r="AO74" s="39"/>
      <c r="AP74" s="39"/>
      <c r="AQ74" s="39"/>
      <c r="AR74" s="39"/>
      <c r="AS74" s="52"/>
      <c r="AT74" s="39"/>
      <c r="AU74" s="39"/>
      <c r="AV74" s="39"/>
      <c r="AW74" s="39"/>
      <c r="AX74" s="39"/>
      <c r="AY74" s="39"/>
      <c r="AZ74" s="39"/>
      <c r="BA74" s="52"/>
      <c r="BB74" s="39"/>
      <c r="BC74" s="39"/>
      <c r="BD74" s="39"/>
      <c r="BE74" s="39"/>
      <c r="BF74" s="39"/>
      <c r="BG74" s="39"/>
      <c r="BH74" s="39"/>
      <c r="BI74" s="52"/>
      <c r="BJ74" s="39"/>
      <c r="BK74" s="39"/>
      <c r="BL74" s="39"/>
      <c r="BM74" s="39"/>
      <c r="BN74" s="39"/>
      <c r="BO74" s="39"/>
      <c r="BP74" s="39"/>
      <c r="BQ74" s="52"/>
      <c r="BR74" s="39"/>
      <c r="BS74" s="39"/>
      <c r="BT74" s="39"/>
      <c r="BU74" s="39"/>
      <c r="BV74" s="39"/>
      <c r="BW74" s="39"/>
      <c r="BX74" s="39"/>
      <c r="BY74" s="52"/>
      <c r="BZ74" s="39"/>
      <c r="CA74" s="39"/>
      <c r="CB74" s="39"/>
      <c r="CC74" s="39"/>
      <c r="CD74" s="39"/>
      <c r="CE74" s="39"/>
      <c r="CF74" s="39"/>
      <c r="CG74" s="52"/>
      <c r="CH74" s="39"/>
      <c r="CI74" s="39"/>
      <c r="CJ74" s="39"/>
      <c r="CK74" s="39"/>
      <c r="CL74" s="39"/>
      <c r="CM74" s="39"/>
      <c r="CN74" s="39"/>
      <c r="CO74" s="52"/>
      <c r="CP74" s="39"/>
      <c r="CQ74" s="39"/>
      <c r="CR74" s="39"/>
      <c r="CS74" s="39"/>
      <c r="CT74" s="39"/>
      <c r="CU74" s="39"/>
      <c r="CV74" s="39"/>
      <c r="CW74" s="52"/>
      <c r="CX74" s="39"/>
      <c r="CY74" s="39"/>
      <c r="CZ74" s="39"/>
      <c r="DA74" s="39"/>
      <c r="DB74" s="39"/>
      <c r="DC74" s="39"/>
      <c r="DD74" s="39"/>
      <c r="DE74" s="52"/>
      <c r="DF74" s="39"/>
      <c r="DG74" s="39"/>
      <c r="DH74" s="39"/>
      <c r="DI74" s="39"/>
      <c r="DJ74" s="39"/>
      <c r="DK74" s="39"/>
      <c r="DL74" s="39"/>
      <c r="DM74" s="52"/>
      <c r="DN74" s="39"/>
      <c r="DO74" s="39"/>
      <c r="DP74" s="39"/>
      <c r="DQ74" s="39"/>
      <c r="DR74" s="39"/>
      <c r="DS74" s="39"/>
      <c r="DT74" s="39"/>
      <c r="DU74" s="52"/>
      <c r="DV74" s="39"/>
      <c r="DW74" s="39"/>
      <c r="DX74" s="39"/>
      <c r="DY74" s="39"/>
      <c r="DZ74" s="39"/>
      <c r="EA74" s="39"/>
      <c r="EB74" s="39"/>
      <c r="EC74" s="52"/>
      <c r="ED74" s="39"/>
      <c r="EE74" s="39"/>
      <c r="EF74" s="39"/>
      <c r="EG74" s="39"/>
      <c r="EH74" s="39"/>
      <c r="EI74" s="39"/>
      <c r="EJ74" s="39"/>
      <c r="EK74" s="52"/>
      <c r="EL74" s="39"/>
      <c r="EM74" s="39"/>
      <c r="EN74" s="39"/>
      <c r="EO74" s="39"/>
      <c r="EP74" s="39"/>
      <c r="EQ74" s="39"/>
      <c r="ER74" s="39"/>
      <c r="ES74" s="52"/>
      <c r="ET74" s="39"/>
      <c r="EU74" s="39"/>
      <c r="EV74" s="39"/>
      <c r="EW74" s="39"/>
      <c r="EX74" s="39"/>
      <c r="EY74" s="39"/>
      <c r="EZ74" s="39"/>
      <c r="FA74" s="52"/>
      <c r="FB74" s="39"/>
      <c r="FC74" s="39"/>
      <c r="FD74" s="39"/>
      <c r="FE74" s="39"/>
      <c r="FF74" s="39"/>
      <c r="FG74" s="39"/>
      <c r="FH74" s="39"/>
      <c r="FI74" s="52"/>
      <c r="FJ74" s="39"/>
      <c r="FK74" s="39"/>
      <c r="FL74" s="39"/>
      <c r="FM74" s="39"/>
      <c r="FN74" s="39"/>
      <c r="FO74" s="39"/>
      <c r="FP74" s="39"/>
      <c r="FQ74" s="52"/>
      <c r="FR74" s="39"/>
      <c r="FS74" s="39"/>
      <c r="FT74" s="39"/>
      <c r="FU74" s="39"/>
      <c r="FV74" s="39"/>
      <c r="FW74" s="39"/>
      <c r="FX74" s="39"/>
      <c r="FY74" s="52"/>
      <c r="FZ74" s="39"/>
      <c r="GA74" s="39"/>
      <c r="GB74" s="39"/>
      <c r="GC74" s="39"/>
      <c r="GD74" s="39"/>
      <c r="GE74" s="39"/>
      <c r="GF74" s="39"/>
      <c r="GG74" s="52"/>
      <c r="GH74" s="39"/>
      <c r="GI74" s="39"/>
      <c r="GJ74" s="39"/>
      <c r="GK74" s="39"/>
      <c r="GL74" s="39"/>
      <c r="GM74" s="39"/>
      <c r="GN74" s="39"/>
      <c r="GO74" s="52"/>
      <c r="GP74" s="39"/>
      <c r="GQ74" s="39"/>
      <c r="GR74" s="39"/>
      <c r="GS74" s="39"/>
      <c r="GT74" s="39"/>
      <c r="GU74" s="39"/>
      <c r="GV74" s="39"/>
      <c r="GW74" s="52"/>
      <c r="GX74" s="39"/>
      <c r="GY74" s="39"/>
      <c r="GZ74" s="39"/>
      <c r="HA74" s="39"/>
      <c r="HB74" s="39"/>
      <c r="HC74" s="39"/>
      <c r="HD74" s="39"/>
      <c r="HE74" s="52"/>
      <c r="HF74" s="39"/>
      <c r="HG74" s="39"/>
      <c r="HH74" s="39"/>
      <c r="HI74" s="39"/>
      <c r="HJ74" s="39"/>
      <c r="HK74" s="39"/>
      <c r="HL74" s="39"/>
      <c r="HM74" s="52"/>
      <c r="HN74" s="39"/>
      <c r="HO74" s="39"/>
      <c r="HP74" s="39"/>
      <c r="HQ74" s="39"/>
      <c r="HR74" s="39"/>
      <c r="HS74" s="39"/>
      <c r="HT74" s="39"/>
      <c r="HU74" s="52"/>
      <c r="HV74" s="39"/>
      <c r="HW74" s="39"/>
      <c r="HX74" s="39"/>
      <c r="HY74" s="39"/>
      <c r="HZ74" s="39"/>
      <c r="IA74" s="39"/>
      <c r="IB74" s="39"/>
      <c r="IC74" s="52"/>
      <c r="ID74" s="39"/>
      <c r="IE74" s="39"/>
      <c r="IF74" s="39"/>
      <c r="IG74" s="39"/>
      <c r="IH74" s="39"/>
      <c r="II74" s="39"/>
      <c r="IJ74" s="39"/>
      <c r="IK74" s="52"/>
    </row>
    <row r="75" spans="1:245" ht="17.25" x14ac:dyDescent="0.4">
      <c r="A75" s="2">
        <f>Voertuigen!D369</f>
        <v>0</v>
      </c>
      <c r="B75" s="54" t="str">
        <f>Voertuigen!E369</f>
        <v>Stad</v>
      </c>
      <c r="C75" s="54" t="str">
        <f>Voertuigen!F369</f>
        <v>Postcode</v>
      </c>
      <c r="D75" s="54" t="str">
        <f>Voertuigen!G369</f>
        <v>Straatnaam</v>
      </c>
      <c r="E75" s="54" t="str">
        <f>Voertuigen!H369</f>
        <v>Huisnummer</v>
      </c>
      <c r="F75" s="7"/>
      <c r="G75" s="7"/>
      <c r="H75" s="8"/>
      <c r="I75" s="8"/>
      <c r="J75" s="8"/>
      <c r="K75" s="8"/>
      <c r="L75" s="8"/>
      <c r="M75" s="8"/>
      <c r="N75" s="8"/>
      <c r="O75" s="8"/>
      <c r="P75" s="8"/>
      <c r="Q75" s="8"/>
      <c r="R75" s="8"/>
      <c r="S75" s="2"/>
      <c r="T75" s="39"/>
      <c r="U75" s="39"/>
      <c r="V75" s="39"/>
      <c r="W75" s="39"/>
      <c r="X75" s="39"/>
      <c r="Y75" s="39"/>
      <c r="Z75" s="39"/>
      <c r="AA75" s="39"/>
      <c r="AB75" s="39"/>
      <c r="AC75" s="39"/>
      <c r="AD75" s="39"/>
      <c r="AE75" s="39"/>
      <c r="AF75" s="39"/>
      <c r="AG75" s="39"/>
      <c r="AH75" s="39"/>
      <c r="AI75" s="39"/>
      <c r="AJ75" s="39"/>
      <c r="AK75" s="39"/>
      <c r="AL75" s="39"/>
      <c r="AM75" s="39"/>
      <c r="AN75" s="39"/>
      <c r="AO75" s="39"/>
      <c r="AP75" s="39"/>
      <c r="AQ75" s="39"/>
      <c r="AR75" s="39"/>
      <c r="AS75" s="39"/>
      <c r="AT75" s="39"/>
      <c r="AU75" s="39"/>
      <c r="AV75" s="39"/>
      <c r="AW75" s="39"/>
      <c r="AX75" s="39"/>
      <c r="AY75" s="39"/>
      <c r="AZ75" s="39"/>
      <c r="BA75" s="39"/>
      <c r="BB75" s="39"/>
      <c r="BC75" s="39"/>
      <c r="BD75" s="39"/>
      <c r="BE75" s="39"/>
      <c r="BF75" s="39"/>
      <c r="BG75" s="39"/>
      <c r="BH75" s="39"/>
      <c r="BI75" s="39"/>
      <c r="BJ75" s="39"/>
      <c r="BK75" s="39"/>
      <c r="BL75" s="39"/>
      <c r="BM75" s="39"/>
      <c r="BN75" s="39"/>
      <c r="BO75" s="39"/>
      <c r="BP75" s="39"/>
      <c r="BQ75" s="39"/>
      <c r="BR75" s="39"/>
      <c r="BS75" s="39"/>
      <c r="BT75" s="39"/>
      <c r="BU75" s="39"/>
      <c r="BV75" s="39"/>
      <c r="BW75" s="39"/>
      <c r="BX75" s="39"/>
      <c r="BY75" s="39"/>
      <c r="BZ75" s="39"/>
      <c r="CA75" s="39"/>
      <c r="CB75" s="39"/>
      <c r="CC75" s="39"/>
      <c r="CD75" s="39"/>
      <c r="CE75" s="39"/>
      <c r="CF75" s="39"/>
      <c r="CG75" s="39"/>
      <c r="CH75" s="39"/>
      <c r="CI75" s="39"/>
      <c r="CJ75" s="39"/>
      <c r="CK75" s="39"/>
      <c r="CL75" s="39"/>
      <c r="CM75" s="39"/>
      <c r="CN75" s="39"/>
      <c r="CO75" s="39"/>
      <c r="CP75" s="39"/>
      <c r="CQ75" s="39"/>
      <c r="CR75" s="39"/>
      <c r="CS75" s="39"/>
      <c r="CT75" s="39"/>
      <c r="CU75" s="39"/>
      <c r="CV75" s="39"/>
      <c r="CW75" s="39"/>
      <c r="CX75" s="39"/>
      <c r="CY75" s="39"/>
      <c r="CZ75" s="39"/>
      <c r="DA75" s="39"/>
      <c r="DB75" s="39"/>
      <c r="DC75" s="39"/>
      <c r="DD75" s="39"/>
      <c r="DE75" s="39"/>
      <c r="DF75" s="39"/>
      <c r="DG75" s="39"/>
      <c r="DH75" s="39"/>
      <c r="DI75" s="39"/>
      <c r="DJ75" s="39"/>
      <c r="DK75" s="39"/>
      <c r="DL75" s="39"/>
      <c r="DM75" s="39"/>
      <c r="DN75" s="39"/>
      <c r="DO75" s="39"/>
      <c r="DP75" s="39"/>
      <c r="DQ75" s="39"/>
      <c r="DR75" s="39"/>
      <c r="DS75" s="39"/>
      <c r="DT75" s="39"/>
      <c r="DU75" s="39"/>
      <c r="DV75" s="39"/>
      <c r="DW75" s="39"/>
      <c r="DX75" s="39"/>
      <c r="DY75" s="39"/>
      <c r="DZ75" s="39"/>
      <c r="EA75" s="39"/>
      <c r="EB75" s="39"/>
      <c r="EC75" s="39"/>
      <c r="ED75" s="39"/>
      <c r="EE75" s="39"/>
      <c r="EF75" s="39"/>
      <c r="EG75" s="39"/>
      <c r="EH75" s="39"/>
      <c r="EI75" s="39"/>
      <c r="EJ75" s="39"/>
      <c r="EK75" s="39"/>
      <c r="EL75" s="39"/>
      <c r="EM75" s="39"/>
      <c r="EN75" s="39"/>
      <c r="EO75" s="39"/>
      <c r="EP75" s="39"/>
      <c r="EQ75" s="39"/>
      <c r="ER75" s="39"/>
      <c r="ES75" s="39"/>
      <c r="ET75" s="39"/>
      <c r="EU75" s="39"/>
      <c r="EV75" s="39"/>
      <c r="EW75" s="39"/>
      <c r="EX75" s="39"/>
      <c r="EY75" s="39"/>
      <c r="EZ75" s="39"/>
      <c r="FA75" s="39"/>
      <c r="FB75" s="39"/>
      <c r="FC75" s="39"/>
      <c r="FD75" s="39"/>
      <c r="FE75" s="39"/>
      <c r="FF75" s="39"/>
      <c r="FG75" s="39"/>
      <c r="FH75" s="39"/>
      <c r="FI75" s="39"/>
      <c r="FJ75" s="39"/>
      <c r="FK75" s="39"/>
      <c r="FL75" s="39"/>
      <c r="FM75" s="39"/>
      <c r="FN75" s="39"/>
      <c r="FO75" s="39"/>
      <c r="FP75" s="39"/>
      <c r="FQ75" s="39"/>
      <c r="FR75" s="39"/>
      <c r="FS75" s="39"/>
      <c r="FT75" s="39"/>
      <c r="FU75" s="39"/>
      <c r="FV75" s="39"/>
      <c r="FW75" s="39"/>
      <c r="FX75" s="39"/>
      <c r="FY75" s="39"/>
      <c r="FZ75" s="39"/>
      <c r="GA75" s="39"/>
      <c r="GB75" s="39"/>
      <c r="GC75" s="39"/>
      <c r="GD75" s="39"/>
      <c r="GE75" s="39"/>
      <c r="GF75" s="39"/>
      <c r="GG75" s="39"/>
      <c r="GH75" s="39"/>
      <c r="GI75" s="39"/>
      <c r="GJ75" s="39"/>
      <c r="GK75" s="39"/>
      <c r="GL75" s="39"/>
      <c r="GM75" s="39"/>
      <c r="GN75" s="39"/>
      <c r="GO75" s="39"/>
      <c r="GP75" s="39"/>
      <c r="GQ75" s="39"/>
      <c r="GR75" s="39"/>
      <c r="GS75" s="39"/>
      <c r="GT75" s="39"/>
      <c r="GU75" s="39"/>
      <c r="GV75" s="39"/>
      <c r="GW75" s="39"/>
      <c r="GX75" s="39"/>
      <c r="GY75" s="39"/>
      <c r="GZ75" s="39"/>
      <c r="HA75" s="39"/>
      <c r="HB75" s="39"/>
      <c r="HC75" s="39"/>
      <c r="HD75" s="39"/>
      <c r="HE75" s="39"/>
      <c r="HF75" s="39"/>
      <c r="HG75" s="39"/>
      <c r="HH75" s="39"/>
      <c r="HI75" s="39"/>
      <c r="HJ75" s="39"/>
      <c r="HK75" s="39"/>
      <c r="HL75" s="39"/>
      <c r="HM75" s="39"/>
      <c r="HN75" s="39"/>
      <c r="HO75" s="39"/>
      <c r="HP75" s="39"/>
      <c r="HQ75" s="39"/>
      <c r="HR75" s="39"/>
      <c r="HS75" s="39"/>
      <c r="HT75" s="39"/>
      <c r="HU75" s="39"/>
      <c r="HV75" s="39"/>
      <c r="HW75" s="39"/>
      <c r="HX75" s="39"/>
      <c r="HY75" s="39"/>
      <c r="HZ75" s="39"/>
      <c r="IA75" s="39"/>
      <c r="IB75" s="39"/>
      <c r="IC75" s="39"/>
      <c r="ID75" s="39"/>
      <c r="IE75" s="39"/>
      <c r="IF75" s="39"/>
      <c r="IG75" s="39"/>
      <c r="IH75" s="39"/>
      <c r="II75" s="39"/>
      <c r="IJ75" s="39"/>
      <c r="IK75" s="39"/>
    </row>
    <row r="76" spans="1:245" ht="17.25" x14ac:dyDescent="0.4">
      <c r="A76" s="2" t="str">
        <f>Voertuigen!D370</f>
        <v>Locatie hub 1:</v>
      </c>
      <c r="B76" s="49" t="str">
        <f>IF(ISBLANK(Voertuigen!E370),"Vul de stad in","ok")</f>
        <v>ok</v>
      </c>
      <c r="C76" s="49" t="str">
        <f>IF(ISBLANK(Voertuigen!F370),"Vul de postcode in","ok")</f>
        <v>ok</v>
      </c>
      <c r="D76" s="49" t="str">
        <f>IF(ISBLANK(Voertuigen!G370),"Vul de straatnaam in","ok")</f>
        <v>ok</v>
      </c>
      <c r="E76" s="49" t="str">
        <f>IF(ISBLANK(Voertuigen!H370),"Vul het huisnummer in","ok")</f>
        <v>ok</v>
      </c>
      <c r="F76" s="8"/>
      <c r="G76" s="8"/>
      <c r="H76" s="8" t="s">
        <v>340</v>
      </c>
      <c r="I76" s="8"/>
      <c r="J76" s="8"/>
      <c r="K76" s="8"/>
      <c r="L76" s="8"/>
      <c r="M76" s="8"/>
      <c r="N76" s="8"/>
      <c r="O76" s="8"/>
      <c r="P76" s="8"/>
      <c r="Q76" s="8"/>
      <c r="R76" s="8"/>
      <c r="S76" s="2"/>
    </row>
    <row r="77" spans="1:245" ht="17.25" x14ac:dyDescent="0.4">
      <c r="A77" s="2" t="str">
        <f>Voertuigen!D371</f>
        <v>Locatie hub 2:</v>
      </c>
      <c r="B77" s="49" t="str">
        <f>IF(ISBLANK(Voertuigen!E371),"Vul de stad in","ok")</f>
        <v>ok</v>
      </c>
      <c r="C77" s="49" t="str">
        <f>IF(ISBLANK(Voertuigen!F371),"Vul de postcode in","ok")</f>
        <v>ok</v>
      </c>
      <c r="D77" s="49" t="str">
        <f>IF(ISBLANK(Voertuigen!G371),"Vul de straatnaam in","ok")</f>
        <v>ok</v>
      </c>
      <c r="E77" s="49" t="str">
        <f>IF(ISBLANK(Voertuigen!H371),"Vul het huisnummer in","ok")</f>
        <v>ok</v>
      </c>
      <c r="F77" s="8"/>
      <c r="G77" s="8"/>
      <c r="H77" s="8" t="s">
        <v>340</v>
      </c>
      <c r="I77" s="8"/>
      <c r="J77" s="8"/>
      <c r="K77" s="8"/>
      <c r="L77" s="8"/>
      <c r="M77" s="8"/>
      <c r="N77" s="8"/>
      <c r="O77" s="8"/>
      <c r="P77" s="8"/>
      <c r="Q77" s="8"/>
      <c r="R77" s="8"/>
      <c r="S77" s="2"/>
    </row>
    <row r="78" spans="1:245" ht="17.25" x14ac:dyDescent="0.4">
      <c r="A78" s="2" t="str">
        <f>Voertuigen!D372</f>
        <v>Locatie hub 3:</v>
      </c>
      <c r="B78" s="49" t="str">
        <f>IF(ISBLANK(Voertuigen!E372),"Vul de stad in","ok")</f>
        <v>ok</v>
      </c>
      <c r="C78" s="49" t="str">
        <f>IF(ISBLANK(Voertuigen!F372),"Vul de postcode in","ok")</f>
        <v>ok</v>
      </c>
      <c r="D78" s="49" t="str">
        <f>IF(ISBLANK(Voertuigen!G372),"Vul de straatnaam in","ok")</f>
        <v>ok</v>
      </c>
      <c r="E78" s="49" t="str">
        <f>IF(ISBLANK(Voertuigen!H372),"Vul het huisnummer in","ok")</f>
        <v>ok</v>
      </c>
      <c r="F78" s="8"/>
      <c r="G78" s="8"/>
      <c r="H78" s="8" t="s">
        <v>340</v>
      </c>
      <c r="I78" s="8"/>
      <c r="J78" s="8"/>
      <c r="K78" s="8"/>
      <c r="L78" s="8"/>
      <c r="M78" s="8"/>
      <c r="N78" s="8"/>
      <c r="O78" s="8"/>
      <c r="P78" s="8"/>
      <c r="Q78" s="8"/>
      <c r="R78" s="8"/>
      <c r="S78" s="2"/>
    </row>
    <row r="79" spans="1:245" ht="12.75" x14ac:dyDescent="0.2">
      <c r="A79" s="2"/>
      <c r="B79" s="2"/>
      <c r="C79" s="2"/>
      <c r="D79" s="2"/>
      <c r="E79" s="2"/>
      <c r="F79" s="2"/>
      <c r="G79" s="2"/>
      <c r="H79" s="2"/>
      <c r="I79" s="2"/>
      <c r="J79" s="2"/>
      <c r="K79" s="2"/>
      <c r="L79" s="2"/>
      <c r="M79" s="2"/>
      <c r="N79" s="2"/>
      <c r="O79" s="2"/>
      <c r="P79" s="2"/>
      <c r="Q79" s="2"/>
      <c r="R79" s="2"/>
      <c r="S79" s="2"/>
    </row>
    <row r="80" spans="1:245" ht="12.75" x14ac:dyDescent="0.2">
      <c r="A80" s="2"/>
      <c r="B80" s="2"/>
      <c r="C80" s="2"/>
      <c r="D80" s="2"/>
      <c r="E80" s="2"/>
      <c r="F80" s="2"/>
      <c r="G80" s="2"/>
      <c r="H80" s="2"/>
      <c r="I80" s="2"/>
      <c r="J80" s="2"/>
      <c r="K80" s="2"/>
      <c r="L80" s="2"/>
      <c r="M80" s="2"/>
      <c r="N80" s="2"/>
      <c r="O80" s="2"/>
      <c r="P80" s="2"/>
      <c r="Q80" s="2"/>
      <c r="R80" s="2"/>
      <c r="S80" s="2"/>
    </row>
    <row r="155" spans="2:10" ht="12.75" x14ac:dyDescent="0.2">
      <c r="B155" s="55" t="s">
        <v>341</v>
      </c>
    </row>
    <row r="157" spans="2:10" ht="12.75" x14ac:dyDescent="0.2">
      <c r="C157" s="2"/>
      <c r="D157" s="2"/>
      <c r="E157" s="2"/>
      <c r="F157" s="2"/>
      <c r="G157" s="2"/>
      <c r="H157" s="2"/>
      <c r="I157" s="2"/>
      <c r="J157" s="2"/>
    </row>
    <row r="158" spans="2:10" ht="12.75" x14ac:dyDescent="0.2">
      <c r="C158" s="2"/>
      <c r="D158" s="2" t="s">
        <v>342</v>
      </c>
      <c r="E158" s="2"/>
      <c r="F158" s="2"/>
      <c r="G158" s="2"/>
      <c r="H158" s="2"/>
      <c r="I158" s="2"/>
      <c r="J158" s="2"/>
    </row>
    <row r="159" spans="2:10" ht="12.75" x14ac:dyDescent="0.2">
      <c r="C159" s="2"/>
      <c r="D159" s="8" t="s">
        <v>122</v>
      </c>
      <c r="E159" s="8" t="s">
        <v>270</v>
      </c>
      <c r="F159" s="8"/>
      <c r="G159" s="8" t="s">
        <v>343</v>
      </c>
      <c r="H159" s="8" t="s">
        <v>344</v>
      </c>
      <c r="I159" s="8" t="s">
        <v>345</v>
      </c>
      <c r="J159" s="2"/>
    </row>
    <row r="160" spans="2:10" ht="12.75" x14ac:dyDescent="0.2">
      <c r="C160" s="2">
        <v>1</v>
      </c>
      <c r="D160" s="8" t="str">
        <f>Voertuigen!D82</f>
        <v>Vrachtwagen A</v>
      </c>
      <c r="E160" s="39">
        <f>Voertuigen!E82</f>
        <v>10000</v>
      </c>
      <c r="F160" s="39"/>
      <c r="G160" s="39">
        <f t="shared" ref="G160:G189" si="4">T8</f>
        <v>52</v>
      </c>
      <c r="H160" s="39">
        <f>G244</f>
        <v>1</v>
      </c>
      <c r="I160" s="39">
        <f t="shared" ref="I160:I189" si="5">E160*G160*H160</f>
        <v>520000</v>
      </c>
      <c r="J160" s="2"/>
    </row>
    <row r="161" spans="3:10" ht="12.75" x14ac:dyDescent="0.2">
      <c r="C161" s="2">
        <v>2</v>
      </c>
      <c r="D161" s="8" t="str">
        <f>Voertuigen!D83</f>
        <v>Vrachtwagen B</v>
      </c>
      <c r="E161" s="39">
        <f>Voertuigen!E83</f>
        <v>15000</v>
      </c>
      <c r="F161" s="39"/>
      <c r="G161" s="39">
        <f t="shared" si="4"/>
        <v>275</v>
      </c>
      <c r="H161" s="39">
        <f>U244</f>
        <v>0</v>
      </c>
      <c r="I161" s="39">
        <f t="shared" si="5"/>
        <v>0</v>
      </c>
      <c r="J161" s="2"/>
    </row>
    <row r="162" spans="3:10" ht="12.75" x14ac:dyDescent="0.2">
      <c r="C162" s="2">
        <v>3</v>
      </c>
      <c r="D162" s="8" t="str">
        <f>Voertuigen!D84</f>
        <v>Bestelbus A</v>
      </c>
      <c r="E162" s="39">
        <f>Voertuigen!E84</f>
        <v>1500</v>
      </c>
      <c r="F162" s="39"/>
      <c r="G162" s="39">
        <f t="shared" si="4"/>
        <v>110</v>
      </c>
      <c r="H162" s="39">
        <f>AC244</f>
        <v>1</v>
      </c>
      <c r="I162" s="39">
        <f t="shared" si="5"/>
        <v>165000</v>
      </c>
      <c r="J162" s="2"/>
    </row>
    <row r="163" spans="3:10" ht="12.75" x14ac:dyDescent="0.2">
      <c r="C163" s="2">
        <v>4</v>
      </c>
      <c r="D163" s="8" t="str">
        <f>Voertuigen!D85</f>
        <v>Bakfiets</v>
      </c>
      <c r="E163" s="39">
        <f>Voertuigen!E85</f>
        <v>200</v>
      </c>
      <c r="F163" s="39"/>
      <c r="G163" s="39">
        <f t="shared" si="4"/>
        <v>200</v>
      </c>
      <c r="H163" s="39">
        <f>AK244</f>
        <v>2</v>
      </c>
      <c r="I163" s="39">
        <f t="shared" si="5"/>
        <v>80000</v>
      </c>
      <c r="J163" s="2"/>
    </row>
    <row r="164" spans="3:10" ht="12.75" x14ac:dyDescent="0.2">
      <c r="C164" s="2">
        <v>5</v>
      </c>
      <c r="D164" s="8" t="str">
        <f>Voertuigen!D86</f>
        <v>Vrachtschip</v>
      </c>
      <c r="E164" s="39">
        <f>Voertuigen!E86</f>
        <v>100000</v>
      </c>
      <c r="F164" s="39"/>
      <c r="G164" s="39">
        <f t="shared" si="4"/>
        <v>12</v>
      </c>
      <c r="H164" s="39">
        <f>AS244</f>
        <v>0</v>
      </c>
      <c r="I164" s="39">
        <f t="shared" si="5"/>
        <v>0</v>
      </c>
      <c r="J164" s="2"/>
    </row>
    <row r="165" spans="3:10" ht="12.75" x14ac:dyDescent="0.2">
      <c r="C165" s="2">
        <v>6</v>
      </c>
      <c r="D165" s="8" t="str">
        <f>Voertuigen!D87</f>
        <v>Vrachtwagen B</v>
      </c>
      <c r="E165" s="39">
        <f>Voertuigen!E87</f>
        <v>15000</v>
      </c>
      <c r="F165" s="39"/>
      <c r="G165" s="39">
        <f t="shared" si="4"/>
        <v>740</v>
      </c>
      <c r="H165" s="39">
        <f>BA244</f>
        <v>3</v>
      </c>
      <c r="I165" s="39">
        <f t="shared" si="5"/>
        <v>33300000</v>
      </c>
      <c r="J165" s="2"/>
    </row>
    <row r="166" spans="3:10" ht="12.75" x14ac:dyDescent="0.2">
      <c r="C166" s="2">
        <v>7</v>
      </c>
      <c r="D166" s="8" t="str">
        <f>Voertuigen!D88</f>
        <v>Vrachtwagen B</v>
      </c>
      <c r="E166" s="39">
        <f>Voertuigen!E88</f>
        <v>15000</v>
      </c>
      <c r="F166" s="39"/>
      <c r="G166" s="39">
        <f t="shared" si="4"/>
        <v>120</v>
      </c>
      <c r="H166" s="39">
        <f>BI244</f>
        <v>1</v>
      </c>
      <c r="I166" s="39">
        <f t="shared" si="5"/>
        <v>1800000</v>
      </c>
      <c r="J166" s="2"/>
    </row>
    <row r="167" spans="3:10" ht="12.75" x14ac:dyDescent="0.2">
      <c r="C167" s="2">
        <v>8</v>
      </c>
      <c r="D167" s="8" t="str">
        <f>Voertuigen!D89</f>
        <v>Vrachtwagen B</v>
      </c>
      <c r="E167" s="39">
        <f>Voertuigen!E89</f>
        <v>15000</v>
      </c>
      <c r="F167" s="39"/>
      <c r="G167" s="39">
        <f t="shared" si="4"/>
        <v>271</v>
      </c>
      <c r="H167" s="39">
        <f>BQ244</f>
        <v>1</v>
      </c>
      <c r="I167" s="39">
        <f t="shared" si="5"/>
        <v>4065000</v>
      </c>
      <c r="J167" s="2"/>
    </row>
    <row r="168" spans="3:10" ht="12.75" x14ac:dyDescent="0.2">
      <c r="C168" s="2">
        <v>9</v>
      </c>
      <c r="D168" s="8">
        <f>Voertuigen!D90</f>
        <v>0</v>
      </c>
      <c r="E168" s="39">
        <f>Voertuigen!E90</f>
        <v>0</v>
      </c>
      <c r="F168" s="39"/>
      <c r="G168" s="39">
        <f t="shared" si="4"/>
        <v>0</v>
      </c>
      <c r="H168" s="39">
        <f>BY244</f>
        <v>0</v>
      </c>
      <c r="I168" s="39">
        <f t="shared" si="5"/>
        <v>0</v>
      </c>
      <c r="J168" s="2"/>
    </row>
    <row r="169" spans="3:10" ht="12.75" x14ac:dyDescent="0.2">
      <c r="C169" s="2">
        <v>10</v>
      </c>
      <c r="D169" s="8">
        <f>Voertuigen!D91</f>
        <v>0</v>
      </c>
      <c r="E169" s="39">
        <f>Voertuigen!E91</f>
        <v>0</v>
      </c>
      <c r="F169" s="39"/>
      <c r="G169" s="39">
        <f t="shared" si="4"/>
        <v>0</v>
      </c>
      <c r="H169" s="39">
        <f>CG244</f>
        <v>0</v>
      </c>
      <c r="I169" s="39">
        <f t="shared" si="5"/>
        <v>0</v>
      </c>
      <c r="J169" s="2"/>
    </row>
    <row r="170" spans="3:10" ht="12.75" x14ac:dyDescent="0.2">
      <c r="C170" s="2">
        <v>11</v>
      </c>
      <c r="D170" s="8">
        <f>Voertuigen!D92</f>
        <v>0</v>
      </c>
      <c r="E170" s="39">
        <f>Voertuigen!E92</f>
        <v>0</v>
      </c>
      <c r="F170" s="39"/>
      <c r="G170" s="39">
        <f t="shared" si="4"/>
        <v>0</v>
      </c>
      <c r="H170" s="39">
        <f>CO244</f>
        <v>0</v>
      </c>
      <c r="I170" s="39">
        <f t="shared" si="5"/>
        <v>0</v>
      </c>
      <c r="J170" s="2"/>
    </row>
    <row r="171" spans="3:10" ht="12.75" x14ac:dyDescent="0.2">
      <c r="C171" s="2">
        <v>12</v>
      </c>
      <c r="D171" s="8">
        <f>Voertuigen!D93</f>
        <v>0</v>
      </c>
      <c r="E171" s="39">
        <f>Voertuigen!E93</f>
        <v>0</v>
      </c>
      <c r="F171" s="39"/>
      <c r="G171" s="39">
        <f t="shared" si="4"/>
        <v>0</v>
      </c>
      <c r="H171" s="39">
        <f>CW244</f>
        <v>0</v>
      </c>
      <c r="I171" s="39">
        <f t="shared" si="5"/>
        <v>0</v>
      </c>
      <c r="J171" s="2"/>
    </row>
    <row r="172" spans="3:10" ht="12.75" x14ac:dyDescent="0.2">
      <c r="C172" s="2">
        <v>13</v>
      </c>
      <c r="D172" s="8">
        <f>Voertuigen!D94</f>
        <v>0</v>
      </c>
      <c r="E172" s="39">
        <f>Voertuigen!E94</f>
        <v>0</v>
      </c>
      <c r="F172" s="39"/>
      <c r="G172" s="39">
        <f t="shared" si="4"/>
        <v>0</v>
      </c>
      <c r="H172" s="39">
        <f>DE244</f>
        <v>0</v>
      </c>
      <c r="I172" s="39">
        <f t="shared" si="5"/>
        <v>0</v>
      </c>
      <c r="J172" s="2"/>
    </row>
    <row r="173" spans="3:10" ht="12.75" x14ac:dyDescent="0.2">
      <c r="C173" s="2">
        <v>14</v>
      </c>
      <c r="D173" s="8">
        <f>Voertuigen!D95</f>
        <v>0</v>
      </c>
      <c r="E173" s="39">
        <f>Voertuigen!E95</f>
        <v>0</v>
      </c>
      <c r="F173" s="39"/>
      <c r="G173" s="39">
        <f t="shared" si="4"/>
        <v>0</v>
      </c>
      <c r="H173" s="39">
        <f>DM244</f>
        <v>0</v>
      </c>
      <c r="I173" s="39">
        <f t="shared" si="5"/>
        <v>0</v>
      </c>
      <c r="J173" s="2"/>
    </row>
    <row r="174" spans="3:10" ht="12.75" x14ac:dyDescent="0.2">
      <c r="C174" s="2">
        <v>15</v>
      </c>
      <c r="D174" s="8">
        <f>Voertuigen!D96</f>
        <v>0</v>
      </c>
      <c r="E174" s="39">
        <f>Voertuigen!E96</f>
        <v>0</v>
      </c>
      <c r="F174" s="39"/>
      <c r="G174" s="39">
        <f t="shared" si="4"/>
        <v>0</v>
      </c>
      <c r="H174" s="39">
        <f>DU244</f>
        <v>0</v>
      </c>
      <c r="I174" s="39">
        <f t="shared" si="5"/>
        <v>0</v>
      </c>
      <c r="J174" s="2"/>
    </row>
    <row r="175" spans="3:10" ht="12.75" x14ac:dyDescent="0.2">
      <c r="C175" s="2">
        <v>16</v>
      </c>
      <c r="D175" s="8">
        <f>Voertuigen!D97</f>
        <v>0</v>
      </c>
      <c r="E175" s="39">
        <f>Voertuigen!E97</f>
        <v>0</v>
      </c>
      <c r="F175" s="39"/>
      <c r="G175" s="39">
        <f t="shared" si="4"/>
        <v>0</v>
      </c>
      <c r="H175" s="39">
        <f>EC244</f>
        <v>0</v>
      </c>
      <c r="I175" s="39">
        <f t="shared" si="5"/>
        <v>0</v>
      </c>
      <c r="J175" s="2"/>
    </row>
    <row r="176" spans="3:10" ht="12.75" x14ac:dyDescent="0.2">
      <c r="C176" s="2">
        <v>17</v>
      </c>
      <c r="D176" s="8">
        <f>Voertuigen!D98</f>
        <v>0</v>
      </c>
      <c r="E176" s="39">
        <f>Voertuigen!E98</f>
        <v>0</v>
      </c>
      <c r="F176" s="39"/>
      <c r="G176" s="39">
        <f t="shared" si="4"/>
        <v>0</v>
      </c>
      <c r="H176" s="39">
        <f>EK244</f>
        <v>0</v>
      </c>
      <c r="I176" s="39">
        <f t="shared" si="5"/>
        <v>0</v>
      </c>
      <c r="J176" s="2"/>
    </row>
    <row r="177" spans="3:10" ht="12.75" x14ac:dyDescent="0.2">
      <c r="C177" s="2">
        <v>18</v>
      </c>
      <c r="D177" s="8">
        <f>Voertuigen!D99</f>
        <v>0</v>
      </c>
      <c r="E177" s="39">
        <f>Voertuigen!E99</f>
        <v>0</v>
      </c>
      <c r="F177" s="39"/>
      <c r="G177" s="39">
        <f t="shared" si="4"/>
        <v>0</v>
      </c>
      <c r="H177" s="39">
        <f>ES244</f>
        <v>0</v>
      </c>
      <c r="I177" s="39">
        <f t="shared" si="5"/>
        <v>0</v>
      </c>
      <c r="J177" s="2"/>
    </row>
    <row r="178" spans="3:10" ht="12.75" x14ac:dyDescent="0.2">
      <c r="C178" s="2">
        <v>19</v>
      </c>
      <c r="D178" s="8">
        <f>Voertuigen!D100</f>
        <v>0</v>
      </c>
      <c r="E178" s="39">
        <f>Voertuigen!E100</f>
        <v>0</v>
      </c>
      <c r="F178" s="39"/>
      <c r="G178" s="39">
        <f t="shared" si="4"/>
        <v>0</v>
      </c>
      <c r="H178" s="39">
        <f>FA244</f>
        <v>0</v>
      </c>
      <c r="I178" s="39">
        <f t="shared" si="5"/>
        <v>0</v>
      </c>
      <c r="J178" s="2"/>
    </row>
    <row r="179" spans="3:10" ht="12.75" x14ac:dyDescent="0.2">
      <c r="C179" s="2">
        <v>20</v>
      </c>
      <c r="D179" s="8">
        <f>Voertuigen!D101</f>
        <v>0</v>
      </c>
      <c r="E179" s="39">
        <f>Voertuigen!E101</f>
        <v>0</v>
      </c>
      <c r="F179" s="39"/>
      <c r="G179" s="39">
        <f t="shared" si="4"/>
        <v>0</v>
      </c>
      <c r="H179" s="39">
        <f>FI244</f>
        <v>0</v>
      </c>
      <c r="I179" s="39">
        <f t="shared" si="5"/>
        <v>0</v>
      </c>
      <c r="J179" s="2"/>
    </row>
    <row r="180" spans="3:10" ht="12.75" x14ac:dyDescent="0.2">
      <c r="C180" s="2">
        <v>21</v>
      </c>
      <c r="D180" s="8">
        <f>Voertuigen!D102</f>
        <v>0</v>
      </c>
      <c r="E180" s="39">
        <f>Voertuigen!E102</f>
        <v>0</v>
      </c>
      <c r="F180" s="39"/>
      <c r="G180" s="39">
        <f t="shared" si="4"/>
        <v>0</v>
      </c>
      <c r="H180" s="39">
        <f>FQ244</f>
        <v>0</v>
      </c>
      <c r="I180" s="39">
        <f t="shared" si="5"/>
        <v>0</v>
      </c>
      <c r="J180" s="2"/>
    </row>
    <row r="181" spans="3:10" ht="12.75" x14ac:dyDescent="0.2">
      <c r="C181" s="2">
        <v>22</v>
      </c>
      <c r="D181" s="8">
        <f>Voertuigen!D103</f>
        <v>0</v>
      </c>
      <c r="E181" s="39">
        <f>Voertuigen!E103</f>
        <v>0</v>
      </c>
      <c r="F181" s="39"/>
      <c r="G181" s="39">
        <f t="shared" si="4"/>
        <v>0</v>
      </c>
      <c r="H181" s="39">
        <f>FY244</f>
        <v>0</v>
      </c>
      <c r="I181" s="39">
        <f t="shared" si="5"/>
        <v>0</v>
      </c>
      <c r="J181" s="2"/>
    </row>
    <row r="182" spans="3:10" ht="12.75" x14ac:dyDescent="0.2">
      <c r="C182" s="2">
        <v>23</v>
      </c>
      <c r="D182" s="8">
        <f>Voertuigen!D104</f>
        <v>0</v>
      </c>
      <c r="E182" s="39">
        <f>Voertuigen!E104</f>
        <v>0</v>
      </c>
      <c r="F182" s="39"/>
      <c r="G182" s="39">
        <f t="shared" si="4"/>
        <v>0</v>
      </c>
      <c r="H182" s="39">
        <f>GG244</f>
        <v>0</v>
      </c>
      <c r="I182" s="39">
        <f t="shared" si="5"/>
        <v>0</v>
      </c>
      <c r="J182" s="2"/>
    </row>
    <row r="183" spans="3:10" ht="12.75" x14ac:dyDescent="0.2">
      <c r="C183" s="2">
        <v>24</v>
      </c>
      <c r="D183" s="8">
        <f>Voertuigen!D105</f>
        <v>0</v>
      </c>
      <c r="E183" s="39">
        <f>Voertuigen!E105</f>
        <v>0</v>
      </c>
      <c r="F183" s="39"/>
      <c r="G183" s="39">
        <f t="shared" si="4"/>
        <v>0</v>
      </c>
      <c r="H183" s="39">
        <f>GO244</f>
        <v>0</v>
      </c>
      <c r="I183" s="39">
        <f t="shared" si="5"/>
        <v>0</v>
      </c>
      <c r="J183" s="2"/>
    </row>
    <row r="184" spans="3:10" ht="12.75" x14ac:dyDescent="0.2">
      <c r="C184" s="2">
        <v>25</v>
      </c>
      <c r="D184" s="8">
        <f>Voertuigen!D106</f>
        <v>0</v>
      </c>
      <c r="E184" s="39">
        <f>Voertuigen!E106</f>
        <v>0</v>
      </c>
      <c r="F184" s="39"/>
      <c r="G184" s="39">
        <f t="shared" si="4"/>
        <v>0</v>
      </c>
      <c r="H184" s="39">
        <f>GW244</f>
        <v>0</v>
      </c>
      <c r="I184" s="39">
        <f t="shared" si="5"/>
        <v>0</v>
      </c>
      <c r="J184" s="2"/>
    </row>
    <row r="185" spans="3:10" ht="12.75" x14ac:dyDescent="0.2">
      <c r="C185" s="2">
        <v>26</v>
      </c>
      <c r="D185" s="8">
        <f>Voertuigen!D107</f>
        <v>0</v>
      </c>
      <c r="E185" s="39">
        <f>Voertuigen!E107</f>
        <v>0</v>
      </c>
      <c r="F185" s="39"/>
      <c r="G185" s="39">
        <f t="shared" si="4"/>
        <v>0</v>
      </c>
      <c r="H185" s="39">
        <f>HE244</f>
        <v>0</v>
      </c>
      <c r="I185" s="39">
        <f t="shared" si="5"/>
        <v>0</v>
      </c>
      <c r="J185" s="2"/>
    </row>
    <row r="186" spans="3:10" ht="12.75" x14ac:dyDescent="0.2">
      <c r="C186" s="2">
        <v>27</v>
      </c>
      <c r="D186" s="8">
        <f>Voertuigen!D108</f>
        <v>0</v>
      </c>
      <c r="E186" s="39">
        <f>Voertuigen!E108</f>
        <v>0</v>
      </c>
      <c r="F186" s="39"/>
      <c r="G186" s="39">
        <f t="shared" si="4"/>
        <v>0</v>
      </c>
      <c r="H186" s="39">
        <f>HM244</f>
        <v>0</v>
      </c>
      <c r="I186" s="39">
        <f t="shared" si="5"/>
        <v>0</v>
      </c>
      <c r="J186" s="2"/>
    </row>
    <row r="187" spans="3:10" ht="12.75" x14ac:dyDescent="0.2">
      <c r="C187" s="2">
        <v>28</v>
      </c>
      <c r="D187" s="8">
        <f>Voertuigen!D109</f>
        <v>0</v>
      </c>
      <c r="E187" s="39">
        <f>Voertuigen!E109</f>
        <v>0</v>
      </c>
      <c r="F187" s="39"/>
      <c r="G187" s="39">
        <f t="shared" si="4"/>
        <v>0</v>
      </c>
      <c r="H187" s="39">
        <f>HU244</f>
        <v>0</v>
      </c>
      <c r="I187" s="39">
        <f t="shared" si="5"/>
        <v>0</v>
      </c>
      <c r="J187" s="2"/>
    </row>
    <row r="188" spans="3:10" ht="12.75" x14ac:dyDescent="0.2">
      <c r="C188" s="2">
        <v>29</v>
      </c>
      <c r="D188" s="8">
        <f>Voertuigen!D110</f>
        <v>0</v>
      </c>
      <c r="E188" s="39">
        <f>Voertuigen!E110</f>
        <v>0</v>
      </c>
      <c r="F188" s="39"/>
      <c r="G188" s="39">
        <f t="shared" si="4"/>
        <v>0</v>
      </c>
      <c r="H188" s="39">
        <f>IC244</f>
        <v>0</v>
      </c>
      <c r="I188" s="39">
        <f t="shared" si="5"/>
        <v>0</v>
      </c>
      <c r="J188" s="2"/>
    </row>
    <row r="189" spans="3:10" ht="12.75" x14ac:dyDescent="0.2">
      <c r="C189" s="2">
        <v>30</v>
      </c>
      <c r="D189" s="8">
        <f>Voertuigen!D111</f>
        <v>0</v>
      </c>
      <c r="E189" s="39">
        <f>Voertuigen!E111</f>
        <v>0</v>
      </c>
      <c r="F189" s="39"/>
      <c r="G189" s="39">
        <f t="shared" si="4"/>
        <v>0</v>
      </c>
      <c r="H189" s="39">
        <f>IK244</f>
        <v>0</v>
      </c>
      <c r="I189" s="39">
        <f t="shared" si="5"/>
        <v>0</v>
      </c>
      <c r="J189" s="2"/>
    </row>
    <row r="190" spans="3:10" ht="12.75" x14ac:dyDescent="0.2">
      <c r="C190" s="2"/>
      <c r="D190" s="8" t="s">
        <v>346</v>
      </c>
      <c r="E190" s="8"/>
      <c r="F190" s="8"/>
      <c r="G190" s="8"/>
      <c r="H190" s="8">
        <f>IS244</f>
        <v>0</v>
      </c>
      <c r="I190" s="8">
        <f>SUM(I160:I189)</f>
        <v>39930000</v>
      </c>
      <c r="J190" s="2"/>
    </row>
    <row r="191" spans="3:10" ht="12.75" x14ac:dyDescent="0.2">
      <c r="C191" s="2"/>
      <c r="D191" s="2"/>
      <c r="E191" s="2"/>
      <c r="F191" s="2"/>
      <c r="G191" s="2"/>
      <c r="H191" s="2">
        <f>JA244</f>
        <v>0</v>
      </c>
      <c r="I191" s="2"/>
      <c r="J191" s="2"/>
    </row>
    <row r="192" spans="3:10" ht="12.75" x14ac:dyDescent="0.2">
      <c r="C192" s="2"/>
      <c r="D192" s="2" t="s">
        <v>347</v>
      </c>
      <c r="E192" s="2"/>
      <c r="F192" s="2"/>
      <c r="G192" s="2"/>
      <c r="H192" s="2">
        <f>JI244</f>
        <v>0</v>
      </c>
      <c r="I192" s="2"/>
      <c r="J192" s="2"/>
    </row>
    <row r="193" spans="8:8" ht="12.75" x14ac:dyDescent="0.2">
      <c r="H193" s="39">
        <f>JQ244</f>
        <v>0</v>
      </c>
    </row>
    <row r="194" spans="8:8" ht="12.75" x14ac:dyDescent="0.2">
      <c r="H194" s="39">
        <f>JY244</f>
        <v>0</v>
      </c>
    </row>
    <row r="195" spans="8:8" ht="12.75" x14ac:dyDescent="0.2">
      <c r="H195" s="39">
        <f>KG244</f>
        <v>0</v>
      </c>
    </row>
    <row r="196" spans="8:8" ht="12.75" x14ac:dyDescent="0.2">
      <c r="H196" s="39">
        <f>KO244</f>
        <v>0</v>
      </c>
    </row>
    <row r="197" spans="8:8" ht="12.75" x14ac:dyDescent="0.2">
      <c r="H197" s="39">
        <f>KW244</f>
        <v>0</v>
      </c>
    </row>
    <row r="198" spans="8:8" ht="12.75" x14ac:dyDescent="0.2">
      <c r="H198" s="39">
        <f>LE244</f>
        <v>0</v>
      </c>
    </row>
    <row r="199" spans="8:8" ht="12.75" x14ac:dyDescent="0.2">
      <c r="H199" s="39">
        <f>LM244</f>
        <v>0</v>
      </c>
    </row>
    <row r="200" spans="8:8" ht="12.75" x14ac:dyDescent="0.2">
      <c r="H200" s="39">
        <f>LU244</f>
        <v>0</v>
      </c>
    </row>
    <row r="201" spans="8:8" ht="12.75" x14ac:dyDescent="0.2">
      <c r="H201" s="39">
        <f>MC244</f>
        <v>0</v>
      </c>
    </row>
    <row r="202" spans="8:8" ht="12.75" x14ac:dyDescent="0.2">
      <c r="H202" s="39">
        <f>MK244</f>
        <v>0</v>
      </c>
    </row>
    <row r="203" spans="8:8" ht="12.75" x14ac:dyDescent="0.2">
      <c r="H203" s="39">
        <f>MS244</f>
        <v>0</v>
      </c>
    </row>
    <row r="204" spans="8:8" ht="12.75" x14ac:dyDescent="0.2">
      <c r="H204" s="39">
        <f>NA244</f>
        <v>0</v>
      </c>
    </row>
    <row r="205" spans="8:8" ht="12.75" x14ac:dyDescent="0.2">
      <c r="H205" s="39">
        <f>NI244</f>
        <v>0</v>
      </c>
    </row>
    <row r="206" spans="8:8" ht="12.75" x14ac:dyDescent="0.2">
      <c r="H206" s="39">
        <f>NQ244</f>
        <v>0</v>
      </c>
    </row>
    <row r="207" spans="8:8" ht="12.75" x14ac:dyDescent="0.2">
      <c r="H207" s="39">
        <f>NY244</f>
        <v>0</v>
      </c>
    </row>
    <row r="208" spans="8:8" ht="12.75" x14ac:dyDescent="0.2">
      <c r="H208" s="39">
        <f>OG244</f>
        <v>0</v>
      </c>
    </row>
    <row r="209" spans="1:245" ht="12.75" x14ac:dyDescent="0.2">
      <c r="H209" s="39">
        <f>OO244</f>
        <v>0</v>
      </c>
    </row>
    <row r="210" spans="1:245" ht="12.75" x14ac:dyDescent="0.2">
      <c r="H210" s="39">
        <f>OW244</f>
        <v>0</v>
      </c>
    </row>
    <row r="211" spans="1:245" ht="12.75" x14ac:dyDescent="0.2">
      <c r="H211" s="39">
        <f>PE244</f>
        <v>0</v>
      </c>
    </row>
    <row r="212" spans="1:245" ht="12.75" x14ac:dyDescent="0.2">
      <c r="A212" s="2"/>
      <c r="B212" s="2" t="s">
        <v>348</v>
      </c>
      <c r="C212" s="2"/>
      <c r="D212" s="2"/>
      <c r="E212" s="2"/>
      <c r="F212" s="2"/>
      <c r="G212" s="2"/>
      <c r="H212" s="39">
        <f>PM244</f>
        <v>0</v>
      </c>
      <c r="I212" s="2"/>
      <c r="J212" s="2" t="s">
        <v>349</v>
      </c>
      <c r="K212" s="2"/>
      <c r="L212" s="2"/>
      <c r="M212" s="2"/>
      <c r="N212" s="2"/>
      <c r="O212" s="2"/>
      <c r="P212" s="2"/>
      <c r="Q212" s="2"/>
      <c r="R212" s="2"/>
      <c r="S212" s="2"/>
      <c r="T212" s="2"/>
      <c r="U212" s="2"/>
      <c r="V212" s="39"/>
      <c r="W212" s="2"/>
      <c r="X212" s="2" t="s">
        <v>350</v>
      </c>
      <c r="Y212" s="2"/>
      <c r="Z212" s="2"/>
      <c r="AA212" s="2"/>
      <c r="AB212" s="2"/>
      <c r="AC212" s="2"/>
      <c r="AD212" s="39"/>
      <c r="AE212" s="2"/>
      <c r="AF212" s="2" t="s">
        <v>351</v>
      </c>
      <c r="AG212" s="2"/>
      <c r="AH212" s="2"/>
      <c r="AI212" s="2"/>
      <c r="AJ212" s="2"/>
      <c r="AK212" s="2"/>
      <c r="AL212" s="39"/>
      <c r="AM212" s="2"/>
      <c r="AN212" s="2" t="s">
        <v>352</v>
      </c>
      <c r="AO212" s="2"/>
      <c r="AP212" s="2"/>
      <c r="AQ212" s="2"/>
      <c r="AR212" s="2"/>
      <c r="AS212" s="2"/>
      <c r="AT212" s="39"/>
      <c r="AU212" s="2"/>
      <c r="AV212" s="2" t="s">
        <v>353</v>
      </c>
      <c r="AW212" s="2"/>
      <c r="AX212" s="2"/>
      <c r="AY212" s="2"/>
      <c r="AZ212" s="2"/>
      <c r="BA212" s="2"/>
      <c r="BB212" s="39"/>
      <c r="BC212" s="2"/>
      <c r="BD212" s="2" t="s">
        <v>354</v>
      </c>
      <c r="BE212" s="2"/>
      <c r="BF212" s="2"/>
      <c r="BG212" s="2"/>
      <c r="BH212" s="2"/>
      <c r="BI212" s="2"/>
      <c r="BJ212" s="39"/>
      <c r="BK212" s="2"/>
      <c r="BL212" s="2" t="s">
        <v>355</v>
      </c>
      <c r="BM212" s="2"/>
      <c r="BN212" s="2"/>
      <c r="BO212" s="2"/>
      <c r="BP212" s="2"/>
      <c r="BQ212" s="2"/>
      <c r="BR212" s="39"/>
      <c r="BS212" s="2"/>
      <c r="BT212" s="2" t="s">
        <v>356</v>
      </c>
      <c r="BU212" s="2"/>
      <c r="BV212" s="2"/>
      <c r="BW212" s="2"/>
      <c r="BX212" s="2"/>
      <c r="BY212" s="2"/>
      <c r="BZ212" s="39"/>
      <c r="CA212" s="2"/>
      <c r="CB212" s="2" t="s">
        <v>357</v>
      </c>
      <c r="CC212" s="2"/>
      <c r="CD212" s="2"/>
      <c r="CE212" s="2"/>
      <c r="CF212" s="2"/>
      <c r="CG212" s="2"/>
      <c r="CH212" s="39"/>
      <c r="CI212" s="2"/>
      <c r="CJ212" s="2" t="s">
        <v>358</v>
      </c>
      <c r="CK212" s="2"/>
      <c r="CL212" s="2"/>
      <c r="CM212" s="2"/>
      <c r="CN212" s="2"/>
      <c r="CO212" s="2"/>
      <c r="CP212" s="39"/>
      <c r="CQ212" s="2"/>
      <c r="CR212" s="2" t="s">
        <v>359</v>
      </c>
      <c r="CS212" s="2"/>
      <c r="CT212" s="2"/>
      <c r="CU212" s="2"/>
      <c r="CV212" s="2"/>
      <c r="CW212" s="2"/>
      <c r="CX212" s="39"/>
      <c r="CY212" s="2"/>
      <c r="CZ212" s="2" t="s">
        <v>360</v>
      </c>
      <c r="DA212" s="2"/>
      <c r="DB212" s="2"/>
      <c r="DC212" s="2"/>
      <c r="DD212" s="2"/>
      <c r="DE212" s="2"/>
      <c r="DF212" s="39"/>
      <c r="DG212" s="2"/>
      <c r="DH212" s="2" t="s">
        <v>361</v>
      </c>
      <c r="DI212" s="2"/>
      <c r="DJ212" s="2"/>
      <c r="DK212" s="2"/>
      <c r="DL212" s="2"/>
      <c r="DM212" s="2"/>
      <c r="DN212" s="39"/>
      <c r="DO212" s="2"/>
      <c r="DP212" s="2" t="s">
        <v>362</v>
      </c>
      <c r="DQ212" s="2"/>
      <c r="DR212" s="2"/>
      <c r="DS212" s="2"/>
      <c r="DT212" s="2"/>
      <c r="DU212" s="2"/>
      <c r="DV212" s="39"/>
      <c r="DW212" s="2"/>
      <c r="DX212" s="2" t="s">
        <v>363</v>
      </c>
      <c r="DY212" s="2"/>
      <c r="DZ212" s="2"/>
      <c r="EA212" s="2"/>
      <c r="EB212" s="2"/>
      <c r="EC212" s="2"/>
      <c r="ED212" s="39"/>
      <c r="EE212" s="2"/>
      <c r="EF212" s="2" t="s">
        <v>364</v>
      </c>
      <c r="EG212" s="2"/>
      <c r="EH212" s="2"/>
      <c r="EI212" s="2"/>
      <c r="EJ212" s="2"/>
      <c r="EK212" s="2"/>
      <c r="EL212" s="39"/>
      <c r="EM212" s="2"/>
      <c r="EN212" s="2" t="s">
        <v>365</v>
      </c>
      <c r="EO212" s="2"/>
      <c r="EP212" s="2"/>
      <c r="EQ212" s="2"/>
      <c r="ER212" s="2"/>
      <c r="ES212" s="2"/>
      <c r="ET212" s="39"/>
      <c r="EU212" s="2"/>
      <c r="EV212" s="2" t="s">
        <v>366</v>
      </c>
      <c r="EW212" s="2"/>
      <c r="EX212" s="2"/>
      <c r="EY212" s="2"/>
      <c r="EZ212" s="2"/>
      <c r="FA212" s="2"/>
      <c r="FB212" s="39"/>
      <c r="FC212" s="2"/>
      <c r="FD212" s="2" t="s">
        <v>367</v>
      </c>
      <c r="FE212" s="2"/>
      <c r="FF212" s="2"/>
      <c r="FG212" s="2"/>
      <c r="FH212" s="2"/>
      <c r="FI212" s="2"/>
      <c r="FJ212" s="39"/>
      <c r="FK212" s="2"/>
      <c r="FL212" s="2" t="s">
        <v>368</v>
      </c>
      <c r="FM212" s="2"/>
      <c r="FN212" s="2"/>
      <c r="FO212" s="2"/>
      <c r="FP212" s="2"/>
      <c r="FQ212" s="2"/>
      <c r="FR212" s="39"/>
      <c r="FS212" s="2"/>
      <c r="FT212" s="2" t="s">
        <v>369</v>
      </c>
      <c r="FU212" s="2"/>
      <c r="FV212" s="2"/>
      <c r="FW212" s="2"/>
      <c r="FX212" s="2"/>
      <c r="FY212" s="2"/>
      <c r="FZ212" s="39"/>
      <c r="GA212" s="2"/>
      <c r="GB212" s="2" t="s">
        <v>370</v>
      </c>
      <c r="GC212" s="2"/>
      <c r="GD212" s="2"/>
      <c r="GE212" s="2"/>
      <c r="GF212" s="2"/>
      <c r="GG212" s="2"/>
      <c r="GH212" s="39"/>
      <c r="GI212" s="2"/>
      <c r="GJ212" s="2" t="s">
        <v>371</v>
      </c>
      <c r="GK212" s="2"/>
      <c r="GL212" s="2"/>
      <c r="GM212" s="2"/>
      <c r="GN212" s="2"/>
      <c r="GO212" s="2"/>
      <c r="GP212" s="39"/>
      <c r="GQ212" s="2"/>
      <c r="GR212" s="2" t="s">
        <v>372</v>
      </c>
      <c r="GS212" s="2"/>
      <c r="GT212" s="2"/>
      <c r="GU212" s="2"/>
      <c r="GV212" s="2"/>
      <c r="GW212" s="2"/>
      <c r="GX212" s="39"/>
      <c r="GY212" s="2"/>
      <c r="GZ212" s="2" t="s">
        <v>373</v>
      </c>
      <c r="HA212" s="2"/>
      <c r="HB212" s="2"/>
      <c r="HC212" s="2"/>
      <c r="HD212" s="2"/>
      <c r="HE212" s="2"/>
      <c r="HF212" s="39"/>
      <c r="HG212" s="2"/>
      <c r="HH212" s="2" t="s">
        <v>374</v>
      </c>
      <c r="HI212" s="2"/>
      <c r="HJ212" s="2"/>
      <c r="HK212" s="2"/>
      <c r="HL212" s="2"/>
      <c r="HM212" s="2"/>
      <c r="HN212" s="39"/>
      <c r="HO212" s="2"/>
      <c r="HP212" s="2" t="s">
        <v>375</v>
      </c>
      <c r="HQ212" s="2"/>
      <c r="HR212" s="2"/>
      <c r="HS212" s="2"/>
      <c r="HT212" s="2"/>
      <c r="HU212" s="2"/>
      <c r="HV212" s="39"/>
      <c r="HW212" s="2"/>
      <c r="HX212" s="2" t="s">
        <v>376</v>
      </c>
      <c r="HY212" s="2"/>
      <c r="HZ212" s="2"/>
      <c r="IA212" s="2"/>
      <c r="IB212" s="2"/>
      <c r="IC212" s="2"/>
      <c r="ID212" s="39"/>
      <c r="IE212" s="2"/>
      <c r="IF212" s="2" t="s">
        <v>377</v>
      </c>
      <c r="IG212" s="2"/>
      <c r="IH212" s="2"/>
      <c r="II212" s="2"/>
      <c r="IJ212" s="2"/>
      <c r="IK212" s="2"/>
    </row>
    <row r="213" spans="1:245" ht="12.75" x14ac:dyDescent="0.2">
      <c r="A213" s="8"/>
      <c r="B213" s="8"/>
      <c r="C213" s="8"/>
      <c r="D213" s="8"/>
      <c r="E213" s="8"/>
      <c r="F213" s="8"/>
      <c r="G213" s="8" t="s">
        <v>378</v>
      </c>
      <c r="H213" s="39">
        <f>PU244</f>
        <v>0</v>
      </c>
      <c r="I213" s="8"/>
      <c r="J213" s="8"/>
      <c r="K213" s="8"/>
      <c r="L213" s="8"/>
      <c r="M213" s="8"/>
      <c r="N213" s="8"/>
      <c r="O213" s="8"/>
      <c r="P213" s="8"/>
      <c r="Q213" s="8"/>
      <c r="R213" s="8"/>
      <c r="S213" s="8"/>
      <c r="T213" s="8"/>
      <c r="U213" s="8" t="s">
        <v>378</v>
      </c>
      <c r="V213" s="39"/>
      <c r="W213" s="8"/>
      <c r="X213" s="8"/>
      <c r="Y213" s="8"/>
      <c r="Z213" s="8"/>
      <c r="AA213" s="8"/>
      <c r="AB213" s="8"/>
      <c r="AC213" s="8" t="s">
        <v>378</v>
      </c>
      <c r="AD213" s="39"/>
      <c r="AE213" s="8"/>
      <c r="AF213" s="8"/>
      <c r="AG213" s="8"/>
      <c r="AH213" s="8"/>
      <c r="AI213" s="8"/>
      <c r="AJ213" s="8"/>
      <c r="AK213" s="8" t="s">
        <v>378</v>
      </c>
      <c r="AL213" s="39"/>
      <c r="AM213" s="8"/>
      <c r="AN213" s="8"/>
      <c r="AO213" s="8"/>
      <c r="AP213" s="8"/>
      <c r="AQ213" s="8"/>
      <c r="AR213" s="8"/>
      <c r="AS213" s="8" t="s">
        <v>378</v>
      </c>
      <c r="AT213" s="39"/>
      <c r="AU213" s="8"/>
      <c r="AV213" s="8"/>
      <c r="AW213" s="8"/>
      <c r="AX213" s="8"/>
      <c r="AY213" s="8"/>
      <c r="AZ213" s="8"/>
      <c r="BA213" s="8" t="s">
        <v>378</v>
      </c>
      <c r="BB213" s="39"/>
      <c r="BC213" s="8"/>
      <c r="BD213" s="8"/>
      <c r="BE213" s="8"/>
      <c r="BF213" s="8"/>
      <c r="BG213" s="8"/>
      <c r="BH213" s="8"/>
      <c r="BI213" s="8" t="s">
        <v>378</v>
      </c>
      <c r="BJ213" s="39"/>
      <c r="BK213" s="8"/>
      <c r="BL213" s="8"/>
      <c r="BM213" s="8"/>
      <c r="BN213" s="8"/>
      <c r="BO213" s="8"/>
      <c r="BP213" s="8"/>
      <c r="BQ213" s="8" t="s">
        <v>378</v>
      </c>
      <c r="BR213" s="39"/>
      <c r="BS213" s="8"/>
      <c r="BT213" s="8"/>
      <c r="BU213" s="8"/>
      <c r="BV213" s="8"/>
      <c r="BW213" s="8"/>
      <c r="BX213" s="8"/>
      <c r="BY213" s="8" t="s">
        <v>378</v>
      </c>
      <c r="BZ213" s="39"/>
      <c r="CA213" s="8"/>
      <c r="CB213" s="8"/>
      <c r="CC213" s="8"/>
      <c r="CD213" s="8"/>
      <c r="CE213" s="8"/>
      <c r="CF213" s="8"/>
      <c r="CG213" s="8" t="s">
        <v>378</v>
      </c>
      <c r="CH213" s="39"/>
      <c r="CI213" s="8"/>
      <c r="CJ213" s="8"/>
      <c r="CK213" s="8"/>
      <c r="CL213" s="8"/>
      <c r="CM213" s="8"/>
      <c r="CN213" s="8"/>
      <c r="CO213" s="8" t="s">
        <v>378</v>
      </c>
      <c r="CP213" s="39"/>
      <c r="CQ213" s="8"/>
      <c r="CR213" s="8"/>
      <c r="CS213" s="8"/>
      <c r="CT213" s="8"/>
      <c r="CU213" s="8"/>
      <c r="CV213" s="8"/>
      <c r="CW213" s="8" t="s">
        <v>378</v>
      </c>
      <c r="CX213" s="39"/>
      <c r="CY213" s="8"/>
      <c r="CZ213" s="8"/>
      <c r="DA213" s="8"/>
      <c r="DB213" s="8"/>
      <c r="DC213" s="8"/>
      <c r="DD213" s="8"/>
      <c r="DE213" s="8" t="s">
        <v>378</v>
      </c>
      <c r="DF213" s="39"/>
      <c r="DG213" s="8"/>
      <c r="DH213" s="8"/>
      <c r="DI213" s="8"/>
      <c r="DJ213" s="8"/>
      <c r="DK213" s="8"/>
      <c r="DL213" s="8"/>
      <c r="DM213" s="8" t="s">
        <v>378</v>
      </c>
      <c r="DN213" s="39"/>
      <c r="DO213" s="8"/>
      <c r="DP213" s="8"/>
      <c r="DQ213" s="8"/>
      <c r="DR213" s="8"/>
      <c r="DS213" s="8"/>
      <c r="DT213" s="8"/>
      <c r="DU213" s="8" t="s">
        <v>378</v>
      </c>
      <c r="DV213" s="39"/>
      <c r="DW213" s="8"/>
      <c r="DX213" s="8"/>
      <c r="DY213" s="8"/>
      <c r="DZ213" s="8"/>
      <c r="EA213" s="8"/>
      <c r="EB213" s="8"/>
      <c r="EC213" s="8" t="s">
        <v>378</v>
      </c>
      <c r="ED213" s="39"/>
      <c r="EE213" s="8"/>
      <c r="EF213" s="8"/>
      <c r="EG213" s="8"/>
      <c r="EH213" s="8"/>
      <c r="EI213" s="8"/>
      <c r="EJ213" s="8"/>
      <c r="EK213" s="8" t="s">
        <v>378</v>
      </c>
      <c r="EL213" s="39"/>
      <c r="EM213" s="8"/>
      <c r="EN213" s="8"/>
      <c r="EO213" s="8"/>
      <c r="EP213" s="8"/>
      <c r="EQ213" s="8"/>
      <c r="ER213" s="8"/>
      <c r="ES213" s="8" t="s">
        <v>378</v>
      </c>
      <c r="ET213" s="39"/>
      <c r="EU213" s="8"/>
      <c r="EV213" s="8"/>
      <c r="EW213" s="8"/>
      <c r="EX213" s="8"/>
      <c r="EY213" s="8"/>
      <c r="EZ213" s="8"/>
      <c r="FA213" s="8" t="s">
        <v>378</v>
      </c>
      <c r="FB213" s="39"/>
      <c r="FC213" s="8"/>
      <c r="FD213" s="8"/>
      <c r="FE213" s="8"/>
      <c r="FF213" s="8"/>
      <c r="FG213" s="8"/>
      <c r="FH213" s="8"/>
      <c r="FI213" s="8" t="s">
        <v>378</v>
      </c>
      <c r="FJ213" s="39"/>
      <c r="FK213" s="8"/>
      <c r="FL213" s="8"/>
      <c r="FM213" s="8"/>
      <c r="FN213" s="8"/>
      <c r="FO213" s="8"/>
      <c r="FP213" s="8"/>
      <c r="FQ213" s="8" t="s">
        <v>378</v>
      </c>
      <c r="FR213" s="39"/>
      <c r="FS213" s="8"/>
      <c r="FT213" s="8"/>
      <c r="FU213" s="8"/>
      <c r="FV213" s="8"/>
      <c r="FW213" s="8"/>
      <c r="FX213" s="8"/>
      <c r="FY213" s="8" t="s">
        <v>378</v>
      </c>
      <c r="FZ213" s="39"/>
      <c r="GA213" s="8"/>
      <c r="GB213" s="8"/>
      <c r="GC213" s="8"/>
      <c r="GD213" s="8"/>
      <c r="GE213" s="8"/>
      <c r="GF213" s="8"/>
      <c r="GG213" s="8" t="s">
        <v>378</v>
      </c>
      <c r="GH213" s="39"/>
      <c r="GI213" s="8"/>
      <c r="GJ213" s="8"/>
      <c r="GK213" s="8"/>
      <c r="GL213" s="8"/>
      <c r="GM213" s="8"/>
      <c r="GN213" s="8"/>
      <c r="GO213" s="8" t="s">
        <v>378</v>
      </c>
      <c r="GP213" s="39"/>
      <c r="GQ213" s="8"/>
      <c r="GR213" s="8"/>
      <c r="GS213" s="8"/>
      <c r="GT213" s="8"/>
      <c r="GU213" s="8"/>
      <c r="GV213" s="8"/>
      <c r="GW213" s="8" t="s">
        <v>378</v>
      </c>
      <c r="GX213" s="39"/>
      <c r="GY213" s="8"/>
      <c r="GZ213" s="8"/>
      <c r="HA213" s="8"/>
      <c r="HB213" s="8"/>
      <c r="HC213" s="8"/>
      <c r="HD213" s="8"/>
      <c r="HE213" s="8" t="s">
        <v>378</v>
      </c>
      <c r="HF213" s="39"/>
      <c r="HG213" s="8"/>
      <c r="HH213" s="8"/>
      <c r="HI213" s="8"/>
      <c r="HJ213" s="8"/>
      <c r="HK213" s="8"/>
      <c r="HL213" s="8"/>
      <c r="HM213" s="8" t="s">
        <v>378</v>
      </c>
      <c r="HN213" s="39"/>
      <c r="HO213" s="8"/>
      <c r="HP213" s="8"/>
      <c r="HQ213" s="8"/>
      <c r="HR213" s="8"/>
      <c r="HS213" s="8"/>
      <c r="HT213" s="8"/>
      <c r="HU213" s="8" t="s">
        <v>378</v>
      </c>
      <c r="HV213" s="39"/>
      <c r="HW213" s="8"/>
      <c r="HX213" s="8"/>
      <c r="HY213" s="8"/>
      <c r="HZ213" s="8"/>
      <c r="IA213" s="8"/>
      <c r="IB213" s="8"/>
      <c r="IC213" s="8" t="s">
        <v>378</v>
      </c>
      <c r="ID213" s="39"/>
      <c r="IE213" s="8"/>
      <c r="IF213" s="8"/>
      <c r="IG213" s="8"/>
      <c r="IH213" s="8"/>
      <c r="II213" s="8"/>
      <c r="IJ213" s="8"/>
      <c r="IK213" s="8" t="s">
        <v>378</v>
      </c>
    </row>
    <row r="214" spans="1:245" ht="12.75" x14ac:dyDescent="0.2">
      <c r="A214" s="8"/>
      <c r="B214" s="39" t="str">
        <f>'Route 1'!D8</f>
        <v>Standplaats voertuig locatie 1</v>
      </c>
      <c r="C214" s="39"/>
      <c r="D214" s="39"/>
      <c r="E214" s="39"/>
      <c r="F214" s="39"/>
      <c r="G214" s="52" t="b">
        <f t="shared" ref="G214:G243" si="6">ISNUMBER(SEARCH("Afvalverwerker",B214))</f>
        <v>0</v>
      </c>
      <c r="H214" s="39">
        <f>QC244</f>
        <v>0</v>
      </c>
      <c r="I214" s="8"/>
      <c r="J214" s="39" t="str">
        <f>'Route 2'!D8</f>
        <v>Standplaats voertuig locatie 2</v>
      </c>
      <c r="K214" s="39"/>
      <c r="L214" s="39"/>
      <c r="M214" s="39"/>
      <c r="N214" s="39"/>
      <c r="O214" s="39"/>
      <c r="P214" s="39"/>
      <c r="Q214" s="39"/>
      <c r="R214" s="39"/>
      <c r="S214" s="39"/>
      <c r="T214" s="39"/>
      <c r="U214" s="52" t="b">
        <f t="shared" ref="U214:U243" si="7">ISNUMBER(SEARCH("Afvalverwerker",J214))</f>
        <v>0</v>
      </c>
      <c r="V214" s="39"/>
      <c r="W214" s="8"/>
      <c r="X214" s="39" t="str">
        <f>'Route 3'!D8</f>
        <v>Standplaats voertuig locatie 2</v>
      </c>
      <c r="Y214" s="39"/>
      <c r="Z214" s="39"/>
      <c r="AA214" s="39"/>
      <c r="AB214" s="39"/>
      <c r="AC214" s="52" t="b">
        <f t="shared" ref="AC214:AC243" si="8">ISNUMBER(SEARCH("Afvalverwerker",X214))</f>
        <v>0</v>
      </c>
      <c r="AD214" s="39"/>
      <c r="AE214" s="8"/>
      <c r="AF214" s="39" t="str">
        <f>'Route 4'!D8</f>
        <v>Standplaats voertuig locatie 1</v>
      </c>
      <c r="AG214" s="39"/>
      <c r="AH214" s="39"/>
      <c r="AI214" s="39"/>
      <c r="AJ214" s="39"/>
      <c r="AK214" s="52" t="b">
        <f t="shared" ref="AK214:AK243" si="9">ISNUMBER(SEARCH("Afvalverwerker",AF214))</f>
        <v>0</v>
      </c>
      <c r="AL214" s="39"/>
      <c r="AM214" s="8"/>
      <c r="AN214" s="39" t="str">
        <f>'Route 5'!D8</f>
        <v>Standplaats voertuig locatie 2</v>
      </c>
      <c r="AO214" s="39"/>
      <c r="AP214" s="39"/>
      <c r="AQ214" s="39"/>
      <c r="AR214" s="39"/>
      <c r="AS214" s="52" t="b">
        <f t="shared" ref="AS214:AS243" si="10">ISNUMBER(SEARCH("Afvalverwerker",AN214))</f>
        <v>0</v>
      </c>
      <c r="AT214" s="39"/>
      <c r="AU214" s="8"/>
      <c r="AV214" s="39" t="str">
        <f>'Route 6'!D8</f>
        <v>Standplaats voertuig locatie 2</v>
      </c>
      <c r="AW214" s="39"/>
      <c r="AX214" s="39"/>
      <c r="AY214" s="39"/>
      <c r="AZ214" s="39"/>
      <c r="BA214" s="52" t="b">
        <f t="shared" ref="BA214:BA243" si="11">ISNUMBER(SEARCH("Afvalverwerker",AV214))</f>
        <v>0</v>
      </c>
      <c r="BB214" s="39"/>
      <c r="BC214" s="8"/>
      <c r="BD214" s="39" t="str">
        <f>'Route 7'!D8</f>
        <v>Standplaats voertuig locatie 1</v>
      </c>
      <c r="BE214" s="39"/>
      <c r="BF214" s="39"/>
      <c r="BG214" s="39"/>
      <c r="BH214" s="39"/>
      <c r="BI214" s="52" t="b">
        <f t="shared" ref="BI214:BI243" si="12">ISNUMBER(SEARCH("Afvalverwerker",BD214))</f>
        <v>0</v>
      </c>
      <c r="BJ214" s="39"/>
      <c r="BK214" s="8"/>
      <c r="BL214" s="39" t="str">
        <f>'Route 8'!D8</f>
        <v>Standplaats voertuig locatie 1</v>
      </c>
      <c r="BM214" s="39"/>
      <c r="BN214" s="39"/>
      <c r="BO214" s="39"/>
      <c r="BP214" s="39"/>
      <c r="BQ214" s="52" t="b">
        <f t="shared" ref="BQ214:BQ243" si="13">ISNUMBER(SEARCH("Afvalverwerker",BL214))</f>
        <v>0</v>
      </c>
      <c r="BR214" s="39"/>
      <c r="BS214" s="8"/>
      <c r="BT214" s="39" t="str">
        <f>'Route 9'!D8</f>
        <v>_</v>
      </c>
      <c r="BU214" s="39"/>
      <c r="BV214" s="39"/>
      <c r="BW214" s="39"/>
      <c r="BX214" s="39"/>
      <c r="BY214" s="52" t="b">
        <f t="shared" ref="BY214:BY243" si="14">ISNUMBER(SEARCH("Afvalverwerker",BT214))</f>
        <v>0</v>
      </c>
      <c r="BZ214" s="39"/>
      <c r="CA214" s="8"/>
      <c r="CB214" s="39" t="str">
        <f>'Route 10'!D8</f>
        <v>_</v>
      </c>
      <c r="CC214" s="39"/>
      <c r="CD214" s="39"/>
      <c r="CE214" s="39"/>
      <c r="CF214" s="39"/>
      <c r="CG214" s="52" t="b">
        <f t="shared" ref="CG214:CG243" si="15">ISNUMBER(SEARCH("Afvalverwerker",CB214))</f>
        <v>0</v>
      </c>
      <c r="CH214" s="39"/>
      <c r="CI214" s="8"/>
      <c r="CJ214" s="39" t="str">
        <f>'Route 11'!D8</f>
        <v>_</v>
      </c>
      <c r="CK214" s="39"/>
      <c r="CL214" s="39"/>
      <c r="CM214" s="39"/>
      <c r="CN214" s="39"/>
      <c r="CO214" s="52" t="b">
        <f t="shared" ref="CO214:CO243" si="16">ISNUMBER(SEARCH("Afvalverwerker",CJ214))</f>
        <v>0</v>
      </c>
      <c r="CP214" s="39"/>
      <c r="CQ214" s="8"/>
      <c r="CR214" s="39" t="str">
        <f>'Route 12'!D8</f>
        <v>_</v>
      </c>
      <c r="CS214" s="39"/>
      <c r="CT214" s="39"/>
      <c r="CU214" s="39"/>
      <c r="CV214" s="39"/>
      <c r="CW214" s="52" t="b">
        <f t="shared" ref="CW214:CW243" si="17">ISNUMBER(SEARCH("Afvalverwerker",CR214))</f>
        <v>0</v>
      </c>
      <c r="CX214" s="39"/>
      <c r="CY214" s="8"/>
      <c r="CZ214" s="39" t="str">
        <f>'Route 13'!D8</f>
        <v>_</v>
      </c>
      <c r="DA214" s="39"/>
      <c r="DB214" s="39"/>
      <c r="DC214" s="39"/>
      <c r="DD214" s="39"/>
      <c r="DE214" s="52" t="b">
        <f t="shared" ref="DE214:DE243" si="18">ISNUMBER(SEARCH("Afvalverwerker",CZ214))</f>
        <v>0</v>
      </c>
      <c r="DF214" s="39"/>
      <c r="DG214" s="8"/>
      <c r="DH214" s="39" t="str">
        <f>'Route 14'!D8</f>
        <v>_</v>
      </c>
      <c r="DI214" s="39"/>
      <c r="DJ214" s="39"/>
      <c r="DK214" s="39"/>
      <c r="DL214" s="39"/>
      <c r="DM214" s="52" t="b">
        <f t="shared" ref="DM214:DM243" si="19">ISNUMBER(SEARCH("Afvalverwerker",DH214))</f>
        <v>0</v>
      </c>
      <c r="DN214" s="39"/>
      <c r="DO214" s="8"/>
      <c r="DP214" s="39" t="str">
        <f>'Route 15'!D8</f>
        <v>_</v>
      </c>
      <c r="DQ214" s="39"/>
      <c r="DR214" s="39"/>
      <c r="DS214" s="39"/>
      <c r="DT214" s="39"/>
      <c r="DU214" s="52" t="b">
        <f t="shared" ref="DU214:DU243" si="20">ISNUMBER(SEARCH("Afvalverwerker",DP214))</f>
        <v>0</v>
      </c>
      <c r="DV214" s="39"/>
      <c r="DW214" s="8"/>
      <c r="DX214" s="39" t="str">
        <f>'Route 16'!D8</f>
        <v>_</v>
      </c>
      <c r="DY214" s="39"/>
      <c r="DZ214" s="39"/>
      <c r="EA214" s="39"/>
      <c r="EB214" s="39"/>
      <c r="EC214" s="52" t="b">
        <f t="shared" ref="EC214:EC243" si="21">ISNUMBER(SEARCH("Afvalverwerker",DX214))</f>
        <v>0</v>
      </c>
      <c r="ED214" s="39"/>
      <c r="EE214" s="8"/>
      <c r="EF214" s="39" t="str">
        <f>'Route 17'!D8</f>
        <v>_</v>
      </c>
      <c r="EG214" s="39"/>
      <c r="EH214" s="39"/>
      <c r="EI214" s="39"/>
      <c r="EJ214" s="39"/>
      <c r="EK214" s="52" t="b">
        <f t="shared" ref="EK214:EK243" si="22">ISNUMBER(SEARCH("Afvalverwerker",EF214))</f>
        <v>0</v>
      </c>
      <c r="EL214" s="39"/>
      <c r="EM214" s="8"/>
      <c r="EN214" s="39" t="str">
        <f>'Route 18'!D8</f>
        <v>_</v>
      </c>
      <c r="EO214" s="39"/>
      <c r="EP214" s="39"/>
      <c r="EQ214" s="39"/>
      <c r="ER214" s="39"/>
      <c r="ES214" s="52" t="b">
        <f t="shared" ref="ES214:ES243" si="23">ISNUMBER(SEARCH("Afvalverwerker",EN214))</f>
        <v>0</v>
      </c>
      <c r="ET214" s="39"/>
      <c r="EU214" s="8"/>
      <c r="EV214" s="39" t="str">
        <f>'Route 19'!D8</f>
        <v>_</v>
      </c>
      <c r="EW214" s="39"/>
      <c r="EX214" s="39"/>
      <c r="EY214" s="39"/>
      <c r="EZ214" s="39"/>
      <c r="FA214" s="52" t="b">
        <f t="shared" ref="FA214:FA243" si="24">ISNUMBER(SEARCH("Afvalverwerker",EV214))</f>
        <v>0</v>
      </c>
      <c r="FB214" s="39"/>
      <c r="FC214" s="8"/>
      <c r="FD214" s="39" t="str">
        <f>'Route 20'!D8</f>
        <v>_</v>
      </c>
      <c r="FE214" s="39"/>
      <c r="FF214" s="39"/>
      <c r="FG214" s="39"/>
      <c r="FH214" s="39"/>
      <c r="FI214" s="52" t="b">
        <f t="shared" ref="FI214:FI243" si="25">ISNUMBER(SEARCH("Afvalverwerker",FD214))</f>
        <v>0</v>
      </c>
      <c r="FJ214" s="39"/>
      <c r="FK214" s="8"/>
      <c r="FL214" s="39" t="str">
        <f>'Route 21'!D8</f>
        <v>_</v>
      </c>
      <c r="FM214" s="39"/>
      <c r="FN214" s="39"/>
      <c r="FO214" s="39"/>
      <c r="FP214" s="39"/>
      <c r="FQ214" s="52" t="b">
        <f t="shared" ref="FQ214:FQ243" si="26">ISNUMBER(SEARCH("Afvalverwerker",FL214))</f>
        <v>0</v>
      </c>
      <c r="FR214" s="39"/>
      <c r="FS214" s="8"/>
      <c r="FT214" s="39" t="str">
        <f>'Route 22'!D8</f>
        <v>_</v>
      </c>
      <c r="FU214" s="39"/>
      <c r="FV214" s="39"/>
      <c r="FW214" s="39"/>
      <c r="FX214" s="39"/>
      <c r="FY214" s="52" t="b">
        <f t="shared" ref="FY214:FY243" si="27">ISNUMBER(SEARCH("Afvalverwerker",FT214))</f>
        <v>0</v>
      </c>
      <c r="FZ214" s="39"/>
      <c r="GA214" s="8"/>
      <c r="GB214" s="39" t="str">
        <f>'Route 23'!D8</f>
        <v>_</v>
      </c>
      <c r="GC214" s="39"/>
      <c r="GD214" s="39"/>
      <c r="GE214" s="39"/>
      <c r="GF214" s="39"/>
      <c r="GG214" s="52" t="b">
        <f t="shared" ref="GG214:GG243" si="28">ISNUMBER(SEARCH("Afvalverwerker",GB214))</f>
        <v>0</v>
      </c>
      <c r="GH214" s="39"/>
      <c r="GI214" s="8"/>
      <c r="GJ214" s="39" t="str">
        <f>'Route 24'!D8</f>
        <v>_</v>
      </c>
      <c r="GK214" s="39"/>
      <c r="GL214" s="39"/>
      <c r="GM214" s="39"/>
      <c r="GN214" s="39"/>
      <c r="GO214" s="52" t="b">
        <f t="shared" ref="GO214:GO243" si="29">ISNUMBER(SEARCH("Afvalverwerker",GJ214))</f>
        <v>0</v>
      </c>
      <c r="GP214" s="39"/>
      <c r="GQ214" s="8"/>
      <c r="GR214" s="39" t="str">
        <f>'Route 25'!D8</f>
        <v>_</v>
      </c>
      <c r="GS214" s="39"/>
      <c r="GT214" s="39"/>
      <c r="GU214" s="39"/>
      <c r="GV214" s="39"/>
      <c r="GW214" s="52" t="b">
        <f t="shared" ref="GW214:GW243" si="30">ISNUMBER(SEARCH("Afvalverwerker",GR214))</f>
        <v>0</v>
      </c>
      <c r="GX214" s="39"/>
      <c r="GY214" s="8"/>
      <c r="GZ214" s="39" t="str">
        <f>'Route 26'!D8</f>
        <v>_</v>
      </c>
      <c r="HA214" s="39"/>
      <c r="HB214" s="39"/>
      <c r="HC214" s="39"/>
      <c r="HD214" s="39"/>
      <c r="HE214" s="52" t="b">
        <f t="shared" ref="HE214:HE243" si="31">ISNUMBER(SEARCH("Afvalverwerker",GZ214))</f>
        <v>0</v>
      </c>
      <c r="HF214" s="39"/>
      <c r="HG214" s="8"/>
      <c r="HH214" s="39" t="str">
        <f>'Route 27'!D8</f>
        <v>_</v>
      </c>
      <c r="HI214" s="39"/>
      <c r="HJ214" s="39"/>
      <c r="HK214" s="39"/>
      <c r="HL214" s="39"/>
      <c r="HM214" s="52" t="b">
        <f t="shared" ref="HM214:HM243" si="32">ISNUMBER(SEARCH("Afvalverwerker",HH214))</f>
        <v>0</v>
      </c>
      <c r="HN214" s="39"/>
      <c r="HO214" s="8"/>
      <c r="HP214" s="39" t="str">
        <f>'Route 28'!D8</f>
        <v>_</v>
      </c>
      <c r="HQ214" s="39"/>
      <c r="HR214" s="39"/>
      <c r="HS214" s="39"/>
      <c r="HT214" s="39"/>
      <c r="HU214" s="52" t="b">
        <f t="shared" ref="HU214:HU243" si="33">ISNUMBER(SEARCH("Afvalverwerker",HP214))</f>
        <v>0</v>
      </c>
      <c r="HV214" s="39"/>
      <c r="HW214" s="8"/>
      <c r="HX214" s="39" t="str">
        <f>'Route 29'!D8</f>
        <v>_</v>
      </c>
      <c r="HY214" s="39"/>
      <c r="HZ214" s="39"/>
      <c r="IA214" s="39"/>
      <c r="IB214" s="39"/>
      <c r="IC214" s="52" t="b">
        <f t="shared" ref="IC214:IC243" si="34">ISNUMBER(SEARCH("Afvalverwerker",HX214))</f>
        <v>0</v>
      </c>
      <c r="ID214" s="39"/>
      <c r="IE214" s="8"/>
      <c r="IF214" s="39" t="str">
        <f>'Route 30'!D8</f>
        <v>_</v>
      </c>
      <c r="IG214" s="39"/>
      <c r="IH214" s="39"/>
      <c r="II214" s="39"/>
      <c r="IJ214" s="39"/>
      <c r="IK214" s="52" t="b">
        <f t="shared" ref="IK214:IK243" si="35">ISNUMBER(SEARCH("Afvalverwerker",IF214))</f>
        <v>0</v>
      </c>
    </row>
    <row r="215" spans="1:245" ht="12.75" x14ac:dyDescent="0.2">
      <c r="A215" s="8"/>
      <c r="B215" s="39" t="str">
        <f>'Route 1'!D9</f>
        <v>Ophaaladres: Defentie: Clement van Maasdijklaan 5 Arnhem</v>
      </c>
      <c r="C215" s="39"/>
      <c r="D215" s="39"/>
      <c r="E215" s="39"/>
      <c r="F215" s="39"/>
      <c r="G215" s="52" t="b">
        <f t="shared" si="6"/>
        <v>0</v>
      </c>
      <c r="H215" s="39">
        <f>QK244</f>
        <v>0</v>
      </c>
      <c r="I215" s="8"/>
      <c r="J215" s="39" t="str">
        <f>'Route 2'!D9</f>
        <v>Ophaaladres: DRZ: Overbuurtseweg 13 Bleiswijk</v>
      </c>
      <c r="K215" s="39"/>
      <c r="L215" s="39"/>
      <c r="M215" s="39"/>
      <c r="N215" s="39"/>
      <c r="O215" s="39"/>
      <c r="P215" s="39"/>
      <c r="Q215" s="39"/>
      <c r="R215" s="39"/>
      <c r="S215" s="39"/>
      <c r="T215" s="39"/>
      <c r="U215" s="52" t="b">
        <f t="shared" si="7"/>
        <v>0</v>
      </c>
      <c r="V215" s="39"/>
      <c r="W215" s="8"/>
      <c r="X215" s="39" t="str">
        <f>'Route 3'!D9</f>
        <v>Hub 1</v>
      </c>
      <c r="Y215" s="39"/>
      <c r="Z215" s="39"/>
      <c r="AA215" s="39"/>
      <c r="AB215" s="39"/>
      <c r="AC215" s="52" t="b">
        <f t="shared" si="8"/>
        <v>0</v>
      </c>
      <c r="AD215" s="39"/>
      <c r="AE215" s="8"/>
      <c r="AF215" s="39" t="str">
        <f>'Route 4'!D9</f>
        <v>Ophaaladres: Rijkswaterstaat : Zutphensestraat 230 Apeldoorn</v>
      </c>
      <c r="AG215" s="39"/>
      <c r="AH215" s="39"/>
      <c r="AI215" s="39"/>
      <c r="AJ215" s="39"/>
      <c r="AK215" s="52" t="b">
        <f t="shared" si="9"/>
        <v>0</v>
      </c>
      <c r="AL215" s="39"/>
      <c r="AM215" s="8"/>
      <c r="AN215" s="39" t="str">
        <f>'Route 5'!D9</f>
        <v>Hub 2</v>
      </c>
      <c r="AO215" s="39"/>
      <c r="AP215" s="39"/>
      <c r="AQ215" s="39"/>
      <c r="AR215" s="39"/>
      <c r="AS215" s="52" t="b">
        <f t="shared" si="10"/>
        <v>0</v>
      </c>
      <c r="AT215" s="39"/>
      <c r="AU215" s="8"/>
      <c r="AV215" s="39" t="str">
        <f>'Route 6'!D9</f>
        <v>Hub 3</v>
      </c>
      <c r="AW215" s="39"/>
      <c r="AX215" s="39"/>
      <c r="AY215" s="39"/>
      <c r="AZ215" s="39"/>
      <c r="BA215" s="52" t="b">
        <f t="shared" si="11"/>
        <v>0</v>
      </c>
      <c r="BB215" s="39"/>
      <c r="BC215" s="8"/>
      <c r="BD215" s="39" t="str">
        <f>'Route 7'!D9</f>
        <v>Ophaaladres: Rijkswaterstaat : Amersfoortsestraat 21 Amersfoort</v>
      </c>
      <c r="BE215" s="39"/>
      <c r="BF215" s="39"/>
      <c r="BG215" s="39"/>
      <c r="BH215" s="39"/>
      <c r="BI215" s="52" t="b">
        <f t="shared" si="12"/>
        <v>0</v>
      </c>
      <c r="BJ215" s="39"/>
      <c r="BK215" s="8"/>
      <c r="BL215" s="39" t="str">
        <f>'Route 8'!D9</f>
        <v>Ophaaladres: Rijkswaterstaat : Amersfoortsestraat 21 Amersfoort</v>
      </c>
      <c r="BM215" s="39"/>
      <c r="BN215" s="39"/>
      <c r="BO215" s="39"/>
      <c r="BP215" s="39"/>
      <c r="BQ215" s="52" t="b">
        <f t="shared" si="13"/>
        <v>0</v>
      </c>
      <c r="BR215" s="39"/>
      <c r="BS215" s="8"/>
      <c r="BT215" s="39" t="str">
        <f>'Route 9'!D9</f>
        <v>_</v>
      </c>
      <c r="BU215" s="39"/>
      <c r="BV215" s="39"/>
      <c r="BW215" s="39"/>
      <c r="BX215" s="39"/>
      <c r="BY215" s="52" t="b">
        <f t="shared" si="14"/>
        <v>0</v>
      </c>
      <c r="BZ215" s="39"/>
      <c r="CA215" s="8"/>
      <c r="CB215" s="39" t="str">
        <f>'Route 10'!D9</f>
        <v>_</v>
      </c>
      <c r="CC215" s="39"/>
      <c r="CD215" s="39"/>
      <c r="CE215" s="39"/>
      <c r="CF215" s="39"/>
      <c r="CG215" s="52" t="b">
        <f t="shared" si="15"/>
        <v>0</v>
      </c>
      <c r="CH215" s="39"/>
      <c r="CI215" s="8"/>
      <c r="CJ215" s="39" t="str">
        <f>'Route 11'!D9</f>
        <v>_</v>
      </c>
      <c r="CK215" s="39"/>
      <c r="CL215" s="39"/>
      <c r="CM215" s="39"/>
      <c r="CN215" s="39"/>
      <c r="CO215" s="52" t="b">
        <f t="shared" si="16"/>
        <v>0</v>
      </c>
      <c r="CP215" s="39"/>
      <c r="CQ215" s="8"/>
      <c r="CR215" s="39" t="str">
        <f>'Route 12'!D9</f>
        <v>_</v>
      </c>
      <c r="CS215" s="39"/>
      <c r="CT215" s="39"/>
      <c r="CU215" s="39"/>
      <c r="CV215" s="39"/>
      <c r="CW215" s="52" t="b">
        <f t="shared" si="17"/>
        <v>0</v>
      </c>
      <c r="CX215" s="39"/>
      <c r="CY215" s="8"/>
      <c r="CZ215" s="39" t="str">
        <f>'Route 13'!D9</f>
        <v>_</v>
      </c>
      <c r="DA215" s="39"/>
      <c r="DB215" s="39"/>
      <c r="DC215" s="39"/>
      <c r="DD215" s="39"/>
      <c r="DE215" s="52" t="b">
        <f t="shared" si="18"/>
        <v>0</v>
      </c>
      <c r="DF215" s="39"/>
      <c r="DG215" s="8"/>
      <c r="DH215" s="39" t="str">
        <f>'Route 14'!D9</f>
        <v>_</v>
      </c>
      <c r="DI215" s="39"/>
      <c r="DJ215" s="39"/>
      <c r="DK215" s="39"/>
      <c r="DL215" s="39"/>
      <c r="DM215" s="52" t="b">
        <f t="shared" si="19"/>
        <v>0</v>
      </c>
      <c r="DN215" s="39"/>
      <c r="DO215" s="8"/>
      <c r="DP215" s="39" t="str">
        <f>'Route 15'!D9</f>
        <v>_</v>
      </c>
      <c r="DQ215" s="39"/>
      <c r="DR215" s="39"/>
      <c r="DS215" s="39"/>
      <c r="DT215" s="39"/>
      <c r="DU215" s="52" t="b">
        <f t="shared" si="20"/>
        <v>0</v>
      </c>
      <c r="DV215" s="39"/>
      <c r="DW215" s="8"/>
      <c r="DX215" s="39" t="str">
        <f>'Route 16'!D9</f>
        <v>_</v>
      </c>
      <c r="DY215" s="39"/>
      <c r="DZ215" s="39"/>
      <c r="EA215" s="39"/>
      <c r="EB215" s="39"/>
      <c r="EC215" s="52" t="b">
        <f t="shared" si="21"/>
        <v>0</v>
      </c>
      <c r="ED215" s="39"/>
      <c r="EE215" s="8"/>
      <c r="EF215" s="39" t="str">
        <f>'Route 17'!D9</f>
        <v>_</v>
      </c>
      <c r="EG215" s="39"/>
      <c r="EH215" s="39"/>
      <c r="EI215" s="39"/>
      <c r="EJ215" s="39"/>
      <c r="EK215" s="52" t="b">
        <f t="shared" si="22"/>
        <v>0</v>
      </c>
      <c r="EL215" s="39"/>
      <c r="EM215" s="8"/>
      <c r="EN215" s="39" t="str">
        <f>'Route 18'!D9</f>
        <v>_</v>
      </c>
      <c r="EO215" s="39"/>
      <c r="EP215" s="39"/>
      <c r="EQ215" s="39"/>
      <c r="ER215" s="39"/>
      <c r="ES215" s="52" t="b">
        <f t="shared" si="23"/>
        <v>0</v>
      </c>
      <c r="ET215" s="39"/>
      <c r="EU215" s="8"/>
      <c r="EV215" s="39" t="str">
        <f>'Route 19'!D9</f>
        <v>_</v>
      </c>
      <c r="EW215" s="39"/>
      <c r="EX215" s="39"/>
      <c r="EY215" s="39"/>
      <c r="EZ215" s="39"/>
      <c r="FA215" s="52" t="b">
        <f t="shared" si="24"/>
        <v>0</v>
      </c>
      <c r="FB215" s="39"/>
      <c r="FC215" s="8"/>
      <c r="FD215" s="39" t="str">
        <f>'Route 20'!D9</f>
        <v>_</v>
      </c>
      <c r="FE215" s="39"/>
      <c r="FF215" s="39"/>
      <c r="FG215" s="39"/>
      <c r="FH215" s="39"/>
      <c r="FI215" s="52" t="b">
        <f t="shared" si="25"/>
        <v>0</v>
      </c>
      <c r="FJ215" s="39"/>
      <c r="FK215" s="8"/>
      <c r="FL215" s="39" t="str">
        <f>'Route 21'!D9</f>
        <v>_</v>
      </c>
      <c r="FM215" s="39"/>
      <c r="FN215" s="39"/>
      <c r="FO215" s="39"/>
      <c r="FP215" s="39"/>
      <c r="FQ215" s="52" t="b">
        <f t="shared" si="26"/>
        <v>0</v>
      </c>
      <c r="FR215" s="39"/>
      <c r="FS215" s="8"/>
      <c r="FT215" s="39" t="str">
        <f>'Route 22'!D9</f>
        <v>_</v>
      </c>
      <c r="FU215" s="39"/>
      <c r="FV215" s="39"/>
      <c r="FW215" s="39"/>
      <c r="FX215" s="39"/>
      <c r="FY215" s="52" t="b">
        <f t="shared" si="27"/>
        <v>0</v>
      </c>
      <c r="FZ215" s="39"/>
      <c r="GA215" s="8"/>
      <c r="GB215" s="39" t="str">
        <f>'Route 23'!D9</f>
        <v>_</v>
      </c>
      <c r="GC215" s="39"/>
      <c r="GD215" s="39"/>
      <c r="GE215" s="39"/>
      <c r="GF215" s="39"/>
      <c r="GG215" s="52" t="b">
        <f t="shared" si="28"/>
        <v>0</v>
      </c>
      <c r="GH215" s="39"/>
      <c r="GI215" s="8"/>
      <c r="GJ215" s="39" t="str">
        <f>'Route 24'!D9</f>
        <v>_</v>
      </c>
      <c r="GK215" s="39"/>
      <c r="GL215" s="39"/>
      <c r="GM215" s="39"/>
      <c r="GN215" s="39"/>
      <c r="GO215" s="52" t="b">
        <f t="shared" si="29"/>
        <v>0</v>
      </c>
      <c r="GP215" s="39"/>
      <c r="GQ215" s="8"/>
      <c r="GR215" s="39" t="str">
        <f>'Route 25'!D9</f>
        <v>_</v>
      </c>
      <c r="GS215" s="39"/>
      <c r="GT215" s="39"/>
      <c r="GU215" s="39"/>
      <c r="GV215" s="39"/>
      <c r="GW215" s="52" t="b">
        <f t="shared" si="30"/>
        <v>0</v>
      </c>
      <c r="GX215" s="39"/>
      <c r="GY215" s="8"/>
      <c r="GZ215" s="39" t="str">
        <f>'Route 26'!D9</f>
        <v>_</v>
      </c>
      <c r="HA215" s="39"/>
      <c r="HB215" s="39"/>
      <c r="HC215" s="39"/>
      <c r="HD215" s="39"/>
      <c r="HE215" s="52" t="b">
        <f t="shared" si="31"/>
        <v>0</v>
      </c>
      <c r="HF215" s="39"/>
      <c r="HG215" s="8"/>
      <c r="HH215" s="39" t="str">
        <f>'Route 27'!D9</f>
        <v>_</v>
      </c>
      <c r="HI215" s="39"/>
      <c r="HJ215" s="39"/>
      <c r="HK215" s="39"/>
      <c r="HL215" s="39"/>
      <c r="HM215" s="52" t="b">
        <f t="shared" si="32"/>
        <v>0</v>
      </c>
      <c r="HN215" s="39"/>
      <c r="HO215" s="8"/>
      <c r="HP215" s="39" t="str">
        <f>'Route 28'!D9</f>
        <v>_</v>
      </c>
      <c r="HQ215" s="39"/>
      <c r="HR215" s="39"/>
      <c r="HS215" s="39"/>
      <c r="HT215" s="39"/>
      <c r="HU215" s="52" t="b">
        <f t="shared" si="33"/>
        <v>0</v>
      </c>
      <c r="HV215" s="39"/>
      <c r="HW215" s="8"/>
      <c r="HX215" s="39" t="str">
        <f>'Route 29'!D9</f>
        <v>_</v>
      </c>
      <c r="HY215" s="39"/>
      <c r="HZ215" s="39"/>
      <c r="IA215" s="39"/>
      <c r="IB215" s="39"/>
      <c r="IC215" s="52" t="b">
        <f t="shared" si="34"/>
        <v>0</v>
      </c>
      <c r="ID215" s="39"/>
      <c r="IE215" s="8"/>
      <c r="IF215" s="39" t="str">
        <f>'Route 30'!D9</f>
        <v>_</v>
      </c>
      <c r="IG215" s="39"/>
      <c r="IH215" s="39"/>
      <c r="II215" s="39"/>
      <c r="IJ215" s="39"/>
      <c r="IK215" s="52" t="b">
        <f t="shared" si="35"/>
        <v>0</v>
      </c>
    </row>
    <row r="216" spans="1:245" ht="12.75" x14ac:dyDescent="0.2">
      <c r="A216" s="8"/>
      <c r="B216" s="39" t="str">
        <f>'Route 1'!D10</f>
        <v>Afvalverwerker adres: Attero Middenweg 34 Moerdijk</v>
      </c>
      <c r="C216" s="39"/>
      <c r="D216" s="39"/>
      <c r="E216" s="39"/>
      <c r="F216" s="39"/>
      <c r="G216" s="52" t="b">
        <f t="shared" si="6"/>
        <v>1</v>
      </c>
      <c r="H216" s="39">
        <f>QS244</f>
        <v>0</v>
      </c>
      <c r="I216" s="8"/>
      <c r="J216" s="39" t="str">
        <f>'Route 2'!D10</f>
        <v>Hub 1</v>
      </c>
      <c r="K216" s="39"/>
      <c r="L216" s="39"/>
      <c r="M216" s="39"/>
      <c r="N216" s="39"/>
      <c r="O216" s="39"/>
      <c r="P216" s="39"/>
      <c r="Q216" s="39"/>
      <c r="R216" s="39"/>
      <c r="S216" s="39"/>
      <c r="T216" s="39"/>
      <c r="U216" s="52" t="b">
        <f t="shared" si="7"/>
        <v>0</v>
      </c>
      <c r="V216" s="39"/>
      <c r="W216" s="8"/>
      <c r="X216" s="39" t="str">
        <f>'Route 3'!D10</f>
        <v>Wissel brandstof</v>
      </c>
      <c r="Y216" s="39"/>
      <c r="Z216" s="39"/>
      <c r="AA216" s="39"/>
      <c r="AB216" s="39"/>
      <c r="AC216" s="52" t="b">
        <f t="shared" si="8"/>
        <v>0</v>
      </c>
      <c r="AD216" s="39"/>
      <c r="AE216" s="8"/>
      <c r="AF216" s="39" t="str">
        <f>'Route 4'!D10</f>
        <v>Afvalverwerker adres: Huiskes Veerweg 9 Waalwijk</v>
      </c>
      <c r="AG216" s="39"/>
      <c r="AH216" s="39"/>
      <c r="AI216" s="39"/>
      <c r="AJ216" s="39"/>
      <c r="AK216" s="52" t="b">
        <f t="shared" si="9"/>
        <v>1</v>
      </c>
      <c r="AL216" s="39"/>
      <c r="AM216" s="8"/>
      <c r="AN216" s="39" t="str">
        <f>'Route 5'!D10</f>
        <v>Hub 3</v>
      </c>
      <c r="AO216" s="39"/>
      <c r="AP216" s="39"/>
      <c r="AQ216" s="39"/>
      <c r="AR216" s="39"/>
      <c r="AS216" s="52" t="b">
        <f t="shared" si="10"/>
        <v>0</v>
      </c>
      <c r="AT216" s="39"/>
      <c r="AU216" s="8"/>
      <c r="AV216" s="39" t="str">
        <f>'Route 6'!D10</f>
        <v>Afvalverwerker adres: Huiskes Veerweg 9 Waalwijk</v>
      </c>
      <c r="AW216" s="39"/>
      <c r="AX216" s="39"/>
      <c r="AY216" s="39"/>
      <c r="AZ216" s="39"/>
      <c r="BA216" s="52" t="b">
        <f t="shared" si="11"/>
        <v>1</v>
      </c>
      <c r="BB216" s="39"/>
      <c r="BC216" s="8"/>
      <c r="BD216" s="39" t="str">
        <f>'Route 7'!D10</f>
        <v>Afvalverwerker adres: Huiskes Veerweg 9 Waalwijk</v>
      </c>
      <c r="BE216" s="39"/>
      <c r="BF216" s="39"/>
      <c r="BG216" s="39"/>
      <c r="BH216" s="39"/>
      <c r="BI216" s="52" t="b">
        <f t="shared" si="12"/>
        <v>1</v>
      </c>
      <c r="BJ216" s="39"/>
      <c r="BK216" s="8"/>
      <c r="BL216" s="39" t="str">
        <f>'Route 8'!D10</f>
        <v>Afvalverwerker adres: Huiskes Veerweg 9 Waalwijk</v>
      </c>
      <c r="BM216" s="39"/>
      <c r="BN216" s="39"/>
      <c r="BO216" s="39"/>
      <c r="BP216" s="39"/>
      <c r="BQ216" s="52" t="b">
        <f t="shared" si="13"/>
        <v>1</v>
      </c>
      <c r="BR216" s="39"/>
      <c r="BS216" s="8"/>
      <c r="BT216" s="39" t="str">
        <f>'Route 9'!D10</f>
        <v>_</v>
      </c>
      <c r="BU216" s="39"/>
      <c r="BV216" s="39"/>
      <c r="BW216" s="39"/>
      <c r="BX216" s="39"/>
      <c r="BY216" s="52" t="b">
        <f t="shared" si="14"/>
        <v>0</v>
      </c>
      <c r="BZ216" s="39"/>
      <c r="CA216" s="8"/>
      <c r="CB216" s="39" t="str">
        <f>'Route 10'!D10</f>
        <v>_</v>
      </c>
      <c r="CC216" s="39"/>
      <c r="CD216" s="39"/>
      <c r="CE216" s="39"/>
      <c r="CF216" s="39"/>
      <c r="CG216" s="52" t="b">
        <f t="shared" si="15"/>
        <v>0</v>
      </c>
      <c r="CH216" s="39"/>
      <c r="CI216" s="8"/>
      <c r="CJ216" s="39" t="str">
        <f>'Route 11'!D10</f>
        <v>_</v>
      </c>
      <c r="CK216" s="39"/>
      <c r="CL216" s="39"/>
      <c r="CM216" s="39"/>
      <c r="CN216" s="39"/>
      <c r="CO216" s="52" t="b">
        <f t="shared" si="16"/>
        <v>0</v>
      </c>
      <c r="CP216" s="39"/>
      <c r="CQ216" s="8"/>
      <c r="CR216" s="39" t="str">
        <f>'Route 12'!D10</f>
        <v>_</v>
      </c>
      <c r="CS216" s="39"/>
      <c r="CT216" s="39"/>
      <c r="CU216" s="39"/>
      <c r="CV216" s="39"/>
      <c r="CW216" s="52" t="b">
        <f t="shared" si="17"/>
        <v>0</v>
      </c>
      <c r="CX216" s="39"/>
      <c r="CY216" s="8"/>
      <c r="CZ216" s="39" t="str">
        <f>'Route 13'!D10</f>
        <v>_</v>
      </c>
      <c r="DA216" s="39"/>
      <c r="DB216" s="39"/>
      <c r="DC216" s="39"/>
      <c r="DD216" s="39"/>
      <c r="DE216" s="52" t="b">
        <f t="shared" si="18"/>
        <v>0</v>
      </c>
      <c r="DF216" s="39"/>
      <c r="DG216" s="8"/>
      <c r="DH216" s="39" t="str">
        <f>'Route 14'!D10</f>
        <v>_</v>
      </c>
      <c r="DI216" s="39"/>
      <c r="DJ216" s="39"/>
      <c r="DK216" s="39"/>
      <c r="DL216" s="39"/>
      <c r="DM216" s="52" t="b">
        <f t="shared" si="19"/>
        <v>0</v>
      </c>
      <c r="DN216" s="39"/>
      <c r="DO216" s="8"/>
      <c r="DP216" s="39" t="str">
        <f>'Route 15'!D10</f>
        <v>_</v>
      </c>
      <c r="DQ216" s="39"/>
      <c r="DR216" s="39"/>
      <c r="DS216" s="39"/>
      <c r="DT216" s="39"/>
      <c r="DU216" s="52" t="b">
        <f t="shared" si="20"/>
        <v>0</v>
      </c>
      <c r="DV216" s="39"/>
      <c r="DW216" s="8"/>
      <c r="DX216" s="39" t="str">
        <f>'Route 16'!D10</f>
        <v>_</v>
      </c>
      <c r="DY216" s="39"/>
      <c r="DZ216" s="39"/>
      <c r="EA216" s="39"/>
      <c r="EB216" s="39"/>
      <c r="EC216" s="52" t="b">
        <f t="shared" si="21"/>
        <v>0</v>
      </c>
      <c r="ED216" s="39"/>
      <c r="EE216" s="8"/>
      <c r="EF216" s="39" t="str">
        <f>'Route 17'!D10</f>
        <v>_</v>
      </c>
      <c r="EG216" s="39"/>
      <c r="EH216" s="39"/>
      <c r="EI216" s="39"/>
      <c r="EJ216" s="39"/>
      <c r="EK216" s="52" t="b">
        <f t="shared" si="22"/>
        <v>0</v>
      </c>
      <c r="EL216" s="39"/>
      <c r="EM216" s="8"/>
      <c r="EN216" s="39" t="str">
        <f>'Route 18'!D10</f>
        <v>_</v>
      </c>
      <c r="EO216" s="39"/>
      <c r="EP216" s="39"/>
      <c r="EQ216" s="39"/>
      <c r="ER216" s="39"/>
      <c r="ES216" s="52" t="b">
        <f t="shared" si="23"/>
        <v>0</v>
      </c>
      <c r="ET216" s="39"/>
      <c r="EU216" s="8"/>
      <c r="EV216" s="39" t="str">
        <f>'Route 19'!D10</f>
        <v>_</v>
      </c>
      <c r="EW216" s="39"/>
      <c r="EX216" s="39"/>
      <c r="EY216" s="39"/>
      <c r="EZ216" s="39"/>
      <c r="FA216" s="52" t="b">
        <f t="shared" si="24"/>
        <v>0</v>
      </c>
      <c r="FB216" s="39"/>
      <c r="FC216" s="8"/>
      <c r="FD216" s="39" t="str">
        <f>'Route 20'!D10</f>
        <v>_</v>
      </c>
      <c r="FE216" s="39"/>
      <c r="FF216" s="39"/>
      <c r="FG216" s="39"/>
      <c r="FH216" s="39"/>
      <c r="FI216" s="52" t="b">
        <f t="shared" si="25"/>
        <v>0</v>
      </c>
      <c r="FJ216" s="39"/>
      <c r="FK216" s="8"/>
      <c r="FL216" s="39" t="str">
        <f>'Route 21'!D10</f>
        <v>_</v>
      </c>
      <c r="FM216" s="39"/>
      <c r="FN216" s="39"/>
      <c r="FO216" s="39"/>
      <c r="FP216" s="39"/>
      <c r="FQ216" s="52" t="b">
        <f t="shared" si="26"/>
        <v>0</v>
      </c>
      <c r="FR216" s="39"/>
      <c r="FS216" s="8"/>
      <c r="FT216" s="39" t="str">
        <f>'Route 22'!D10</f>
        <v>_</v>
      </c>
      <c r="FU216" s="39"/>
      <c r="FV216" s="39"/>
      <c r="FW216" s="39"/>
      <c r="FX216" s="39"/>
      <c r="FY216" s="52" t="b">
        <f t="shared" si="27"/>
        <v>0</v>
      </c>
      <c r="FZ216" s="39"/>
      <c r="GA216" s="8"/>
      <c r="GB216" s="39" t="str">
        <f>'Route 23'!D10</f>
        <v>_</v>
      </c>
      <c r="GC216" s="39"/>
      <c r="GD216" s="39"/>
      <c r="GE216" s="39"/>
      <c r="GF216" s="39"/>
      <c r="GG216" s="52" t="b">
        <f t="shared" si="28"/>
        <v>0</v>
      </c>
      <c r="GH216" s="39"/>
      <c r="GI216" s="8"/>
      <c r="GJ216" s="39" t="str">
        <f>'Route 24'!D10</f>
        <v>_</v>
      </c>
      <c r="GK216" s="39"/>
      <c r="GL216" s="39"/>
      <c r="GM216" s="39"/>
      <c r="GN216" s="39"/>
      <c r="GO216" s="52" t="b">
        <f t="shared" si="29"/>
        <v>0</v>
      </c>
      <c r="GP216" s="39"/>
      <c r="GQ216" s="8"/>
      <c r="GR216" s="39" t="str">
        <f>'Route 25'!D10</f>
        <v>_</v>
      </c>
      <c r="GS216" s="39"/>
      <c r="GT216" s="39"/>
      <c r="GU216" s="39"/>
      <c r="GV216" s="39"/>
      <c r="GW216" s="52" t="b">
        <f t="shared" si="30"/>
        <v>0</v>
      </c>
      <c r="GX216" s="39"/>
      <c r="GY216" s="8"/>
      <c r="GZ216" s="39" t="str">
        <f>'Route 26'!D10</f>
        <v>_</v>
      </c>
      <c r="HA216" s="39"/>
      <c r="HB216" s="39"/>
      <c r="HC216" s="39"/>
      <c r="HD216" s="39"/>
      <c r="HE216" s="52" t="b">
        <f t="shared" si="31"/>
        <v>0</v>
      </c>
      <c r="HF216" s="39"/>
      <c r="HG216" s="8"/>
      <c r="HH216" s="39" t="str">
        <f>'Route 27'!D10</f>
        <v>_</v>
      </c>
      <c r="HI216" s="39"/>
      <c r="HJ216" s="39"/>
      <c r="HK216" s="39"/>
      <c r="HL216" s="39"/>
      <c r="HM216" s="52" t="b">
        <f t="shared" si="32"/>
        <v>0</v>
      </c>
      <c r="HN216" s="39"/>
      <c r="HO216" s="8"/>
      <c r="HP216" s="39" t="str">
        <f>'Route 28'!D10</f>
        <v>_</v>
      </c>
      <c r="HQ216" s="39"/>
      <c r="HR216" s="39"/>
      <c r="HS216" s="39"/>
      <c r="HT216" s="39"/>
      <c r="HU216" s="52" t="b">
        <f t="shared" si="33"/>
        <v>0</v>
      </c>
      <c r="HV216" s="39"/>
      <c r="HW216" s="8"/>
      <c r="HX216" s="39" t="str">
        <f>'Route 29'!D10</f>
        <v>_</v>
      </c>
      <c r="HY216" s="39"/>
      <c r="HZ216" s="39"/>
      <c r="IA216" s="39"/>
      <c r="IB216" s="39"/>
      <c r="IC216" s="52" t="b">
        <f t="shared" si="34"/>
        <v>0</v>
      </c>
      <c r="ID216" s="39"/>
      <c r="IE216" s="8"/>
      <c r="IF216" s="39" t="str">
        <f>'Route 30'!D10</f>
        <v>_</v>
      </c>
      <c r="IG216" s="39"/>
      <c r="IH216" s="39"/>
      <c r="II216" s="39"/>
      <c r="IJ216" s="39"/>
      <c r="IK216" s="52" t="b">
        <f t="shared" si="35"/>
        <v>0</v>
      </c>
    </row>
    <row r="217" spans="1:245" ht="12.75" x14ac:dyDescent="0.2">
      <c r="A217" s="8"/>
      <c r="B217" s="39" t="str">
        <f>'Route 1'!D11</f>
        <v>_</v>
      </c>
      <c r="C217" s="39"/>
      <c r="D217" s="39"/>
      <c r="E217" s="39"/>
      <c r="F217" s="39"/>
      <c r="G217" s="52" t="b">
        <f t="shared" si="6"/>
        <v>0</v>
      </c>
      <c r="H217" s="39">
        <f>RA244</f>
        <v>0</v>
      </c>
      <c r="I217" s="8"/>
      <c r="J217" s="39" t="str">
        <f>'Route 2'!D11</f>
        <v>_</v>
      </c>
      <c r="K217" s="39"/>
      <c r="L217" s="39"/>
      <c r="M217" s="39"/>
      <c r="N217" s="39"/>
      <c r="O217" s="39"/>
      <c r="P217" s="39"/>
      <c r="Q217" s="39"/>
      <c r="R217" s="39"/>
      <c r="S217" s="39"/>
      <c r="T217" s="39"/>
      <c r="U217" s="52" t="b">
        <f t="shared" si="7"/>
        <v>0</v>
      </c>
      <c r="V217" s="39"/>
      <c r="W217" s="8"/>
      <c r="X217" s="39" t="str">
        <f>'Route 3'!D11</f>
        <v>Afvalverwerker adres: Prometaal Westkanaaldijk 20 Maarssen</v>
      </c>
      <c r="Y217" s="39"/>
      <c r="Z217" s="39"/>
      <c r="AA217" s="39"/>
      <c r="AB217" s="39"/>
      <c r="AC217" s="52" t="b">
        <f t="shared" si="8"/>
        <v>1</v>
      </c>
      <c r="AD217" s="39"/>
      <c r="AE217" s="8"/>
      <c r="AF217" s="39" t="str">
        <f>'Route 4'!D11</f>
        <v>Ophaaladres: Defensie: Frankenlaan 70 Apeldoorn</v>
      </c>
      <c r="AG217" s="39"/>
      <c r="AH217" s="39"/>
      <c r="AI217" s="39"/>
      <c r="AJ217" s="39"/>
      <c r="AK217" s="52" t="b">
        <f t="shared" si="9"/>
        <v>0</v>
      </c>
      <c r="AL217" s="39"/>
      <c r="AM217" s="8"/>
      <c r="AN217" s="39" t="str">
        <f>'Route 5'!D11</f>
        <v>_</v>
      </c>
      <c r="AO217" s="39"/>
      <c r="AP217" s="39"/>
      <c r="AQ217" s="39"/>
      <c r="AR217" s="39"/>
      <c r="AS217" s="52" t="b">
        <f t="shared" si="10"/>
        <v>0</v>
      </c>
      <c r="AT217" s="39"/>
      <c r="AU217" s="8"/>
      <c r="AV217" s="39" t="str">
        <f>'Route 6'!D11</f>
        <v>Hub 3</v>
      </c>
      <c r="AW217" s="39"/>
      <c r="AX217" s="39"/>
      <c r="AY217" s="39"/>
      <c r="AZ217" s="39"/>
      <c r="BA217" s="52" t="b">
        <f t="shared" si="11"/>
        <v>0</v>
      </c>
      <c r="BB217" s="39"/>
      <c r="BC217" s="8"/>
      <c r="BD217" s="39" t="str">
        <f>'Route 7'!D11</f>
        <v>Standplaats voertuig locatie 2</v>
      </c>
      <c r="BE217" s="39"/>
      <c r="BF217" s="39"/>
      <c r="BG217" s="39"/>
      <c r="BH217" s="39"/>
      <c r="BI217" s="52" t="b">
        <f t="shared" si="12"/>
        <v>0</v>
      </c>
      <c r="BJ217" s="39"/>
      <c r="BK217" s="8"/>
      <c r="BL217" s="39" t="str">
        <f>'Route 8'!D11</f>
        <v>_</v>
      </c>
      <c r="BM217" s="39"/>
      <c r="BN217" s="39"/>
      <c r="BO217" s="39"/>
      <c r="BP217" s="39"/>
      <c r="BQ217" s="52" t="b">
        <f t="shared" si="13"/>
        <v>0</v>
      </c>
      <c r="BR217" s="39"/>
      <c r="BS217" s="8"/>
      <c r="BT217" s="39" t="str">
        <f>'Route 9'!D11</f>
        <v>_</v>
      </c>
      <c r="BU217" s="39"/>
      <c r="BV217" s="39"/>
      <c r="BW217" s="39"/>
      <c r="BX217" s="39"/>
      <c r="BY217" s="52" t="b">
        <f t="shared" si="14"/>
        <v>0</v>
      </c>
      <c r="BZ217" s="39"/>
      <c r="CA217" s="8"/>
      <c r="CB217" s="39" t="str">
        <f>'Route 10'!D11</f>
        <v>_</v>
      </c>
      <c r="CC217" s="39"/>
      <c r="CD217" s="39"/>
      <c r="CE217" s="39"/>
      <c r="CF217" s="39"/>
      <c r="CG217" s="52" t="b">
        <f t="shared" si="15"/>
        <v>0</v>
      </c>
      <c r="CH217" s="39"/>
      <c r="CI217" s="8"/>
      <c r="CJ217" s="39" t="str">
        <f>'Route 11'!D11</f>
        <v>_</v>
      </c>
      <c r="CK217" s="39"/>
      <c r="CL217" s="39"/>
      <c r="CM217" s="39"/>
      <c r="CN217" s="39"/>
      <c r="CO217" s="52" t="b">
        <f t="shared" si="16"/>
        <v>0</v>
      </c>
      <c r="CP217" s="39"/>
      <c r="CQ217" s="8"/>
      <c r="CR217" s="39" t="str">
        <f>'Route 12'!D11</f>
        <v>_</v>
      </c>
      <c r="CS217" s="39"/>
      <c r="CT217" s="39"/>
      <c r="CU217" s="39"/>
      <c r="CV217" s="39"/>
      <c r="CW217" s="52" t="b">
        <f t="shared" si="17"/>
        <v>0</v>
      </c>
      <c r="CX217" s="39"/>
      <c r="CY217" s="8"/>
      <c r="CZ217" s="39" t="str">
        <f>'Route 13'!D11</f>
        <v>_</v>
      </c>
      <c r="DA217" s="39"/>
      <c r="DB217" s="39"/>
      <c r="DC217" s="39"/>
      <c r="DD217" s="39"/>
      <c r="DE217" s="52" t="b">
        <f t="shared" si="18"/>
        <v>0</v>
      </c>
      <c r="DF217" s="39"/>
      <c r="DG217" s="8"/>
      <c r="DH217" s="39" t="str">
        <f>'Route 14'!D11</f>
        <v>_</v>
      </c>
      <c r="DI217" s="39"/>
      <c r="DJ217" s="39"/>
      <c r="DK217" s="39"/>
      <c r="DL217" s="39"/>
      <c r="DM217" s="52" t="b">
        <f t="shared" si="19"/>
        <v>0</v>
      </c>
      <c r="DN217" s="39"/>
      <c r="DO217" s="8"/>
      <c r="DP217" s="39" t="str">
        <f>'Route 15'!D11</f>
        <v>_</v>
      </c>
      <c r="DQ217" s="39"/>
      <c r="DR217" s="39"/>
      <c r="DS217" s="39"/>
      <c r="DT217" s="39"/>
      <c r="DU217" s="52" t="b">
        <f t="shared" si="20"/>
        <v>0</v>
      </c>
      <c r="DV217" s="39"/>
      <c r="DW217" s="8"/>
      <c r="DX217" s="39" t="str">
        <f>'Route 16'!D11</f>
        <v>_</v>
      </c>
      <c r="DY217" s="39"/>
      <c r="DZ217" s="39"/>
      <c r="EA217" s="39"/>
      <c r="EB217" s="39"/>
      <c r="EC217" s="52" t="b">
        <f t="shared" si="21"/>
        <v>0</v>
      </c>
      <c r="ED217" s="39"/>
      <c r="EE217" s="8"/>
      <c r="EF217" s="39" t="str">
        <f>'Route 17'!D11</f>
        <v>_</v>
      </c>
      <c r="EG217" s="39"/>
      <c r="EH217" s="39"/>
      <c r="EI217" s="39"/>
      <c r="EJ217" s="39"/>
      <c r="EK217" s="52" t="b">
        <f t="shared" si="22"/>
        <v>0</v>
      </c>
      <c r="EL217" s="39"/>
      <c r="EM217" s="8"/>
      <c r="EN217" s="39" t="str">
        <f>'Route 18'!D11</f>
        <v>_</v>
      </c>
      <c r="EO217" s="39"/>
      <c r="EP217" s="39"/>
      <c r="EQ217" s="39"/>
      <c r="ER217" s="39"/>
      <c r="ES217" s="52" t="b">
        <f t="shared" si="23"/>
        <v>0</v>
      </c>
      <c r="ET217" s="39"/>
      <c r="EU217" s="8"/>
      <c r="EV217" s="39" t="str">
        <f>'Route 19'!D11</f>
        <v>_</v>
      </c>
      <c r="EW217" s="39"/>
      <c r="EX217" s="39"/>
      <c r="EY217" s="39"/>
      <c r="EZ217" s="39"/>
      <c r="FA217" s="52" t="b">
        <f t="shared" si="24"/>
        <v>0</v>
      </c>
      <c r="FB217" s="39"/>
      <c r="FC217" s="8"/>
      <c r="FD217" s="39" t="str">
        <f>'Route 20'!D11</f>
        <v>_</v>
      </c>
      <c r="FE217" s="39"/>
      <c r="FF217" s="39"/>
      <c r="FG217" s="39"/>
      <c r="FH217" s="39"/>
      <c r="FI217" s="52" t="b">
        <f t="shared" si="25"/>
        <v>0</v>
      </c>
      <c r="FJ217" s="39"/>
      <c r="FK217" s="8"/>
      <c r="FL217" s="39" t="str">
        <f>'Route 21'!D11</f>
        <v>_</v>
      </c>
      <c r="FM217" s="39"/>
      <c r="FN217" s="39"/>
      <c r="FO217" s="39"/>
      <c r="FP217" s="39"/>
      <c r="FQ217" s="52" t="b">
        <f t="shared" si="26"/>
        <v>0</v>
      </c>
      <c r="FR217" s="39"/>
      <c r="FS217" s="8"/>
      <c r="FT217" s="39" t="str">
        <f>'Route 22'!D11</f>
        <v>_</v>
      </c>
      <c r="FU217" s="39"/>
      <c r="FV217" s="39"/>
      <c r="FW217" s="39"/>
      <c r="FX217" s="39"/>
      <c r="FY217" s="52" t="b">
        <f t="shared" si="27"/>
        <v>0</v>
      </c>
      <c r="FZ217" s="39"/>
      <c r="GA217" s="8"/>
      <c r="GB217" s="39" t="str">
        <f>'Route 23'!D11</f>
        <v>_</v>
      </c>
      <c r="GC217" s="39"/>
      <c r="GD217" s="39"/>
      <c r="GE217" s="39"/>
      <c r="GF217" s="39"/>
      <c r="GG217" s="52" t="b">
        <f t="shared" si="28"/>
        <v>0</v>
      </c>
      <c r="GH217" s="39"/>
      <c r="GI217" s="8"/>
      <c r="GJ217" s="39" t="str">
        <f>'Route 24'!D11</f>
        <v>_</v>
      </c>
      <c r="GK217" s="39"/>
      <c r="GL217" s="39"/>
      <c r="GM217" s="39"/>
      <c r="GN217" s="39"/>
      <c r="GO217" s="52" t="b">
        <f t="shared" si="29"/>
        <v>0</v>
      </c>
      <c r="GP217" s="39"/>
      <c r="GQ217" s="8"/>
      <c r="GR217" s="39" t="str">
        <f>'Route 25'!D11</f>
        <v>_</v>
      </c>
      <c r="GS217" s="39"/>
      <c r="GT217" s="39"/>
      <c r="GU217" s="39"/>
      <c r="GV217" s="39"/>
      <c r="GW217" s="52" t="b">
        <f t="shared" si="30"/>
        <v>0</v>
      </c>
      <c r="GX217" s="39"/>
      <c r="GY217" s="8"/>
      <c r="GZ217" s="39" t="str">
        <f>'Route 26'!D11</f>
        <v>_</v>
      </c>
      <c r="HA217" s="39"/>
      <c r="HB217" s="39"/>
      <c r="HC217" s="39"/>
      <c r="HD217" s="39"/>
      <c r="HE217" s="52" t="b">
        <f t="shared" si="31"/>
        <v>0</v>
      </c>
      <c r="HF217" s="39"/>
      <c r="HG217" s="8"/>
      <c r="HH217" s="39" t="str">
        <f>'Route 27'!D11</f>
        <v>_</v>
      </c>
      <c r="HI217" s="39"/>
      <c r="HJ217" s="39"/>
      <c r="HK217" s="39"/>
      <c r="HL217" s="39"/>
      <c r="HM217" s="52" t="b">
        <f t="shared" si="32"/>
        <v>0</v>
      </c>
      <c r="HN217" s="39"/>
      <c r="HO217" s="8"/>
      <c r="HP217" s="39" t="str">
        <f>'Route 28'!D11</f>
        <v>_</v>
      </c>
      <c r="HQ217" s="39"/>
      <c r="HR217" s="39"/>
      <c r="HS217" s="39"/>
      <c r="HT217" s="39"/>
      <c r="HU217" s="52" t="b">
        <f t="shared" si="33"/>
        <v>0</v>
      </c>
      <c r="HV217" s="39"/>
      <c r="HW217" s="8"/>
      <c r="HX217" s="39" t="str">
        <f>'Route 29'!D11</f>
        <v>_</v>
      </c>
      <c r="HY217" s="39"/>
      <c r="HZ217" s="39"/>
      <c r="IA217" s="39"/>
      <c r="IB217" s="39"/>
      <c r="IC217" s="52" t="b">
        <f t="shared" si="34"/>
        <v>0</v>
      </c>
      <c r="ID217" s="39"/>
      <c r="IE217" s="8"/>
      <c r="IF217" s="39" t="str">
        <f>'Route 30'!D11</f>
        <v>_</v>
      </c>
      <c r="IG217" s="39"/>
      <c r="IH217" s="39"/>
      <c r="II217" s="39"/>
      <c r="IJ217" s="39"/>
      <c r="IK217" s="52" t="b">
        <f t="shared" si="35"/>
        <v>0</v>
      </c>
    </row>
    <row r="218" spans="1:245" ht="12.75" x14ac:dyDescent="0.2">
      <c r="A218" s="8"/>
      <c r="B218" s="39" t="str">
        <f>'Route 1'!D12</f>
        <v>_</v>
      </c>
      <c r="C218" s="39"/>
      <c r="D218" s="39"/>
      <c r="E218" s="39"/>
      <c r="F218" s="39"/>
      <c r="G218" s="52" t="b">
        <f t="shared" si="6"/>
        <v>0</v>
      </c>
      <c r="H218" s="39">
        <f>RI244</f>
        <v>0</v>
      </c>
      <c r="I218" s="8"/>
      <c r="J218" s="39" t="str">
        <f>'Route 2'!D12</f>
        <v>_</v>
      </c>
      <c r="K218" s="39"/>
      <c r="L218" s="39"/>
      <c r="M218" s="39"/>
      <c r="N218" s="39"/>
      <c r="O218" s="39"/>
      <c r="P218" s="39"/>
      <c r="Q218" s="39"/>
      <c r="R218" s="39"/>
      <c r="S218" s="39"/>
      <c r="T218" s="39"/>
      <c r="U218" s="52" t="b">
        <f t="shared" si="7"/>
        <v>0</v>
      </c>
      <c r="V218" s="39"/>
      <c r="W218" s="8"/>
      <c r="X218" s="39" t="str">
        <f>'Route 3'!D12</f>
        <v>_</v>
      </c>
      <c r="Y218" s="39"/>
      <c r="Z218" s="39"/>
      <c r="AA218" s="39"/>
      <c r="AB218" s="39"/>
      <c r="AC218" s="52" t="b">
        <f t="shared" si="8"/>
        <v>0</v>
      </c>
      <c r="AD218" s="39"/>
      <c r="AE218" s="8"/>
      <c r="AF218" s="39" t="str">
        <f>'Route 4'!D12</f>
        <v>Afvalverwerker adres: Attero Middenweg 34 Moerdijk</v>
      </c>
      <c r="AG218" s="39"/>
      <c r="AH218" s="39"/>
      <c r="AI218" s="39"/>
      <c r="AJ218" s="39"/>
      <c r="AK218" s="52" t="b">
        <f t="shared" si="9"/>
        <v>1</v>
      </c>
      <c r="AL218" s="39"/>
      <c r="AM218" s="8"/>
      <c r="AN218" s="39" t="str">
        <f>'Route 5'!D12</f>
        <v>_</v>
      </c>
      <c r="AO218" s="39"/>
      <c r="AP218" s="39"/>
      <c r="AQ218" s="39"/>
      <c r="AR218" s="39"/>
      <c r="AS218" s="52" t="b">
        <f t="shared" si="10"/>
        <v>0</v>
      </c>
      <c r="AT218" s="39"/>
      <c r="AU218" s="8"/>
      <c r="AV218" s="39" t="str">
        <f>'Route 6'!D12</f>
        <v>Afvalverwerker adres: Prometaal Westkanaaldijk 20 Maarssen</v>
      </c>
      <c r="AW218" s="39"/>
      <c r="AX218" s="39"/>
      <c r="AY218" s="39"/>
      <c r="AZ218" s="39"/>
      <c r="BA218" s="52" t="b">
        <f t="shared" si="11"/>
        <v>1</v>
      </c>
      <c r="BB218" s="39"/>
      <c r="BC218" s="8"/>
      <c r="BD218" s="39" t="str">
        <f>'Route 7'!D12</f>
        <v>_</v>
      </c>
      <c r="BE218" s="39"/>
      <c r="BF218" s="39"/>
      <c r="BG218" s="39"/>
      <c r="BH218" s="39"/>
      <c r="BI218" s="52" t="b">
        <f t="shared" si="12"/>
        <v>0</v>
      </c>
      <c r="BJ218" s="39"/>
      <c r="BK218" s="8"/>
      <c r="BL218" s="39" t="str">
        <f>'Route 8'!D12</f>
        <v>_</v>
      </c>
      <c r="BM218" s="39"/>
      <c r="BN218" s="39"/>
      <c r="BO218" s="39"/>
      <c r="BP218" s="39"/>
      <c r="BQ218" s="52" t="b">
        <f t="shared" si="13"/>
        <v>0</v>
      </c>
      <c r="BR218" s="39"/>
      <c r="BS218" s="8"/>
      <c r="BT218" s="39" t="str">
        <f>'Route 9'!D12</f>
        <v>_</v>
      </c>
      <c r="BU218" s="39"/>
      <c r="BV218" s="39"/>
      <c r="BW218" s="39"/>
      <c r="BX218" s="39"/>
      <c r="BY218" s="52" t="b">
        <f t="shared" si="14"/>
        <v>0</v>
      </c>
      <c r="BZ218" s="39"/>
      <c r="CA218" s="8"/>
      <c r="CB218" s="39" t="str">
        <f>'Route 10'!D12</f>
        <v>_</v>
      </c>
      <c r="CC218" s="39"/>
      <c r="CD218" s="39"/>
      <c r="CE218" s="39"/>
      <c r="CF218" s="39"/>
      <c r="CG218" s="52" t="b">
        <f t="shared" si="15"/>
        <v>0</v>
      </c>
      <c r="CH218" s="39"/>
      <c r="CI218" s="8"/>
      <c r="CJ218" s="39" t="str">
        <f>'Route 11'!D12</f>
        <v>_</v>
      </c>
      <c r="CK218" s="39"/>
      <c r="CL218" s="39"/>
      <c r="CM218" s="39"/>
      <c r="CN218" s="39"/>
      <c r="CO218" s="52" t="b">
        <f t="shared" si="16"/>
        <v>0</v>
      </c>
      <c r="CP218" s="39"/>
      <c r="CQ218" s="8"/>
      <c r="CR218" s="39" t="str">
        <f>'Route 12'!D12</f>
        <v>_</v>
      </c>
      <c r="CS218" s="39"/>
      <c r="CT218" s="39"/>
      <c r="CU218" s="39"/>
      <c r="CV218" s="39"/>
      <c r="CW218" s="52" t="b">
        <f t="shared" si="17"/>
        <v>0</v>
      </c>
      <c r="CX218" s="39"/>
      <c r="CY218" s="8"/>
      <c r="CZ218" s="39" t="str">
        <f>'Route 13'!D12</f>
        <v>_</v>
      </c>
      <c r="DA218" s="39"/>
      <c r="DB218" s="39"/>
      <c r="DC218" s="39"/>
      <c r="DD218" s="39"/>
      <c r="DE218" s="52" t="b">
        <f t="shared" si="18"/>
        <v>0</v>
      </c>
      <c r="DF218" s="39"/>
      <c r="DG218" s="8"/>
      <c r="DH218" s="39" t="str">
        <f>'Route 14'!D12</f>
        <v>_</v>
      </c>
      <c r="DI218" s="39"/>
      <c r="DJ218" s="39"/>
      <c r="DK218" s="39"/>
      <c r="DL218" s="39"/>
      <c r="DM218" s="52" t="b">
        <f t="shared" si="19"/>
        <v>0</v>
      </c>
      <c r="DN218" s="39"/>
      <c r="DO218" s="8"/>
      <c r="DP218" s="39" t="str">
        <f>'Route 15'!D12</f>
        <v>_</v>
      </c>
      <c r="DQ218" s="39"/>
      <c r="DR218" s="39"/>
      <c r="DS218" s="39"/>
      <c r="DT218" s="39"/>
      <c r="DU218" s="52" t="b">
        <f t="shared" si="20"/>
        <v>0</v>
      </c>
      <c r="DV218" s="39"/>
      <c r="DW218" s="8"/>
      <c r="DX218" s="39" t="str">
        <f>'Route 16'!D12</f>
        <v>_</v>
      </c>
      <c r="DY218" s="39"/>
      <c r="DZ218" s="39"/>
      <c r="EA218" s="39"/>
      <c r="EB218" s="39"/>
      <c r="EC218" s="52" t="b">
        <f t="shared" si="21"/>
        <v>0</v>
      </c>
      <c r="ED218" s="39"/>
      <c r="EE218" s="8"/>
      <c r="EF218" s="39" t="str">
        <f>'Route 17'!D12</f>
        <v>_</v>
      </c>
      <c r="EG218" s="39"/>
      <c r="EH218" s="39"/>
      <c r="EI218" s="39"/>
      <c r="EJ218" s="39"/>
      <c r="EK218" s="52" t="b">
        <f t="shared" si="22"/>
        <v>0</v>
      </c>
      <c r="EL218" s="39"/>
      <c r="EM218" s="8"/>
      <c r="EN218" s="39" t="str">
        <f>'Route 18'!D12</f>
        <v>_</v>
      </c>
      <c r="EO218" s="39"/>
      <c r="EP218" s="39"/>
      <c r="EQ218" s="39"/>
      <c r="ER218" s="39"/>
      <c r="ES218" s="52" t="b">
        <f t="shared" si="23"/>
        <v>0</v>
      </c>
      <c r="ET218" s="39"/>
      <c r="EU218" s="8"/>
      <c r="EV218" s="39" t="str">
        <f>'Route 19'!D12</f>
        <v>_</v>
      </c>
      <c r="EW218" s="39"/>
      <c r="EX218" s="39"/>
      <c r="EY218" s="39"/>
      <c r="EZ218" s="39"/>
      <c r="FA218" s="52" t="b">
        <f t="shared" si="24"/>
        <v>0</v>
      </c>
      <c r="FB218" s="39"/>
      <c r="FC218" s="8"/>
      <c r="FD218" s="39" t="str">
        <f>'Route 20'!D12</f>
        <v>_</v>
      </c>
      <c r="FE218" s="39"/>
      <c r="FF218" s="39"/>
      <c r="FG218" s="39"/>
      <c r="FH218" s="39"/>
      <c r="FI218" s="52" t="b">
        <f t="shared" si="25"/>
        <v>0</v>
      </c>
      <c r="FJ218" s="39"/>
      <c r="FK218" s="8"/>
      <c r="FL218" s="39" t="str">
        <f>'Route 21'!D12</f>
        <v>_</v>
      </c>
      <c r="FM218" s="39"/>
      <c r="FN218" s="39"/>
      <c r="FO218" s="39"/>
      <c r="FP218" s="39"/>
      <c r="FQ218" s="52" t="b">
        <f t="shared" si="26"/>
        <v>0</v>
      </c>
      <c r="FR218" s="39"/>
      <c r="FS218" s="8"/>
      <c r="FT218" s="39" t="str">
        <f>'Route 22'!D12</f>
        <v>_</v>
      </c>
      <c r="FU218" s="39"/>
      <c r="FV218" s="39"/>
      <c r="FW218" s="39"/>
      <c r="FX218" s="39"/>
      <c r="FY218" s="52" t="b">
        <f t="shared" si="27"/>
        <v>0</v>
      </c>
      <c r="FZ218" s="39"/>
      <c r="GA218" s="8"/>
      <c r="GB218" s="39" t="str">
        <f>'Route 23'!D12</f>
        <v>_</v>
      </c>
      <c r="GC218" s="39"/>
      <c r="GD218" s="39"/>
      <c r="GE218" s="39"/>
      <c r="GF218" s="39"/>
      <c r="GG218" s="52" t="b">
        <f t="shared" si="28"/>
        <v>0</v>
      </c>
      <c r="GH218" s="39"/>
      <c r="GI218" s="8"/>
      <c r="GJ218" s="39" t="str">
        <f>'Route 24'!D12</f>
        <v>_</v>
      </c>
      <c r="GK218" s="39"/>
      <c r="GL218" s="39"/>
      <c r="GM218" s="39"/>
      <c r="GN218" s="39"/>
      <c r="GO218" s="52" t="b">
        <f t="shared" si="29"/>
        <v>0</v>
      </c>
      <c r="GP218" s="39"/>
      <c r="GQ218" s="8"/>
      <c r="GR218" s="39" t="str">
        <f>'Route 25'!D12</f>
        <v>_</v>
      </c>
      <c r="GS218" s="39"/>
      <c r="GT218" s="39"/>
      <c r="GU218" s="39"/>
      <c r="GV218" s="39"/>
      <c r="GW218" s="52" t="b">
        <f t="shared" si="30"/>
        <v>0</v>
      </c>
      <c r="GX218" s="39"/>
      <c r="GY218" s="8"/>
      <c r="GZ218" s="39" t="str">
        <f>'Route 26'!D12</f>
        <v>_</v>
      </c>
      <c r="HA218" s="39"/>
      <c r="HB218" s="39"/>
      <c r="HC218" s="39"/>
      <c r="HD218" s="39"/>
      <c r="HE218" s="52" t="b">
        <f t="shared" si="31"/>
        <v>0</v>
      </c>
      <c r="HF218" s="39"/>
      <c r="HG218" s="8"/>
      <c r="HH218" s="39" t="str">
        <f>'Route 27'!D12</f>
        <v>_</v>
      </c>
      <c r="HI218" s="39"/>
      <c r="HJ218" s="39"/>
      <c r="HK218" s="39"/>
      <c r="HL218" s="39"/>
      <c r="HM218" s="52" t="b">
        <f t="shared" si="32"/>
        <v>0</v>
      </c>
      <c r="HN218" s="39"/>
      <c r="HO218" s="8"/>
      <c r="HP218" s="39" t="str">
        <f>'Route 28'!D12</f>
        <v>_</v>
      </c>
      <c r="HQ218" s="39"/>
      <c r="HR218" s="39"/>
      <c r="HS218" s="39"/>
      <c r="HT218" s="39"/>
      <c r="HU218" s="52" t="b">
        <f t="shared" si="33"/>
        <v>0</v>
      </c>
      <c r="HV218" s="39"/>
      <c r="HW218" s="8"/>
      <c r="HX218" s="39" t="str">
        <f>'Route 29'!D12</f>
        <v>_</v>
      </c>
      <c r="HY218" s="39"/>
      <c r="HZ218" s="39"/>
      <c r="IA218" s="39"/>
      <c r="IB218" s="39"/>
      <c r="IC218" s="52" t="b">
        <f t="shared" si="34"/>
        <v>0</v>
      </c>
      <c r="ID218" s="39"/>
      <c r="IE218" s="8"/>
      <c r="IF218" s="39" t="str">
        <f>'Route 30'!D12</f>
        <v>_</v>
      </c>
      <c r="IG218" s="39"/>
      <c r="IH218" s="39"/>
      <c r="II218" s="39"/>
      <c r="IJ218" s="39"/>
      <c r="IK218" s="52" t="b">
        <f t="shared" si="35"/>
        <v>0</v>
      </c>
    </row>
    <row r="219" spans="1:245" ht="12.75" x14ac:dyDescent="0.2">
      <c r="A219" s="8"/>
      <c r="B219" s="39" t="str">
        <f>'Route 1'!D13</f>
        <v>_</v>
      </c>
      <c r="C219" s="39"/>
      <c r="D219" s="39"/>
      <c r="E219" s="39"/>
      <c r="F219" s="39"/>
      <c r="G219" s="52" t="b">
        <f t="shared" si="6"/>
        <v>0</v>
      </c>
      <c r="H219" s="39">
        <f>RQ244</f>
        <v>0</v>
      </c>
      <c r="I219" s="8"/>
      <c r="J219" s="39" t="str">
        <f>'Route 2'!D13</f>
        <v>_</v>
      </c>
      <c r="K219" s="39"/>
      <c r="L219" s="39"/>
      <c r="M219" s="39"/>
      <c r="N219" s="39"/>
      <c r="O219" s="39"/>
      <c r="P219" s="39"/>
      <c r="Q219" s="39"/>
      <c r="R219" s="39"/>
      <c r="S219" s="39"/>
      <c r="T219" s="39"/>
      <c r="U219" s="52" t="b">
        <f t="shared" si="7"/>
        <v>0</v>
      </c>
      <c r="V219" s="39"/>
      <c r="W219" s="8"/>
      <c r="X219" s="39" t="str">
        <f>'Route 3'!D13</f>
        <v>_</v>
      </c>
      <c r="Y219" s="39"/>
      <c r="Z219" s="39"/>
      <c r="AA219" s="39"/>
      <c r="AB219" s="39"/>
      <c r="AC219" s="52" t="b">
        <f t="shared" si="8"/>
        <v>0</v>
      </c>
      <c r="AD219" s="39"/>
      <c r="AE219" s="8"/>
      <c r="AF219" s="39" t="str">
        <f>'Route 4'!D13</f>
        <v>Ophaaladres: Rijkswaterstaat : Zutphensestraat 230 Apeldoorn</v>
      </c>
      <c r="AG219" s="39"/>
      <c r="AH219" s="39"/>
      <c r="AI219" s="39"/>
      <c r="AJ219" s="39"/>
      <c r="AK219" s="52" t="b">
        <f t="shared" si="9"/>
        <v>0</v>
      </c>
      <c r="AL219" s="39"/>
      <c r="AM219" s="8"/>
      <c r="AN219" s="39" t="str">
        <f>'Route 5'!D13</f>
        <v>_</v>
      </c>
      <c r="AO219" s="39"/>
      <c r="AP219" s="39"/>
      <c r="AQ219" s="39"/>
      <c r="AR219" s="39"/>
      <c r="AS219" s="52" t="b">
        <f t="shared" si="10"/>
        <v>0</v>
      </c>
      <c r="AT219" s="39"/>
      <c r="AU219" s="8"/>
      <c r="AV219" s="39" t="str">
        <f>'Route 6'!D13</f>
        <v>Hub 3</v>
      </c>
      <c r="AW219" s="39"/>
      <c r="AX219" s="39"/>
      <c r="AY219" s="39"/>
      <c r="AZ219" s="39"/>
      <c r="BA219" s="52" t="b">
        <f t="shared" si="11"/>
        <v>0</v>
      </c>
      <c r="BB219" s="39"/>
      <c r="BC219" s="8"/>
      <c r="BD219" s="39" t="str">
        <f>'Route 7'!D13</f>
        <v>_</v>
      </c>
      <c r="BE219" s="39"/>
      <c r="BF219" s="39"/>
      <c r="BG219" s="39"/>
      <c r="BH219" s="39"/>
      <c r="BI219" s="52" t="b">
        <f t="shared" si="12"/>
        <v>0</v>
      </c>
      <c r="BJ219" s="39"/>
      <c r="BK219" s="8"/>
      <c r="BL219" s="39" t="str">
        <f>'Route 8'!D13</f>
        <v>_</v>
      </c>
      <c r="BM219" s="39"/>
      <c r="BN219" s="39"/>
      <c r="BO219" s="39"/>
      <c r="BP219" s="39"/>
      <c r="BQ219" s="52" t="b">
        <f t="shared" si="13"/>
        <v>0</v>
      </c>
      <c r="BR219" s="39"/>
      <c r="BS219" s="8"/>
      <c r="BT219" s="39" t="str">
        <f>'Route 9'!D13</f>
        <v>_</v>
      </c>
      <c r="BU219" s="39"/>
      <c r="BV219" s="39"/>
      <c r="BW219" s="39"/>
      <c r="BX219" s="39"/>
      <c r="BY219" s="52" t="b">
        <f t="shared" si="14"/>
        <v>0</v>
      </c>
      <c r="BZ219" s="39"/>
      <c r="CA219" s="8"/>
      <c r="CB219" s="39" t="str">
        <f>'Route 10'!D13</f>
        <v>_</v>
      </c>
      <c r="CC219" s="39"/>
      <c r="CD219" s="39"/>
      <c r="CE219" s="39"/>
      <c r="CF219" s="39"/>
      <c r="CG219" s="52" t="b">
        <f t="shared" si="15"/>
        <v>0</v>
      </c>
      <c r="CH219" s="39"/>
      <c r="CI219" s="8"/>
      <c r="CJ219" s="39" t="str">
        <f>'Route 11'!D13</f>
        <v>_</v>
      </c>
      <c r="CK219" s="39"/>
      <c r="CL219" s="39"/>
      <c r="CM219" s="39"/>
      <c r="CN219" s="39"/>
      <c r="CO219" s="52" t="b">
        <f t="shared" si="16"/>
        <v>0</v>
      </c>
      <c r="CP219" s="39"/>
      <c r="CQ219" s="8"/>
      <c r="CR219" s="39" t="str">
        <f>'Route 12'!D13</f>
        <v>_</v>
      </c>
      <c r="CS219" s="39"/>
      <c r="CT219" s="39"/>
      <c r="CU219" s="39"/>
      <c r="CV219" s="39"/>
      <c r="CW219" s="52" t="b">
        <f t="shared" si="17"/>
        <v>0</v>
      </c>
      <c r="CX219" s="39"/>
      <c r="CY219" s="8"/>
      <c r="CZ219" s="39" t="str">
        <f>'Route 13'!D13</f>
        <v>_</v>
      </c>
      <c r="DA219" s="39"/>
      <c r="DB219" s="39"/>
      <c r="DC219" s="39"/>
      <c r="DD219" s="39"/>
      <c r="DE219" s="52" t="b">
        <f t="shared" si="18"/>
        <v>0</v>
      </c>
      <c r="DF219" s="39"/>
      <c r="DG219" s="8"/>
      <c r="DH219" s="39" t="str">
        <f>'Route 14'!D13</f>
        <v>_</v>
      </c>
      <c r="DI219" s="39"/>
      <c r="DJ219" s="39"/>
      <c r="DK219" s="39"/>
      <c r="DL219" s="39"/>
      <c r="DM219" s="52" t="b">
        <f t="shared" si="19"/>
        <v>0</v>
      </c>
      <c r="DN219" s="39"/>
      <c r="DO219" s="8"/>
      <c r="DP219" s="39" t="str">
        <f>'Route 15'!D13</f>
        <v>_</v>
      </c>
      <c r="DQ219" s="39"/>
      <c r="DR219" s="39"/>
      <c r="DS219" s="39"/>
      <c r="DT219" s="39"/>
      <c r="DU219" s="52" t="b">
        <f t="shared" si="20"/>
        <v>0</v>
      </c>
      <c r="DV219" s="39"/>
      <c r="DW219" s="8"/>
      <c r="DX219" s="39" t="str">
        <f>'Route 16'!D13</f>
        <v>_</v>
      </c>
      <c r="DY219" s="39"/>
      <c r="DZ219" s="39"/>
      <c r="EA219" s="39"/>
      <c r="EB219" s="39"/>
      <c r="EC219" s="52" t="b">
        <f t="shared" si="21"/>
        <v>0</v>
      </c>
      <c r="ED219" s="39"/>
      <c r="EE219" s="8"/>
      <c r="EF219" s="39" t="str">
        <f>'Route 17'!D13</f>
        <v>_</v>
      </c>
      <c r="EG219" s="39"/>
      <c r="EH219" s="39"/>
      <c r="EI219" s="39"/>
      <c r="EJ219" s="39"/>
      <c r="EK219" s="52" t="b">
        <f t="shared" si="22"/>
        <v>0</v>
      </c>
      <c r="EL219" s="39"/>
      <c r="EM219" s="8"/>
      <c r="EN219" s="39" t="str">
        <f>'Route 18'!D13</f>
        <v>_</v>
      </c>
      <c r="EO219" s="39"/>
      <c r="EP219" s="39"/>
      <c r="EQ219" s="39"/>
      <c r="ER219" s="39"/>
      <c r="ES219" s="52" t="b">
        <f t="shared" si="23"/>
        <v>0</v>
      </c>
      <c r="ET219" s="39"/>
      <c r="EU219" s="8"/>
      <c r="EV219" s="39" t="str">
        <f>'Route 19'!D13</f>
        <v>_</v>
      </c>
      <c r="EW219" s="39"/>
      <c r="EX219" s="39"/>
      <c r="EY219" s="39"/>
      <c r="EZ219" s="39"/>
      <c r="FA219" s="52" t="b">
        <f t="shared" si="24"/>
        <v>0</v>
      </c>
      <c r="FB219" s="39"/>
      <c r="FC219" s="8"/>
      <c r="FD219" s="39" t="str">
        <f>'Route 20'!D13</f>
        <v>_</v>
      </c>
      <c r="FE219" s="39"/>
      <c r="FF219" s="39"/>
      <c r="FG219" s="39"/>
      <c r="FH219" s="39"/>
      <c r="FI219" s="52" t="b">
        <f t="shared" si="25"/>
        <v>0</v>
      </c>
      <c r="FJ219" s="39"/>
      <c r="FK219" s="8"/>
      <c r="FL219" s="39" t="str">
        <f>'Route 21'!D13</f>
        <v>_</v>
      </c>
      <c r="FM219" s="39"/>
      <c r="FN219" s="39"/>
      <c r="FO219" s="39"/>
      <c r="FP219" s="39"/>
      <c r="FQ219" s="52" t="b">
        <f t="shared" si="26"/>
        <v>0</v>
      </c>
      <c r="FR219" s="39"/>
      <c r="FS219" s="8"/>
      <c r="FT219" s="39" t="str">
        <f>'Route 22'!D13</f>
        <v>_</v>
      </c>
      <c r="FU219" s="39"/>
      <c r="FV219" s="39"/>
      <c r="FW219" s="39"/>
      <c r="FX219" s="39"/>
      <c r="FY219" s="52" t="b">
        <f t="shared" si="27"/>
        <v>0</v>
      </c>
      <c r="FZ219" s="39"/>
      <c r="GA219" s="8"/>
      <c r="GB219" s="39" t="str">
        <f>'Route 23'!D13</f>
        <v>_</v>
      </c>
      <c r="GC219" s="39"/>
      <c r="GD219" s="39"/>
      <c r="GE219" s="39"/>
      <c r="GF219" s="39"/>
      <c r="GG219" s="52" t="b">
        <f t="shared" si="28"/>
        <v>0</v>
      </c>
      <c r="GH219" s="39"/>
      <c r="GI219" s="8"/>
      <c r="GJ219" s="39" t="str">
        <f>'Route 24'!D13</f>
        <v>_</v>
      </c>
      <c r="GK219" s="39"/>
      <c r="GL219" s="39"/>
      <c r="GM219" s="39"/>
      <c r="GN219" s="39"/>
      <c r="GO219" s="52" t="b">
        <f t="shared" si="29"/>
        <v>0</v>
      </c>
      <c r="GP219" s="39"/>
      <c r="GQ219" s="8"/>
      <c r="GR219" s="39" t="str">
        <f>'Route 25'!D13</f>
        <v>_</v>
      </c>
      <c r="GS219" s="39"/>
      <c r="GT219" s="39"/>
      <c r="GU219" s="39"/>
      <c r="GV219" s="39"/>
      <c r="GW219" s="52" t="b">
        <f t="shared" si="30"/>
        <v>0</v>
      </c>
      <c r="GX219" s="39"/>
      <c r="GY219" s="8"/>
      <c r="GZ219" s="39" t="str">
        <f>'Route 26'!D13</f>
        <v>_</v>
      </c>
      <c r="HA219" s="39"/>
      <c r="HB219" s="39"/>
      <c r="HC219" s="39"/>
      <c r="HD219" s="39"/>
      <c r="HE219" s="52" t="b">
        <f t="shared" si="31"/>
        <v>0</v>
      </c>
      <c r="HF219" s="39"/>
      <c r="HG219" s="8"/>
      <c r="HH219" s="39" t="str">
        <f>'Route 27'!D13</f>
        <v>_</v>
      </c>
      <c r="HI219" s="39"/>
      <c r="HJ219" s="39"/>
      <c r="HK219" s="39"/>
      <c r="HL219" s="39"/>
      <c r="HM219" s="52" t="b">
        <f t="shared" si="32"/>
        <v>0</v>
      </c>
      <c r="HN219" s="39"/>
      <c r="HO219" s="8"/>
      <c r="HP219" s="39" t="str">
        <f>'Route 28'!D13</f>
        <v>_</v>
      </c>
      <c r="HQ219" s="39"/>
      <c r="HR219" s="39"/>
      <c r="HS219" s="39"/>
      <c r="HT219" s="39"/>
      <c r="HU219" s="52" t="b">
        <f t="shared" si="33"/>
        <v>0</v>
      </c>
      <c r="HV219" s="39"/>
      <c r="HW219" s="8"/>
      <c r="HX219" s="39" t="str">
        <f>'Route 29'!D13</f>
        <v>_</v>
      </c>
      <c r="HY219" s="39"/>
      <c r="HZ219" s="39"/>
      <c r="IA219" s="39"/>
      <c r="IB219" s="39"/>
      <c r="IC219" s="52" t="b">
        <f t="shared" si="34"/>
        <v>0</v>
      </c>
      <c r="ID219" s="39"/>
      <c r="IE219" s="8"/>
      <c r="IF219" s="39" t="str">
        <f>'Route 30'!D13</f>
        <v>_</v>
      </c>
      <c r="IG219" s="39"/>
      <c r="IH219" s="39"/>
      <c r="II219" s="39"/>
      <c r="IJ219" s="39"/>
      <c r="IK219" s="52" t="b">
        <f t="shared" si="35"/>
        <v>0</v>
      </c>
    </row>
    <row r="220" spans="1:245" ht="12.75" x14ac:dyDescent="0.2">
      <c r="A220" s="8"/>
      <c r="B220" s="39" t="str">
        <f>'Route 1'!D14</f>
        <v>_</v>
      </c>
      <c r="C220" s="39"/>
      <c r="D220" s="39"/>
      <c r="E220" s="39"/>
      <c r="F220" s="39"/>
      <c r="G220" s="52" t="b">
        <f t="shared" si="6"/>
        <v>0</v>
      </c>
      <c r="H220" s="39">
        <f>RY244</f>
        <v>0</v>
      </c>
      <c r="I220" s="8"/>
      <c r="J220" s="39" t="str">
        <f>'Route 2'!D14</f>
        <v>_</v>
      </c>
      <c r="K220" s="39"/>
      <c r="L220" s="39"/>
      <c r="M220" s="39"/>
      <c r="N220" s="39"/>
      <c r="O220" s="39"/>
      <c r="P220" s="39"/>
      <c r="Q220" s="39"/>
      <c r="R220" s="39"/>
      <c r="S220" s="39"/>
      <c r="T220" s="39"/>
      <c r="U220" s="52" t="b">
        <f t="shared" si="7"/>
        <v>0</v>
      </c>
      <c r="V220" s="39"/>
      <c r="W220" s="8"/>
      <c r="X220" s="39" t="str">
        <f>'Route 3'!D14</f>
        <v>_</v>
      </c>
      <c r="Y220" s="39"/>
      <c r="Z220" s="39"/>
      <c r="AA220" s="39"/>
      <c r="AB220" s="39"/>
      <c r="AC220" s="52" t="b">
        <f t="shared" si="8"/>
        <v>0</v>
      </c>
      <c r="AD220" s="39"/>
      <c r="AE220" s="8"/>
      <c r="AF220" s="39" t="str">
        <f>'Route 4'!D14</f>
        <v>Ophaaladres: DRZ: Overbuurtseweg 13 Bleiswijk</v>
      </c>
      <c r="AG220" s="39"/>
      <c r="AH220" s="39"/>
      <c r="AI220" s="39"/>
      <c r="AJ220" s="39"/>
      <c r="AK220" s="52" t="b">
        <f t="shared" si="9"/>
        <v>0</v>
      </c>
      <c r="AL220" s="39"/>
      <c r="AM220" s="8"/>
      <c r="AN220" s="39" t="str">
        <f>'Route 5'!D14</f>
        <v>_</v>
      </c>
      <c r="AO220" s="39"/>
      <c r="AP220" s="39"/>
      <c r="AQ220" s="39"/>
      <c r="AR220" s="39"/>
      <c r="AS220" s="52" t="b">
        <f t="shared" si="10"/>
        <v>0</v>
      </c>
      <c r="AT220" s="39"/>
      <c r="AU220" s="8"/>
      <c r="AV220" s="39" t="str">
        <f>'Route 6'!D14</f>
        <v>Afvalverwerker adres: Attero Middenweg 34 Moerdijk</v>
      </c>
      <c r="AW220" s="39"/>
      <c r="AX220" s="39"/>
      <c r="AY220" s="39"/>
      <c r="AZ220" s="39"/>
      <c r="BA220" s="52" t="b">
        <f t="shared" si="11"/>
        <v>1</v>
      </c>
      <c r="BB220" s="39"/>
      <c r="BC220" s="8"/>
      <c r="BD220" s="39" t="str">
        <f>'Route 7'!D14</f>
        <v>_</v>
      </c>
      <c r="BE220" s="39"/>
      <c r="BF220" s="39"/>
      <c r="BG220" s="39"/>
      <c r="BH220" s="39"/>
      <c r="BI220" s="52" t="b">
        <f t="shared" si="12"/>
        <v>0</v>
      </c>
      <c r="BJ220" s="39"/>
      <c r="BK220" s="8"/>
      <c r="BL220" s="39" t="str">
        <f>'Route 8'!D14</f>
        <v>_</v>
      </c>
      <c r="BM220" s="39"/>
      <c r="BN220" s="39"/>
      <c r="BO220" s="39"/>
      <c r="BP220" s="39"/>
      <c r="BQ220" s="52" t="b">
        <f t="shared" si="13"/>
        <v>0</v>
      </c>
      <c r="BR220" s="39"/>
      <c r="BS220" s="8"/>
      <c r="BT220" s="39" t="str">
        <f>'Route 9'!D14</f>
        <v>_</v>
      </c>
      <c r="BU220" s="39"/>
      <c r="BV220" s="39"/>
      <c r="BW220" s="39"/>
      <c r="BX220" s="39"/>
      <c r="BY220" s="52" t="b">
        <f t="shared" si="14"/>
        <v>0</v>
      </c>
      <c r="BZ220" s="39"/>
      <c r="CA220" s="8"/>
      <c r="CB220" s="39" t="str">
        <f>'Route 10'!D14</f>
        <v>_</v>
      </c>
      <c r="CC220" s="39"/>
      <c r="CD220" s="39"/>
      <c r="CE220" s="39"/>
      <c r="CF220" s="39"/>
      <c r="CG220" s="52" t="b">
        <f t="shared" si="15"/>
        <v>0</v>
      </c>
      <c r="CH220" s="39"/>
      <c r="CI220" s="8"/>
      <c r="CJ220" s="39" t="str">
        <f>'Route 11'!D14</f>
        <v>_</v>
      </c>
      <c r="CK220" s="39"/>
      <c r="CL220" s="39"/>
      <c r="CM220" s="39"/>
      <c r="CN220" s="39"/>
      <c r="CO220" s="52" t="b">
        <f t="shared" si="16"/>
        <v>0</v>
      </c>
      <c r="CP220" s="39"/>
      <c r="CQ220" s="8"/>
      <c r="CR220" s="39" t="str">
        <f>'Route 12'!D14</f>
        <v>_</v>
      </c>
      <c r="CS220" s="39"/>
      <c r="CT220" s="39"/>
      <c r="CU220" s="39"/>
      <c r="CV220" s="39"/>
      <c r="CW220" s="52" t="b">
        <f t="shared" si="17"/>
        <v>0</v>
      </c>
      <c r="CX220" s="39"/>
      <c r="CY220" s="8"/>
      <c r="CZ220" s="39" t="str">
        <f>'Route 13'!D14</f>
        <v>_</v>
      </c>
      <c r="DA220" s="39"/>
      <c r="DB220" s="39"/>
      <c r="DC220" s="39"/>
      <c r="DD220" s="39"/>
      <c r="DE220" s="52" t="b">
        <f t="shared" si="18"/>
        <v>0</v>
      </c>
      <c r="DF220" s="39"/>
      <c r="DG220" s="8"/>
      <c r="DH220" s="39" t="str">
        <f>'Route 14'!D14</f>
        <v>_</v>
      </c>
      <c r="DI220" s="39"/>
      <c r="DJ220" s="39"/>
      <c r="DK220" s="39"/>
      <c r="DL220" s="39"/>
      <c r="DM220" s="52" t="b">
        <f t="shared" si="19"/>
        <v>0</v>
      </c>
      <c r="DN220" s="39"/>
      <c r="DO220" s="8"/>
      <c r="DP220" s="39" t="str">
        <f>'Route 15'!D14</f>
        <v>_</v>
      </c>
      <c r="DQ220" s="39"/>
      <c r="DR220" s="39"/>
      <c r="DS220" s="39"/>
      <c r="DT220" s="39"/>
      <c r="DU220" s="52" t="b">
        <f t="shared" si="20"/>
        <v>0</v>
      </c>
      <c r="DV220" s="39"/>
      <c r="DW220" s="8"/>
      <c r="DX220" s="39" t="str">
        <f>'Route 16'!D14</f>
        <v>_</v>
      </c>
      <c r="DY220" s="39"/>
      <c r="DZ220" s="39"/>
      <c r="EA220" s="39"/>
      <c r="EB220" s="39"/>
      <c r="EC220" s="52" t="b">
        <f t="shared" si="21"/>
        <v>0</v>
      </c>
      <c r="ED220" s="39"/>
      <c r="EE220" s="8"/>
      <c r="EF220" s="39" t="str">
        <f>'Route 17'!D14</f>
        <v>_</v>
      </c>
      <c r="EG220" s="39"/>
      <c r="EH220" s="39"/>
      <c r="EI220" s="39"/>
      <c r="EJ220" s="39"/>
      <c r="EK220" s="52" t="b">
        <f t="shared" si="22"/>
        <v>0</v>
      </c>
      <c r="EL220" s="39"/>
      <c r="EM220" s="8"/>
      <c r="EN220" s="39" t="str">
        <f>'Route 18'!D14</f>
        <v>_</v>
      </c>
      <c r="EO220" s="39"/>
      <c r="EP220" s="39"/>
      <c r="EQ220" s="39"/>
      <c r="ER220" s="39"/>
      <c r="ES220" s="52" t="b">
        <f t="shared" si="23"/>
        <v>0</v>
      </c>
      <c r="ET220" s="39"/>
      <c r="EU220" s="8"/>
      <c r="EV220" s="39" t="str">
        <f>'Route 19'!D14</f>
        <v>_</v>
      </c>
      <c r="EW220" s="39"/>
      <c r="EX220" s="39"/>
      <c r="EY220" s="39"/>
      <c r="EZ220" s="39"/>
      <c r="FA220" s="52" t="b">
        <f t="shared" si="24"/>
        <v>0</v>
      </c>
      <c r="FB220" s="39"/>
      <c r="FC220" s="8"/>
      <c r="FD220" s="39" t="str">
        <f>'Route 20'!D14</f>
        <v>_</v>
      </c>
      <c r="FE220" s="39"/>
      <c r="FF220" s="39"/>
      <c r="FG220" s="39"/>
      <c r="FH220" s="39"/>
      <c r="FI220" s="52" t="b">
        <f t="shared" si="25"/>
        <v>0</v>
      </c>
      <c r="FJ220" s="39"/>
      <c r="FK220" s="8"/>
      <c r="FL220" s="39" t="str">
        <f>'Route 21'!D14</f>
        <v>_</v>
      </c>
      <c r="FM220" s="39"/>
      <c r="FN220" s="39"/>
      <c r="FO220" s="39"/>
      <c r="FP220" s="39"/>
      <c r="FQ220" s="52" t="b">
        <f t="shared" si="26"/>
        <v>0</v>
      </c>
      <c r="FR220" s="39"/>
      <c r="FS220" s="8"/>
      <c r="FT220" s="39" t="str">
        <f>'Route 22'!D14</f>
        <v>_</v>
      </c>
      <c r="FU220" s="39"/>
      <c r="FV220" s="39"/>
      <c r="FW220" s="39"/>
      <c r="FX220" s="39"/>
      <c r="FY220" s="52" t="b">
        <f t="shared" si="27"/>
        <v>0</v>
      </c>
      <c r="FZ220" s="39"/>
      <c r="GA220" s="8"/>
      <c r="GB220" s="39" t="str">
        <f>'Route 23'!D14</f>
        <v>_</v>
      </c>
      <c r="GC220" s="39"/>
      <c r="GD220" s="39"/>
      <c r="GE220" s="39"/>
      <c r="GF220" s="39"/>
      <c r="GG220" s="52" t="b">
        <f t="shared" si="28"/>
        <v>0</v>
      </c>
      <c r="GH220" s="39"/>
      <c r="GI220" s="8"/>
      <c r="GJ220" s="39" t="str">
        <f>'Route 24'!D14</f>
        <v>_</v>
      </c>
      <c r="GK220" s="39"/>
      <c r="GL220" s="39"/>
      <c r="GM220" s="39"/>
      <c r="GN220" s="39"/>
      <c r="GO220" s="52" t="b">
        <f t="shared" si="29"/>
        <v>0</v>
      </c>
      <c r="GP220" s="39"/>
      <c r="GQ220" s="8"/>
      <c r="GR220" s="39" t="str">
        <f>'Route 25'!D14</f>
        <v>_</v>
      </c>
      <c r="GS220" s="39"/>
      <c r="GT220" s="39"/>
      <c r="GU220" s="39"/>
      <c r="GV220" s="39"/>
      <c r="GW220" s="52" t="b">
        <f t="shared" si="30"/>
        <v>0</v>
      </c>
      <c r="GX220" s="39"/>
      <c r="GY220" s="8"/>
      <c r="GZ220" s="39" t="str">
        <f>'Route 26'!D14</f>
        <v>_</v>
      </c>
      <c r="HA220" s="39"/>
      <c r="HB220" s="39"/>
      <c r="HC220" s="39"/>
      <c r="HD220" s="39"/>
      <c r="HE220" s="52" t="b">
        <f t="shared" si="31"/>
        <v>0</v>
      </c>
      <c r="HF220" s="39"/>
      <c r="HG220" s="8"/>
      <c r="HH220" s="39" t="str">
        <f>'Route 27'!D14</f>
        <v>_</v>
      </c>
      <c r="HI220" s="39"/>
      <c r="HJ220" s="39"/>
      <c r="HK220" s="39"/>
      <c r="HL220" s="39"/>
      <c r="HM220" s="52" t="b">
        <f t="shared" si="32"/>
        <v>0</v>
      </c>
      <c r="HN220" s="39"/>
      <c r="HO220" s="8"/>
      <c r="HP220" s="39" t="str">
        <f>'Route 28'!D14</f>
        <v>_</v>
      </c>
      <c r="HQ220" s="39"/>
      <c r="HR220" s="39"/>
      <c r="HS220" s="39"/>
      <c r="HT220" s="39"/>
      <c r="HU220" s="52" t="b">
        <f t="shared" si="33"/>
        <v>0</v>
      </c>
      <c r="HV220" s="39"/>
      <c r="HW220" s="8"/>
      <c r="HX220" s="39" t="str">
        <f>'Route 29'!D14</f>
        <v>_</v>
      </c>
      <c r="HY220" s="39"/>
      <c r="HZ220" s="39"/>
      <c r="IA220" s="39"/>
      <c r="IB220" s="39"/>
      <c r="IC220" s="52" t="b">
        <f t="shared" si="34"/>
        <v>0</v>
      </c>
      <c r="ID220" s="39"/>
      <c r="IE220" s="8"/>
      <c r="IF220" s="39" t="str">
        <f>'Route 30'!D14</f>
        <v>_</v>
      </c>
      <c r="IG220" s="39"/>
      <c r="IH220" s="39"/>
      <c r="II220" s="39"/>
      <c r="IJ220" s="39"/>
      <c r="IK220" s="52" t="b">
        <f t="shared" si="35"/>
        <v>0</v>
      </c>
    </row>
    <row r="221" spans="1:245" ht="12.75" x14ac:dyDescent="0.2">
      <c r="A221" s="8"/>
      <c r="B221" s="39" t="str">
        <f>'Route 1'!D15</f>
        <v>_</v>
      </c>
      <c r="C221" s="39"/>
      <c r="D221" s="39"/>
      <c r="E221" s="39"/>
      <c r="F221" s="39"/>
      <c r="G221" s="52" t="b">
        <f t="shared" si="6"/>
        <v>0</v>
      </c>
      <c r="H221" s="39">
        <f>SG244</f>
        <v>0</v>
      </c>
      <c r="I221" s="8"/>
      <c r="J221" s="39" t="str">
        <f>'Route 2'!D15</f>
        <v>_</v>
      </c>
      <c r="K221" s="39"/>
      <c r="L221" s="39"/>
      <c r="M221" s="39"/>
      <c r="N221" s="39"/>
      <c r="O221" s="39"/>
      <c r="P221" s="39"/>
      <c r="Q221" s="39"/>
      <c r="R221" s="39"/>
      <c r="S221" s="39"/>
      <c r="T221" s="39"/>
      <c r="U221" s="52" t="b">
        <f t="shared" si="7"/>
        <v>0</v>
      </c>
      <c r="V221" s="39"/>
      <c r="W221" s="8"/>
      <c r="X221" s="39" t="str">
        <f>'Route 3'!D15</f>
        <v>_</v>
      </c>
      <c r="Y221" s="39"/>
      <c r="Z221" s="39"/>
      <c r="AA221" s="39"/>
      <c r="AB221" s="39"/>
      <c r="AC221" s="52" t="b">
        <f t="shared" si="8"/>
        <v>0</v>
      </c>
      <c r="AD221" s="39"/>
      <c r="AE221" s="8"/>
      <c r="AF221" s="39" t="str">
        <f>'Route 4'!D15</f>
        <v>Hub 2</v>
      </c>
      <c r="AG221" s="39"/>
      <c r="AH221" s="39"/>
      <c r="AI221" s="39"/>
      <c r="AJ221" s="39"/>
      <c r="AK221" s="52" t="b">
        <f t="shared" si="9"/>
        <v>0</v>
      </c>
      <c r="AL221" s="39"/>
      <c r="AM221" s="8"/>
      <c r="AN221" s="39" t="str">
        <f>'Route 5'!D15</f>
        <v>_</v>
      </c>
      <c r="AO221" s="39"/>
      <c r="AP221" s="39"/>
      <c r="AQ221" s="39"/>
      <c r="AR221" s="39"/>
      <c r="AS221" s="52" t="b">
        <f t="shared" si="10"/>
        <v>0</v>
      </c>
      <c r="AT221" s="39"/>
      <c r="AU221" s="8"/>
      <c r="AV221" s="39" t="str">
        <f>'Route 6'!D15</f>
        <v>_</v>
      </c>
      <c r="AW221" s="39"/>
      <c r="AX221" s="39"/>
      <c r="AY221" s="39"/>
      <c r="AZ221" s="39"/>
      <c r="BA221" s="52" t="b">
        <f t="shared" si="11"/>
        <v>0</v>
      </c>
      <c r="BB221" s="39"/>
      <c r="BC221" s="8"/>
      <c r="BD221" s="39" t="str">
        <f>'Route 7'!D15</f>
        <v>_</v>
      </c>
      <c r="BE221" s="39"/>
      <c r="BF221" s="39"/>
      <c r="BG221" s="39"/>
      <c r="BH221" s="39"/>
      <c r="BI221" s="52" t="b">
        <f t="shared" si="12"/>
        <v>0</v>
      </c>
      <c r="BJ221" s="39"/>
      <c r="BK221" s="8"/>
      <c r="BL221" s="39" t="str">
        <f>'Route 8'!D15</f>
        <v>_</v>
      </c>
      <c r="BM221" s="39"/>
      <c r="BN221" s="39"/>
      <c r="BO221" s="39"/>
      <c r="BP221" s="39"/>
      <c r="BQ221" s="52" t="b">
        <f t="shared" si="13"/>
        <v>0</v>
      </c>
      <c r="BR221" s="39"/>
      <c r="BS221" s="8"/>
      <c r="BT221" s="39" t="str">
        <f>'Route 9'!D15</f>
        <v>_</v>
      </c>
      <c r="BU221" s="39"/>
      <c r="BV221" s="39"/>
      <c r="BW221" s="39"/>
      <c r="BX221" s="39"/>
      <c r="BY221" s="52" t="b">
        <f t="shared" si="14"/>
        <v>0</v>
      </c>
      <c r="BZ221" s="39"/>
      <c r="CA221" s="8"/>
      <c r="CB221" s="39" t="str">
        <f>'Route 10'!D15</f>
        <v>_</v>
      </c>
      <c r="CC221" s="39"/>
      <c r="CD221" s="39"/>
      <c r="CE221" s="39"/>
      <c r="CF221" s="39"/>
      <c r="CG221" s="52" t="b">
        <f t="shared" si="15"/>
        <v>0</v>
      </c>
      <c r="CH221" s="39"/>
      <c r="CI221" s="8"/>
      <c r="CJ221" s="39" t="str">
        <f>'Route 11'!D15</f>
        <v>_</v>
      </c>
      <c r="CK221" s="39"/>
      <c r="CL221" s="39"/>
      <c r="CM221" s="39"/>
      <c r="CN221" s="39"/>
      <c r="CO221" s="52" t="b">
        <f t="shared" si="16"/>
        <v>0</v>
      </c>
      <c r="CP221" s="39"/>
      <c r="CQ221" s="8"/>
      <c r="CR221" s="39" t="str">
        <f>'Route 12'!D15</f>
        <v>_</v>
      </c>
      <c r="CS221" s="39"/>
      <c r="CT221" s="39"/>
      <c r="CU221" s="39"/>
      <c r="CV221" s="39"/>
      <c r="CW221" s="52" t="b">
        <f t="shared" si="17"/>
        <v>0</v>
      </c>
      <c r="CX221" s="39"/>
      <c r="CY221" s="8"/>
      <c r="CZ221" s="39" t="str">
        <f>'Route 13'!D15</f>
        <v>_</v>
      </c>
      <c r="DA221" s="39"/>
      <c r="DB221" s="39"/>
      <c r="DC221" s="39"/>
      <c r="DD221" s="39"/>
      <c r="DE221" s="52" t="b">
        <f t="shared" si="18"/>
        <v>0</v>
      </c>
      <c r="DF221" s="39"/>
      <c r="DG221" s="8"/>
      <c r="DH221" s="39" t="str">
        <f>'Route 14'!D15</f>
        <v>_</v>
      </c>
      <c r="DI221" s="39"/>
      <c r="DJ221" s="39"/>
      <c r="DK221" s="39"/>
      <c r="DL221" s="39"/>
      <c r="DM221" s="52" t="b">
        <f t="shared" si="19"/>
        <v>0</v>
      </c>
      <c r="DN221" s="39"/>
      <c r="DO221" s="8"/>
      <c r="DP221" s="39" t="str">
        <f>'Route 15'!D15</f>
        <v>_</v>
      </c>
      <c r="DQ221" s="39"/>
      <c r="DR221" s="39"/>
      <c r="DS221" s="39"/>
      <c r="DT221" s="39"/>
      <c r="DU221" s="52" t="b">
        <f t="shared" si="20"/>
        <v>0</v>
      </c>
      <c r="DV221" s="39"/>
      <c r="DW221" s="8"/>
      <c r="DX221" s="39" t="str">
        <f>'Route 16'!D15</f>
        <v>_</v>
      </c>
      <c r="DY221" s="39"/>
      <c r="DZ221" s="39"/>
      <c r="EA221" s="39"/>
      <c r="EB221" s="39"/>
      <c r="EC221" s="52" t="b">
        <f t="shared" si="21"/>
        <v>0</v>
      </c>
      <c r="ED221" s="39"/>
      <c r="EE221" s="8"/>
      <c r="EF221" s="39" t="str">
        <f>'Route 17'!D15</f>
        <v>_</v>
      </c>
      <c r="EG221" s="39"/>
      <c r="EH221" s="39"/>
      <c r="EI221" s="39"/>
      <c r="EJ221" s="39"/>
      <c r="EK221" s="52" t="b">
        <f t="shared" si="22"/>
        <v>0</v>
      </c>
      <c r="EL221" s="39"/>
      <c r="EM221" s="8"/>
      <c r="EN221" s="39" t="str">
        <f>'Route 18'!D15</f>
        <v>_</v>
      </c>
      <c r="EO221" s="39"/>
      <c r="EP221" s="39"/>
      <c r="EQ221" s="39"/>
      <c r="ER221" s="39"/>
      <c r="ES221" s="52" t="b">
        <f t="shared" si="23"/>
        <v>0</v>
      </c>
      <c r="ET221" s="39"/>
      <c r="EU221" s="8"/>
      <c r="EV221" s="39" t="str">
        <f>'Route 19'!D15</f>
        <v>_</v>
      </c>
      <c r="EW221" s="39"/>
      <c r="EX221" s="39"/>
      <c r="EY221" s="39"/>
      <c r="EZ221" s="39"/>
      <c r="FA221" s="52" t="b">
        <f t="shared" si="24"/>
        <v>0</v>
      </c>
      <c r="FB221" s="39"/>
      <c r="FC221" s="8"/>
      <c r="FD221" s="39" t="str">
        <f>'Route 20'!D15</f>
        <v>_</v>
      </c>
      <c r="FE221" s="39"/>
      <c r="FF221" s="39"/>
      <c r="FG221" s="39"/>
      <c r="FH221" s="39"/>
      <c r="FI221" s="52" t="b">
        <f t="shared" si="25"/>
        <v>0</v>
      </c>
      <c r="FJ221" s="39"/>
      <c r="FK221" s="8"/>
      <c r="FL221" s="39" t="str">
        <f>'Route 21'!D15</f>
        <v>_</v>
      </c>
      <c r="FM221" s="39"/>
      <c r="FN221" s="39"/>
      <c r="FO221" s="39"/>
      <c r="FP221" s="39"/>
      <c r="FQ221" s="52" t="b">
        <f t="shared" si="26"/>
        <v>0</v>
      </c>
      <c r="FR221" s="39"/>
      <c r="FS221" s="8"/>
      <c r="FT221" s="39" t="str">
        <f>'Route 22'!D15</f>
        <v>_</v>
      </c>
      <c r="FU221" s="39"/>
      <c r="FV221" s="39"/>
      <c r="FW221" s="39"/>
      <c r="FX221" s="39"/>
      <c r="FY221" s="52" t="b">
        <f t="shared" si="27"/>
        <v>0</v>
      </c>
      <c r="FZ221" s="39"/>
      <c r="GA221" s="8"/>
      <c r="GB221" s="39" t="str">
        <f>'Route 23'!D15</f>
        <v>_</v>
      </c>
      <c r="GC221" s="39"/>
      <c r="GD221" s="39"/>
      <c r="GE221" s="39"/>
      <c r="GF221" s="39"/>
      <c r="GG221" s="52" t="b">
        <f t="shared" si="28"/>
        <v>0</v>
      </c>
      <c r="GH221" s="39"/>
      <c r="GI221" s="8"/>
      <c r="GJ221" s="39" t="str">
        <f>'Route 24'!D15</f>
        <v>_</v>
      </c>
      <c r="GK221" s="39"/>
      <c r="GL221" s="39"/>
      <c r="GM221" s="39"/>
      <c r="GN221" s="39"/>
      <c r="GO221" s="52" t="b">
        <f t="shared" si="29"/>
        <v>0</v>
      </c>
      <c r="GP221" s="39"/>
      <c r="GQ221" s="8"/>
      <c r="GR221" s="39" t="str">
        <f>'Route 25'!D15</f>
        <v>_</v>
      </c>
      <c r="GS221" s="39"/>
      <c r="GT221" s="39"/>
      <c r="GU221" s="39"/>
      <c r="GV221" s="39"/>
      <c r="GW221" s="52" t="b">
        <f t="shared" si="30"/>
        <v>0</v>
      </c>
      <c r="GX221" s="39"/>
      <c r="GY221" s="8"/>
      <c r="GZ221" s="39" t="str">
        <f>'Route 26'!D15</f>
        <v>_</v>
      </c>
      <c r="HA221" s="39"/>
      <c r="HB221" s="39"/>
      <c r="HC221" s="39"/>
      <c r="HD221" s="39"/>
      <c r="HE221" s="52" t="b">
        <f t="shared" si="31"/>
        <v>0</v>
      </c>
      <c r="HF221" s="39"/>
      <c r="HG221" s="8"/>
      <c r="HH221" s="39" t="str">
        <f>'Route 27'!D15</f>
        <v>_</v>
      </c>
      <c r="HI221" s="39"/>
      <c r="HJ221" s="39"/>
      <c r="HK221" s="39"/>
      <c r="HL221" s="39"/>
      <c r="HM221" s="52" t="b">
        <f t="shared" si="32"/>
        <v>0</v>
      </c>
      <c r="HN221" s="39"/>
      <c r="HO221" s="8"/>
      <c r="HP221" s="39" t="str">
        <f>'Route 28'!D15</f>
        <v>_</v>
      </c>
      <c r="HQ221" s="39"/>
      <c r="HR221" s="39"/>
      <c r="HS221" s="39"/>
      <c r="HT221" s="39"/>
      <c r="HU221" s="52" t="b">
        <f t="shared" si="33"/>
        <v>0</v>
      </c>
      <c r="HV221" s="39"/>
      <c r="HW221" s="8"/>
      <c r="HX221" s="39" t="str">
        <f>'Route 29'!D15</f>
        <v>_</v>
      </c>
      <c r="HY221" s="39"/>
      <c r="HZ221" s="39"/>
      <c r="IA221" s="39"/>
      <c r="IB221" s="39"/>
      <c r="IC221" s="52" t="b">
        <f t="shared" si="34"/>
        <v>0</v>
      </c>
      <c r="ID221" s="39"/>
      <c r="IE221" s="8"/>
      <c r="IF221" s="39" t="str">
        <f>'Route 30'!D15</f>
        <v>_</v>
      </c>
      <c r="IG221" s="39"/>
      <c r="IH221" s="39"/>
      <c r="II221" s="39"/>
      <c r="IJ221" s="39"/>
      <c r="IK221" s="52" t="b">
        <f t="shared" si="35"/>
        <v>0</v>
      </c>
    </row>
    <row r="222" spans="1:245" ht="12.75" x14ac:dyDescent="0.2">
      <c r="A222" s="8"/>
      <c r="B222" s="39" t="str">
        <f>'Route 1'!D16</f>
        <v>_</v>
      </c>
      <c r="C222" s="39"/>
      <c r="D222" s="39"/>
      <c r="E222" s="39"/>
      <c r="F222" s="39"/>
      <c r="G222" s="52" t="b">
        <f t="shared" si="6"/>
        <v>0</v>
      </c>
      <c r="H222" s="39">
        <f>SO244</f>
        <v>0</v>
      </c>
      <c r="I222" s="8"/>
      <c r="J222" s="39" t="str">
        <f>'Route 2'!D16</f>
        <v>_</v>
      </c>
      <c r="K222" s="39"/>
      <c r="L222" s="39"/>
      <c r="M222" s="39"/>
      <c r="N222" s="39"/>
      <c r="O222" s="39"/>
      <c r="P222" s="39"/>
      <c r="Q222" s="39"/>
      <c r="R222" s="39"/>
      <c r="S222" s="39"/>
      <c r="T222" s="39"/>
      <c r="U222" s="52" t="b">
        <f t="shared" si="7"/>
        <v>0</v>
      </c>
      <c r="V222" s="39"/>
      <c r="W222" s="8"/>
      <c r="X222" s="39" t="str">
        <f>'Route 3'!D16</f>
        <v>_</v>
      </c>
      <c r="Y222" s="39"/>
      <c r="Z222" s="39"/>
      <c r="AA222" s="39"/>
      <c r="AB222" s="39"/>
      <c r="AC222" s="52" t="b">
        <f t="shared" si="8"/>
        <v>0</v>
      </c>
      <c r="AD222" s="39"/>
      <c r="AE222" s="8"/>
      <c r="AF222" s="39" t="str">
        <f>'Route 4'!D16</f>
        <v>_</v>
      </c>
      <c r="AG222" s="39"/>
      <c r="AH222" s="39"/>
      <c r="AI222" s="39"/>
      <c r="AJ222" s="39"/>
      <c r="AK222" s="52" t="b">
        <f t="shared" si="9"/>
        <v>0</v>
      </c>
      <c r="AL222" s="39"/>
      <c r="AM222" s="8"/>
      <c r="AN222" s="39" t="str">
        <f>'Route 5'!D16</f>
        <v>_</v>
      </c>
      <c r="AO222" s="39"/>
      <c r="AP222" s="39"/>
      <c r="AQ222" s="39"/>
      <c r="AR222" s="39"/>
      <c r="AS222" s="52" t="b">
        <f t="shared" si="10"/>
        <v>0</v>
      </c>
      <c r="AT222" s="39"/>
      <c r="AU222" s="8"/>
      <c r="AV222" s="39" t="str">
        <f>'Route 6'!D16</f>
        <v>_</v>
      </c>
      <c r="AW222" s="39"/>
      <c r="AX222" s="39"/>
      <c r="AY222" s="39"/>
      <c r="AZ222" s="39"/>
      <c r="BA222" s="52" t="b">
        <f t="shared" si="11"/>
        <v>0</v>
      </c>
      <c r="BB222" s="39"/>
      <c r="BC222" s="8"/>
      <c r="BD222" s="39" t="str">
        <f>'Route 7'!D16</f>
        <v>_</v>
      </c>
      <c r="BE222" s="39"/>
      <c r="BF222" s="39"/>
      <c r="BG222" s="39"/>
      <c r="BH222" s="39"/>
      <c r="BI222" s="52" t="b">
        <f t="shared" si="12"/>
        <v>0</v>
      </c>
      <c r="BJ222" s="39"/>
      <c r="BK222" s="8"/>
      <c r="BL222" s="39" t="str">
        <f>'Route 8'!D16</f>
        <v>_</v>
      </c>
      <c r="BM222" s="39"/>
      <c r="BN222" s="39"/>
      <c r="BO222" s="39"/>
      <c r="BP222" s="39"/>
      <c r="BQ222" s="52" t="b">
        <f t="shared" si="13"/>
        <v>0</v>
      </c>
      <c r="BR222" s="39"/>
      <c r="BS222" s="8"/>
      <c r="BT222" s="39" t="str">
        <f>'Route 9'!D16</f>
        <v>_</v>
      </c>
      <c r="BU222" s="39"/>
      <c r="BV222" s="39"/>
      <c r="BW222" s="39"/>
      <c r="BX222" s="39"/>
      <c r="BY222" s="52" t="b">
        <f t="shared" si="14"/>
        <v>0</v>
      </c>
      <c r="BZ222" s="39"/>
      <c r="CA222" s="8"/>
      <c r="CB222" s="39" t="str">
        <f>'Route 10'!D16</f>
        <v>_</v>
      </c>
      <c r="CC222" s="39"/>
      <c r="CD222" s="39"/>
      <c r="CE222" s="39"/>
      <c r="CF222" s="39"/>
      <c r="CG222" s="52" t="b">
        <f t="shared" si="15"/>
        <v>0</v>
      </c>
      <c r="CH222" s="39"/>
      <c r="CI222" s="8"/>
      <c r="CJ222" s="39" t="str">
        <f>'Route 11'!D16</f>
        <v>_</v>
      </c>
      <c r="CK222" s="39"/>
      <c r="CL222" s="39"/>
      <c r="CM222" s="39"/>
      <c r="CN222" s="39"/>
      <c r="CO222" s="52" t="b">
        <f t="shared" si="16"/>
        <v>0</v>
      </c>
      <c r="CP222" s="39"/>
      <c r="CQ222" s="8"/>
      <c r="CR222" s="39" t="str">
        <f>'Route 12'!D16</f>
        <v>_</v>
      </c>
      <c r="CS222" s="39"/>
      <c r="CT222" s="39"/>
      <c r="CU222" s="39"/>
      <c r="CV222" s="39"/>
      <c r="CW222" s="52" t="b">
        <f t="shared" si="17"/>
        <v>0</v>
      </c>
      <c r="CX222" s="39"/>
      <c r="CY222" s="8"/>
      <c r="CZ222" s="39" t="str">
        <f>'Route 13'!D16</f>
        <v>_</v>
      </c>
      <c r="DA222" s="39"/>
      <c r="DB222" s="39"/>
      <c r="DC222" s="39"/>
      <c r="DD222" s="39"/>
      <c r="DE222" s="52" t="b">
        <f t="shared" si="18"/>
        <v>0</v>
      </c>
      <c r="DF222" s="39"/>
      <c r="DG222" s="8"/>
      <c r="DH222" s="39" t="str">
        <f>'Route 14'!D16</f>
        <v>_</v>
      </c>
      <c r="DI222" s="39"/>
      <c r="DJ222" s="39"/>
      <c r="DK222" s="39"/>
      <c r="DL222" s="39"/>
      <c r="DM222" s="52" t="b">
        <f t="shared" si="19"/>
        <v>0</v>
      </c>
      <c r="DN222" s="39"/>
      <c r="DO222" s="8"/>
      <c r="DP222" s="39" t="str">
        <f>'Route 15'!D16</f>
        <v>_</v>
      </c>
      <c r="DQ222" s="39"/>
      <c r="DR222" s="39"/>
      <c r="DS222" s="39"/>
      <c r="DT222" s="39"/>
      <c r="DU222" s="52" t="b">
        <f t="shared" si="20"/>
        <v>0</v>
      </c>
      <c r="DV222" s="39"/>
      <c r="DW222" s="8"/>
      <c r="DX222" s="39" t="str">
        <f>'Route 16'!D16</f>
        <v>_</v>
      </c>
      <c r="DY222" s="39"/>
      <c r="DZ222" s="39"/>
      <c r="EA222" s="39"/>
      <c r="EB222" s="39"/>
      <c r="EC222" s="52" t="b">
        <f t="shared" si="21"/>
        <v>0</v>
      </c>
      <c r="ED222" s="39"/>
      <c r="EE222" s="8"/>
      <c r="EF222" s="39" t="str">
        <f>'Route 17'!D16</f>
        <v>_</v>
      </c>
      <c r="EG222" s="39"/>
      <c r="EH222" s="39"/>
      <c r="EI222" s="39"/>
      <c r="EJ222" s="39"/>
      <c r="EK222" s="52" t="b">
        <f t="shared" si="22"/>
        <v>0</v>
      </c>
      <c r="EL222" s="39"/>
      <c r="EM222" s="8"/>
      <c r="EN222" s="39" t="str">
        <f>'Route 18'!D16</f>
        <v>_</v>
      </c>
      <c r="EO222" s="39"/>
      <c r="EP222" s="39"/>
      <c r="EQ222" s="39"/>
      <c r="ER222" s="39"/>
      <c r="ES222" s="52" t="b">
        <f t="shared" si="23"/>
        <v>0</v>
      </c>
      <c r="ET222" s="39"/>
      <c r="EU222" s="8"/>
      <c r="EV222" s="39" t="str">
        <f>'Route 19'!D16</f>
        <v>_</v>
      </c>
      <c r="EW222" s="39"/>
      <c r="EX222" s="39"/>
      <c r="EY222" s="39"/>
      <c r="EZ222" s="39"/>
      <c r="FA222" s="52" t="b">
        <f t="shared" si="24"/>
        <v>0</v>
      </c>
      <c r="FB222" s="39"/>
      <c r="FC222" s="8"/>
      <c r="FD222" s="39" t="str">
        <f>'Route 20'!D16</f>
        <v>_</v>
      </c>
      <c r="FE222" s="39"/>
      <c r="FF222" s="39"/>
      <c r="FG222" s="39"/>
      <c r="FH222" s="39"/>
      <c r="FI222" s="52" t="b">
        <f t="shared" si="25"/>
        <v>0</v>
      </c>
      <c r="FJ222" s="39"/>
      <c r="FK222" s="8"/>
      <c r="FL222" s="39" t="str">
        <f>'Route 21'!D16</f>
        <v>_</v>
      </c>
      <c r="FM222" s="39"/>
      <c r="FN222" s="39"/>
      <c r="FO222" s="39"/>
      <c r="FP222" s="39"/>
      <c r="FQ222" s="52" t="b">
        <f t="shared" si="26"/>
        <v>0</v>
      </c>
      <c r="FR222" s="39"/>
      <c r="FS222" s="8"/>
      <c r="FT222" s="39" t="str">
        <f>'Route 22'!D16</f>
        <v>_</v>
      </c>
      <c r="FU222" s="39"/>
      <c r="FV222" s="39"/>
      <c r="FW222" s="39"/>
      <c r="FX222" s="39"/>
      <c r="FY222" s="52" t="b">
        <f t="shared" si="27"/>
        <v>0</v>
      </c>
      <c r="FZ222" s="39"/>
      <c r="GA222" s="8"/>
      <c r="GB222" s="39" t="str">
        <f>'Route 23'!D16</f>
        <v>_</v>
      </c>
      <c r="GC222" s="39"/>
      <c r="GD222" s="39"/>
      <c r="GE222" s="39"/>
      <c r="GF222" s="39"/>
      <c r="GG222" s="52" t="b">
        <f t="shared" si="28"/>
        <v>0</v>
      </c>
      <c r="GH222" s="39"/>
      <c r="GI222" s="8"/>
      <c r="GJ222" s="39" t="str">
        <f>'Route 24'!D16</f>
        <v>_</v>
      </c>
      <c r="GK222" s="39"/>
      <c r="GL222" s="39"/>
      <c r="GM222" s="39"/>
      <c r="GN222" s="39"/>
      <c r="GO222" s="52" t="b">
        <f t="shared" si="29"/>
        <v>0</v>
      </c>
      <c r="GP222" s="39"/>
      <c r="GQ222" s="8"/>
      <c r="GR222" s="39" t="str">
        <f>'Route 25'!D16</f>
        <v>_</v>
      </c>
      <c r="GS222" s="39"/>
      <c r="GT222" s="39"/>
      <c r="GU222" s="39"/>
      <c r="GV222" s="39"/>
      <c r="GW222" s="52" t="b">
        <f t="shared" si="30"/>
        <v>0</v>
      </c>
      <c r="GX222" s="39"/>
      <c r="GY222" s="8"/>
      <c r="GZ222" s="39" t="str">
        <f>'Route 26'!D16</f>
        <v>_</v>
      </c>
      <c r="HA222" s="39"/>
      <c r="HB222" s="39"/>
      <c r="HC222" s="39"/>
      <c r="HD222" s="39"/>
      <c r="HE222" s="52" t="b">
        <f t="shared" si="31"/>
        <v>0</v>
      </c>
      <c r="HF222" s="39"/>
      <c r="HG222" s="8"/>
      <c r="HH222" s="39" t="str">
        <f>'Route 27'!D16</f>
        <v>_</v>
      </c>
      <c r="HI222" s="39"/>
      <c r="HJ222" s="39"/>
      <c r="HK222" s="39"/>
      <c r="HL222" s="39"/>
      <c r="HM222" s="52" t="b">
        <f t="shared" si="32"/>
        <v>0</v>
      </c>
      <c r="HN222" s="39"/>
      <c r="HO222" s="8"/>
      <c r="HP222" s="39" t="str">
        <f>'Route 28'!D16</f>
        <v>_</v>
      </c>
      <c r="HQ222" s="39"/>
      <c r="HR222" s="39"/>
      <c r="HS222" s="39"/>
      <c r="HT222" s="39"/>
      <c r="HU222" s="52" t="b">
        <f t="shared" si="33"/>
        <v>0</v>
      </c>
      <c r="HV222" s="39"/>
      <c r="HW222" s="8"/>
      <c r="HX222" s="39" t="str">
        <f>'Route 29'!D16</f>
        <v>_</v>
      </c>
      <c r="HY222" s="39"/>
      <c r="HZ222" s="39"/>
      <c r="IA222" s="39"/>
      <c r="IB222" s="39"/>
      <c r="IC222" s="52" t="b">
        <f t="shared" si="34"/>
        <v>0</v>
      </c>
      <c r="ID222" s="39"/>
      <c r="IE222" s="8"/>
      <c r="IF222" s="39" t="str">
        <f>'Route 30'!D16</f>
        <v>_</v>
      </c>
      <c r="IG222" s="39"/>
      <c r="IH222" s="39"/>
      <c r="II222" s="39"/>
      <c r="IJ222" s="39"/>
      <c r="IK222" s="52" t="b">
        <f t="shared" si="35"/>
        <v>0</v>
      </c>
    </row>
    <row r="223" spans="1:245" ht="12.75" x14ac:dyDescent="0.2">
      <c r="A223" s="8"/>
      <c r="B223" s="39" t="str">
        <f>'Route 1'!D17</f>
        <v>_</v>
      </c>
      <c r="C223" s="39"/>
      <c r="D223" s="39"/>
      <c r="E223" s="39"/>
      <c r="F223" s="39"/>
      <c r="G223" s="52" t="b">
        <f t="shared" si="6"/>
        <v>0</v>
      </c>
      <c r="H223" s="39">
        <f>SW244</f>
        <v>0</v>
      </c>
      <c r="I223" s="8"/>
      <c r="J223" s="39" t="str">
        <f>'Route 2'!D17</f>
        <v>_</v>
      </c>
      <c r="K223" s="39"/>
      <c r="L223" s="39"/>
      <c r="M223" s="39"/>
      <c r="N223" s="39"/>
      <c r="O223" s="39"/>
      <c r="P223" s="39"/>
      <c r="Q223" s="39"/>
      <c r="R223" s="39"/>
      <c r="S223" s="39"/>
      <c r="T223" s="39"/>
      <c r="U223" s="52" t="b">
        <f t="shared" si="7"/>
        <v>0</v>
      </c>
      <c r="V223" s="39"/>
      <c r="W223" s="8"/>
      <c r="X223" s="39" t="str">
        <f>'Route 3'!D17</f>
        <v>_</v>
      </c>
      <c r="Y223" s="39"/>
      <c r="Z223" s="39"/>
      <c r="AA223" s="39"/>
      <c r="AB223" s="39"/>
      <c r="AC223" s="52" t="b">
        <f t="shared" si="8"/>
        <v>0</v>
      </c>
      <c r="AD223" s="39"/>
      <c r="AE223" s="8"/>
      <c r="AF223" s="39" t="str">
        <f>'Route 4'!D17</f>
        <v>_</v>
      </c>
      <c r="AG223" s="39"/>
      <c r="AH223" s="39"/>
      <c r="AI223" s="39"/>
      <c r="AJ223" s="39"/>
      <c r="AK223" s="52" t="b">
        <f t="shared" si="9"/>
        <v>0</v>
      </c>
      <c r="AL223" s="39"/>
      <c r="AM223" s="8"/>
      <c r="AN223" s="39" t="str">
        <f>'Route 5'!D17</f>
        <v>_</v>
      </c>
      <c r="AO223" s="39"/>
      <c r="AP223" s="39"/>
      <c r="AQ223" s="39"/>
      <c r="AR223" s="39"/>
      <c r="AS223" s="52" t="b">
        <f t="shared" si="10"/>
        <v>0</v>
      </c>
      <c r="AT223" s="39"/>
      <c r="AU223" s="8"/>
      <c r="AV223" s="39" t="str">
        <f>'Route 6'!D17</f>
        <v>_</v>
      </c>
      <c r="AW223" s="39"/>
      <c r="AX223" s="39"/>
      <c r="AY223" s="39"/>
      <c r="AZ223" s="39"/>
      <c r="BA223" s="52" t="b">
        <f t="shared" si="11"/>
        <v>0</v>
      </c>
      <c r="BB223" s="39"/>
      <c r="BC223" s="8"/>
      <c r="BD223" s="39" t="str">
        <f>'Route 7'!D17</f>
        <v>_</v>
      </c>
      <c r="BE223" s="39"/>
      <c r="BF223" s="39"/>
      <c r="BG223" s="39"/>
      <c r="BH223" s="39"/>
      <c r="BI223" s="52" t="b">
        <f t="shared" si="12"/>
        <v>0</v>
      </c>
      <c r="BJ223" s="39"/>
      <c r="BK223" s="8"/>
      <c r="BL223" s="39" t="str">
        <f>'Route 8'!D17</f>
        <v>_</v>
      </c>
      <c r="BM223" s="39"/>
      <c r="BN223" s="39"/>
      <c r="BO223" s="39"/>
      <c r="BP223" s="39"/>
      <c r="BQ223" s="52" t="b">
        <f t="shared" si="13"/>
        <v>0</v>
      </c>
      <c r="BR223" s="39"/>
      <c r="BS223" s="8"/>
      <c r="BT223" s="39" t="str">
        <f>'Route 9'!D17</f>
        <v>_</v>
      </c>
      <c r="BU223" s="39"/>
      <c r="BV223" s="39"/>
      <c r="BW223" s="39"/>
      <c r="BX223" s="39"/>
      <c r="BY223" s="52" t="b">
        <f t="shared" si="14"/>
        <v>0</v>
      </c>
      <c r="BZ223" s="39"/>
      <c r="CA223" s="8"/>
      <c r="CB223" s="39" t="str">
        <f>'Route 10'!D17</f>
        <v>_</v>
      </c>
      <c r="CC223" s="39"/>
      <c r="CD223" s="39"/>
      <c r="CE223" s="39"/>
      <c r="CF223" s="39"/>
      <c r="CG223" s="52" t="b">
        <f t="shared" si="15"/>
        <v>0</v>
      </c>
      <c r="CH223" s="39"/>
      <c r="CI223" s="8"/>
      <c r="CJ223" s="39" t="str">
        <f>'Route 11'!D17</f>
        <v>_</v>
      </c>
      <c r="CK223" s="39"/>
      <c r="CL223" s="39"/>
      <c r="CM223" s="39"/>
      <c r="CN223" s="39"/>
      <c r="CO223" s="52" t="b">
        <f t="shared" si="16"/>
        <v>0</v>
      </c>
      <c r="CP223" s="39"/>
      <c r="CQ223" s="8"/>
      <c r="CR223" s="39" t="str">
        <f>'Route 12'!D17</f>
        <v>_</v>
      </c>
      <c r="CS223" s="39"/>
      <c r="CT223" s="39"/>
      <c r="CU223" s="39"/>
      <c r="CV223" s="39"/>
      <c r="CW223" s="52" t="b">
        <f t="shared" si="17"/>
        <v>0</v>
      </c>
      <c r="CX223" s="39"/>
      <c r="CY223" s="8"/>
      <c r="CZ223" s="39" t="str">
        <f>'Route 13'!D17</f>
        <v>_</v>
      </c>
      <c r="DA223" s="39"/>
      <c r="DB223" s="39"/>
      <c r="DC223" s="39"/>
      <c r="DD223" s="39"/>
      <c r="DE223" s="52" t="b">
        <f t="shared" si="18"/>
        <v>0</v>
      </c>
      <c r="DF223" s="39"/>
      <c r="DG223" s="8"/>
      <c r="DH223" s="39" t="str">
        <f>'Route 14'!D17</f>
        <v>_</v>
      </c>
      <c r="DI223" s="39"/>
      <c r="DJ223" s="39"/>
      <c r="DK223" s="39"/>
      <c r="DL223" s="39"/>
      <c r="DM223" s="52" t="b">
        <f t="shared" si="19"/>
        <v>0</v>
      </c>
      <c r="DN223" s="39"/>
      <c r="DO223" s="8"/>
      <c r="DP223" s="39" t="str">
        <f>'Route 15'!D17</f>
        <v>_</v>
      </c>
      <c r="DQ223" s="39"/>
      <c r="DR223" s="39"/>
      <c r="DS223" s="39"/>
      <c r="DT223" s="39"/>
      <c r="DU223" s="52" t="b">
        <f t="shared" si="20"/>
        <v>0</v>
      </c>
      <c r="DV223" s="39"/>
      <c r="DW223" s="8"/>
      <c r="DX223" s="39" t="str">
        <f>'Route 16'!D17</f>
        <v>_</v>
      </c>
      <c r="DY223" s="39"/>
      <c r="DZ223" s="39"/>
      <c r="EA223" s="39"/>
      <c r="EB223" s="39"/>
      <c r="EC223" s="52" t="b">
        <f t="shared" si="21"/>
        <v>0</v>
      </c>
      <c r="ED223" s="39"/>
      <c r="EE223" s="8"/>
      <c r="EF223" s="39" t="str">
        <f>'Route 17'!D17</f>
        <v>_</v>
      </c>
      <c r="EG223" s="39"/>
      <c r="EH223" s="39"/>
      <c r="EI223" s="39"/>
      <c r="EJ223" s="39"/>
      <c r="EK223" s="52" t="b">
        <f t="shared" si="22"/>
        <v>0</v>
      </c>
      <c r="EL223" s="39"/>
      <c r="EM223" s="8"/>
      <c r="EN223" s="39" t="str">
        <f>'Route 18'!D17</f>
        <v>_</v>
      </c>
      <c r="EO223" s="39"/>
      <c r="EP223" s="39"/>
      <c r="EQ223" s="39"/>
      <c r="ER223" s="39"/>
      <c r="ES223" s="52" t="b">
        <f t="shared" si="23"/>
        <v>0</v>
      </c>
      <c r="ET223" s="39"/>
      <c r="EU223" s="8"/>
      <c r="EV223" s="39" t="str">
        <f>'Route 19'!D17</f>
        <v>_</v>
      </c>
      <c r="EW223" s="39"/>
      <c r="EX223" s="39"/>
      <c r="EY223" s="39"/>
      <c r="EZ223" s="39"/>
      <c r="FA223" s="52" t="b">
        <f t="shared" si="24"/>
        <v>0</v>
      </c>
      <c r="FB223" s="39"/>
      <c r="FC223" s="8"/>
      <c r="FD223" s="39" t="str">
        <f>'Route 20'!D17</f>
        <v>_</v>
      </c>
      <c r="FE223" s="39"/>
      <c r="FF223" s="39"/>
      <c r="FG223" s="39"/>
      <c r="FH223" s="39"/>
      <c r="FI223" s="52" t="b">
        <f t="shared" si="25"/>
        <v>0</v>
      </c>
      <c r="FJ223" s="39"/>
      <c r="FK223" s="8"/>
      <c r="FL223" s="39" t="str">
        <f>'Route 21'!D17</f>
        <v>_</v>
      </c>
      <c r="FM223" s="39"/>
      <c r="FN223" s="39"/>
      <c r="FO223" s="39"/>
      <c r="FP223" s="39"/>
      <c r="FQ223" s="52" t="b">
        <f t="shared" si="26"/>
        <v>0</v>
      </c>
      <c r="FR223" s="39"/>
      <c r="FS223" s="8"/>
      <c r="FT223" s="39" t="str">
        <f>'Route 22'!D17</f>
        <v>_</v>
      </c>
      <c r="FU223" s="39"/>
      <c r="FV223" s="39"/>
      <c r="FW223" s="39"/>
      <c r="FX223" s="39"/>
      <c r="FY223" s="52" t="b">
        <f t="shared" si="27"/>
        <v>0</v>
      </c>
      <c r="FZ223" s="39"/>
      <c r="GA223" s="8"/>
      <c r="GB223" s="39" t="str">
        <f>'Route 23'!D17</f>
        <v>_</v>
      </c>
      <c r="GC223" s="39"/>
      <c r="GD223" s="39"/>
      <c r="GE223" s="39"/>
      <c r="GF223" s="39"/>
      <c r="GG223" s="52" t="b">
        <f t="shared" si="28"/>
        <v>0</v>
      </c>
      <c r="GH223" s="39"/>
      <c r="GI223" s="8"/>
      <c r="GJ223" s="39" t="str">
        <f>'Route 24'!D17</f>
        <v>_</v>
      </c>
      <c r="GK223" s="39"/>
      <c r="GL223" s="39"/>
      <c r="GM223" s="39"/>
      <c r="GN223" s="39"/>
      <c r="GO223" s="52" t="b">
        <f t="shared" si="29"/>
        <v>0</v>
      </c>
      <c r="GP223" s="39"/>
      <c r="GQ223" s="8"/>
      <c r="GR223" s="39" t="str">
        <f>'Route 25'!D17</f>
        <v>_</v>
      </c>
      <c r="GS223" s="39"/>
      <c r="GT223" s="39"/>
      <c r="GU223" s="39"/>
      <c r="GV223" s="39"/>
      <c r="GW223" s="52" t="b">
        <f t="shared" si="30"/>
        <v>0</v>
      </c>
      <c r="GX223" s="39"/>
      <c r="GY223" s="8"/>
      <c r="GZ223" s="39" t="str">
        <f>'Route 26'!D17</f>
        <v>_</v>
      </c>
      <c r="HA223" s="39"/>
      <c r="HB223" s="39"/>
      <c r="HC223" s="39"/>
      <c r="HD223" s="39"/>
      <c r="HE223" s="52" t="b">
        <f t="shared" si="31"/>
        <v>0</v>
      </c>
      <c r="HF223" s="39"/>
      <c r="HG223" s="8"/>
      <c r="HH223" s="39" t="str">
        <f>'Route 27'!D17</f>
        <v>_</v>
      </c>
      <c r="HI223" s="39"/>
      <c r="HJ223" s="39"/>
      <c r="HK223" s="39"/>
      <c r="HL223" s="39"/>
      <c r="HM223" s="52" t="b">
        <f t="shared" si="32"/>
        <v>0</v>
      </c>
      <c r="HN223" s="39"/>
      <c r="HO223" s="8"/>
      <c r="HP223" s="39" t="str">
        <f>'Route 28'!D17</f>
        <v>_</v>
      </c>
      <c r="HQ223" s="39"/>
      <c r="HR223" s="39"/>
      <c r="HS223" s="39"/>
      <c r="HT223" s="39"/>
      <c r="HU223" s="52" t="b">
        <f t="shared" si="33"/>
        <v>0</v>
      </c>
      <c r="HV223" s="39"/>
      <c r="HW223" s="8"/>
      <c r="HX223" s="39" t="str">
        <f>'Route 29'!D17</f>
        <v>_</v>
      </c>
      <c r="HY223" s="39"/>
      <c r="HZ223" s="39"/>
      <c r="IA223" s="39"/>
      <c r="IB223" s="39"/>
      <c r="IC223" s="52" t="b">
        <f t="shared" si="34"/>
        <v>0</v>
      </c>
      <c r="ID223" s="39"/>
      <c r="IE223" s="8"/>
      <c r="IF223" s="39" t="str">
        <f>'Route 30'!D17</f>
        <v>_</v>
      </c>
      <c r="IG223" s="39"/>
      <c r="IH223" s="39"/>
      <c r="II223" s="39"/>
      <c r="IJ223" s="39"/>
      <c r="IK223" s="52" t="b">
        <f t="shared" si="35"/>
        <v>0</v>
      </c>
    </row>
    <row r="224" spans="1:245" ht="12.75" x14ac:dyDescent="0.2">
      <c r="A224" s="8"/>
      <c r="B224" s="39" t="str">
        <f>'Route 1'!D18</f>
        <v>_</v>
      </c>
      <c r="C224" s="39"/>
      <c r="D224" s="39"/>
      <c r="E224" s="39"/>
      <c r="F224" s="39"/>
      <c r="G224" s="52" t="b">
        <f t="shared" si="6"/>
        <v>0</v>
      </c>
      <c r="H224" s="39">
        <f>TE244</f>
        <v>0</v>
      </c>
      <c r="I224" s="8"/>
      <c r="J224" s="39" t="str">
        <f>'Route 2'!D18</f>
        <v>_</v>
      </c>
      <c r="K224" s="39"/>
      <c r="L224" s="39"/>
      <c r="M224" s="39"/>
      <c r="N224" s="39"/>
      <c r="O224" s="39"/>
      <c r="P224" s="39"/>
      <c r="Q224" s="39"/>
      <c r="R224" s="39"/>
      <c r="S224" s="39"/>
      <c r="T224" s="39"/>
      <c r="U224" s="52" t="b">
        <f t="shared" si="7"/>
        <v>0</v>
      </c>
      <c r="V224" s="39"/>
      <c r="W224" s="8"/>
      <c r="X224" s="39" t="str">
        <f>'Route 3'!D18</f>
        <v>_</v>
      </c>
      <c r="Y224" s="39"/>
      <c r="Z224" s="39"/>
      <c r="AA224" s="39"/>
      <c r="AB224" s="39"/>
      <c r="AC224" s="52" t="b">
        <f t="shared" si="8"/>
        <v>0</v>
      </c>
      <c r="AD224" s="39"/>
      <c r="AE224" s="8"/>
      <c r="AF224" s="39" t="str">
        <f>'Route 4'!D18</f>
        <v>_</v>
      </c>
      <c r="AG224" s="39"/>
      <c r="AH224" s="39"/>
      <c r="AI224" s="39"/>
      <c r="AJ224" s="39"/>
      <c r="AK224" s="52" t="b">
        <f t="shared" si="9"/>
        <v>0</v>
      </c>
      <c r="AL224" s="39"/>
      <c r="AM224" s="8"/>
      <c r="AN224" s="39" t="str">
        <f>'Route 5'!D18</f>
        <v>_</v>
      </c>
      <c r="AO224" s="39"/>
      <c r="AP224" s="39"/>
      <c r="AQ224" s="39"/>
      <c r="AR224" s="39"/>
      <c r="AS224" s="52" t="b">
        <f t="shared" si="10"/>
        <v>0</v>
      </c>
      <c r="AT224" s="39"/>
      <c r="AU224" s="8"/>
      <c r="AV224" s="39" t="str">
        <f>'Route 6'!D18</f>
        <v>_</v>
      </c>
      <c r="AW224" s="39"/>
      <c r="AX224" s="39"/>
      <c r="AY224" s="39"/>
      <c r="AZ224" s="39"/>
      <c r="BA224" s="52" t="b">
        <f t="shared" si="11"/>
        <v>0</v>
      </c>
      <c r="BB224" s="39"/>
      <c r="BC224" s="8"/>
      <c r="BD224" s="39" t="str">
        <f>'Route 7'!D18</f>
        <v>_</v>
      </c>
      <c r="BE224" s="39"/>
      <c r="BF224" s="39"/>
      <c r="BG224" s="39"/>
      <c r="BH224" s="39"/>
      <c r="BI224" s="52" t="b">
        <f t="shared" si="12"/>
        <v>0</v>
      </c>
      <c r="BJ224" s="39"/>
      <c r="BK224" s="8"/>
      <c r="BL224" s="39" t="str">
        <f>'Route 8'!D18</f>
        <v>_</v>
      </c>
      <c r="BM224" s="39"/>
      <c r="BN224" s="39"/>
      <c r="BO224" s="39"/>
      <c r="BP224" s="39"/>
      <c r="BQ224" s="52" t="b">
        <f t="shared" si="13"/>
        <v>0</v>
      </c>
      <c r="BR224" s="39"/>
      <c r="BS224" s="8"/>
      <c r="BT224" s="39" t="str">
        <f>'Route 9'!D18</f>
        <v>_</v>
      </c>
      <c r="BU224" s="39"/>
      <c r="BV224" s="39"/>
      <c r="BW224" s="39"/>
      <c r="BX224" s="39"/>
      <c r="BY224" s="52" t="b">
        <f t="shared" si="14"/>
        <v>0</v>
      </c>
      <c r="BZ224" s="39"/>
      <c r="CA224" s="8"/>
      <c r="CB224" s="39" t="str">
        <f>'Route 10'!D18</f>
        <v>_</v>
      </c>
      <c r="CC224" s="39"/>
      <c r="CD224" s="39"/>
      <c r="CE224" s="39"/>
      <c r="CF224" s="39"/>
      <c r="CG224" s="52" t="b">
        <f t="shared" si="15"/>
        <v>0</v>
      </c>
      <c r="CH224" s="39"/>
      <c r="CI224" s="8"/>
      <c r="CJ224" s="39" t="str">
        <f>'Route 11'!D18</f>
        <v>_</v>
      </c>
      <c r="CK224" s="39"/>
      <c r="CL224" s="39"/>
      <c r="CM224" s="39"/>
      <c r="CN224" s="39"/>
      <c r="CO224" s="52" t="b">
        <f t="shared" si="16"/>
        <v>0</v>
      </c>
      <c r="CP224" s="39"/>
      <c r="CQ224" s="8"/>
      <c r="CR224" s="39" t="str">
        <f>'Route 12'!D18</f>
        <v>_</v>
      </c>
      <c r="CS224" s="39"/>
      <c r="CT224" s="39"/>
      <c r="CU224" s="39"/>
      <c r="CV224" s="39"/>
      <c r="CW224" s="52" t="b">
        <f t="shared" si="17"/>
        <v>0</v>
      </c>
      <c r="CX224" s="39"/>
      <c r="CY224" s="8"/>
      <c r="CZ224" s="39" t="str">
        <f>'Route 13'!D18</f>
        <v>_</v>
      </c>
      <c r="DA224" s="39"/>
      <c r="DB224" s="39"/>
      <c r="DC224" s="39"/>
      <c r="DD224" s="39"/>
      <c r="DE224" s="52" t="b">
        <f t="shared" si="18"/>
        <v>0</v>
      </c>
      <c r="DF224" s="39"/>
      <c r="DG224" s="8"/>
      <c r="DH224" s="39" t="str">
        <f>'Route 14'!D18</f>
        <v>_</v>
      </c>
      <c r="DI224" s="39"/>
      <c r="DJ224" s="39"/>
      <c r="DK224" s="39"/>
      <c r="DL224" s="39"/>
      <c r="DM224" s="52" t="b">
        <f t="shared" si="19"/>
        <v>0</v>
      </c>
      <c r="DN224" s="39"/>
      <c r="DO224" s="8"/>
      <c r="DP224" s="39" t="str">
        <f>'Route 15'!D18</f>
        <v>_</v>
      </c>
      <c r="DQ224" s="39"/>
      <c r="DR224" s="39"/>
      <c r="DS224" s="39"/>
      <c r="DT224" s="39"/>
      <c r="DU224" s="52" t="b">
        <f t="shared" si="20"/>
        <v>0</v>
      </c>
      <c r="DV224" s="39"/>
      <c r="DW224" s="8"/>
      <c r="DX224" s="39" t="str">
        <f>'Route 16'!D18</f>
        <v>_</v>
      </c>
      <c r="DY224" s="39"/>
      <c r="DZ224" s="39"/>
      <c r="EA224" s="39"/>
      <c r="EB224" s="39"/>
      <c r="EC224" s="52" t="b">
        <f t="shared" si="21"/>
        <v>0</v>
      </c>
      <c r="ED224" s="39"/>
      <c r="EE224" s="8"/>
      <c r="EF224" s="39" t="str">
        <f>'Route 17'!D18</f>
        <v>_</v>
      </c>
      <c r="EG224" s="39"/>
      <c r="EH224" s="39"/>
      <c r="EI224" s="39"/>
      <c r="EJ224" s="39"/>
      <c r="EK224" s="52" t="b">
        <f t="shared" si="22"/>
        <v>0</v>
      </c>
      <c r="EL224" s="39"/>
      <c r="EM224" s="8"/>
      <c r="EN224" s="39" t="str">
        <f>'Route 18'!D18</f>
        <v>_</v>
      </c>
      <c r="EO224" s="39"/>
      <c r="EP224" s="39"/>
      <c r="EQ224" s="39"/>
      <c r="ER224" s="39"/>
      <c r="ES224" s="52" t="b">
        <f t="shared" si="23"/>
        <v>0</v>
      </c>
      <c r="ET224" s="39"/>
      <c r="EU224" s="8"/>
      <c r="EV224" s="39" t="str">
        <f>'Route 19'!D18</f>
        <v>_</v>
      </c>
      <c r="EW224" s="39"/>
      <c r="EX224" s="39"/>
      <c r="EY224" s="39"/>
      <c r="EZ224" s="39"/>
      <c r="FA224" s="52" t="b">
        <f t="shared" si="24"/>
        <v>0</v>
      </c>
      <c r="FB224" s="39"/>
      <c r="FC224" s="8"/>
      <c r="FD224" s="39" t="str">
        <f>'Route 20'!D18</f>
        <v>_</v>
      </c>
      <c r="FE224" s="39"/>
      <c r="FF224" s="39"/>
      <c r="FG224" s="39"/>
      <c r="FH224" s="39"/>
      <c r="FI224" s="52" t="b">
        <f t="shared" si="25"/>
        <v>0</v>
      </c>
      <c r="FJ224" s="39"/>
      <c r="FK224" s="8"/>
      <c r="FL224" s="39" t="str">
        <f>'Route 21'!D18</f>
        <v>_</v>
      </c>
      <c r="FM224" s="39"/>
      <c r="FN224" s="39"/>
      <c r="FO224" s="39"/>
      <c r="FP224" s="39"/>
      <c r="FQ224" s="52" t="b">
        <f t="shared" si="26"/>
        <v>0</v>
      </c>
      <c r="FR224" s="39"/>
      <c r="FS224" s="8"/>
      <c r="FT224" s="39" t="str">
        <f>'Route 22'!D18</f>
        <v>_</v>
      </c>
      <c r="FU224" s="39"/>
      <c r="FV224" s="39"/>
      <c r="FW224" s="39"/>
      <c r="FX224" s="39"/>
      <c r="FY224" s="52" t="b">
        <f t="shared" si="27"/>
        <v>0</v>
      </c>
      <c r="FZ224" s="39"/>
      <c r="GA224" s="8"/>
      <c r="GB224" s="39" t="str">
        <f>'Route 23'!D18</f>
        <v>_</v>
      </c>
      <c r="GC224" s="39"/>
      <c r="GD224" s="39"/>
      <c r="GE224" s="39"/>
      <c r="GF224" s="39"/>
      <c r="GG224" s="52" t="b">
        <f t="shared" si="28"/>
        <v>0</v>
      </c>
      <c r="GH224" s="39"/>
      <c r="GI224" s="8"/>
      <c r="GJ224" s="39" t="str">
        <f>'Route 24'!D18</f>
        <v>_</v>
      </c>
      <c r="GK224" s="39"/>
      <c r="GL224" s="39"/>
      <c r="GM224" s="39"/>
      <c r="GN224" s="39"/>
      <c r="GO224" s="52" t="b">
        <f t="shared" si="29"/>
        <v>0</v>
      </c>
      <c r="GP224" s="39"/>
      <c r="GQ224" s="8"/>
      <c r="GR224" s="39" t="str">
        <f>'Route 25'!D18</f>
        <v>_</v>
      </c>
      <c r="GS224" s="39"/>
      <c r="GT224" s="39"/>
      <c r="GU224" s="39"/>
      <c r="GV224" s="39"/>
      <c r="GW224" s="52" t="b">
        <f t="shared" si="30"/>
        <v>0</v>
      </c>
      <c r="GX224" s="39"/>
      <c r="GY224" s="8"/>
      <c r="GZ224" s="39" t="str">
        <f>'Route 26'!D18</f>
        <v>_</v>
      </c>
      <c r="HA224" s="39"/>
      <c r="HB224" s="39"/>
      <c r="HC224" s="39"/>
      <c r="HD224" s="39"/>
      <c r="HE224" s="52" t="b">
        <f t="shared" si="31"/>
        <v>0</v>
      </c>
      <c r="HF224" s="39"/>
      <c r="HG224" s="8"/>
      <c r="HH224" s="39" t="str">
        <f>'Route 27'!D18</f>
        <v>_</v>
      </c>
      <c r="HI224" s="39"/>
      <c r="HJ224" s="39"/>
      <c r="HK224" s="39"/>
      <c r="HL224" s="39"/>
      <c r="HM224" s="52" t="b">
        <f t="shared" si="32"/>
        <v>0</v>
      </c>
      <c r="HN224" s="39"/>
      <c r="HO224" s="8"/>
      <c r="HP224" s="39" t="str">
        <f>'Route 28'!D18</f>
        <v>_</v>
      </c>
      <c r="HQ224" s="39"/>
      <c r="HR224" s="39"/>
      <c r="HS224" s="39"/>
      <c r="HT224" s="39"/>
      <c r="HU224" s="52" t="b">
        <f t="shared" si="33"/>
        <v>0</v>
      </c>
      <c r="HV224" s="39"/>
      <c r="HW224" s="8"/>
      <c r="HX224" s="39" t="str">
        <f>'Route 29'!D18</f>
        <v>_</v>
      </c>
      <c r="HY224" s="39"/>
      <c r="HZ224" s="39"/>
      <c r="IA224" s="39"/>
      <c r="IB224" s="39"/>
      <c r="IC224" s="52" t="b">
        <f t="shared" si="34"/>
        <v>0</v>
      </c>
      <c r="ID224" s="39"/>
      <c r="IE224" s="8"/>
      <c r="IF224" s="39" t="str">
        <f>'Route 30'!D18</f>
        <v>_</v>
      </c>
      <c r="IG224" s="39"/>
      <c r="IH224" s="39"/>
      <c r="II224" s="39"/>
      <c r="IJ224" s="39"/>
      <c r="IK224" s="52" t="b">
        <f t="shared" si="35"/>
        <v>0</v>
      </c>
    </row>
    <row r="225" spans="1:245" ht="12.75" x14ac:dyDescent="0.2">
      <c r="A225" s="8"/>
      <c r="B225" s="39" t="str">
        <f>'Route 1'!D19</f>
        <v>_</v>
      </c>
      <c r="C225" s="39"/>
      <c r="D225" s="39"/>
      <c r="E225" s="39"/>
      <c r="F225" s="39"/>
      <c r="G225" s="52" t="b">
        <f t="shared" si="6"/>
        <v>0</v>
      </c>
      <c r="H225" s="39">
        <f>TM244</f>
        <v>0</v>
      </c>
      <c r="I225" s="8"/>
      <c r="J225" s="39" t="str">
        <f>'Route 2'!D19</f>
        <v>_</v>
      </c>
      <c r="K225" s="39"/>
      <c r="L225" s="39"/>
      <c r="M225" s="39"/>
      <c r="N225" s="39"/>
      <c r="O225" s="39"/>
      <c r="P225" s="39"/>
      <c r="Q225" s="39"/>
      <c r="R225" s="39"/>
      <c r="S225" s="39"/>
      <c r="T225" s="39"/>
      <c r="U225" s="52" t="b">
        <f t="shared" si="7"/>
        <v>0</v>
      </c>
      <c r="V225" s="39"/>
      <c r="W225" s="8"/>
      <c r="X225" s="39" t="str">
        <f>'Route 3'!D19</f>
        <v>_</v>
      </c>
      <c r="Y225" s="39"/>
      <c r="Z225" s="39"/>
      <c r="AA225" s="39"/>
      <c r="AB225" s="39"/>
      <c r="AC225" s="52" t="b">
        <f t="shared" si="8"/>
        <v>0</v>
      </c>
      <c r="AD225" s="39"/>
      <c r="AE225" s="8"/>
      <c r="AF225" s="39" t="str">
        <f>'Route 4'!D19</f>
        <v>_</v>
      </c>
      <c r="AG225" s="39"/>
      <c r="AH225" s="39"/>
      <c r="AI225" s="39"/>
      <c r="AJ225" s="39"/>
      <c r="AK225" s="52" t="b">
        <f t="shared" si="9"/>
        <v>0</v>
      </c>
      <c r="AL225" s="39"/>
      <c r="AM225" s="8"/>
      <c r="AN225" s="39" t="str">
        <f>'Route 5'!D19</f>
        <v>_</v>
      </c>
      <c r="AO225" s="39"/>
      <c r="AP225" s="39"/>
      <c r="AQ225" s="39"/>
      <c r="AR225" s="39"/>
      <c r="AS225" s="52" t="b">
        <f t="shared" si="10"/>
        <v>0</v>
      </c>
      <c r="AT225" s="39"/>
      <c r="AU225" s="8"/>
      <c r="AV225" s="39" t="str">
        <f>'Route 6'!D19</f>
        <v>_</v>
      </c>
      <c r="AW225" s="39"/>
      <c r="AX225" s="39"/>
      <c r="AY225" s="39"/>
      <c r="AZ225" s="39"/>
      <c r="BA225" s="52" t="b">
        <f t="shared" si="11"/>
        <v>0</v>
      </c>
      <c r="BB225" s="39"/>
      <c r="BC225" s="8"/>
      <c r="BD225" s="39" t="str">
        <f>'Route 7'!D19</f>
        <v>_</v>
      </c>
      <c r="BE225" s="39"/>
      <c r="BF225" s="39"/>
      <c r="BG225" s="39"/>
      <c r="BH225" s="39"/>
      <c r="BI225" s="52" t="b">
        <f t="shared" si="12"/>
        <v>0</v>
      </c>
      <c r="BJ225" s="39"/>
      <c r="BK225" s="8"/>
      <c r="BL225" s="39" t="str">
        <f>'Route 8'!D19</f>
        <v>_</v>
      </c>
      <c r="BM225" s="39"/>
      <c r="BN225" s="39"/>
      <c r="BO225" s="39"/>
      <c r="BP225" s="39"/>
      <c r="BQ225" s="52" t="b">
        <f t="shared" si="13"/>
        <v>0</v>
      </c>
      <c r="BR225" s="39"/>
      <c r="BS225" s="8"/>
      <c r="BT225" s="39" t="str">
        <f>'Route 9'!D19</f>
        <v>_</v>
      </c>
      <c r="BU225" s="39"/>
      <c r="BV225" s="39"/>
      <c r="BW225" s="39"/>
      <c r="BX225" s="39"/>
      <c r="BY225" s="52" t="b">
        <f t="shared" si="14"/>
        <v>0</v>
      </c>
      <c r="BZ225" s="39"/>
      <c r="CA225" s="8"/>
      <c r="CB225" s="39" t="str">
        <f>'Route 10'!D19</f>
        <v>_</v>
      </c>
      <c r="CC225" s="39"/>
      <c r="CD225" s="39"/>
      <c r="CE225" s="39"/>
      <c r="CF225" s="39"/>
      <c r="CG225" s="52" t="b">
        <f t="shared" si="15"/>
        <v>0</v>
      </c>
      <c r="CH225" s="39"/>
      <c r="CI225" s="8"/>
      <c r="CJ225" s="39" t="str">
        <f>'Route 11'!D19</f>
        <v>_</v>
      </c>
      <c r="CK225" s="39"/>
      <c r="CL225" s="39"/>
      <c r="CM225" s="39"/>
      <c r="CN225" s="39"/>
      <c r="CO225" s="52" t="b">
        <f t="shared" si="16"/>
        <v>0</v>
      </c>
      <c r="CP225" s="39"/>
      <c r="CQ225" s="8"/>
      <c r="CR225" s="39" t="str">
        <f>'Route 12'!D19</f>
        <v>_</v>
      </c>
      <c r="CS225" s="39"/>
      <c r="CT225" s="39"/>
      <c r="CU225" s="39"/>
      <c r="CV225" s="39"/>
      <c r="CW225" s="52" t="b">
        <f t="shared" si="17"/>
        <v>0</v>
      </c>
      <c r="CX225" s="39"/>
      <c r="CY225" s="8"/>
      <c r="CZ225" s="39" t="str">
        <f>'Route 13'!D19</f>
        <v>_</v>
      </c>
      <c r="DA225" s="39"/>
      <c r="DB225" s="39"/>
      <c r="DC225" s="39"/>
      <c r="DD225" s="39"/>
      <c r="DE225" s="52" t="b">
        <f t="shared" si="18"/>
        <v>0</v>
      </c>
      <c r="DF225" s="39"/>
      <c r="DG225" s="8"/>
      <c r="DH225" s="39" t="str">
        <f>'Route 14'!D19</f>
        <v>_</v>
      </c>
      <c r="DI225" s="39"/>
      <c r="DJ225" s="39"/>
      <c r="DK225" s="39"/>
      <c r="DL225" s="39"/>
      <c r="DM225" s="52" t="b">
        <f t="shared" si="19"/>
        <v>0</v>
      </c>
      <c r="DN225" s="39"/>
      <c r="DO225" s="8"/>
      <c r="DP225" s="39" t="str">
        <f>'Route 15'!D19</f>
        <v>_</v>
      </c>
      <c r="DQ225" s="39"/>
      <c r="DR225" s="39"/>
      <c r="DS225" s="39"/>
      <c r="DT225" s="39"/>
      <c r="DU225" s="52" t="b">
        <f t="shared" si="20"/>
        <v>0</v>
      </c>
      <c r="DV225" s="39"/>
      <c r="DW225" s="8"/>
      <c r="DX225" s="39" t="str">
        <f>'Route 16'!D19</f>
        <v>_</v>
      </c>
      <c r="DY225" s="39"/>
      <c r="DZ225" s="39"/>
      <c r="EA225" s="39"/>
      <c r="EB225" s="39"/>
      <c r="EC225" s="52" t="b">
        <f t="shared" si="21"/>
        <v>0</v>
      </c>
      <c r="ED225" s="39"/>
      <c r="EE225" s="8"/>
      <c r="EF225" s="39" t="str">
        <f>'Route 17'!D19</f>
        <v>_</v>
      </c>
      <c r="EG225" s="39"/>
      <c r="EH225" s="39"/>
      <c r="EI225" s="39"/>
      <c r="EJ225" s="39"/>
      <c r="EK225" s="52" t="b">
        <f t="shared" si="22"/>
        <v>0</v>
      </c>
      <c r="EL225" s="39"/>
      <c r="EM225" s="8"/>
      <c r="EN225" s="39" t="str">
        <f>'Route 18'!D19</f>
        <v>_</v>
      </c>
      <c r="EO225" s="39"/>
      <c r="EP225" s="39"/>
      <c r="EQ225" s="39"/>
      <c r="ER225" s="39"/>
      <c r="ES225" s="52" t="b">
        <f t="shared" si="23"/>
        <v>0</v>
      </c>
      <c r="ET225" s="39"/>
      <c r="EU225" s="8"/>
      <c r="EV225" s="39" t="str">
        <f>'Route 19'!D19</f>
        <v>_</v>
      </c>
      <c r="EW225" s="39"/>
      <c r="EX225" s="39"/>
      <c r="EY225" s="39"/>
      <c r="EZ225" s="39"/>
      <c r="FA225" s="52" t="b">
        <f t="shared" si="24"/>
        <v>0</v>
      </c>
      <c r="FB225" s="39"/>
      <c r="FC225" s="8"/>
      <c r="FD225" s="39" t="str">
        <f>'Route 20'!D19</f>
        <v>_</v>
      </c>
      <c r="FE225" s="39"/>
      <c r="FF225" s="39"/>
      <c r="FG225" s="39"/>
      <c r="FH225" s="39"/>
      <c r="FI225" s="52" t="b">
        <f t="shared" si="25"/>
        <v>0</v>
      </c>
      <c r="FJ225" s="39"/>
      <c r="FK225" s="8"/>
      <c r="FL225" s="39" t="str">
        <f>'Route 21'!D19</f>
        <v>_</v>
      </c>
      <c r="FM225" s="39"/>
      <c r="FN225" s="39"/>
      <c r="FO225" s="39"/>
      <c r="FP225" s="39"/>
      <c r="FQ225" s="52" t="b">
        <f t="shared" si="26"/>
        <v>0</v>
      </c>
      <c r="FR225" s="39"/>
      <c r="FS225" s="8"/>
      <c r="FT225" s="39" t="str">
        <f>'Route 22'!D19</f>
        <v>_</v>
      </c>
      <c r="FU225" s="39"/>
      <c r="FV225" s="39"/>
      <c r="FW225" s="39"/>
      <c r="FX225" s="39"/>
      <c r="FY225" s="52" t="b">
        <f t="shared" si="27"/>
        <v>0</v>
      </c>
      <c r="FZ225" s="39"/>
      <c r="GA225" s="8"/>
      <c r="GB225" s="39" t="str">
        <f>'Route 23'!D19</f>
        <v>_</v>
      </c>
      <c r="GC225" s="39"/>
      <c r="GD225" s="39"/>
      <c r="GE225" s="39"/>
      <c r="GF225" s="39"/>
      <c r="GG225" s="52" t="b">
        <f t="shared" si="28"/>
        <v>0</v>
      </c>
      <c r="GH225" s="39"/>
      <c r="GI225" s="8"/>
      <c r="GJ225" s="39" t="str">
        <f>'Route 24'!D19</f>
        <v>_</v>
      </c>
      <c r="GK225" s="39"/>
      <c r="GL225" s="39"/>
      <c r="GM225" s="39"/>
      <c r="GN225" s="39"/>
      <c r="GO225" s="52" t="b">
        <f t="shared" si="29"/>
        <v>0</v>
      </c>
      <c r="GP225" s="39"/>
      <c r="GQ225" s="8"/>
      <c r="GR225" s="39" t="str">
        <f>'Route 25'!D19</f>
        <v>_</v>
      </c>
      <c r="GS225" s="39"/>
      <c r="GT225" s="39"/>
      <c r="GU225" s="39"/>
      <c r="GV225" s="39"/>
      <c r="GW225" s="52" t="b">
        <f t="shared" si="30"/>
        <v>0</v>
      </c>
      <c r="GX225" s="39"/>
      <c r="GY225" s="8"/>
      <c r="GZ225" s="39" t="str">
        <f>'Route 26'!D19</f>
        <v>_</v>
      </c>
      <c r="HA225" s="39"/>
      <c r="HB225" s="39"/>
      <c r="HC225" s="39"/>
      <c r="HD225" s="39"/>
      <c r="HE225" s="52" t="b">
        <f t="shared" si="31"/>
        <v>0</v>
      </c>
      <c r="HF225" s="39"/>
      <c r="HG225" s="8"/>
      <c r="HH225" s="39" t="str">
        <f>'Route 27'!D19</f>
        <v>_</v>
      </c>
      <c r="HI225" s="39"/>
      <c r="HJ225" s="39"/>
      <c r="HK225" s="39"/>
      <c r="HL225" s="39"/>
      <c r="HM225" s="52" t="b">
        <f t="shared" si="32"/>
        <v>0</v>
      </c>
      <c r="HN225" s="39"/>
      <c r="HO225" s="8"/>
      <c r="HP225" s="39" t="str">
        <f>'Route 28'!D19</f>
        <v>_</v>
      </c>
      <c r="HQ225" s="39"/>
      <c r="HR225" s="39"/>
      <c r="HS225" s="39"/>
      <c r="HT225" s="39"/>
      <c r="HU225" s="52" t="b">
        <f t="shared" si="33"/>
        <v>0</v>
      </c>
      <c r="HV225" s="39"/>
      <c r="HW225" s="8"/>
      <c r="HX225" s="39" t="str">
        <f>'Route 29'!D19</f>
        <v>_</v>
      </c>
      <c r="HY225" s="39"/>
      <c r="HZ225" s="39"/>
      <c r="IA225" s="39"/>
      <c r="IB225" s="39"/>
      <c r="IC225" s="52" t="b">
        <f t="shared" si="34"/>
        <v>0</v>
      </c>
      <c r="ID225" s="39"/>
      <c r="IE225" s="8"/>
      <c r="IF225" s="39" t="str">
        <f>'Route 30'!D19</f>
        <v>_</v>
      </c>
      <c r="IG225" s="39"/>
      <c r="IH225" s="39"/>
      <c r="II225" s="39"/>
      <c r="IJ225" s="39"/>
      <c r="IK225" s="52" t="b">
        <f t="shared" si="35"/>
        <v>0</v>
      </c>
    </row>
    <row r="226" spans="1:245" ht="12.75" x14ac:dyDescent="0.2">
      <c r="A226" s="8"/>
      <c r="B226" s="39" t="str">
        <f>'Route 1'!D20</f>
        <v>_</v>
      </c>
      <c r="C226" s="39"/>
      <c r="D226" s="39"/>
      <c r="E226" s="39"/>
      <c r="F226" s="39"/>
      <c r="G226" s="52" t="b">
        <f t="shared" si="6"/>
        <v>0</v>
      </c>
      <c r="H226" s="39">
        <f>TU244</f>
        <v>0</v>
      </c>
      <c r="I226" s="8"/>
      <c r="J226" s="39" t="str">
        <f>'Route 2'!D20</f>
        <v>_</v>
      </c>
      <c r="K226" s="39"/>
      <c r="L226" s="39"/>
      <c r="M226" s="39"/>
      <c r="N226" s="39"/>
      <c r="O226" s="39"/>
      <c r="P226" s="39"/>
      <c r="Q226" s="39"/>
      <c r="R226" s="39"/>
      <c r="S226" s="39"/>
      <c r="T226" s="39"/>
      <c r="U226" s="52" t="b">
        <f t="shared" si="7"/>
        <v>0</v>
      </c>
      <c r="V226" s="39"/>
      <c r="W226" s="8"/>
      <c r="X226" s="39" t="str">
        <f>'Route 3'!D20</f>
        <v>_</v>
      </c>
      <c r="Y226" s="39"/>
      <c r="Z226" s="39"/>
      <c r="AA226" s="39"/>
      <c r="AB226" s="39"/>
      <c r="AC226" s="52" t="b">
        <f t="shared" si="8"/>
        <v>0</v>
      </c>
      <c r="AD226" s="39"/>
      <c r="AE226" s="8"/>
      <c r="AF226" s="39" t="str">
        <f>'Route 4'!D20</f>
        <v>_</v>
      </c>
      <c r="AG226" s="39"/>
      <c r="AH226" s="39"/>
      <c r="AI226" s="39"/>
      <c r="AJ226" s="39"/>
      <c r="AK226" s="52" t="b">
        <f t="shared" si="9"/>
        <v>0</v>
      </c>
      <c r="AL226" s="39"/>
      <c r="AM226" s="8"/>
      <c r="AN226" s="39" t="str">
        <f>'Route 5'!D20</f>
        <v>_</v>
      </c>
      <c r="AO226" s="39"/>
      <c r="AP226" s="39"/>
      <c r="AQ226" s="39"/>
      <c r="AR226" s="39"/>
      <c r="AS226" s="52" t="b">
        <f t="shared" si="10"/>
        <v>0</v>
      </c>
      <c r="AT226" s="39"/>
      <c r="AU226" s="8"/>
      <c r="AV226" s="39" t="str">
        <f>'Route 6'!D20</f>
        <v>_</v>
      </c>
      <c r="AW226" s="39"/>
      <c r="AX226" s="39"/>
      <c r="AY226" s="39"/>
      <c r="AZ226" s="39"/>
      <c r="BA226" s="52" t="b">
        <f t="shared" si="11"/>
        <v>0</v>
      </c>
      <c r="BB226" s="39"/>
      <c r="BC226" s="8"/>
      <c r="BD226" s="39" t="str">
        <f>'Route 7'!D20</f>
        <v>_</v>
      </c>
      <c r="BE226" s="39"/>
      <c r="BF226" s="39"/>
      <c r="BG226" s="39"/>
      <c r="BH226" s="39"/>
      <c r="BI226" s="52" t="b">
        <f t="shared" si="12"/>
        <v>0</v>
      </c>
      <c r="BJ226" s="39"/>
      <c r="BK226" s="8"/>
      <c r="BL226" s="39" t="str">
        <f>'Route 8'!D20</f>
        <v>_</v>
      </c>
      <c r="BM226" s="39"/>
      <c r="BN226" s="39"/>
      <c r="BO226" s="39"/>
      <c r="BP226" s="39"/>
      <c r="BQ226" s="52" t="b">
        <f t="shared" si="13"/>
        <v>0</v>
      </c>
      <c r="BR226" s="39"/>
      <c r="BS226" s="8"/>
      <c r="BT226" s="39" t="str">
        <f>'Route 9'!D20</f>
        <v>_</v>
      </c>
      <c r="BU226" s="39"/>
      <c r="BV226" s="39"/>
      <c r="BW226" s="39"/>
      <c r="BX226" s="39"/>
      <c r="BY226" s="52" t="b">
        <f t="shared" si="14"/>
        <v>0</v>
      </c>
      <c r="BZ226" s="39"/>
      <c r="CA226" s="8"/>
      <c r="CB226" s="39" t="str">
        <f>'Route 10'!D20</f>
        <v>_</v>
      </c>
      <c r="CC226" s="39"/>
      <c r="CD226" s="39"/>
      <c r="CE226" s="39"/>
      <c r="CF226" s="39"/>
      <c r="CG226" s="52" t="b">
        <f t="shared" si="15"/>
        <v>0</v>
      </c>
      <c r="CH226" s="39"/>
      <c r="CI226" s="8"/>
      <c r="CJ226" s="39" t="str">
        <f>'Route 11'!D20</f>
        <v>_</v>
      </c>
      <c r="CK226" s="39"/>
      <c r="CL226" s="39"/>
      <c r="CM226" s="39"/>
      <c r="CN226" s="39"/>
      <c r="CO226" s="52" t="b">
        <f t="shared" si="16"/>
        <v>0</v>
      </c>
      <c r="CP226" s="39"/>
      <c r="CQ226" s="8"/>
      <c r="CR226" s="39" t="str">
        <f>'Route 12'!D20</f>
        <v>_</v>
      </c>
      <c r="CS226" s="39"/>
      <c r="CT226" s="39"/>
      <c r="CU226" s="39"/>
      <c r="CV226" s="39"/>
      <c r="CW226" s="52" t="b">
        <f t="shared" si="17"/>
        <v>0</v>
      </c>
      <c r="CX226" s="39"/>
      <c r="CY226" s="8"/>
      <c r="CZ226" s="39" t="str">
        <f>'Route 13'!D20</f>
        <v>_</v>
      </c>
      <c r="DA226" s="39"/>
      <c r="DB226" s="39"/>
      <c r="DC226" s="39"/>
      <c r="DD226" s="39"/>
      <c r="DE226" s="52" t="b">
        <f t="shared" si="18"/>
        <v>0</v>
      </c>
      <c r="DF226" s="39"/>
      <c r="DG226" s="8"/>
      <c r="DH226" s="39" t="str">
        <f>'Route 14'!D20</f>
        <v>_</v>
      </c>
      <c r="DI226" s="39"/>
      <c r="DJ226" s="39"/>
      <c r="DK226" s="39"/>
      <c r="DL226" s="39"/>
      <c r="DM226" s="52" t="b">
        <f t="shared" si="19"/>
        <v>0</v>
      </c>
      <c r="DN226" s="39"/>
      <c r="DO226" s="8"/>
      <c r="DP226" s="39" t="str">
        <f>'Route 15'!D20</f>
        <v>_</v>
      </c>
      <c r="DQ226" s="39"/>
      <c r="DR226" s="39"/>
      <c r="DS226" s="39"/>
      <c r="DT226" s="39"/>
      <c r="DU226" s="52" t="b">
        <f t="shared" si="20"/>
        <v>0</v>
      </c>
      <c r="DV226" s="39"/>
      <c r="DW226" s="8"/>
      <c r="DX226" s="39" t="str">
        <f>'Route 16'!D20</f>
        <v>_</v>
      </c>
      <c r="DY226" s="39"/>
      <c r="DZ226" s="39"/>
      <c r="EA226" s="39"/>
      <c r="EB226" s="39"/>
      <c r="EC226" s="52" t="b">
        <f t="shared" si="21"/>
        <v>0</v>
      </c>
      <c r="ED226" s="39"/>
      <c r="EE226" s="8"/>
      <c r="EF226" s="39" t="str">
        <f>'Route 17'!D20</f>
        <v>_</v>
      </c>
      <c r="EG226" s="39"/>
      <c r="EH226" s="39"/>
      <c r="EI226" s="39"/>
      <c r="EJ226" s="39"/>
      <c r="EK226" s="52" t="b">
        <f t="shared" si="22"/>
        <v>0</v>
      </c>
      <c r="EL226" s="39"/>
      <c r="EM226" s="8"/>
      <c r="EN226" s="39" t="str">
        <f>'Route 18'!D20</f>
        <v>_</v>
      </c>
      <c r="EO226" s="39"/>
      <c r="EP226" s="39"/>
      <c r="EQ226" s="39"/>
      <c r="ER226" s="39"/>
      <c r="ES226" s="52" t="b">
        <f t="shared" si="23"/>
        <v>0</v>
      </c>
      <c r="ET226" s="39"/>
      <c r="EU226" s="8"/>
      <c r="EV226" s="39" t="str">
        <f>'Route 19'!D20</f>
        <v>_</v>
      </c>
      <c r="EW226" s="39"/>
      <c r="EX226" s="39"/>
      <c r="EY226" s="39"/>
      <c r="EZ226" s="39"/>
      <c r="FA226" s="52" t="b">
        <f t="shared" si="24"/>
        <v>0</v>
      </c>
      <c r="FB226" s="39"/>
      <c r="FC226" s="8"/>
      <c r="FD226" s="39" t="str">
        <f>'Route 20'!D20</f>
        <v>_</v>
      </c>
      <c r="FE226" s="39"/>
      <c r="FF226" s="39"/>
      <c r="FG226" s="39"/>
      <c r="FH226" s="39"/>
      <c r="FI226" s="52" t="b">
        <f t="shared" si="25"/>
        <v>0</v>
      </c>
      <c r="FJ226" s="39"/>
      <c r="FK226" s="8"/>
      <c r="FL226" s="39" t="str">
        <f>'Route 21'!D20</f>
        <v>_</v>
      </c>
      <c r="FM226" s="39"/>
      <c r="FN226" s="39"/>
      <c r="FO226" s="39"/>
      <c r="FP226" s="39"/>
      <c r="FQ226" s="52" t="b">
        <f t="shared" si="26"/>
        <v>0</v>
      </c>
      <c r="FR226" s="39"/>
      <c r="FS226" s="8"/>
      <c r="FT226" s="39" t="str">
        <f>'Route 22'!D20</f>
        <v>_</v>
      </c>
      <c r="FU226" s="39"/>
      <c r="FV226" s="39"/>
      <c r="FW226" s="39"/>
      <c r="FX226" s="39"/>
      <c r="FY226" s="52" t="b">
        <f t="shared" si="27"/>
        <v>0</v>
      </c>
      <c r="FZ226" s="39"/>
      <c r="GA226" s="8"/>
      <c r="GB226" s="39" t="str">
        <f>'Route 23'!D20</f>
        <v>_</v>
      </c>
      <c r="GC226" s="39"/>
      <c r="GD226" s="39"/>
      <c r="GE226" s="39"/>
      <c r="GF226" s="39"/>
      <c r="GG226" s="52" t="b">
        <f t="shared" si="28"/>
        <v>0</v>
      </c>
      <c r="GH226" s="39"/>
      <c r="GI226" s="8"/>
      <c r="GJ226" s="39" t="str">
        <f>'Route 24'!D20</f>
        <v>_</v>
      </c>
      <c r="GK226" s="39"/>
      <c r="GL226" s="39"/>
      <c r="GM226" s="39"/>
      <c r="GN226" s="39"/>
      <c r="GO226" s="52" t="b">
        <f t="shared" si="29"/>
        <v>0</v>
      </c>
      <c r="GP226" s="39"/>
      <c r="GQ226" s="8"/>
      <c r="GR226" s="39" t="str">
        <f>'Route 25'!D20</f>
        <v>_</v>
      </c>
      <c r="GS226" s="39"/>
      <c r="GT226" s="39"/>
      <c r="GU226" s="39"/>
      <c r="GV226" s="39"/>
      <c r="GW226" s="52" t="b">
        <f t="shared" si="30"/>
        <v>0</v>
      </c>
      <c r="GX226" s="39"/>
      <c r="GY226" s="8"/>
      <c r="GZ226" s="39" t="str">
        <f>'Route 26'!D20</f>
        <v>_</v>
      </c>
      <c r="HA226" s="39"/>
      <c r="HB226" s="39"/>
      <c r="HC226" s="39"/>
      <c r="HD226" s="39"/>
      <c r="HE226" s="52" t="b">
        <f t="shared" si="31"/>
        <v>0</v>
      </c>
      <c r="HF226" s="39"/>
      <c r="HG226" s="8"/>
      <c r="HH226" s="39" t="str">
        <f>'Route 27'!D20</f>
        <v>_</v>
      </c>
      <c r="HI226" s="39"/>
      <c r="HJ226" s="39"/>
      <c r="HK226" s="39"/>
      <c r="HL226" s="39"/>
      <c r="HM226" s="52" t="b">
        <f t="shared" si="32"/>
        <v>0</v>
      </c>
      <c r="HN226" s="39"/>
      <c r="HO226" s="8"/>
      <c r="HP226" s="39" t="str">
        <f>'Route 28'!D20</f>
        <v>_</v>
      </c>
      <c r="HQ226" s="39"/>
      <c r="HR226" s="39"/>
      <c r="HS226" s="39"/>
      <c r="HT226" s="39"/>
      <c r="HU226" s="52" t="b">
        <f t="shared" si="33"/>
        <v>0</v>
      </c>
      <c r="HV226" s="39"/>
      <c r="HW226" s="8"/>
      <c r="HX226" s="39" t="str">
        <f>'Route 29'!D20</f>
        <v>_</v>
      </c>
      <c r="HY226" s="39"/>
      <c r="HZ226" s="39"/>
      <c r="IA226" s="39"/>
      <c r="IB226" s="39"/>
      <c r="IC226" s="52" t="b">
        <f t="shared" si="34"/>
        <v>0</v>
      </c>
      <c r="ID226" s="39"/>
      <c r="IE226" s="8"/>
      <c r="IF226" s="39" t="str">
        <f>'Route 30'!D20</f>
        <v>_</v>
      </c>
      <c r="IG226" s="39"/>
      <c r="IH226" s="39"/>
      <c r="II226" s="39"/>
      <c r="IJ226" s="39"/>
      <c r="IK226" s="52" t="b">
        <f t="shared" si="35"/>
        <v>0</v>
      </c>
    </row>
    <row r="227" spans="1:245" ht="12.75" x14ac:dyDescent="0.2">
      <c r="A227" s="8"/>
      <c r="B227" s="39" t="str">
        <f>'Route 1'!D21</f>
        <v>_</v>
      </c>
      <c r="C227" s="39"/>
      <c r="D227" s="39"/>
      <c r="E227" s="39"/>
      <c r="F227" s="39"/>
      <c r="G227" s="52" t="b">
        <f t="shared" si="6"/>
        <v>0</v>
      </c>
      <c r="H227" s="39">
        <f>UC244</f>
        <v>0</v>
      </c>
      <c r="I227" s="8"/>
      <c r="J227" s="39" t="str">
        <f>'Route 2'!D21</f>
        <v>_</v>
      </c>
      <c r="K227" s="39"/>
      <c r="L227" s="39"/>
      <c r="M227" s="39"/>
      <c r="N227" s="39"/>
      <c r="O227" s="39"/>
      <c r="P227" s="39"/>
      <c r="Q227" s="39"/>
      <c r="R227" s="39"/>
      <c r="S227" s="39"/>
      <c r="T227" s="39"/>
      <c r="U227" s="52" t="b">
        <f t="shared" si="7"/>
        <v>0</v>
      </c>
      <c r="V227" s="39"/>
      <c r="W227" s="8"/>
      <c r="X227" s="39" t="str">
        <f>'Route 3'!D21</f>
        <v>_</v>
      </c>
      <c r="Y227" s="39"/>
      <c r="Z227" s="39"/>
      <c r="AA227" s="39"/>
      <c r="AB227" s="39"/>
      <c r="AC227" s="52" t="b">
        <f t="shared" si="8"/>
        <v>0</v>
      </c>
      <c r="AD227" s="39"/>
      <c r="AE227" s="8"/>
      <c r="AF227" s="39" t="str">
        <f>'Route 4'!D21</f>
        <v>_</v>
      </c>
      <c r="AG227" s="39"/>
      <c r="AH227" s="39"/>
      <c r="AI227" s="39"/>
      <c r="AJ227" s="39"/>
      <c r="AK227" s="52" t="b">
        <f t="shared" si="9"/>
        <v>0</v>
      </c>
      <c r="AL227" s="39"/>
      <c r="AM227" s="8"/>
      <c r="AN227" s="39" t="str">
        <f>'Route 5'!D21</f>
        <v>_</v>
      </c>
      <c r="AO227" s="39"/>
      <c r="AP227" s="39"/>
      <c r="AQ227" s="39"/>
      <c r="AR227" s="39"/>
      <c r="AS227" s="52" t="b">
        <f t="shared" si="10"/>
        <v>0</v>
      </c>
      <c r="AT227" s="39"/>
      <c r="AU227" s="8"/>
      <c r="AV227" s="39" t="str">
        <f>'Route 6'!D21</f>
        <v>_</v>
      </c>
      <c r="AW227" s="39"/>
      <c r="AX227" s="39"/>
      <c r="AY227" s="39"/>
      <c r="AZ227" s="39"/>
      <c r="BA227" s="52" t="b">
        <f t="shared" si="11"/>
        <v>0</v>
      </c>
      <c r="BB227" s="39"/>
      <c r="BC227" s="8"/>
      <c r="BD227" s="39" t="str">
        <f>'Route 7'!D21</f>
        <v>_</v>
      </c>
      <c r="BE227" s="39"/>
      <c r="BF227" s="39"/>
      <c r="BG227" s="39"/>
      <c r="BH227" s="39"/>
      <c r="BI227" s="52" t="b">
        <f t="shared" si="12"/>
        <v>0</v>
      </c>
      <c r="BJ227" s="39"/>
      <c r="BK227" s="8"/>
      <c r="BL227" s="39" t="str">
        <f>'Route 8'!D21</f>
        <v>_</v>
      </c>
      <c r="BM227" s="39"/>
      <c r="BN227" s="39"/>
      <c r="BO227" s="39"/>
      <c r="BP227" s="39"/>
      <c r="BQ227" s="52" t="b">
        <f t="shared" si="13"/>
        <v>0</v>
      </c>
      <c r="BR227" s="39"/>
      <c r="BS227" s="8"/>
      <c r="BT227" s="39" t="str">
        <f>'Route 9'!D21</f>
        <v>_</v>
      </c>
      <c r="BU227" s="39"/>
      <c r="BV227" s="39"/>
      <c r="BW227" s="39"/>
      <c r="BX227" s="39"/>
      <c r="BY227" s="52" t="b">
        <f t="shared" si="14"/>
        <v>0</v>
      </c>
      <c r="BZ227" s="39"/>
      <c r="CA227" s="8"/>
      <c r="CB227" s="39" t="str">
        <f>'Route 10'!D21</f>
        <v>_</v>
      </c>
      <c r="CC227" s="39"/>
      <c r="CD227" s="39"/>
      <c r="CE227" s="39"/>
      <c r="CF227" s="39"/>
      <c r="CG227" s="52" t="b">
        <f t="shared" si="15"/>
        <v>0</v>
      </c>
      <c r="CH227" s="39"/>
      <c r="CI227" s="8"/>
      <c r="CJ227" s="39" t="str">
        <f>'Route 11'!D21</f>
        <v>_</v>
      </c>
      <c r="CK227" s="39"/>
      <c r="CL227" s="39"/>
      <c r="CM227" s="39"/>
      <c r="CN227" s="39"/>
      <c r="CO227" s="52" t="b">
        <f t="shared" si="16"/>
        <v>0</v>
      </c>
      <c r="CP227" s="39"/>
      <c r="CQ227" s="8"/>
      <c r="CR227" s="39" t="str">
        <f>'Route 12'!D21</f>
        <v>_</v>
      </c>
      <c r="CS227" s="39"/>
      <c r="CT227" s="39"/>
      <c r="CU227" s="39"/>
      <c r="CV227" s="39"/>
      <c r="CW227" s="52" t="b">
        <f t="shared" si="17"/>
        <v>0</v>
      </c>
      <c r="CX227" s="39"/>
      <c r="CY227" s="8"/>
      <c r="CZ227" s="39" t="str">
        <f>'Route 13'!D21</f>
        <v>_</v>
      </c>
      <c r="DA227" s="39"/>
      <c r="DB227" s="39"/>
      <c r="DC227" s="39"/>
      <c r="DD227" s="39"/>
      <c r="DE227" s="52" t="b">
        <f t="shared" si="18"/>
        <v>0</v>
      </c>
      <c r="DF227" s="39"/>
      <c r="DG227" s="8"/>
      <c r="DH227" s="39" t="str">
        <f>'Route 14'!D21</f>
        <v>_</v>
      </c>
      <c r="DI227" s="39"/>
      <c r="DJ227" s="39"/>
      <c r="DK227" s="39"/>
      <c r="DL227" s="39"/>
      <c r="DM227" s="52" t="b">
        <f t="shared" si="19"/>
        <v>0</v>
      </c>
      <c r="DN227" s="39"/>
      <c r="DO227" s="8"/>
      <c r="DP227" s="39" t="str">
        <f>'Route 15'!D21</f>
        <v>_</v>
      </c>
      <c r="DQ227" s="39"/>
      <c r="DR227" s="39"/>
      <c r="DS227" s="39"/>
      <c r="DT227" s="39"/>
      <c r="DU227" s="52" t="b">
        <f t="shared" si="20"/>
        <v>0</v>
      </c>
      <c r="DV227" s="39"/>
      <c r="DW227" s="8"/>
      <c r="DX227" s="39" t="str">
        <f>'Route 16'!D21</f>
        <v>_</v>
      </c>
      <c r="DY227" s="39"/>
      <c r="DZ227" s="39"/>
      <c r="EA227" s="39"/>
      <c r="EB227" s="39"/>
      <c r="EC227" s="52" t="b">
        <f t="shared" si="21"/>
        <v>0</v>
      </c>
      <c r="ED227" s="39"/>
      <c r="EE227" s="8"/>
      <c r="EF227" s="39" t="str">
        <f>'Route 17'!D21</f>
        <v>_</v>
      </c>
      <c r="EG227" s="39"/>
      <c r="EH227" s="39"/>
      <c r="EI227" s="39"/>
      <c r="EJ227" s="39"/>
      <c r="EK227" s="52" t="b">
        <f t="shared" si="22"/>
        <v>0</v>
      </c>
      <c r="EL227" s="39"/>
      <c r="EM227" s="8"/>
      <c r="EN227" s="39" t="str">
        <f>'Route 18'!D21</f>
        <v>_</v>
      </c>
      <c r="EO227" s="39"/>
      <c r="EP227" s="39"/>
      <c r="EQ227" s="39"/>
      <c r="ER227" s="39"/>
      <c r="ES227" s="52" t="b">
        <f t="shared" si="23"/>
        <v>0</v>
      </c>
      <c r="ET227" s="39"/>
      <c r="EU227" s="8"/>
      <c r="EV227" s="39" t="str">
        <f>'Route 19'!D21</f>
        <v>_</v>
      </c>
      <c r="EW227" s="39"/>
      <c r="EX227" s="39"/>
      <c r="EY227" s="39"/>
      <c r="EZ227" s="39"/>
      <c r="FA227" s="52" t="b">
        <f t="shared" si="24"/>
        <v>0</v>
      </c>
      <c r="FB227" s="39"/>
      <c r="FC227" s="8"/>
      <c r="FD227" s="39" t="str">
        <f>'Route 20'!D21</f>
        <v>_</v>
      </c>
      <c r="FE227" s="39"/>
      <c r="FF227" s="39"/>
      <c r="FG227" s="39"/>
      <c r="FH227" s="39"/>
      <c r="FI227" s="52" t="b">
        <f t="shared" si="25"/>
        <v>0</v>
      </c>
      <c r="FJ227" s="39"/>
      <c r="FK227" s="8"/>
      <c r="FL227" s="39" t="str">
        <f>'Route 21'!D21</f>
        <v>_</v>
      </c>
      <c r="FM227" s="39"/>
      <c r="FN227" s="39"/>
      <c r="FO227" s="39"/>
      <c r="FP227" s="39"/>
      <c r="FQ227" s="52" t="b">
        <f t="shared" si="26"/>
        <v>0</v>
      </c>
      <c r="FR227" s="39"/>
      <c r="FS227" s="8"/>
      <c r="FT227" s="39" t="str">
        <f>'Route 22'!D21</f>
        <v>_</v>
      </c>
      <c r="FU227" s="39"/>
      <c r="FV227" s="39"/>
      <c r="FW227" s="39"/>
      <c r="FX227" s="39"/>
      <c r="FY227" s="52" t="b">
        <f t="shared" si="27"/>
        <v>0</v>
      </c>
      <c r="FZ227" s="39"/>
      <c r="GA227" s="8"/>
      <c r="GB227" s="39" t="str">
        <f>'Route 23'!D21</f>
        <v>_</v>
      </c>
      <c r="GC227" s="39"/>
      <c r="GD227" s="39"/>
      <c r="GE227" s="39"/>
      <c r="GF227" s="39"/>
      <c r="GG227" s="52" t="b">
        <f t="shared" si="28"/>
        <v>0</v>
      </c>
      <c r="GH227" s="39"/>
      <c r="GI227" s="8"/>
      <c r="GJ227" s="39" t="str">
        <f>'Route 24'!D21</f>
        <v>_</v>
      </c>
      <c r="GK227" s="39"/>
      <c r="GL227" s="39"/>
      <c r="GM227" s="39"/>
      <c r="GN227" s="39"/>
      <c r="GO227" s="52" t="b">
        <f t="shared" si="29"/>
        <v>0</v>
      </c>
      <c r="GP227" s="39"/>
      <c r="GQ227" s="8"/>
      <c r="GR227" s="39" t="str">
        <f>'Route 25'!D21</f>
        <v>_</v>
      </c>
      <c r="GS227" s="39"/>
      <c r="GT227" s="39"/>
      <c r="GU227" s="39"/>
      <c r="GV227" s="39"/>
      <c r="GW227" s="52" t="b">
        <f t="shared" si="30"/>
        <v>0</v>
      </c>
      <c r="GX227" s="39"/>
      <c r="GY227" s="8"/>
      <c r="GZ227" s="39" t="str">
        <f>'Route 26'!D21</f>
        <v>_</v>
      </c>
      <c r="HA227" s="39"/>
      <c r="HB227" s="39"/>
      <c r="HC227" s="39"/>
      <c r="HD227" s="39"/>
      <c r="HE227" s="52" t="b">
        <f t="shared" si="31"/>
        <v>0</v>
      </c>
      <c r="HF227" s="39"/>
      <c r="HG227" s="8"/>
      <c r="HH227" s="39" t="str">
        <f>'Route 27'!D21</f>
        <v>_</v>
      </c>
      <c r="HI227" s="39"/>
      <c r="HJ227" s="39"/>
      <c r="HK227" s="39"/>
      <c r="HL227" s="39"/>
      <c r="HM227" s="52" t="b">
        <f t="shared" si="32"/>
        <v>0</v>
      </c>
      <c r="HN227" s="39"/>
      <c r="HO227" s="8"/>
      <c r="HP227" s="39" t="str">
        <f>'Route 28'!D21</f>
        <v>_</v>
      </c>
      <c r="HQ227" s="39"/>
      <c r="HR227" s="39"/>
      <c r="HS227" s="39"/>
      <c r="HT227" s="39"/>
      <c r="HU227" s="52" t="b">
        <f t="shared" si="33"/>
        <v>0</v>
      </c>
      <c r="HV227" s="39"/>
      <c r="HW227" s="8"/>
      <c r="HX227" s="39" t="str">
        <f>'Route 29'!D21</f>
        <v>_</v>
      </c>
      <c r="HY227" s="39"/>
      <c r="HZ227" s="39"/>
      <c r="IA227" s="39"/>
      <c r="IB227" s="39"/>
      <c r="IC227" s="52" t="b">
        <f t="shared" si="34"/>
        <v>0</v>
      </c>
      <c r="ID227" s="39"/>
      <c r="IE227" s="8"/>
      <c r="IF227" s="39" t="str">
        <f>'Route 30'!D21</f>
        <v>_</v>
      </c>
      <c r="IG227" s="39"/>
      <c r="IH227" s="39"/>
      <c r="II227" s="39"/>
      <c r="IJ227" s="39"/>
      <c r="IK227" s="52" t="b">
        <f t="shared" si="35"/>
        <v>0</v>
      </c>
    </row>
    <row r="228" spans="1:245" ht="12.75" x14ac:dyDescent="0.2">
      <c r="A228" s="8"/>
      <c r="B228" s="39" t="str">
        <f>'Route 1'!D22</f>
        <v>_</v>
      </c>
      <c r="C228" s="39"/>
      <c r="D228" s="39"/>
      <c r="E228" s="39"/>
      <c r="F228" s="39"/>
      <c r="G228" s="52" t="b">
        <f t="shared" si="6"/>
        <v>0</v>
      </c>
      <c r="H228" s="39">
        <f>UK244</f>
        <v>0</v>
      </c>
      <c r="I228" s="8"/>
      <c r="J228" s="39" t="str">
        <f>'Route 2'!D22</f>
        <v>_</v>
      </c>
      <c r="K228" s="39"/>
      <c r="L228" s="39"/>
      <c r="M228" s="39"/>
      <c r="N228" s="39"/>
      <c r="O228" s="39"/>
      <c r="P228" s="39"/>
      <c r="Q228" s="39"/>
      <c r="R228" s="39"/>
      <c r="S228" s="39"/>
      <c r="T228" s="39"/>
      <c r="U228" s="52" t="b">
        <f t="shared" si="7"/>
        <v>0</v>
      </c>
      <c r="V228" s="39"/>
      <c r="W228" s="8"/>
      <c r="X228" s="39" t="str">
        <f>'Route 3'!D22</f>
        <v>_</v>
      </c>
      <c r="Y228" s="39"/>
      <c r="Z228" s="39"/>
      <c r="AA228" s="39"/>
      <c r="AB228" s="39"/>
      <c r="AC228" s="52" t="b">
        <f t="shared" si="8"/>
        <v>0</v>
      </c>
      <c r="AD228" s="39"/>
      <c r="AE228" s="8"/>
      <c r="AF228" s="39" t="str">
        <f>'Route 4'!D22</f>
        <v>_</v>
      </c>
      <c r="AG228" s="39"/>
      <c r="AH228" s="39"/>
      <c r="AI228" s="39"/>
      <c r="AJ228" s="39"/>
      <c r="AK228" s="52" t="b">
        <f t="shared" si="9"/>
        <v>0</v>
      </c>
      <c r="AL228" s="39"/>
      <c r="AM228" s="8"/>
      <c r="AN228" s="39" t="str">
        <f>'Route 5'!D22</f>
        <v>_</v>
      </c>
      <c r="AO228" s="39"/>
      <c r="AP228" s="39"/>
      <c r="AQ228" s="39"/>
      <c r="AR228" s="39"/>
      <c r="AS228" s="52" t="b">
        <f t="shared" si="10"/>
        <v>0</v>
      </c>
      <c r="AT228" s="39"/>
      <c r="AU228" s="8"/>
      <c r="AV228" s="39" t="str">
        <f>'Route 6'!D22</f>
        <v>_</v>
      </c>
      <c r="AW228" s="39"/>
      <c r="AX228" s="39"/>
      <c r="AY228" s="39"/>
      <c r="AZ228" s="39"/>
      <c r="BA228" s="52" t="b">
        <f t="shared" si="11"/>
        <v>0</v>
      </c>
      <c r="BB228" s="39"/>
      <c r="BC228" s="8"/>
      <c r="BD228" s="39" t="str">
        <f>'Route 7'!D22</f>
        <v>_</v>
      </c>
      <c r="BE228" s="39"/>
      <c r="BF228" s="39"/>
      <c r="BG228" s="39"/>
      <c r="BH228" s="39"/>
      <c r="BI228" s="52" t="b">
        <f t="shared" si="12"/>
        <v>0</v>
      </c>
      <c r="BJ228" s="39"/>
      <c r="BK228" s="8"/>
      <c r="BL228" s="39" t="str">
        <f>'Route 8'!D22</f>
        <v>_</v>
      </c>
      <c r="BM228" s="39"/>
      <c r="BN228" s="39"/>
      <c r="BO228" s="39"/>
      <c r="BP228" s="39"/>
      <c r="BQ228" s="52" t="b">
        <f t="shared" si="13"/>
        <v>0</v>
      </c>
      <c r="BR228" s="39"/>
      <c r="BS228" s="8"/>
      <c r="BT228" s="39" t="str">
        <f>'Route 9'!D22</f>
        <v>_</v>
      </c>
      <c r="BU228" s="39"/>
      <c r="BV228" s="39"/>
      <c r="BW228" s="39"/>
      <c r="BX228" s="39"/>
      <c r="BY228" s="52" t="b">
        <f t="shared" si="14"/>
        <v>0</v>
      </c>
      <c r="BZ228" s="39"/>
      <c r="CA228" s="8"/>
      <c r="CB228" s="39" t="str">
        <f>'Route 10'!D22</f>
        <v>_</v>
      </c>
      <c r="CC228" s="39"/>
      <c r="CD228" s="39"/>
      <c r="CE228" s="39"/>
      <c r="CF228" s="39"/>
      <c r="CG228" s="52" t="b">
        <f t="shared" si="15"/>
        <v>0</v>
      </c>
      <c r="CH228" s="39"/>
      <c r="CI228" s="8"/>
      <c r="CJ228" s="39" t="str">
        <f>'Route 11'!D22</f>
        <v>_</v>
      </c>
      <c r="CK228" s="39"/>
      <c r="CL228" s="39"/>
      <c r="CM228" s="39"/>
      <c r="CN228" s="39"/>
      <c r="CO228" s="52" t="b">
        <f t="shared" si="16"/>
        <v>0</v>
      </c>
      <c r="CP228" s="39"/>
      <c r="CQ228" s="8"/>
      <c r="CR228" s="39" t="str">
        <f>'Route 12'!D22</f>
        <v>_</v>
      </c>
      <c r="CS228" s="39"/>
      <c r="CT228" s="39"/>
      <c r="CU228" s="39"/>
      <c r="CV228" s="39"/>
      <c r="CW228" s="52" t="b">
        <f t="shared" si="17"/>
        <v>0</v>
      </c>
      <c r="CX228" s="39"/>
      <c r="CY228" s="8"/>
      <c r="CZ228" s="39" t="str">
        <f>'Route 13'!D22</f>
        <v>_</v>
      </c>
      <c r="DA228" s="39"/>
      <c r="DB228" s="39"/>
      <c r="DC228" s="39"/>
      <c r="DD228" s="39"/>
      <c r="DE228" s="52" t="b">
        <f t="shared" si="18"/>
        <v>0</v>
      </c>
      <c r="DF228" s="39"/>
      <c r="DG228" s="8"/>
      <c r="DH228" s="39" t="str">
        <f>'Route 14'!D22</f>
        <v>_</v>
      </c>
      <c r="DI228" s="39"/>
      <c r="DJ228" s="39"/>
      <c r="DK228" s="39"/>
      <c r="DL228" s="39"/>
      <c r="DM228" s="52" t="b">
        <f t="shared" si="19"/>
        <v>0</v>
      </c>
      <c r="DN228" s="39"/>
      <c r="DO228" s="8"/>
      <c r="DP228" s="39" t="str">
        <f>'Route 15'!D22</f>
        <v>_</v>
      </c>
      <c r="DQ228" s="39"/>
      <c r="DR228" s="39"/>
      <c r="DS228" s="39"/>
      <c r="DT228" s="39"/>
      <c r="DU228" s="52" t="b">
        <f t="shared" si="20"/>
        <v>0</v>
      </c>
      <c r="DV228" s="39"/>
      <c r="DW228" s="8"/>
      <c r="DX228" s="39" t="str">
        <f>'Route 16'!D22</f>
        <v>_</v>
      </c>
      <c r="DY228" s="39"/>
      <c r="DZ228" s="39"/>
      <c r="EA228" s="39"/>
      <c r="EB228" s="39"/>
      <c r="EC228" s="52" t="b">
        <f t="shared" si="21"/>
        <v>0</v>
      </c>
      <c r="ED228" s="39"/>
      <c r="EE228" s="8"/>
      <c r="EF228" s="39" t="str">
        <f>'Route 17'!D22</f>
        <v>_</v>
      </c>
      <c r="EG228" s="39"/>
      <c r="EH228" s="39"/>
      <c r="EI228" s="39"/>
      <c r="EJ228" s="39"/>
      <c r="EK228" s="52" t="b">
        <f t="shared" si="22"/>
        <v>0</v>
      </c>
      <c r="EL228" s="39"/>
      <c r="EM228" s="8"/>
      <c r="EN228" s="39" t="str">
        <f>'Route 18'!D22</f>
        <v>_</v>
      </c>
      <c r="EO228" s="39"/>
      <c r="EP228" s="39"/>
      <c r="EQ228" s="39"/>
      <c r="ER228" s="39"/>
      <c r="ES228" s="52" t="b">
        <f t="shared" si="23"/>
        <v>0</v>
      </c>
      <c r="ET228" s="39"/>
      <c r="EU228" s="8"/>
      <c r="EV228" s="39" t="str">
        <f>'Route 19'!D22</f>
        <v>_</v>
      </c>
      <c r="EW228" s="39"/>
      <c r="EX228" s="39"/>
      <c r="EY228" s="39"/>
      <c r="EZ228" s="39"/>
      <c r="FA228" s="52" t="b">
        <f t="shared" si="24"/>
        <v>0</v>
      </c>
      <c r="FB228" s="39"/>
      <c r="FC228" s="8"/>
      <c r="FD228" s="39" t="str">
        <f>'Route 20'!D22</f>
        <v>_</v>
      </c>
      <c r="FE228" s="39"/>
      <c r="FF228" s="39"/>
      <c r="FG228" s="39"/>
      <c r="FH228" s="39"/>
      <c r="FI228" s="52" t="b">
        <f t="shared" si="25"/>
        <v>0</v>
      </c>
      <c r="FJ228" s="39"/>
      <c r="FK228" s="8"/>
      <c r="FL228" s="39" t="str">
        <f>'Route 21'!D22</f>
        <v>_</v>
      </c>
      <c r="FM228" s="39"/>
      <c r="FN228" s="39"/>
      <c r="FO228" s="39"/>
      <c r="FP228" s="39"/>
      <c r="FQ228" s="52" t="b">
        <f t="shared" si="26"/>
        <v>0</v>
      </c>
      <c r="FR228" s="39"/>
      <c r="FS228" s="8"/>
      <c r="FT228" s="39" t="str">
        <f>'Route 22'!D22</f>
        <v>_</v>
      </c>
      <c r="FU228" s="39"/>
      <c r="FV228" s="39"/>
      <c r="FW228" s="39"/>
      <c r="FX228" s="39"/>
      <c r="FY228" s="52" t="b">
        <f t="shared" si="27"/>
        <v>0</v>
      </c>
      <c r="FZ228" s="39"/>
      <c r="GA228" s="8"/>
      <c r="GB228" s="39" t="str">
        <f>'Route 23'!D22</f>
        <v>_</v>
      </c>
      <c r="GC228" s="39"/>
      <c r="GD228" s="39"/>
      <c r="GE228" s="39"/>
      <c r="GF228" s="39"/>
      <c r="GG228" s="52" t="b">
        <f t="shared" si="28"/>
        <v>0</v>
      </c>
      <c r="GH228" s="39"/>
      <c r="GI228" s="8"/>
      <c r="GJ228" s="39" t="str">
        <f>'Route 24'!D22</f>
        <v>_</v>
      </c>
      <c r="GK228" s="39"/>
      <c r="GL228" s="39"/>
      <c r="GM228" s="39"/>
      <c r="GN228" s="39"/>
      <c r="GO228" s="52" t="b">
        <f t="shared" si="29"/>
        <v>0</v>
      </c>
      <c r="GP228" s="39"/>
      <c r="GQ228" s="8"/>
      <c r="GR228" s="39" t="str">
        <f>'Route 25'!D22</f>
        <v>_</v>
      </c>
      <c r="GS228" s="39"/>
      <c r="GT228" s="39"/>
      <c r="GU228" s="39"/>
      <c r="GV228" s="39"/>
      <c r="GW228" s="52" t="b">
        <f t="shared" si="30"/>
        <v>0</v>
      </c>
      <c r="GX228" s="39"/>
      <c r="GY228" s="8"/>
      <c r="GZ228" s="39" t="str">
        <f>'Route 26'!D22</f>
        <v>_</v>
      </c>
      <c r="HA228" s="39"/>
      <c r="HB228" s="39"/>
      <c r="HC228" s="39"/>
      <c r="HD228" s="39"/>
      <c r="HE228" s="52" t="b">
        <f t="shared" si="31"/>
        <v>0</v>
      </c>
      <c r="HF228" s="39"/>
      <c r="HG228" s="8"/>
      <c r="HH228" s="39" t="str">
        <f>'Route 27'!D22</f>
        <v>_</v>
      </c>
      <c r="HI228" s="39"/>
      <c r="HJ228" s="39"/>
      <c r="HK228" s="39"/>
      <c r="HL228" s="39"/>
      <c r="HM228" s="52" t="b">
        <f t="shared" si="32"/>
        <v>0</v>
      </c>
      <c r="HN228" s="39"/>
      <c r="HO228" s="8"/>
      <c r="HP228" s="39" t="str">
        <f>'Route 28'!D22</f>
        <v>_</v>
      </c>
      <c r="HQ228" s="39"/>
      <c r="HR228" s="39"/>
      <c r="HS228" s="39"/>
      <c r="HT228" s="39"/>
      <c r="HU228" s="52" t="b">
        <f t="shared" si="33"/>
        <v>0</v>
      </c>
      <c r="HV228" s="39"/>
      <c r="HW228" s="8"/>
      <c r="HX228" s="39" t="str">
        <f>'Route 29'!D22</f>
        <v>_</v>
      </c>
      <c r="HY228" s="39"/>
      <c r="HZ228" s="39"/>
      <c r="IA228" s="39"/>
      <c r="IB228" s="39"/>
      <c r="IC228" s="52" t="b">
        <f t="shared" si="34"/>
        <v>0</v>
      </c>
      <c r="ID228" s="39"/>
      <c r="IE228" s="8"/>
      <c r="IF228" s="39" t="str">
        <f>'Route 30'!D22</f>
        <v>_</v>
      </c>
      <c r="IG228" s="39"/>
      <c r="IH228" s="39"/>
      <c r="II228" s="39"/>
      <c r="IJ228" s="39"/>
      <c r="IK228" s="52" t="b">
        <f t="shared" si="35"/>
        <v>0</v>
      </c>
    </row>
    <row r="229" spans="1:245" ht="12.75" x14ac:dyDescent="0.2">
      <c r="A229" s="8"/>
      <c r="B229" s="39" t="str">
        <f>'Route 1'!D23</f>
        <v>_</v>
      </c>
      <c r="C229" s="39"/>
      <c r="D229" s="39"/>
      <c r="E229" s="39"/>
      <c r="F229" s="39"/>
      <c r="G229" s="52" t="b">
        <f t="shared" si="6"/>
        <v>0</v>
      </c>
      <c r="H229" s="39">
        <f>US244</f>
        <v>0</v>
      </c>
      <c r="I229" s="8"/>
      <c r="J229" s="39" t="str">
        <f>'Route 2'!D23</f>
        <v>_</v>
      </c>
      <c r="K229" s="39"/>
      <c r="L229" s="39"/>
      <c r="M229" s="39"/>
      <c r="N229" s="39"/>
      <c r="O229" s="39"/>
      <c r="P229" s="39"/>
      <c r="Q229" s="39"/>
      <c r="R229" s="39"/>
      <c r="S229" s="39"/>
      <c r="T229" s="39"/>
      <c r="U229" s="52" t="b">
        <f t="shared" si="7"/>
        <v>0</v>
      </c>
      <c r="V229" s="39"/>
      <c r="W229" s="8"/>
      <c r="X229" s="39" t="str">
        <f>'Route 3'!D23</f>
        <v>_</v>
      </c>
      <c r="Y229" s="39"/>
      <c r="Z229" s="39"/>
      <c r="AA229" s="39"/>
      <c r="AB229" s="39"/>
      <c r="AC229" s="52" t="b">
        <f t="shared" si="8"/>
        <v>0</v>
      </c>
      <c r="AD229" s="39"/>
      <c r="AE229" s="8"/>
      <c r="AF229" s="39" t="str">
        <f>'Route 4'!D23</f>
        <v>_</v>
      </c>
      <c r="AG229" s="39"/>
      <c r="AH229" s="39"/>
      <c r="AI229" s="39"/>
      <c r="AJ229" s="39"/>
      <c r="AK229" s="52" t="b">
        <f t="shared" si="9"/>
        <v>0</v>
      </c>
      <c r="AL229" s="39"/>
      <c r="AM229" s="8"/>
      <c r="AN229" s="39" t="str">
        <f>'Route 5'!D23</f>
        <v>_</v>
      </c>
      <c r="AO229" s="39"/>
      <c r="AP229" s="39"/>
      <c r="AQ229" s="39"/>
      <c r="AR229" s="39"/>
      <c r="AS229" s="52" t="b">
        <f t="shared" si="10"/>
        <v>0</v>
      </c>
      <c r="AT229" s="39"/>
      <c r="AU229" s="8"/>
      <c r="AV229" s="39" t="str">
        <f>'Route 6'!D23</f>
        <v>_</v>
      </c>
      <c r="AW229" s="39"/>
      <c r="AX229" s="39"/>
      <c r="AY229" s="39"/>
      <c r="AZ229" s="39"/>
      <c r="BA229" s="52" t="b">
        <f t="shared" si="11"/>
        <v>0</v>
      </c>
      <c r="BB229" s="39"/>
      <c r="BC229" s="8"/>
      <c r="BD229" s="39" t="str">
        <f>'Route 7'!D23</f>
        <v>_</v>
      </c>
      <c r="BE229" s="39"/>
      <c r="BF229" s="39"/>
      <c r="BG229" s="39"/>
      <c r="BH229" s="39"/>
      <c r="BI229" s="52" t="b">
        <f t="shared" si="12"/>
        <v>0</v>
      </c>
      <c r="BJ229" s="39"/>
      <c r="BK229" s="8"/>
      <c r="BL229" s="39" t="str">
        <f>'Route 8'!D23</f>
        <v>_</v>
      </c>
      <c r="BM229" s="39"/>
      <c r="BN229" s="39"/>
      <c r="BO229" s="39"/>
      <c r="BP229" s="39"/>
      <c r="BQ229" s="52" t="b">
        <f t="shared" si="13"/>
        <v>0</v>
      </c>
      <c r="BR229" s="39"/>
      <c r="BS229" s="8"/>
      <c r="BT229" s="39" t="str">
        <f>'Route 9'!D23</f>
        <v>_</v>
      </c>
      <c r="BU229" s="39"/>
      <c r="BV229" s="39"/>
      <c r="BW229" s="39"/>
      <c r="BX229" s="39"/>
      <c r="BY229" s="52" t="b">
        <f t="shared" si="14"/>
        <v>0</v>
      </c>
      <c r="BZ229" s="39"/>
      <c r="CA229" s="8"/>
      <c r="CB229" s="39" t="str">
        <f>'Route 10'!D23</f>
        <v>_</v>
      </c>
      <c r="CC229" s="39"/>
      <c r="CD229" s="39"/>
      <c r="CE229" s="39"/>
      <c r="CF229" s="39"/>
      <c r="CG229" s="52" t="b">
        <f t="shared" si="15"/>
        <v>0</v>
      </c>
      <c r="CH229" s="39"/>
      <c r="CI229" s="8"/>
      <c r="CJ229" s="39" t="str">
        <f>'Route 11'!D23</f>
        <v>_</v>
      </c>
      <c r="CK229" s="39"/>
      <c r="CL229" s="39"/>
      <c r="CM229" s="39"/>
      <c r="CN229" s="39"/>
      <c r="CO229" s="52" t="b">
        <f t="shared" si="16"/>
        <v>0</v>
      </c>
      <c r="CP229" s="39"/>
      <c r="CQ229" s="8"/>
      <c r="CR229" s="39" t="str">
        <f>'Route 12'!D23</f>
        <v>_</v>
      </c>
      <c r="CS229" s="39"/>
      <c r="CT229" s="39"/>
      <c r="CU229" s="39"/>
      <c r="CV229" s="39"/>
      <c r="CW229" s="52" t="b">
        <f t="shared" si="17"/>
        <v>0</v>
      </c>
      <c r="CX229" s="39"/>
      <c r="CY229" s="8"/>
      <c r="CZ229" s="39" t="str">
        <f>'Route 13'!D23</f>
        <v>_</v>
      </c>
      <c r="DA229" s="39"/>
      <c r="DB229" s="39"/>
      <c r="DC229" s="39"/>
      <c r="DD229" s="39"/>
      <c r="DE229" s="52" t="b">
        <f t="shared" si="18"/>
        <v>0</v>
      </c>
      <c r="DF229" s="39"/>
      <c r="DG229" s="8"/>
      <c r="DH229" s="39" t="str">
        <f>'Route 14'!D23</f>
        <v>_</v>
      </c>
      <c r="DI229" s="39"/>
      <c r="DJ229" s="39"/>
      <c r="DK229" s="39"/>
      <c r="DL229" s="39"/>
      <c r="DM229" s="52" t="b">
        <f t="shared" si="19"/>
        <v>0</v>
      </c>
      <c r="DN229" s="39"/>
      <c r="DO229" s="8"/>
      <c r="DP229" s="39" t="str">
        <f>'Route 15'!D23</f>
        <v>_</v>
      </c>
      <c r="DQ229" s="39"/>
      <c r="DR229" s="39"/>
      <c r="DS229" s="39"/>
      <c r="DT229" s="39"/>
      <c r="DU229" s="52" t="b">
        <f t="shared" si="20"/>
        <v>0</v>
      </c>
      <c r="DV229" s="39"/>
      <c r="DW229" s="8"/>
      <c r="DX229" s="39" t="str">
        <f>'Route 16'!D23</f>
        <v>_</v>
      </c>
      <c r="DY229" s="39"/>
      <c r="DZ229" s="39"/>
      <c r="EA229" s="39"/>
      <c r="EB229" s="39"/>
      <c r="EC229" s="52" t="b">
        <f t="shared" si="21"/>
        <v>0</v>
      </c>
      <c r="ED229" s="39"/>
      <c r="EE229" s="8"/>
      <c r="EF229" s="39" t="str">
        <f>'Route 17'!D23</f>
        <v>_</v>
      </c>
      <c r="EG229" s="39"/>
      <c r="EH229" s="39"/>
      <c r="EI229" s="39"/>
      <c r="EJ229" s="39"/>
      <c r="EK229" s="52" t="b">
        <f t="shared" si="22"/>
        <v>0</v>
      </c>
      <c r="EL229" s="39"/>
      <c r="EM229" s="8"/>
      <c r="EN229" s="39" t="str">
        <f>'Route 18'!D23</f>
        <v>_</v>
      </c>
      <c r="EO229" s="39"/>
      <c r="EP229" s="39"/>
      <c r="EQ229" s="39"/>
      <c r="ER229" s="39"/>
      <c r="ES229" s="52" t="b">
        <f t="shared" si="23"/>
        <v>0</v>
      </c>
      <c r="ET229" s="39"/>
      <c r="EU229" s="8"/>
      <c r="EV229" s="39" t="str">
        <f>'Route 19'!D23</f>
        <v>_</v>
      </c>
      <c r="EW229" s="39"/>
      <c r="EX229" s="39"/>
      <c r="EY229" s="39"/>
      <c r="EZ229" s="39"/>
      <c r="FA229" s="52" t="b">
        <f t="shared" si="24"/>
        <v>0</v>
      </c>
      <c r="FB229" s="39"/>
      <c r="FC229" s="8"/>
      <c r="FD229" s="39" t="str">
        <f>'Route 20'!D23</f>
        <v>_</v>
      </c>
      <c r="FE229" s="39"/>
      <c r="FF229" s="39"/>
      <c r="FG229" s="39"/>
      <c r="FH229" s="39"/>
      <c r="FI229" s="52" t="b">
        <f t="shared" si="25"/>
        <v>0</v>
      </c>
      <c r="FJ229" s="39"/>
      <c r="FK229" s="8"/>
      <c r="FL229" s="39" t="str">
        <f>'Route 21'!D23</f>
        <v>_</v>
      </c>
      <c r="FM229" s="39"/>
      <c r="FN229" s="39"/>
      <c r="FO229" s="39"/>
      <c r="FP229" s="39"/>
      <c r="FQ229" s="52" t="b">
        <f t="shared" si="26"/>
        <v>0</v>
      </c>
      <c r="FR229" s="39"/>
      <c r="FS229" s="8"/>
      <c r="FT229" s="39" t="str">
        <f>'Route 22'!D23</f>
        <v>_</v>
      </c>
      <c r="FU229" s="39"/>
      <c r="FV229" s="39"/>
      <c r="FW229" s="39"/>
      <c r="FX229" s="39"/>
      <c r="FY229" s="52" t="b">
        <f t="shared" si="27"/>
        <v>0</v>
      </c>
      <c r="FZ229" s="39"/>
      <c r="GA229" s="8"/>
      <c r="GB229" s="39" t="str">
        <f>'Route 23'!D23</f>
        <v>_</v>
      </c>
      <c r="GC229" s="39"/>
      <c r="GD229" s="39"/>
      <c r="GE229" s="39"/>
      <c r="GF229" s="39"/>
      <c r="GG229" s="52" t="b">
        <f t="shared" si="28"/>
        <v>0</v>
      </c>
      <c r="GH229" s="39"/>
      <c r="GI229" s="8"/>
      <c r="GJ229" s="39" t="str">
        <f>'Route 24'!D23</f>
        <v>_</v>
      </c>
      <c r="GK229" s="39"/>
      <c r="GL229" s="39"/>
      <c r="GM229" s="39"/>
      <c r="GN229" s="39"/>
      <c r="GO229" s="52" t="b">
        <f t="shared" si="29"/>
        <v>0</v>
      </c>
      <c r="GP229" s="39"/>
      <c r="GQ229" s="8"/>
      <c r="GR229" s="39" t="str">
        <f>'Route 25'!D23</f>
        <v>_</v>
      </c>
      <c r="GS229" s="39"/>
      <c r="GT229" s="39"/>
      <c r="GU229" s="39"/>
      <c r="GV229" s="39"/>
      <c r="GW229" s="52" t="b">
        <f t="shared" si="30"/>
        <v>0</v>
      </c>
      <c r="GX229" s="39"/>
      <c r="GY229" s="8"/>
      <c r="GZ229" s="39" t="str">
        <f>'Route 26'!D23</f>
        <v>_</v>
      </c>
      <c r="HA229" s="39"/>
      <c r="HB229" s="39"/>
      <c r="HC229" s="39"/>
      <c r="HD229" s="39"/>
      <c r="HE229" s="52" t="b">
        <f t="shared" si="31"/>
        <v>0</v>
      </c>
      <c r="HF229" s="39"/>
      <c r="HG229" s="8"/>
      <c r="HH229" s="39" t="str">
        <f>'Route 27'!D23</f>
        <v>_</v>
      </c>
      <c r="HI229" s="39"/>
      <c r="HJ229" s="39"/>
      <c r="HK229" s="39"/>
      <c r="HL229" s="39"/>
      <c r="HM229" s="52" t="b">
        <f t="shared" si="32"/>
        <v>0</v>
      </c>
      <c r="HN229" s="39"/>
      <c r="HO229" s="8"/>
      <c r="HP229" s="39" t="str">
        <f>'Route 28'!D23</f>
        <v>_</v>
      </c>
      <c r="HQ229" s="39"/>
      <c r="HR229" s="39"/>
      <c r="HS229" s="39"/>
      <c r="HT229" s="39"/>
      <c r="HU229" s="52" t="b">
        <f t="shared" si="33"/>
        <v>0</v>
      </c>
      <c r="HV229" s="39"/>
      <c r="HW229" s="8"/>
      <c r="HX229" s="39" t="str">
        <f>'Route 29'!D23</f>
        <v>_</v>
      </c>
      <c r="HY229" s="39"/>
      <c r="HZ229" s="39"/>
      <c r="IA229" s="39"/>
      <c r="IB229" s="39"/>
      <c r="IC229" s="52" t="b">
        <f t="shared" si="34"/>
        <v>0</v>
      </c>
      <c r="ID229" s="39"/>
      <c r="IE229" s="8"/>
      <c r="IF229" s="39" t="str">
        <f>'Route 30'!D23</f>
        <v>_</v>
      </c>
      <c r="IG229" s="39"/>
      <c r="IH229" s="39"/>
      <c r="II229" s="39"/>
      <c r="IJ229" s="39"/>
      <c r="IK229" s="52" t="b">
        <f t="shared" si="35"/>
        <v>0</v>
      </c>
    </row>
    <row r="230" spans="1:245" ht="12.75" x14ac:dyDescent="0.2">
      <c r="A230" s="8"/>
      <c r="B230" s="39" t="str">
        <f>'Route 1'!D24</f>
        <v>_</v>
      </c>
      <c r="C230" s="39"/>
      <c r="D230" s="39"/>
      <c r="E230" s="39"/>
      <c r="F230" s="39"/>
      <c r="G230" s="52" t="b">
        <f t="shared" si="6"/>
        <v>0</v>
      </c>
      <c r="H230" s="39">
        <f>VA244</f>
        <v>0</v>
      </c>
      <c r="I230" s="8"/>
      <c r="J230" s="39" t="str">
        <f>'Route 2'!D24</f>
        <v>_</v>
      </c>
      <c r="K230" s="39"/>
      <c r="L230" s="39"/>
      <c r="M230" s="39"/>
      <c r="N230" s="39"/>
      <c r="O230" s="39"/>
      <c r="P230" s="39"/>
      <c r="Q230" s="39"/>
      <c r="R230" s="39"/>
      <c r="S230" s="39"/>
      <c r="T230" s="39"/>
      <c r="U230" s="52" t="b">
        <f t="shared" si="7"/>
        <v>0</v>
      </c>
      <c r="V230" s="39"/>
      <c r="W230" s="8"/>
      <c r="X230" s="39" t="str">
        <f>'Route 3'!D24</f>
        <v>_</v>
      </c>
      <c r="Y230" s="39"/>
      <c r="Z230" s="39"/>
      <c r="AA230" s="39"/>
      <c r="AB230" s="39"/>
      <c r="AC230" s="52" t="b">
        <f t="shared" si="8"/>
        <v>0</v>
      </c>
      <c r="AD230" s="39"/>
      <c r="AE230" s="8"/>
      <c r="AF230" s="39" t="str">
        <f>'Route 4'!D24</f>
        <v>_</v>
      </c>
      <c r="AG230" s="39"/>
      <c r="AH230" s="39"/>
      <c r="AI230" s="39"/>
      <c r="AJ230" s="39"/>
      <c r="AK230" s="52" t="b">
        <f t="shared" si="9"/>
        <v>0</v>
      </c>
      <c r="AL230" s="39"/>
      <c r="AM230" s="8"/>
      <c r="AN230" s="39" t="str">
        <f>'Route 5'!D24</f>
        <v>_</v>
      </c>
      <c r="AO230" s="39"/>
      <c r="AP230" s="39"/>
      <c r="AQ230" s="39"/>
      <c r="AR230" s="39"/>
      <c r="AS230" s="52" t="b">
        <f t="shared" si="10"/>
        <v>0</v>
      </c>
      <c r="AT230" s="39"/>
      <c r="AU230" s="8"/>
      <c r="AV230" s="39" t="str">
        <f>'Route 6'!D24</f>
        <v>_</v>
      </c>
      <c r="AW230" s="39"/>
      <c r="AX230" s="39"/>
      <c r="AY230" s="39"/>
      <c r="AZ230" s="39"/>
      <c r="BA230" s="52" t="b">
        <f t="shared" si="11"/>
        <v>0</v>
      </c>
      <c r="BB230" s="39"/>
      <c r="BC230" s="8"/>
      <c r="BD230" s="39" t="str">
        <f>'Route 7'!D24</f>
        <v>_</v>
      </c>
      <c r="BE230" s="39"/>
      <c r="BF230" s="39"/>
      <c r="BG230" s="39"/>
      <c r="BH230" s="39"/>
      <c r="BI230" s="52" t="b">
        <f t="shared" si="12"/>
        <v>0</v>
      </c>
      <c r="BJ230" s="39"/>
      <c r="BK230" s="8"/>
      <c r="BL230" s="39" t="str">
        <f>'Route 8'!D24</f>
        <v>_</v>
      </c>
      <c r="BM230" s="39"/>
      <c r="BN230" s="39"/>
      <c r="BO230" s="39"/>
      <c r="BP230" s="39"/>
      <c r="BQ230" s="52" t="b">
        <f t="shared" si="13"/>
        <v>0</v>
      </c>
      <c r="BR230" s="39"/>
      <c r="BS230" s="8"/>
      <c r="BT230" s="39" t="str">
        <f>'Route 9'!D24</f>
        <v>_</v>
      </c>
      <c r="BU230" s="39"/>
      <c r="BV230" s="39"/>
      <c r="BW230" s="39"/>
      <c r="BX230" s="39"/>
      <c r="BY230" s="52" t="b">
        <f t="shared" si="14"/>
        <v>0</v>
      </c>
      <c r="BZ230" s="39"/>
      <c r="CA230" s="8"/>
      <c r="CB230" s="39" t="str">
        <f>'Route 10'!D24</f>
        <v>_</v>
      </c>
      <c r="CC230" s="39"/>
      <c r="CD230" s="39"/>
      <c r="CE230" s="39"/>
      <c r="CF230" s="39"/>
      <c r="CG230" s="52" t="b">
        <f t="shared" si="15"/>
        <v>0</v>
      </c>
      <c r="CH230" s="39"/>
      <c r="CI230" s="8"/>
      <c r="CJ230" s="39" t="str">
        <f>'Route 11'!D24</f>
        <v>_</v>
      </c>
      <c r="CK230" s="39"/>
      <c r="CL230" s="39"/>
      <c r="CM230" s="39"/>
      <c r="CN230" s="39"/>
      <c r="CO230" s="52" t="b">
        <f t="shared" si="16"/>
        <v>0</v>
      </c>
      <c r="CP230" s="39"/>
      <c r="CQ230" s="8"/>
      <c r="CR230" s="39" t="str">
        <f>'Route 12'!D24</f>
        <v>_</v>
      </c>
      <c r="CS230" s="39"/>
      <c r="CT230" s="39"/>
      <c r="CU230" s="39"/>
      <c r="CV230" s="39"/>
      <c r="CW230" s="52" t="b">
        <f t="shared" si="17"/>
        <v>0</v>
      </c>
      <c r="CX230" s="39"/>
      <c r="CY230" s="8"/>
      <c r="CZ230" s="39" t="str">
        <f>'Route 13'!D24</f>
        <v>_</v>
      </c>
      <c r="DA230" s="39"/>
      <c r="DB230" s="39"/>
      <c r="DC230" s="39"/>
      <c r="DD230" s="39"/>
      <c r="DE230" s="52" t="b">
        <f t="shared" si="18"/>
        <v>0</v>
      </c>
      <c r="DF230" s="39"/>
      <c r="DG230" s="8"/>
      <c r="DH230" s="39" t="str">
        <f>'Route 14'!D24</f>
        <v>_</v>
      </c>
      <c r="DI230" s="39"/>
      <c r="DJ230" s="39"/>
      <c r="DK230" s="39"/>
      <c r="DL230" s="39"/>
      <c r="DM230" s="52" t="b">
        <f t="shared" si="19"/>
        <v>0</v>
      </c>
      <c r="DN230" s="39"/>
      <c r="DO230" s="8"/>
      <c r="DP230" s="39" t="str">
        <f>'Route 15'!D24</f>
        <v>_</v>
      </c>
      <c r="DQ230" s="39"/>
      <c r="DR230" s="39"/>
      <c r="DS230" s="39"/>
      <c r="DT230" s="39"/>
      <c r="DU230" s="52" t="b">
        <f t="shared" si="20"/>
        <v>0</v>
      </c>
      <c r="DV230" s="39"/>
      <c r="DW230" s="8"/>
      <c r="DX230" s="39" t="str">
        <f>'Route 16'!D24</f>
        <v>_</v>
      </c>
      <c r="DY230" s="39"/>
      <c r="DZ230" s="39"/>
      <c r="EA230" s="39"/>
      <c r="EB230" s="39"/>
      <c r="EC230" s="52" t="b">
        <f t="shared" si="21"/>
        <v>0</v>
      </c>
      <c r="ED230" s="39"/>
      <c r="EE230" s="8"/>
      <c r="EF230" s="39" t="str">
        <f>'Route 17'!D24</f>
        <v>_</v>
      </c>
      <c r="EG230" s="39"/>
      <c r="EH230" s="39"/>
      <c r="EI230" s="39"/>
      <c r="EJ230" s="39"/>
      <c r="EK230" s="52" t="b">
        <f t="shared" si="22"/>
        <v>0</v>
      </c>
      <c r="EL230" s="39"/>
      <c r="EM230" s="8"/>
      <c r="EN230" s="39" t="str">
        <f>'Route 18'!D24</f>
        <v>_</v>
      </c>
      <c r="EO230" s="39"/>
      <c r="EP230" s="39"/>
      <c r="EQ230" s="39"/>
      <c r="ER230" s="39"/>
      <c r="ES230" s="52" t="b">
        <f t="shared" si="23"/>
        <v>0</v>
      </c>
      <c r="ET230" s="39"/>
      <c r="EU230" s="8"/>
      <c r="EV230" s="39" t="str">
        <f>'Route 19'!D24</f>
        <v>_</v>
      </c>
      <c r="EW230" s="39"/>
      <c r="EX230" s="39"/>
      <c r="EY230" s="39"/>
      <c r="EZ230" s="39"/>
      <c r="FA230" s="52" t="b">
        <f t="shared" si="24"/>
        <v>0</v>
      </c>
      <c r="FB230" s="39"/>
      <c r="FC230" s="8"/>
      <c r="FD230" s="39" t="str">
        <f>'Route 20'!D24</f>
        <v>_</v>
      </c>
      <c r="FE230" s="39"/>
      <c r="FF230" s="39"/>
      <c r="FG230" s="39"/>
      <c r="FH230" s="39"/>
      <c r="FI230" s="52" t="b">
        <f t="shared" si="25"/>
        <v>0</v>
      </c>
      <c r="FJ230" s="39"/>
      <c r="FK230" s="8"/>
      <c r="FL230" s="39" t="str">
        <f>'Route 21'!D24</f>
        <v>_</v>
      </c>
      <c r="FM230" s="39"/>
      <c r="FN230" s="39"/>
      <c r="FO230" s="39"/>
      <c r="FP230" s="39"/>
      <c r="FQ230" s="52" t="b">
        <f t="shared" si="26"/>
        <v>0</v>
      </c>
      <c r="FR230" s="39"/>
      <c r="FS230" s="8"/>
      <c r="FT230" s="39" t="str">
        <f>'Route 22'!D24</f>
        <v>_</v>
      </c>
      <c r="FU230" s="39"/>
      <c r="FV230" s="39"/>
      <c r="FW230" s="39"/>
      <c r="FX230" s="39"/>
      <c r="FY230" s="52" t="b">
        <f t="shared" si="27"/>
        <v>0</v>
      </c>
      <c r="FZ230" s="39"/>
      <c r="GA230" s="8"/>
      <c r="GB230" s="39" t="str">
        <f>'Route 23'!D24</f>
        <v>_</v>
      </c>
      <c r="GC230" s="39"/>
      <c r="GD230" s="39"/>
      <c r="GE230" s="39"/>
      <c r="GF230" s="39"/>
      <c r="GG230" s="52" t="b">
        <f t="shared" si="28"/>
        <v>0</v>
      </c>
      <c r="GH230" s="39"/>
      <c r="GI230" s="8"/>
      <c r="GJ230" s="39" t="str">
        <f>'Route 24'!D24</f>
        <v>_</v>
      </c>
      <c r="GK230" s="39"/>
      <c r="GL230" s="39"/>
      <c r="GM230" s="39"/>
      <c r="GN230" s="39"/>
      <c r="GO230" s="52" t="b">
        <f t="shared" si="29"/>
        <v>0</v>
      </c>
      <c r="GP230" s="39"/>
      <c r="GQ230" s="8"/>
      <c r="GR230" s="39" t="str">
        <f>'Route 25'!D24</f>
        <v>_</v>
      </c>
      <c r="GS230" s="39"/>
      <c r="GT230" s="39"/>
      <c r="GU230" s="39"/>
      <c r="GV230" s="39"/>
      <c r="GW230" s="52" t="b">
        <f t="shared" si="30"/>
        <v>0</v>
      </c>
      <c r="GX230" s="39"/>
      <c r="GY230" s="8"/>
      <c r="GZ230" s="39" t="str">
        <f>'Route 26'!D24</f>
        <v>_</v>
      </c>
      <c r="HA230" s="39"/>
      <c r="HB230" s="39"/>
      <c r="HC230" s="39"/>
      <c r="HD230" s="39"/>
      <c r="HE230" s="52" t="b">
        <f t="shared" si="31"/>
        <v>0</v>
      </c>
      <c r="HF230" s="39"/>
      <c r="HG230" s="8"/>
      <c r="HH230" s="39" t="str">
        <f>'Route 27'!D24</f>
        <v>_</v>
      </c>
      <c r="HI230" s="39"/>
      <c r="HJ230" s="39"/>
      <c r="HK230" s="39"/>
      <c r="HL230" s="39"/>
      <c r="HM230" s="52" t="b">
        <f t="shared" si="32"/>
        <v>0</v>
      </c>
      <c r="HN230" s="39"/>
      <c r="HO230" s="8"/>
      <c r="HP230" s="39" t="str">
        <f>'Route 28'!D24</f>
        <v>_</v>
      </c>
      <c r="HQ230" s="39"/>
      <c r="HR230" s="39"/>
      <c r="HS230" s="39"/>
      <c r="HT230" s="39"/>
      <c r="HU230" s="52" t="b">
        <f t="shared" si="33"/>
        <v>0</v>
      </c>
      <c r="HV230" s="39"/>
      <c r="HW230" s="8"/>
      <c r="HX230" s="39" t="str">
        <f>'Route 29'!D24</f>
        <v>_</v>
      </c>
      <c r="HY230" s="39"/>
      <c r="HZ230" s="39"/>
      <c r="IA230" s="39"/>
      <c r="IB230" s="39"/>
      <c r="IC230" s="52" t="b">
        <f t="shared" si="34"/>
        <v>0</v>
      </c>
      <c r="ID230" s="39"/>
      <c r="IE230" s="8"/>
      <c r="IF230" s="39" t="str">
        <f>'Route 30'!D24</f>
        <v>_</v>
      </c>
      <c r="IG230" s="39"/>
      <c r="IH230" s="39"/>
      <c r="II230" s="39"/>
      <c r="IJ230" s="39"/>
      <c r="IK230" s="52" t="b">
        <f t="shared" si="35"/>
        <v>0</v>
      </c>
    </row>
    <row r="231" spans="1:245" ht="12.75" x14ac:dyDescent="0.2">
      <c r="A231" s="8"/>
      <c r="B231" s="39" t="str">
        <f>'Route 1'!D25</f>
        <v>_</v>
      </c>
      <c r="C231" s="39"/>
      <c r="D231" s="39"/>
      <c r="E231" s="39"/>
      <c r="F231" s="39"/>
      <c r="G231" s="52" t="b">
        <f t="shared" si="6"/>
        <v>0</v>
      </c>
      <c r="H231" s="39">
        <f>VI244</f>
        <v>0</v>
      </c>
      <c r="I231" s="8"/>
      <c r="J231" s="39" t="str">
        <f>'Route 2'!D25</f>
        <v>_</v>
      </c>
      <c r="K231" s="39"/>
      <c r="L231" s="39"/>
      <c r="M231" s="39"/>
      <c r="N231" s="39"/>
      <c r="O231" s="39"/>
      <c r="P231" s="39"/>
      <c r="Q231" s="39"/>
      <c r="R231" s="39"/>
      <c r="S231" s="39"/>
      <c r="T231" s="39"/>
      <c r="U231" s="52" t="b">
        <f t="shared" si="7"/>
        <v>0</v>
      </c>
      <c r="V231" s="39"/>
      <c r="W231" s="8"/>
      <c r="X231" s="39" t="str">
        <f>'Route 3'!D25</f>
        <v>_</v>
      </c>
      <c r="Y231" s="39"/>
      <c r="Z231" s="39"/>
      <c r="AA231" s="39"/>
      <c r="AB231" s="39"/>
      <c r="AC231" s="52" t="b">
        <f t="shared" si="8"/>
        <v>0</v>
      </c>
      <c r="AD231" s="39"/>
      <c r="AE231" s="8"/>
      <c r="AF231" s="39" t="str">
        <f>'Route 4'!D25</f>
        <v>_</v>
      </c>
      <c r="AG231" s="39"/>
      <c r="AH231" s="39"/>
      <c r="AI231" s="39"/>
      <c r="AJ231" s="39"/>
      <c r="AK231" s="52" t="b">
        <f t="shared" si="9"/>
        <v>0</v>
      </c>
      <c r="AL231" s="39"/>
      <c r="AM231" s="8"/>
      <c r="AN231" s="39" t="str">
        <f>'Route 5'!D25</f>
        <v>_</v>
      </c>
      <c r="AO231" s="39"/>
      <c r="AP231" s="39"/>
      <c r="AQ231" s="39"/>
      <c r="AR231" s="39"/>
      <c r="AS231" s="52" t="b">
        <f t="shared" si="10"/>
        <v>0</v>
      </c>
      <c r="AT231" s="39"/>
      <c r="AU231" s="8"/>
      <c r="AV231" s="39" t="str">
        <f>'Route 6'!D25</f>
        <v>_</v>
      </c>
      <c r="AW231" s="39"/>
      <c r="AX231" s="39"/>
      <c r="AY231" s="39"/>
      <c r="AZ231" s="39"/>
      <c r="BA231" s="52" t="b">
        <f t="shared" si="11"/>
        <v>0</v>
      </c>
      <c r="BB231" s="39"/>
      <c r="BC231" s="8"/>
      <c r="BD231" s="39" t="str">
        <f>'Route 7'!D25</f>
        <v>_</v>
      </c>
      <c r="BE231" s="39"/>
      <c r="BF231" s="39"/>
      <c r="BG231" s="39"/>
      <c r="BH231" s="39"/>
      <c r="BI231" s="52" t="b">
        <f t="shared" si="12"/>
        <v>0</v>
      </c>
      <c r="BJ231" s="39"/>
      <c r="BK231" s="8"/>
      <c r="BL231" s="39" t="str">
        <f>'Route 8'!D25</f>
        <v>_</v>
      </c>
      <c r="BM231" s="39"/>
      <c r="BN231" s="39"/>
      <c r="BO231" s="39"/>
      <c r="BP231" s="39"/>
      <c r="BQ231" s="52" t="b">
        <f t="shared" si="13"/>
        <v>0</v>
      </c>
      <c r="BR231" s="39"/>
      <c r="BS231" s="8"/>
      <c r="BT231" s="39" t="str">
        <f>'Route 9'!D25</f>
        <v>_</v>
      </c>
      <c r="BU231" s="39"/>
      <c r="BV231" s="39"/>
      <c r="BW231" s="39"/>
      <c r="BX231" s="39"/>
      <c r="BY231" s="52" t="b">
        <f t="shared" si="14"/>
        <v>0</v>
      </c>
      <c r="BZ231" s="39"/>
      <c r="CA231" s="8"/>
      <c r="CB231" s="39" t="str">
        <f>'Route 10'!D25</f>
        <v>_</v>
      </c>
      <c r="CC231" s="39"/>
      <c r="CD231" s="39"/>
      <c r="CE231" s="39"/>
      <c r="CF231" s="39"/>
      <c r="CG231" s="52" t="b">
        <f t="shared" si="15"/>
        <v>0</v>
      </c>
      <c r="CH231" s="39"/>
      <c r="CI231" s="8"/>
      <c r="CJ231" s="39" t="str">
        <f>'Route 11'!D25</f>
        <v>_</v>
      </c>
      <c r="CK231" s="39"/>
      <c r="CL231" s="39"/>
      <c r="CM231" s="39"/>
      <c r="CN231" s="39"/>
      <c r="CO231" s="52" t="b">
        <f t="shared" si="16"/>
        <v>0</v>
      </c>
      <c r="CP231" s="39"/>
      <c r="CQ231" s="8"/>
      <c r="CR231" s="39" t="str">
        <f>'Route 12'!D25</f>
        <v>_</v>
      </c>
      <c r="CS231" s="39"/>
      <c r="CT231" s="39"/>
      <c r="CU231" s="39"/>
      <c r="CV231" s="39"/>
      <c r="CW231" s="52" t="b">
        <f t="shared" si="17"/>
        <v>0</v>
      </c>
      <c r="CX231" s="39"/>
      <c r="CY231" s="8"/>
      <c r="CZ231" s="39" t="str">
        <f>'Route 13'!D25</f>
        <v>_</v>
      </c>
      <c r="DA231" s="39"/>
      <c r="DB231" s="39"/>
      <c r="DC231" s="39"/>
      <c r="DD231" s="39"/>
      <c r="DE231" s="52" t="b">
        <f t="shared" si="18"/>
        <v>0</v>
      </c>
      <c r="DF231" s="39"/>
      <c r="DG231" s="8"/>
      <c r="DH231" s="39" t="str">
        <f>'Route 14'!D25</f>
        <v>_</v>
      </c>
      <c r="DI231" s="39"/>
      <c r="DJ231" s="39"/>
      <c r="DK231" s="39"/>
      <c r="DL231" s="39"/>
      <c r="DM231" s="52" t="b">
        <f t="shared" si="19"/>
        <v>0</v>
      </c>
      <c r="DN231" s="39"/>
      <c r="DO231" s="8"/>
      <c r="DP231" s="39" t="str">
        <f>'Route 15'!D25</f>
        <v>_</v>
      </c>
      <c r="DQ231" s="39"/>
      <c r="DR231" s="39"/>
      <c r="DS231" s="39"/>
      <c r="DT231" s="39"/>
      <c r="DU231" s="52" t="b">
        <f t="shared" si="20"/>
        <v>0</v>
      </c>
      <c r="DV231" s="39"/>
      <c r="DW231" s="8"/>
      <c r="DX231" s="39" t="str">
        <f>'Route 16'!D25</f>
        <v>_</v>
      </c>
      <c r="DY231" s="39"/>
      <c r="DZ231" s="39"/>
      <c r="EA231" s="39"/>
      <c r="EB231" s="39"/>
      <c r="EC231" s="52" t="b">
        <f t="shared" si="21"/>
        <v>0</v>
      </c>
      <c r="ED231" s="39"/>
      <c r="EE231" s="8"/>
      <c r="EF231" s="39" t="str">
        <f>'Route 17'!D25</f>
        <v>_</v>
      </c>
      <c r="EG231" s="39"/>
      <c r="EH231" s="39"/>
      <c r="EI231" s="39"/>
      <c r="EJ231" s="39"/>
      <c r="EK231" s="52" t="b">
        <f t="shared" si="22"/>
        <v>0</v>
      </c>
      <c r="EL231" s="39"/>
      <c r="EM231" s="8"/>
      <c r="EN231" s="39" t="str">
        <f>'Route 18'!D25</f>
        <v>_</v>
      </c>
      <c r="EO231" s="39"/>
      <c r="EP231" s="39"/>
      <c r="EQ231" s="39"/>
      <c r="ER231" s="39"/>
      <c r="ES231" s="52" t="b">
        <f t="shared" si="23"/>
        <v>0</v>
      </c>
      <c r="ET231" s="39"/>
      <c r="EU231" s="8"/>
      <c r="EV231" s="39" t="str">
        <f>'Route 19'!D25</f>
        <v>_</v>
      </c>
      <c r="EW231" s="39"/>
      <c r="EX231" s="39"/>
      <c r="EY231" s="39"/>
      <c r="EZ231" s="39"/>
      <c r="FA231" s="52" t="b">
        <f t="shared" si="24"/>
        <v>0</v>
      </c>
      <c r="FB231" s="39"/>
      <c r="FC231" s="8"/>
      <c r="FD231" s="39" t="str">
        <f>'Route 20'!D25</f>
        <v>_</v>
      </c>
      <c r="FE231" s="39"/>
      <c r="FF231" s="39"/>
      <c r="FG231" s="39"/>
      <c r="FH231" s="39"/>
      <c r="FI231" s="52" t="b">
        <f t="shared" si="25"/>
        <v>0</v>
      </c>
      <c r="FJ231" s="39"/>
      <c r="FK231" s="8"/>
      <c r="FL231" s="39" t="str">
        <f>'Route 21'!D25</f>
        <v>_</v>
      </c>
      <c r="FM231" s="39"/>
      <c r="FN231" s="39"/>
      <c r="FO231" s="39"/>
      <c r="FP231" s="39"/>
      <c r="FQ231" s="52" t="b">
        <f t="shared" si="26"/>
        <v>0</v>
      </c>
      <c r="FR231" s="39"/>
      <c r="FS231" s="8"/>
      <c r="FT231" s="39" t="str">
        <f>'Route 22'!D25</f>
        <v>_</v>
      </c>
      <c r="FU231" s="39"/>
      <c r="FV231" s="39"/>
      <c r="FW231" s="39"/>
      <c r="FX231" s="39"/>
      <c r="FY231" s="52" t="b">
        <f t="shared" si="27"/>
        <v>0</v>
      </c>
      <c r="FZ231" s="39"/>
      <c r="GA231" s="8"/>
      <c r="GB231" s="39" t="str">
        <f>'Route 23'!D25</f>
        <v>_</v>
      </c>
      <c r="GC231" s="39"/>
      <c r="GD231" s="39"/>
      <c r="GE231" s="39"/>
      <c r="GF231" s="39"/>
      <c r="GG231" s="52" t="b">
        <f t="shared" si="28"/>
        <v>0</v>
      </c>
      <c r="GH231" s="39"/>
      <c r="GI231" s="8"/>
      <c r="GJ231" s="39" t="str">
        <f>'Route 24'!D25</f>
        <v>_</v>
      </c>
      <c r="GK231" s="39"/>
      <c r="GL231" s="39"/>
      <c r="GM231" s="39"/>
      <c r="GN231" s="39"/>
      <c r="GO231" s="52" t="b">
        <f t="shared" si="29"/>
        <v>0</v>
      </c>
      <c r="GP231" s="39"/>
      <c r="GQ231" s="8"/>
      <c r="GR231" s="39" t="str">
        <f>'Route 25'!D25</f>
        <v>_</v>
      </c>
      <c r="GS231" s="39"/>
      <c r="GT231" s="39"/>
      <c r="GU231" s="39"/>
      <c r="GV231" s="39"/>
      <c r="GW231" s="52" t="b">
        <f t="shared" si="30"/>
        <v>0</v>
      </c>
      <c r="GX231" s="39"/>
      <c r="GY231" s="8"/>
      <c r="GZ231" s="39" t="str">
        <f>'Route 26'!D25</f>
        <v>_</v>
      </c>
      <c r="HA231" s="39"/>
      <c r="HB231" s="39"/>
      <c r="HC231" s="39"/>
      <c r="HD231" s="39"/>
      <c r="HE231" s="52" t="b">
        <f t="shared" si="31"/>
        <v>0</v>
      </c>
      <c r="HF231" s="39"/>
      <c r="HG231" s="8"/>
      <c r="HH231" s="39" t="str">
        <f>'Route 27'!D25</f>
        <v>_</v>
      </c>
      <c r="HI231" s="39"/>
      <c r="HJ231" s="39"/>
      <c r="HK231" s="39"/>
      <c r="HL231" s="39"/>
      <c r="HM231" s="52" t="b">
        <f t="shared" si="32"/>
        <v>0</v>
      </c>
      <c r="HN231" s="39"/>
      <c r="HO231" s="8"/>
      <c r="HP231" s="39" t="str">
        <f>'Route 28'!D25</f>
        <v>_</v>
      </c>
      <c r="HQ231" s="39"/>
      <c r="HR231" s="39"/>
      <c r="HS231" s="39"/>
      <c r="HT231" s="39"/>
      <c r="HU231" s="52" t="b">
        <f t="shared" si="33"/>
        <v>0</v>
      </c>
      <c r="HV231" s="39"/>
      <c r="HW231" s="8"/>
      <c r="HX231" s="39" t="str">
        <f>'Route 29'!D25</f>
        <v>_</v>
      </c>
      <c r="HY231" s="39"/>
      <c r="HZ231" s="39"/>
      <c r="IA231" s="39"/>
      <c r="IB231" s="39"/>
      <c r="IC231" s="52" t="b">
        <f t="shared" si="34"/>
        <v>0</v>
      </c>
      <c r="ID231" s="39"/>
      <c r="IE231" s="8"/>
      <c r="IF231" s="39" t="str">
        <f>'Route 30'!D25</f>
        <v>_</v>
      </c>
      <c r="IG231" s="39"/>
      <c r="IH231" s="39"/>
      <c r="II231" s="39"/>
      <c r="IJ231" s="39"/>
      <c r="IK231" s="52" t="b">
        <f t="shared" si="35"/>
        <v>0</v>
      </c>
    </row>
    <row r="232" spans="1:245" ht="12.75" x14ac:dyDescent="0.2">
      <c r="A232" s="8"/>
      <c r="B232" s="39" t="str">
        <f>'Route 1'!D26</f>
        <v>_</v>
      </c>
      <c r="C232" s="39"/>
      <c r="D232" s="39"/>
      <c r="E232" s="39"/>
      <c r="F232" s="39"/>
      <c r="G232" s="52" t="b">
        <f t="shared" si="6"/>
        <v>0</v>
      </c>
      <c r="H232" s="39">
        <f>VQ244</f>
        <v>0</v>
      </c>
      <c r="I232" s="8"/>
      <c r="J232" s="39" t="str">
        <f>'Route 2'!D26</f>
        <v>_</v>
      </c>
      <c r="K232" s="39"/>
      <c r="L232" s="39"/>
      <c r="M232" s="39"/>
      <c r="N232" s="39"/>
      <c r="O232" s="39"/>
      <c r="P232" s="39"/>
      <c r="Q232" s="39"/>
      <c r="R232" s="39"/>
      <c r="S232" s="39"/>
      <c r="T232" s="39"/>
      <c r="U232" s="52" t="b">
        <f t="shared" si="7"/>
        <v>0</v>
      </c>
      <c r="V232" s="39"/>
      <c r="W232" s="8"/>
      <c r="X232" s="39" t="str">
        <f>'Route 3'!D26</f>
        <v>_</v>
      </c>
      <c r="Y232" s="39"/>
      <c r="Z232" s="39"/>
      <c r="AA232" s="39"/>
      <c r="AB232" s="39"/>
      <c r="AC232" s="52" t="b">
        <f t="shared" si="8"/>
        <v>0</v>
      </c>
      <c r="AD232" s="39"/>
      <c r="AE232" s="8"/>
      <c r="AF232" s="39" t="str">
        <f>'Route 4'!D26</f>
        <v>_</v>
      </c>
      <c r="AG232" s="39"/>
      <c r="AH232" s="39"/>
      <c r="AI232" s="39"/>
      <c r="AJ232" s="39"/>
      <c r="AK232" s="52" t="b">
        <f t="shared" si="9"/>
        <v>0</v>
      </c>
      <c r="AL232" s="39"/>
      <c r="AM232" s="8"/>
      <c r="AN232" s="39" t="str">
        <f>'Route 5'!D26</f>
        <v>_</v>
      </c>
      <c r="AO232" s="39"/>
      <c r="AP232" s="39"/>
      <c r="AQ232" s="39"/>
      <c r="AR232" s="39"/>
      <c r="AS232" s="52" t="b">
        <f t="shared" si="10"/>
        <v>0</v>
      </c>
      <c r="AT232" s="39"/>
      <c r="AU232" s="8"/>
      <c r="AV232" s="39" t="str">
        <f>'Route 6'!D26</f>
        <v>_</v>
      </c>
      <c r="AW232" s="39"/>
      <c r="AX232" s="39"/>
      <c r="AY232" s="39"/>
      <c r="AZ232" s="39"/>
      <c r="BA232" s="52" t="b">
        <f t="shared" si="11"/>
        <v>0</v>
      </c>
      <c r="BB232" s="39"/>
      <c r="BC232" s="8"/>
      <c r="BD232" s="39" t="str">
        <f>'Route 7'!D26</f>
        <v>_</v>
      </c>
      <c r="BE232" s="39"/>
      <c r="BF232" s="39"/>
      <c r="BG232" s="39"/>
      <c r="BH232" s="39"/>
      <c r="BI232" s="52" t="b">
        <f t="shared" si="12"/>
        <v>0</v>
      </c>
      <c r="BJ232" s="39"/>
      <c r="BK232" s="8"/>
      <c r="BL232" s="39" t="str">
        <f>'Route 8'!D26</f>
        <v>_</v>
      </c>
      <c r="BM232" s="39"/>
      <c r="BN232" s="39"/>
      <c r="BO232" s="39"/>
      <c r="BP232" s="39"/>
      <c r="BQ232" s="52" t="b">
        <f t="shared" si="13"/>
        <v>0</v>
      </c>
      <c r="BR232" s="39"/>
      <c r="BS232" s="8"/>
      <c r="BT232" s="39" t="str">
        <f>'Route 9'!D26</f>
        <v>_</v>
      </c>
      <c r="BU232" s="39"/>
      <c r="BV232" s="39"/>
      <c r="BW232" s="39"/>
      <c r="BX232" s="39"/>
      <c r="BY232" s="52" t="b">
        <f t="shared" si="14"/>
        <v>0</v>
      </c>
      <c r="BZ232" s="39"/>
      <c r="CA232" s="8"/>
      <c r="CB232" s="39" t="str">
        <f>'Route 10'!D26</f>
        <v>_</v>
      </c>
      <c r="CC232" s="39"/>
      <c r="CD232" s="39"/>
      <c r="CE232" s="39"/>
      <c r="CF232" s="39"/>
      <c r="CG232" s="52" t="b">
        <f t="shared" si="15"/>
        <v>0</v>
      </c>
      <c r="CH232" s="39"/>
      <c r="CI232" s="8"/>
      <c r="CJ232" s="39" t="str">
        <f>'Route 11'!D26</f>
        <v>_</v>
      </c>
      <c r="CK232" s="39"/>
      <c r="CL232" s="39"/>
      <c r="CM232" s="39"/>
      <c r="CN232" s="39"/>
      <c r="CO232" s="52" t="b">
        <f t="shared" si="16"/>
        <v>0</v>
      </c>
      <c r="CP232" s="39"/>
      <c r="CQ232" s="8"/>
      <c r="CR232" s="39" t="str">
        <f>'Route 12'!D26</f>
        <v>_</v>
      </c>
      <c r="CS232" s="39"/>
      <c r="CT232" s="39"/>
      <c r="CU232" s="39"/>
      <c r="CV232" s="39"/>
      <c r="CW232" s="52" t="b">
        <f t="shared" si="17"/>
        <v>0</v>
      </c>
      <c r="CX232" s="39"/>
      <c r="CY232" s="8"/>
      <c r="CZ232" s="39" t="str">
        <f>'Route 13'!D26</f>
        <v>_</v>
      </c>
      <c r="DA232" s="39"/>
      <c r="DB232" s="39"/>
      <c r="DC232" s="39"/>
      <c r="DD232" s="39"/>
      <c r="DE232" s="52" t="b">
        <f t="shared" si="18"/>
        <v>0</v>
      </c>
      <c r="DF232" s="39"/>
      <c r="DG232" s="8"/>
      <c r="DH232" s="39" t="str">
        <f>'Route 14'!D26</f>
        <v>_</v>
      </c>
      <c r="DI232" s="39"/>
      <c r="DJ232" s="39"/>
      <c r="DK232" s="39"/>
      <c r="DL232" s="39"/>
      <c r="DM232" s="52" t="b">
        <f t="shared" si="19"/>
        <v>0</v>
      </c>
      <c r="DN232" s="39"/>
      <c r="DO232" s="8"/>
      <c r="DP232" s="39" t="str">
        <f>'Route 15'!D26</f>
        <v>_</v>
      </c>
      <c r="DQ232" s="39"/>
      <c r="DR232" s="39"/>
      <c r="DS232" s="39"/>
      <c r="DT232" s="39"/>
      <c r="DU232" s="52" t="b">
        <f t="shared" si="20"/>
        <v>0</v>
      </c>
      <c r="DV232" s="39"/>
      <c r="DW232" s="8"/>
      <c r="DX232" s="39" t="str">
        <f>'Route 16'!D26</f>
        <v>_</v>
      </c>
      <c r="DY232" s="39"/>
      <c r="DZ232" s="39"/>
      <c r="EA232" s="39"/>
      <c r="EB232" s="39"/>
      <c r="EC232" s="52" t="b">
        <f t="shared" si="21"/>
        <v>0</v>
      </c>
      <c r="ED232" s="39"/>
      <c r="EE232" s="8"/>
      <c r="EF232" s="39" t="str">
        <f>'Route 17'!D26</f>
        <v>_</v>
      </c>
      <c r="EG232" s="39"/>
      <c r="EH232" s="39"/>
      <c r="EI232" s="39"/>
      <c r="EJ232" s="39"/>
      <c r="EK232" s="52" t="b">
        <f t="shared" si="22"/>
        <v>0</v>
      </c>
      <c r="EL232" s="39"/>
      <c r="EM232" s="8"/>
      <c r="EN232" s="39" t="str">
        <f>'Route 18'!D26</f>
        <v>_</v>
      </c>
      <c r="EO232" s="39"/>
      <c r="EP232" s="39"/>
      <c r="EQ232" s="39"/>
      <c r="ER232" s="39"/>
      <c r="ES232" s="52" t="b">
        <f t="shared" si="23"/>
        <v>0</v>
      </c>
      <c r="ET232" s="39"/>
      <c r="EU232" s="8"/>
      <c r="EV232" s="39" t="str">
        <f>'Route 19'!D26</f>
        <v>_</v>
      </c>
      <c r="EW232" s="39"/>
      <c r="EX232" s="39"/>
      <c r="EY232" s="39"/>
      <c r="EZ232" s="39"/>
      <c r="FA232" s="52" t="b">
        <f t="shared" si="24"/>
        <v>0</v>
      </c>
      <c r="FB232" s="39"/>
      <c r="FC232" s="8"/>
      <c r="FD232" s="39" t="str">
        <f>'Route 20'!D26</f>
        <v>_</v>
      </c>
      <c r="FE232" s="39"/>
      <c r="FF232" s="39"/>
      <c r="FG232" s="39"/>
      <c r="FH232" s="39"/>
      <c r="FI232" s="52" t="b">
        <f t="shared" si="25"/>
        <v>0</v>
      </c>
      <c r="FJ232" s="39"/>
      <c r="FK232" s="8"/>
      <c r="FL232" s="39" t="str">
        <f>'Route 21'!D26</f>
        <v>_</v>
      </c>
      <c r="FM232" s="39"/>
      <c r="FN232" s="39"/>
      <c r="FO232" s="39"/>
      <c r="FP232" s="39"/>
      <c r="FQ232" s="52" t="b">
        <f t="shared" si="26"/>
        <v>0</v>
      </c>
      <c r="FR232" s="39"/>
      <c r="FS232" s="8"/>
      <c r="FT232" s="39" t="str">
        <f>'Route 22'!D26</f>
        <v>_</v>
      </c>
      <c r="FU232" s="39"/>
      <c r="FV232" s="39"/>
      <c r="FW232" s="39"/>
      <c r="FX232" s="39"/>
      <c r="FY232" s="52" t="b">
        <f t="shared" si="27"/>
        <v>0</v>
      </c>
      <c r="FZ232" s="39"/>
      <c r="GA232" s="8"/>
      <c r="GB232" s="39" t="str">
        <f>'Route 23'!D26</f>
        <v>_</v>
      </c>
      <c r="GC232" s="39"/>
      <c r="GD232" s="39"/>
      <c r="GE232" s="39"/>
      <c r="GF232" s="39"/>
      <c r="GG232" s="52" t="b">
        <f t="shared" si="28"/>
        <v>0</v>
      </c>
      <c r="GH232" s="39"/>
      <c r="GI232" s="8"/>
      <c r="GJ232" s="39" t="str">
        <f>'Route 24'!D26</f>
        <v>_</v>
      </c>
      <c r="GK232" s="39"/>
      <c r="GL232" s="39"/>
      <c r="GM232" s="39"/>
      <c r="GN232" s="39"/>
      <c r="GO232" s="52" t="b">
        <f t="shared" si="29"/>
        <v>0</v>
      </c>
      <c r="GP232" s="39"/>
      <c r="GQ232" s="8"/>
      <c r="GR232" s="39" t="str">
        <f>'Route 25'!D26</f>
        <v>_</v>
      </c>
      <c r="GS232" s="39"/>
      <c r="GT232" s="39"/>
      <c r="GU232" s="39"/>
      <c r="GV232" s="39"/>
      <c r="GW232" s="52" t="b">
        <f t="shared" si="30"/>
        <v>0</v>
      </c>
      <c r="GX232" s="39"/>
      <c r="GY232" s="8"/>
      <c r="GZ232" s="39" t="str">
        <f>'Route 26'!D26</f>
        <v>_</v>
      </c>
      <c r="HA232" s="39"/>
      <c r="HB232" s="39"/>
      <c r="HC232" s="39"/>
      <c r="HD232" s="39"/>
      <c r="HE232" s="52" t="b">
        <f t="shared" si="31"/>
        <v>0</v>
      </c>
      <c r="HF232" s="39"/>
      <c r="HG232" s="8"/>
      <c r="HH232" s="39" t="str">
        <f>'Route 27'!D26</f>
        <v>_</v>
      </c>
      <c r="HI232" s="39"/>
      <c r="HJ232" s="39"/>
      <c r="HK232" s="39"/>
      <c r="HL232" s="39"/>
      <c r="HM232" s="52" t="b">
        <f t="shared" si="32"/>
        <v>0</v>
      </c>
      <c r="HN232" s="39"/>
      <c r="HO232" s="8"/>
      <c r="HP232" s="39" t="str">
        <f>'Route 28'!D26</f>
        <v>_</v>
      </c>
      <c r="HQ232" s="39"/>
      <c r="HR232" s="39"/>
      <c r="HS232" s="39"/>
      <c r="HT232" s="39"/>
      <c r="HU232" s="52" t="b">
        <f t="shared" si="33"/>
        <v>0</v>
      </c>
      <c r="HV232" s="39"/>
      <c r="HW232" s="8"/>
      <c r="HX232" s="39" t="str">
        <f>'Route 29'!D26</f>
        <v>_</v>
      </c>
      <c r="HY232" s="39"/>
      <c r="HZ232" s="39"/>
      <c r="IA232" s="39"/>
      <c r="IB232" s="39"/>
      <c r="IC232" s="52" t="b">
        <f t="shared" si="34"/>
        <v>0</v>
      </c>
      <c r="ID232" s="39"/>
      <c r="IE232" s="8"/>
      <c r="IF232" s="39" t="str">
        <f>'Route 30'!D26</f>
        <v>_</v>
      </c>
      <c r="IG232" s="39"/>
      <c r="IH232" s="39"/>
      <c r="II232" s="39"/>
      <c r="IJ232" s="39"/>
      <c r="IK232" s="52" t="b">
        <f t="shared" si="35"/>
        <v>0</v>
      </c>
    </row>
    <row r="233" spans="1:245" ht="12.75" x14ac:dyDescent="0.2">
      <c r="A233" s="8"/>
      <c r="B233" s="39" t="str">
        <f>'Route 1'!D27</f>
        <v>_</v>
      </c>
      <c r="C233" s="39"/>
      <c r="D233" s="39"/>
      <c r="E233" s="39"/>
      <c r="F233" s="39"/>
      <c r="G233" s="52" t="b">
        <f t="shared" si="6"/>
        <v>0</v>
      </c>
      <c r="H233" s="39">
        <f>VY244</f>
        <v>0</v>
      </c>
      <c r="I233" s="8"/>
      <c r="J233" s="39" t="str">
        <f>'Route 2'!D27</f>
        <v>_</v>
      </c>
      <c r="K233" s="39"/>
      <c r="L233" s="39"/>
      <c r="M233" s="39"/>
      <c r="N233" s="39"/>
      <c r="O233" s="39"/>
      <c r="P233" s="39"/>
      <c r="Q233" s="39"/>
      <c r="R233" s="39"/>
      <c r="S233" s="39"/>
      <c r="T233" s="39"/>
      <c r="U233" s="52" t="b">
        <f t="shared" si="7"/>
        <v>0</v>
      </c>
      <c r="V233" s="39"/>
      <c r="W233" s="8"/>
      <c r="X233" s="39" t="str">
        <f>'Route 3'!D27</f>
        <v>_</v>
      </c>
      <c r="Y233" s="39"/>
      <c r="Z233" s="39"/>
      <c r="AA233" s="39"/>
      <c r="AB233" s="39"/>
      <c r="AC233" s="52" t="b">
        <f t="shared" si="8"/>
        <v>0</v>
      </c>
      <c r="AD233" s="39"/>
      <c r="AE233" s="8"/>
      <c r="AF233" s="39" t="str">
        <f>'Route 4'!D27</f>
        <v>_</v>
      </c>
      <c r="AG233" s="39"/>
      <c r="AH233" s="39"/>
      <c r="AI233" s="39"/>
      <c r="AJ233" s="39"/>
      <c r="AK233" s="52" t="b">
        <f t="shared" si="9"/>
        <v>0</v>
      </c>
      <c r="AL233" s="39"/>
      <c r="AM233" s="8"/>
      <c r="AN233" s="39" t="str">
        <f>'Route 5'!D27</f>
        <v>_</v>
      </c>
      <c r="AO233" s="39"/>
      <c r="AP233" s="39"/>
      <c r="AQ233" s="39"/>
      <c r="AR233" s="39"/>
      <c r="AS233" s="52" t="b">
        <f t="shared" si="10"/>
        <v>0</v>
      </c>
      <c r="AT233" s="39"/>
      <c r="AU233" s="8"/>
      <c r="AV233" s="39" t="str">
        <f>'Route 6'!D27</f>
        <v>_</v>
      </c>
      <c r="AW233" s="39"/>
      <c r="AX233" s="39"/>
      <c r="AY233" s="39"/>
      <c r="AZ233" s="39"/>
      <c r="BA233" s="52" t="b">
        <f t="shared" si="11"/>
        <v>0</v>
      </c>
      <c r="BB233" s="39"/>
      <c r="BC233" s="8"/>
      <c r="BD233" s="39" t="str">
        <f>'Route 7'!D27</f>
        <v>_</v>
      </c>
      <c r="BE233" s="39"/>
      <c r="BF233" s="39"/>
      <c r="BG233" s="39"/>
      <c r="BH233" s="39"/>
      <c r="BI233" s="52" t="b">
        <f t="shared" si="12"/>
        <v>0</v>
      </c>
      <c r="BJ233" s="39"/>
      <c r="BK233" s="8"/>
      <c r="BL233" s="39" t="str">
        <f>'Route 8'!D27</f>
        <v>_</v>
      </c>
      <c r="BM233" s="39"/>
      <c r="BN233" s="39"/>
      <c r="BO233" s="39"/>
      <c r="BP233" s="39"/>
      <c r="BQ233" s="52" t="b">
        <f t="shared" si="13"/>
        <v>0</v>
      </c>
      <c r="BR233" s="39"/>
      <c r="BS233" s="8"/>
      <c r="BT233" s="39" t="str">
        <f>'Route 9'!D27</f>
        <v>_</v>
      </c>
      <c r="BU233" s="39"/>
      <c r="BV233" s="39"/>
      <c r="BW233" s="39"/>
      <c r="BX233" s="39"/>
      <c r="BY233" s="52" t="b">
        <f t="shared" si="14"/>
        <v>0</v>
      </c>
      <c r="BZ233" s="39"/>
      <c r="CA233" s="8"/>
      <c r="CB233" s="39" t="str">
        <f>'Route 10'!D27</f>
        <v>_</v>
      </c>
      <c r="CC233" s="39"/>
      <c r="CD233" s="39"/>
      <c r="CE233" s="39"/>
      <c r="CF233" s="39"/>
      <c r="CG233" s="52" t="b">
        <f t="shared" si="15"/>
        <v>0</v>
      </c>
      <c r="CH233" s="39"/>
      <c r="CI233" s="8"/>
      <c r="CJ233" s="39" t="str">
        <f>'Route 11'!D27</f>
        <v>_</v>
      </c>
      <c r="CK233" s="39"/>
      <c r="CL233" s="39"/>
      <c r="CM233" s="39"/>
      <c r="CN233" s="39"/>
      <c r="CO233" s="52" t="b">
        <f t="shared" si="16"/>
        <v>0</v>
      </c>
      <c r="CP233" s="39"/>
      <c r="CQ233" s="8"/>
      <c r="CR233" s="39" t="str">
        <f>'Route 12'!D27</f>
        <v>_</v>
      </c>
      <c r="CS233" s="39"/>
      <c r="CT233" s="39"/>
      <c r="CU233" s="39"/>
      <c r="CV233" s="39"/>
      <c r="CW233" s="52" t="b">
        <f t="shared" si="17"/>
        <v>0</v>
      </c>
      <c r="CX233" s="39"/>
      <c r="CY233" s="8"/>
      <c r="CZ233" s="39" t="str">
        <f>'Route 13'!D27</f>
        <v>_</v>
      </c>
      <c r="DA233" s="39"/>
      <c r="DB233" s="39"/>
      <c r="DC233" s="39"/>
      <c r="DD233" s="39"/>
      <c r="DE233" s="52" t="b">
        <f t="shared" si="18"/>
        <v>0</v>
      </c>
      <c r="DF233" s="39"/>
      <c r="DG233" s="8"/>
      <c r="DH233" s="39" t="str">
        <f>'Route 14'!D27</f>
        <v>_</v>
      </c>
      <c r="DI233" s="39"/>
      <c r="DJ233" s="39"/>
      <c r="DK233" s="39"/>
      <c r="DL233" s="39"/>
      <c r="DM233" s="52" t="b">
        <f t="shared" si="19"/>
        <v>0</v>
      </c>
      <c r="DN233" s="39"/>
      <c r="DO233" s="8"/>
      <c r="DP233" s="39" t="str">
        <f>'Route 15'!D27</f>
        <v>_</v>
      </c>
      <c r="DQ233" s="39"/>
      <c r="DR233" s="39"/>
      <c r="DS233" s="39"/>
      <c r="DT233" s="39"/>
      <c r="DU233" s="52" t="b">
        <f t="shared" si="20"/>
        <v>0</v>
      </c>
      <c r="DV233" s="39"/>
      <c r="DW233" s="8"/>
      <c r="DX233" s="39" t="str">
        <f>'Route 16'!D27</f>
        <v>_</v>
      </c>
      <c r="DY233" s="39"/>
      <c r="DZ233" s="39"/>
      <c r="EA233" s="39"/>
      <c r="EB233" s="39"/>
      <c r="EC233" s="52" t="b">
        <f t="shared" si="21"/>
        <v>0</v>
      </c>
      <c r="ED233" s="39"/>
      <c r="EE233" s="8"/>
      <c r="EF233" s="39" t="str">
        <f>'Route 17'!D27</f>
        <v>_</v>
      </c>
      <c r="EG233" s="39"/>
      <c r="EH233" s="39"/>
      <c r="EI233" s="39"/>
      <c r="EJ233" s="39"/>
      <c r="EK233" s="52" t="b">
        <f t="shared" si="22"/>
        <v>0</v>
      </c>
      <c r="EL233" s="39"/>
      <c r="EM233" s="8"/>
      <c r="EN233" s="39" t="str">
        <f>'Route 18'!D27</f>
        <v>_</v>
      </c>
      <c r="EO233" s="39"/>
      <c r="EP233" s="39"/>
      <c r="EQ233" s="39"/>
      <c r="ER233" s="39"/>
      <c r="ES233" s="52" t="b">
        <f t="shared" si="23"/>
        <v>0</v>
      </c>
      <c r="ET233" s="39"/>
      <c r="EU233" s="8"/>
      <c r="EV233" s="39" t="str">
        <f>'Route 19'!D27</f>
        <v>_</v>
      </c>
      <c r="EW233" s="39"/>
      <c r="EX233" s="39"/>
      <c r="EY233" s="39"/>
      <c r="EZ233" s="39"/>
      <c r="FA233" s="52" t="b">
        <f t="shared" si="24"/>
        <v>0</v>
      </c>
      <c r="FB233" s="39"/>
      <c r="FC233" s="8"/>
      <c r="FD233" s="39" t="str">
        <f>'Route 20'!D27</f>
        <v>_</v>
      </c>
      <c r="FE233" s="39"/>
      <c r="FF233" s="39"/>
      <c r="FG233" s="39"/>
      <c r="FH233" s="39"/>
      <c r="FI233" s="52" t="b">
        <f t="shared" si="25"/>
        <v>0</v>
      </c>
      <c r="FJ233" s="39"/>
      <c r="FK233" s="8"/>
      <c r="FL233" s="39" t="str">
        <f>'Route 21'!D27</f>
        <v>_</v>
      </c>
      <c r="FM233" s="39"/>
      <c r="FN233" s="39"/>
      <c r="FO233" s="39"/>
      <c r="FP233" s="39"/>
      <c r="FQ233" s="52" t="b">
        <f t="shared" si="26"/>
        <v>0</v>
      </c>
      <c r="FR233" s="39"/>
      <c r="FS233" s="8"/>
      <c r="FT233" s="39" t="str">
        <f>'Route 22'!D27</f>
        <v>_</v>
      </c>
      <c r="FU233" s="39"/>
      <c r="FV233" s="39"/>
      <c r="FW233" s="39"/>
      <c r="FX233" s="39"/>
      <c r="FY233" s="52" t="b">
        <f t="shared" si="27"/>
        <v>0</v>
      </c>
      <c r="FZ233" s="39"/>
      <c r="GA233" s="8"/>
      <c r="GB233" s="39" t="str">
        <f>'Route 23'!D27</f>
        <v>_</v>
      </c>
      <c r="GC233" s="39"/>
      <c r="GD233" s="39"/>
      <c r="GE233" s="39"/>
      <c r="GF233" s="39"/>
      <c r="GG233" s="52" t="b">
        <f t="shared" si="28"/>
        <v>0</v>
      </c>
      <c r="GH233" s="39"/>
      <c r="GI233" s="8"/>
      <c r="GJ233" s="39" t="str">
        <f>'Route 24'!D27</f>
        <v>_</v>
      </c>
      <c r="GK233" s="39"/>
      <c r="GL233" s="39"/>
      <c r="GM233" s="39"/>
      <c r="GN233" s="39"/>
      <c r="GO233" s="52" t="b">
        <f t="shared" si="29"/>
        <v>0</v>
      </c>
      <c r="GP233" s="39"/>
      <c r="GQ233" s="8"/>
      <c r="GR233" s="39" t="str">
        <f>'Route 25'!D27</f>
        <v>_</v>
      </c>
      <c r="GS233" s="39"/>
      <c r="GT233" s="39"/>
      <c r="GU233" s="39"/>
      <c r="GV233" s="39"/>
      <c r="GW233" s="52" t="b">
        <f t="shared" si="30"/>
        <v>0</v>
      </c>
      <c r="GX233" s="39"/>
      <c r="GY233" s="8"/>
      <c r="GZ233" s="39" t="str">
        <f>'Route 26'!D27</f>
        <v>_</v>
      </c>
      <c r="HA233" s="39"/>
      <c r="HB233" s="39"/>
      <c r="HC233" s="39"/>
      <c r="HD233" s="39"/>
      <c r="HE233" s="52" t="b">
        <f t="shared" si="31"/>
        <v>0</v>
      </c>
      <c r="HF233" s="39"/>
      <c r="HG233" s="8"/>
      <c r="HH233" s="39" t="str">
        <f>'Route 27'!D27</f>
        <v>_</v>
      </c>
      <c r="HI233" s="39"/>
      <c r="HJ233" s="39"/>
      <c r="HK233" s="39"/>
      <c r="HL233" s="39"/>
      <c r="HM233" s="52" t="b">
        <f t="shared" si="32"/>
        <v>0</v>
      </c>
      <c r="HN233" s="39"/>
      <c r="HO233" s="8"/>
      <c r="HP233" s="39" t="str">
        <f>'Route 28'!D27</f>
        <v>_</v>
      </c>
      <c r="HQ233" s="39"/>
      <c r="HR233" s="39"/>
      <c r="HS233" s="39"/>
      <c r="HT233" s="39"/>
      <c r="HU233" s="52" t="b">
        <f t="shared" si="33"/>
        <v>0</v>
      </c>
      <c r="HV233" s="39"/>
      <c r="HW233" s="8"/>
      <c r="HX233" s="39" t="str">
        <f>'Route 29'!D27</f>
        <v>_</v>
      </c>
      <c r="HY233" s="39"/>
      <c r="HZ233" s="39"/>
      <c r="IA233" s="39"/>
      <c r="IB233" s="39"/>
      <c r="IC233" s="52" t="b">
        <f t="shared" si="34"/>
        <v>0</v>
      </c>
      <c r="ID233" s="39"/>
      <c r="IE233" s="8"/>
      <c r="IF233" s="39" t="str">
        <f>'Route 30'!D27</f>
        <v>_</v>
      </c>
      <c r="IG233" s="39"/>
      <c r="IH233" s="39"/>
      <c r="II233" s="39"/>
      <c r="IJ233" s="39"/>
      <c r="IK233" s="52" t="b">
        <f t="shared" si="35"/>
        <v>0</v>
      </c>
    </row>
    <row r="234" spans="1:245" ht="12.75" x14ac:dyDescent="0.2">
      <c r="A234" s="8"/>
      <c r="B234" s="39" t="str">
        <f>'Route 1'!D28</f>
        <v>_</v>
      </c>
      <c r="C234" s="39"/>
      <c r="D234" s="39"/>
      <c r="E234" s="39"/>
      <c r="F234" s="39"/>
      <c r="G234" s="52" t="b">
        <f t="shared" si="6"/>
        <v>0</v>
      </c>
      <c r="H234" s="39">
        <f>WG244</f>
        <v>0</v>
      </c>
      <c r="I234" s="8"/>
      <c r="J234" s="39" t="str">
        <f>'Route 2'!D28</f>
        <v>_</v>
      </c>
      <c r="K234" s="39"/>
      <c r="L234" s="39"/>
      <c r="M234" s="39"/>
      <c r="N234" s="39"/>
      <c r="O234" s="39"/>
      <c r="P234" s="39"/>
      <c r="Q234" s="39"/>
      <c r="R234" s="39"/>
      <c r="S234" s="39"/>
      <c r="T234" s="39"/>
      <c r="U234" s="52" t="b">
        <f t="shared" si="7"/>
        <v>0</v>
      </c>
      <c r="V234" s="39"/>
      <c r="W234" s="8"/>
      <c r="X234" s="39" t="str">
        <f>'Route 3'!D28</f>
        <v>_</v>
      </c>
      <c r="Y234" s="39"/>
      <c r="Z234" s="39"/>
      <c r="AA234" s="39"/>
      <c r="AB234" s="39"/>
      <c r="AC234" s="52" t="b">
        <f t="shared" si="8"/>
        <v>0</v>
      </c>
      <c r="AD234" s="39"/>
      <c r="AE234" s="8"/>
      <c r="AF234" s="39" t="str">
        <f>'Route 4'!D28</f>
        <v>_</v>
      </c>
      <c r="AG234" s="39"/>
      <c r="AH234" s="39"/>
      <c r="AI234" s="39"/>
      <c r="AJ234" s="39"/>
      <c r="AK234" s="52" t="b">
        <f t="shared" si="9"/>
        <v>0</v>
      </c>
      <c r="AL234" s="39"/>
      <c r="AM234" s="8"/>
      <c r="AN234" s="39" t="str">
        <f>'Route 5'!D28</f>
        <v>_</v>
      </c>
      <c r="AO234" s="39"/>
      <c r="AP234" s="39"/>
      <c r="AQ234" s="39"/>
      <c r="AR234" s="39"/>
      <c r="AS234" s="52" t="b">
        <f t="shared" si="10"/>
        <v>0</v>
      </c>
      <c r="AT234" s="39"/>
      <c r="AU234" s="8"/>
      <c r="AV234" s="39" t="str">
        <f>'Route 6'!D28</f>
        <v>_</v>
      </c>
      <c r="AW234" s="39"/>
      <c r="AX234" s="39"/>
      <c r="AY234" s="39"/>
      <c r="AZ234" s="39"/>
      <c r="BA234" s="52" t="b">
        <f t="shared" si="11"/>
        <v>0</v>
      </c>
      <c r="BB234" s="39"/>
      <c r="BC234" s="8"/>
      <c r="BD234" s="39" t="str">
        <f>'Route 7'!D28</f>
        <v>_</v>
      </c>
      <c r="BE234" s="39"/>
      <c r="BF234" s="39"/>
      <c r="BG234" s="39"/>
      <c r="BH234" s="39"/>
      <c r="BI234" s="52" t="b">
        <f t="shared" si="12"/>
        <v>0</v>
      </c>
      <c r="BJ234" s="39"/>
      <c r="BK234" s="8"/>
      <c r="BL234" s="39" t="str">
        <f>'Route 8'!D28</f>
        <v>_</v>
      </c>
      <c r="BM234" s="39"/>
      <c r="BN234" s="39"/>
      <c r="BO234" s="39"/>
      <c r="BP234" s="39"/>
      <c r="BQ234" s="52" t="b">
        <f t="shared" si="13"/>
        <v>0</v>
      </c>
      <c r="BR234" s="39"/>
      <c r="BS234" s="8"/>
      <c r="BT234" s="39" t="str">
        <f>'Route 9'!D28</f>
        <v>_</v>
      </c>
      <c r="BU234" s="39"/>
      <c r="BV234" s="39"/>
      <c r="BW234" s="39"/>
      <c r="BX234" s="39"/>
      <c r="BY234" s="52" t="b">
        <f t="shared" si="14"/>
        <v>0</v>
      </c>
      <c r="BZ234" s="39"/>
      <c r="CA234" s="8"/>
      <c r="CB234" s="39" t="str">
        <f>'Route 10'!D28</f>
        <v>_</v>
      </c>
      <c r="CC234" s="39"/>
      <c r="CD234" s="39"/>
      <c r="CE234" s="39"/>
      <c r="CF234" s="39"/>
      <c r="CG234" s="52" t="b">
        <f t="shared" si="15"/>
        <v>0</v>
      </c>
      <c r="CH234" s="39"/>
      <c r="CI234" s="8"/>
      <c r="CJ234" s="39" t="str">
        <f>'Route 11'!D28</f>
        <v>_</v>
      </c>
      <c r="CK234" s="39"/>
      <c r="CL234" s="39"/>
      <c r="CM234" s="39"/>
      <c r="CN234" s="39"/>
      <c r="CO234" s="52" t="b">
        <f t="shared" si="16"/>
        <v>0</v>
      </c>
      <c r="CP234" s="39"/>
      <c r="CQ234" s="8"/>
      <c r="CR234" s="39" t="str">
        <f>'Route 12'!D28</f>
        <v>_</v>
      </c>
      <c r="CS234" s="39"/>
      <c r="CT234" s="39"/>
      <c r="CU234" s="39"/>
      <c r="CV234" s="39"/>
      <c r="CW234" s="52" t="b">
        <f t="shared" si="17"/>
        <v>0</v>
      </c>
      <c r="CX234" s="39"/>
      <c r="CY234" s="8"/>
      <c r="CZ234" s="39" t="str">
        <f>'Route 13'!D28</f>
        <v>_</v>
      </c>
      <c r="DA234" s="39"/>
      <c r="DB234" s="39"/>
      <c r="DC234" s="39"/>
      <c r="DD234" s="39"/>
      <c r="DE234" s="52" t="b">
        <f t="shared" si="18"/>
        <v>0</v>
      </c>
      <c r="DF234" s="39"/>
      <c r="DG234" s="8"/>
      <c r="DH234" s="39" t="str">
        <f>'Route 14'!D28</f>
        <v>_</v>
      </c>
      <c r="DI234" s="39"/>
      <c r="DJ234" s="39"/>
      <c r="DK234" s="39"/>
      <c r="DL234" s="39"/>
      <c r="DM234" s="52" t="b">
        <f t="shared" si="19"/>
        <v>0</v>
      </c>
      <c r="DN234" s="39"/>
      <c r="DO234" s="8"/>
      <c r="DP234" s="39" t="str">
        <f>'Route 15'!D28</f>
        <v>_</v>
      </c>
      <c r="DQ234" s="39"/>
      <c r="DR234" s="39"/>
      <c r="DS234" s="39"/>
      <c r="DT234" s="39"/>
      <c r="DU234" s="52" t="b">
        <f t="shared" si="20"/>
        <v>0</v>
      </c>
      <c r="DV234" s="39"/>
      <c r="DW234" s="8"/>
      <c r="DX234" s="39" t="str">
        <f>'Route 16'!D28</f>
        <v>_</v>
      </c>
      <c r="DY234" s="39"/>
      <c r="DZ234" s="39"/>
      <c r="EA234" s="39"/>
      <c r="EB234" s="39"/>
      <c r="EC234" s="52" t="b">
        <f t="shared" si="21"/>
        <v>0</v>
      </c>
      <c r="ED234" s="39"/>
      <c r="EE234" s="8"/>
      <c r="EF234" s="39" t="str">
        <f>'Route 17'!D28</f>
        <v>_</v>
      </c>
      <c r="EG234" s="39"/>
      <c r="EH234" s="39"/>
      <c r="EI234" s="39"/>
      <c r="EJ234" s="39"/>
      <c r="EK234" s="52" t="b">
        <f t="shared" si="22"/>
        <v>0</v>
      </c>
      <c r="EL234" s="39"/>
      <c r="EM234" s="8"/>
      <c r="EN234" s="39" t="str">
        <f>'Route 18'!D28</f>
        <v>_</v>
      </c>
      <c r="EO234" s="39"/>
      <c r="EP234" s="39"/>
      <c r="EQ234" s="39"/>
      <c r="ER234" s="39"/>
      <c r="ES234" s="52" t="b">
        <f t="shared" si="23"/>
        <v>0</v>
      </c>
      <c r="ET234" s="39"/>
      <c r="EU234" s="8"/>
      <c r="EV234" s="39" t="str">
        <f>'Route 19'!D28</f>
        <v>_</v>
      </c>
      <c r="EW234" s="39"/>
      <c r="EX234" s="39"/>
      <c r="EY234" s="39"/>
      <c r="EZ234" s="39"/>
      <c r="FA234" s="52" t="b">
        <f t="shared" si="24"/>
        <v>0</v>
      </c>
      <c r="FB234" s="39"/>
      <c r="FC234" s="8"/>
      <c r="FD234" s="39" t="str">
        <f>'Route 20'!D28</f>
        <v>_</v>
      </c>
      <c r="FE234" s="39"/>
      <c r="FF234" s="39"/>
      <c r="FG234" s="39"/>
      <c r="FH234" s="39"/>
      <c r="FI234" s="52" t="b">
        <f t="shared" si="25"/>
        <v>0</v>
      </c>
      <c r="FJ234" s="39"/>
      <c r="FK234" s="8"/>
      <c r="FL234" s="39" t="str">
        <f>'Route 21'!D28</f>
        <v>_</v>
      </c>
      <c r="FM234" s="39"/>
      <c r="FN234" s="39"/>
      <c r="FO234" s="39"/>
      <c r="FP234" s="39"/>
      <c r="FQ234" s="52" t="b">
        <f t="shared" si="26"/>
        <v>0</v>
      </c>
      <c r="FR234" s="39"/>
      <c r="FS234" s="8"/>
      <c r="FT234" s="39" t="str">
        <f>'Route 22'!D28</f>
        <v>_</v>
      </c>
      <c r="FU234" s="39"/>
      <c r="FV234" s="39"/>
      <c r="FW234" s="39"/>
      <c r="FX234" s="39"/>
      <c r="FY234" s="52" t="b">
        <f t="shared" si="27"/>
        <v>0</v>
      </c>
      <c r="FZ234" s="39"/>
      <c r="GA234" s="8"/>
      <c r="GB234" s="39" t="str">
        <f>'Route 23'!D28</f>
        <v>_</v>
      </c>
      <c r="GC234" s="39"/>
      <c r="GD234" s="39"/>
      <c r="GE234" s="39"/>
      <c r="GF234" s="39"/>
      <c r="GG234" s="52" t="b">
        <f t="shared" si="28"/>
        <v>0</v>
      </c>
      <c r="GH234" s="39"/>
      <c r="GI234" s="8"/>
      <c r="GJ234" s="39" t="str">
        <f>'Route 24'!D28</f>
        <v>_</v>
      </c>
      <c r="GK234" s="39"/>
      <c r="GL234" s="39"/>
      <c r="GM234" s="39"/>
      <c r="GN234" s="39"/>
      <c r="GO234" s="52" t="b">
        <f t="shared" si="29"/>
        <v>0</v>
      </c>
      <c r="GP234" s="39"/>
      <c r="GQ234" s="8"/>
      <c r="GR234" s="39" t="str">
        <f>'Route 25'!D28</f>
        <v>_</v>
      </c>
      <c r="GS234" s="39"/>
      <c r="GT234" s="39"/>
      <c r="GU234" s="39"/>
      <c r="GV234" s="39"/>
      <c r="GW234" s="52" t="b">
        <f t="shared" si="30"/>
        <v>0</v>
      </c>
      <c r="GX234" s="39"/>
      <c r="GY234" s="8"/>
      <c r="GZ234" s="39" t="str">
        <f>'Route 26'!D28</f>
        <v>_</v>
      </c>
      <c r="HA234" s="39"/>
      <c r="HB234" s="39"/>
      <c r="HC234" s="39"/>
      <c r="HD234" s="39"/>
      <c r="HE234" s="52" t="b">
        <f t="shared" si="31"/>
        <v>0</v>
      </c>
      <c r="HF234" s="39"/>
      <c r="HG234" s="8"/>
      <c r="HH234" s="39" t="str">
        <f>'Route 27'!D28</f>
        <v>_</v>
      </c>
      <c r="HI234" s="39"/>
      <c r="HJ234" s="39"/>
      <c r="HK234" s="39"/>
      <c r="HL234" s="39"/>
      <c r="HM234" s="52" t="b">
        <f t="shared" si="32"/>
        <v>0</v>
      </c>
      <c r="HN234" s="39"/>
      <c r="HO234" s="8"/>
      <c r="HP234" s="39" t="str">
        <f>'Route 28'!D28</f>
        <v>_</v>
      </c>
      <c r="HQ234" s="39"/>
      <c r="HR234" s="39"/>
      <c r="HS234" s="39"/>
      <c r="HT234" s="39"/>
      <c r="HU234" s="52" t="b">
        <f t="shared" si="33"/>
        <v>0</v>
      </c>
      <c r="HV234" s="39"/>
      <c r="HW234" s="8"/>
      <c r="HX234" s="39" t="str">
        <f>'Route 29'!D28</f>
        <v>_</v>
      </c>
      <c r="HY234" s="39"/>
      <c r="HZ234" s="39"/>
      <c r="IA234" s="39"/>
      <c r="IB234" s="39"/>
      <c r="IC234" s="52" t="b">
        <f t="shared" si="34"/>
        <v>0</v>
      </c>
      <c r="ID234" s="39"/>
      <c r="IE234" s="8"/>
      <c r="IF234" s="39" t="str">
        <f>'Route 30'!D28</f>
        <v>_</v>
      </c>
      <c r="IG234" s="39"/>
      <c r="IH234" s="39"/>
      <c r="II234" s="39"/>
      <c r="IJ234" s="39"/>
      <c r="IK234" s="52" t="b">
        <f t="shared" si="35"/>
        <v>0</v>
      </c>
    </row>
    <row r="235" spans="1:245" ht="12.75" x14ac:dyDescent="0.2">
      <c r="A235" s="8"/>
      <c r="B235" s="39" t="str">
        <f>'Route 1'!D29</f>
        <v>_</v>
      </c>
      <c r="C235" s="39"/>
      <c r="D235" s="39"/>
      <c r="E235" s="39"/>
      <c r="F235" s="39"/>
      <c r="G235" s="52" t="b">
        <f t="shared" si="6"/>
        <v>0</v>
      </c>
      <c r="H235" s="39">
        <f>WO244</f>
        <v>0</v>
      </c>
      <c r="I235" s="8"/>
      <c r="J235" s="39" t="str">
        <f>'Route 2'!D29</f>
        <v>_</v>
      </c>
      <c r="K235" s="39"/>
      <c r="L235" s="39"/>
      <c r="M235" s="39"/>
      <c r="N235" s="39"/>
      <c r="O235" s="39"/>
      <c r="P235" s="39"/>
      <c r="Q235" s="39"/>
      <c r="R235" s="39"/>
      <c r="S235" s="39"/>
      <c r="T235" s="39"/>
      <c r="U235" s="52" t="b">
        <f t="shared" si="7"/>
        <v>0</v>
      </c>
      <c r="V235" s="39"/>
      <c r="W235" s="8"/>
      <c r="X235" s="39" t="str">
        <f>'Route 3'!D29</f>
        <v>_</v>
      </c>
      <c r="Y235" s="39"/>
      <c r="Z235" s="39"/>
      <c r="AA235" s="39"/>
      <c r="AB235" s="39"/>
      <c r="AC235" s="52" t="b">
        <f t="shared" si="8"/>
        <v>0</v>
      </c>
      <c r="AD235" s="39"/>
      <c r="AE235" s="8"/>
      <c r="AF235" s="39" t="str">
        <f>'Route 4'!D29</f>
        <v>_</v>
      </c>
      <c r="AG235" s="39"/>
      <c r="AH235" s="39"/>
      <c r="AI235" s="39"/>
      <c r="AJ235" s="39"/>
      <c r="AK235" s="52" t="b">
        <f t="shared" si="9"/>
        <v>0</v>
      </c>
      <c r="AL235" s="39"/>
      <c r="AM235" s="8"/>
      <c r="AN235" s="39" t="str">
        <f>'Route 5'!D29</f>
        <v>_</v>
      </c>
      <c r="AO235" s="39"/>
      <c r="AP235" s="39"/>
      <c r="AQ235" s="39"/>
      <c r="AR235" s="39"/>
      <c r="AS235" s="52" t="b">
        <f t="shared" si="10"/>
        <v>0</v>
      </c>
      <c r="AT235" s="39"/>
      <c r="AU235" s="8"/>
      <c r="AV235" s="39" t="str">
        <f>'Route 6'!D29</f>
        <v>_</v>
      </c>
      <c r="AW235" s="39"/>
      <c r="AX235" s="39"/>
      <c r="AY235" s="39"/>
      <c r="AZ235" s="39"/>
      <c r="BA235" s="52" t="b">
        <f t="shared" si="11"/>
        <v>0</v>
      </c>
      <c r="BB235" s="39"/>
      <c r="BC235" s="8"/>
      <c r="BD235" s="39" t="str">
        <f>'Route 7'!D29</f>
        <v>_</v>
      </c>
      <c r="BE235" s="39"/>
      <c r="BF235" s="39"/>
      <c r="BG235" s="39"/>
      <c r="BH235" s="39"/>
      <c r="BI235" s="52" t="b">
        <f t="shared" si="12"/>
        <v>0</v>
      </c>
      <c r="BJ235" s="39"/>
      <c r="BK235" s="8"/>
      <c r="BL235" s="39" t="str">
        <f>'Route 8'!D29</f>
        <v>_</v>
      </c>
      <c r="BM235" s="39"/>
      <c r="BN235" s="39"/>
      <c r="BO235" s="39"/>
      <c r="BP235" s="39"/>
      <c r="BQ235" s="52" t="b">
        <f t="shared" si="13"/>
        <v>0</v>
      </c>
      <c r="BR235" s="39"/>
      <c r="BS235" s="8"/>
      <c r="BT235" s="39" t="str">
        <f>'Route 9'!D29</f>
        <v>_</v>
      </c>
      <c r="BU235" s="39"/>
      <c r="BV235" s="39"/>
      <c r="BW235" s="39"/>
      <c r="BX235" s="39"/>
      <c r="BY235" s="52" t="b">
        <f t="shared" si="14"/>
        <v>0</v>
      </c>
      <c r="BZ235" s="39"/>
      <c r="CA235" s="8"/>
      <c r="CB235" s="39" t="str">
        <f>'Route 10'!D29</f>
        <v>_</v>
      </c>
      <c r="CC235" s="39"/>
      <c r="CD235" s="39"/>
      <c r="CE235" s="39"/>
      <c r="CF235" s="39"/>
      <c r="CG235" s="52" t="b">
        <f t="shared" si="15"/>
        <v>0</v>
      </c>
      <c r="CH235" s="39"/>
      <c r="CI235" s="8"/>
      <c r="CJ235" s="39" t="str">
        <f>'Route 11'!D29</f>
        <v>_</v>
      </c>
      <c r="CK235" s="39"/>
      <c r="CL235" s="39"/>
      <c r="CM235" s="39"/>
      <c r="CN235" s="39"/>
      <c r="CO235" s="52" t="b">
        <f t="shared" si="16"/>
        <v>0</v>
      </c>
      <c r="CP235" s="39"/>
      <c r="CQ235" s="8"/>
      <c r="CR235" s="39" t="str">
        <f>'Route 12'!D29</f>
        <v>_</v>
      </c>
      <c r="CS235" s="39"/>
      <c r="CT235" s="39"/>
      <c r="CU235" s="39"/>
      <c r="CV235" s="39"/>
      <c r="CW235" s="52" t="b">
        <f t="shared" si="17"/>
        <v>0</v>
      </c>
      <c r="CX235" s="39"/>
      <c r="CY235" s="8"/>
      <c r="CZ235" s="39" t="str">
        <f>'Route 13'!D29</f>
        <v>_</v>
      </c>
      <c r="DA235" s="39"/>
      <c r="DB235" s="39"/>
      <c r="DC235" s="39"/>
      <c r="DD235" s="39"/>
      <c r="DE235" s="52" t="b">
        <f t="shared" si="18"/>
        <v>0</v>
      </c>
      <c r="DF235" s="39"/>
      <c r="DG235" s="8"/>
      <c r="DH235" s="39" t="str">
        <f>'Route 14'!D29</f>
        <v>_</v>
      </c>
      <c r="DI235" s="39"/>
      <c r="DJ235" s="39"/>
      <c r="DK235" s="39"/>
      <c r="DL235" s="39"/>
      <c r="DM235" s="52" t="b">
        <f t="shared" si="19"/>
        <v>0</v>
      </c>
      <c r="DN235" s="39"/>
      <c r="DO235" s="8"/>
      <c r="DP235" s="39" t="str">
        <f>'Route 15'!D29</f>
        <v>_</v>
      </c>
      <c r="DQ235" s="39"/>
      <c r="DR235" s="39"/>
      <c r="DS235" s="39"/>
      <c r="DT235" s="39"/>
      <c r="DU235" s="52" t="b">
        <f t="shared" si="20"/>
        <v>0</v>
      </c>
      <c r="DV235" s="39"/>
      <c r="DW235" s="8"/>
      <c r="DX235" s="39" t="str">
        <f>'Route 16'!D29</f>
        <v>_</v>
      </c>
      <c r="DY235" s="39"/>
      <c r="DZ235" s="39"/>
      <c r="EA235" s="39"/>
      <c r="EB235" s="39"/>
      <c r="EC235" s="52" t="b">
        <f t="shared" si="21"/>
        <v>0</v>
      </c>
      <c r="ED235" s="39"/>
      <c r="EE235" s="8"/>
      <c r="EF235" s="39" t="str">
        <f>'Route 17'!D29</f>
        <v>_</v>
      </c>
      <c r="EG235" s="39"/>
      <c r="EH235" s="39"/>
      <c r="EI235" s="39"/>
      <c r="EJ235" s="39"/>
      <c r="EK235" s="52" t="b">
        <f t="shared" si="22"/>
        <v>0</v>
      </c>
      <c r="EL235" s="39"/>
      <c r="EM235" s="8"/>
      <c r="EN235" s="39" t="str">
        <f>'Route 18'!D29</f>
        <v>_</v>
      </c>
      <c r="EO235" s="39"/>
      <c r="EP235" s="39"/>
      <c r="EQ235" s="39"/>
      <c r="ER235" s="39"/>
      <c r="ES235" s="52" t="b">
        <f t="shared" si="23"/>
        <v>0</v>
      </c>
      <c r="ET235" s="39"/>
      <c r="EU235" s="8"/>
      <c r="EV235" s="39" t="str">
        <f>'Route 19'!D29</f>
        <v>_</v>
      </c>
      <c r="EW235" s="39"/>
      <c r="EX235" s="39"/>
      <c r="EY235" s="39"/>
      <c r="EZ235" s="39"/>
      <c r="FA235" s="52" t="b">
        <f t="shared" si="24"/>
        <v>0</v>
      </c>
      <c r="FB235" s="39"/>
      <c r="FC235" s="8"/>
      <c r="FD235" s="39" t="str">
        <f>'Route 20'!D29</f>
        <v>_</v>
      </c>
      <c r="FE235" s="39"/>
      <c r="FF235" s="39"/>
      <c r="FG235" s="39"/>
      <c r="FH235" s="39"/>
      <c r="FI235" s="52" t="b">
        <f t="shared" si="25"/>
        <v>0</v>
      </c>
      <c r="FJ235" s="39"/>
      <c r="FK235" s="8"/>
      <c r="FL235" s="39" t="str">
        <f>'Route 21'!D29</f>
        <v>_</v>
      </c>
      <c r="FM235" s="39"/>
      <c r="FN235" s="39"/>
      <c r="FO235" s="39"/>
      <c r="FP235" s="39"/>
      <c r="FQ235" s="52" t="b">
        <f t="shared" si="26"/>
        <v>0</v>
      </c>
      <c r="FR235" s="39"/>
      <c r="FS235" s="8"/>
      <c r="FT235" s="39" t="str">
        <f>'Route 22'!D29</f>
        <v>_</v>
      </c>
      <c r="FU235" s="39"/>
      <c r="FV235" s="39"/>
      <c r="FW235" s="39"/>
      <c r="FX235" s="39"/>
      <c r="FY235" s="52" t="b">
        <f t="shared" si="27"/>
        <v>0</v>
      </c>
      <c r="FZ235" s="39"/>
      <c r="GA235" s="8"/>
      <c r="GB235" s="39" t="str">
        <f>'Route 23'!D29</f>
        <v>_</v>
      </c>
      <c r="GC235" s="39"/>
      <c r="GD235" s="39"/>
      <c r="GE235" s="39"/>
      <c r="GF235" s="39"/>
      <c r="GG235" s="52" t="b">
        <f t="shared" si="28"/>
        <v>0</v>
      </c>
      <c r="GH235" s="39"/>
      <c r="GI235" s="8"/>
      <c r="GJ235" s="39" t="str">
        <f>'Route 24'!D29</f>
        <v>_</v>
      </c>
      <c r="GK235" s="39"/>
      <c r="GL235" s="39"/>
      <c r="GM235" s="39"/>
      <c r="GN235" s="39"/>
      <c r="GO235" s="52" t="b">
        <f t="shared" si="29"/>
        <v>0</v>
      </c>
      <c r="GP235" s="39"/>
      <c r="GQ235" s="8"/>
      <c r="GR235" s="39" t="str">
        <f>'Route 25'!D29</f>
        <v>_</v>
      </c>
      <c r="GS235" s="39"/>
      <c r="GT235" s="39"/>
      <c r="GU235" s="39"/>
      <c r="GV235" s="39"/>
      <c r="GW235" s="52" t="b">
        <f t="shared" si="30"/>
        <v>0</v>
      </c>
      <c r="GX235" s="39"/>
      <c r="GY235" s="8"/>
      <c r="GZ235" s="39" t="str">
        <f>'Route 26'!D29</f>
        <v>_</v>
      </c>
      <c r="HA235" s="39"/>
      <c r="HB235" s="39"/>
      <c r="HC235" s="39"/>
      <c r="HD235" s="39"/>
      <c r="HE235" s="52" t="b">
        <f t="shared" si="31"/>
        <v>0</v>
      </c>
      <c r="HF235" s="39"/>
      <c r="HG235" s="8"/>
      <c r="HH235" s="39" t="str">
        <f>'Route 27'!D29</f>
        <v>_</v>
      </c>
      <c r="HI235" s="39"/>
      <c r="HJ235" s="39"/>
      <c r="HK235" s="39"/>
      <c r="HL235" s="39"/>
      <c r="HM235" s="52" t="b">
        <f t="shared" si="32"/>
        <v>0</v>
      </c>
      <c r="HN235" s="39"/>
      <c r="HO235" s="8"/>
      <c r="HP235" s="39" t="str">
        <f>'Route 28'!D29</f>
        <v>_</v>
      </c>
      <c r="HQ235" s="39"/>
      <c r="HR235" s="39"/>
      <c r="HS235" s="39"/>
      <c r="HT235" s="39"/>
      <c r="HU235" s="52" t="b">
        <f t="shared" si="33"/>
        <v>0</v>
      </c>
      <c r="HV235" s="39"/>
      <c r="HW235" s="8"/>
      <c r="HX235" s="39" t="str">
        <f>'Route 29'!D29</f>
        <v>_</v>
      </c>
      <c r="HY235" s="39"/>
      <c r="HZ235" s="39"/>
      <c r="IA235" s="39"/>
      <c r="IB235" s="39"/>
      <c r="IC235" s="52" t="b">
        <f t="shared" si="34"/>
        <v>0</v>
      </c>
      <c r="ID235" s="39"/>
      <c r="IE235" s="8"/>
      <c r="IF235" s="39" t="str">
        <f>'Route 30'!D29</f>
        <v>_</v>
      </c>
      <c r="IG235" s="39"/>
      <c r="IH235" s="39"/>
      <c r="II235" s="39"/>
      <c r="IJ235" s="39"/>
      <c r="IK235" s="52" t="b">
        <f t="shared" si="35"/>
        <v>0</v>
      </c>
    </row>
    <row r="236" spans="1:245" ht="12.75" x14ac:dyDescent="0.2">
      <c r="A236" s="8"/>
      <c r="B236" s="39" t="str">
        <f>'Route 1'!D30</f>
        <v>_</v>
      </c>
      <c r="C236" s="39"/>
      <c r="D236" s="39"/>
      <c r="E236" s="39"/>
      <c r="F236" s="39"/>
      <c r="G236" s="52" t="b">
        <f t="shared" si="6"/>
        <v>0</v>
      </c>
      <c r="H236" s="39">
        <f>WW244</f>
        <v>0</v>
      </c>
      <c r="I236" s="8"/>
      <c r="J236" s="39" t="str">
        <f>'Route 2'!D30</f>
        <v>_</v>
      </c>
      <c r="K236" s="39"/>
      <c r="L236" s="39"/>
      <c r="M236" s="39"/>
      <c r="N236" s="39"/>
      <c r="O236" s="39"/>
      <c r="P236" s="39"/>
      <c r="Q236" s="39"/>
      <c r="R236" s="39"/>
      <c r="S236" s="39"/>
      <c r="T236" s="39"/>
      <c r="U236" s="52" t="b">
        <f t="shared" si="7"/>
        <v>0</v>
      </c>
      <c r="V236" s="39"/>
      <c r="W236" s="8"/>
      <c r="X236" s="39" t="str">
        <f>'Route 3'!D30</f>
        <v>_</v>
      </c>
      <c r="Y236" s="39"/>
      <c r="Z236" s="39"/>
      <c r="AA236" s="39"/>
      <c r="AB236" s="39"/>
      <c r="AC236" s="52" t="b">
        <f t="shared" si="8"/>
        <v>0</v>
      </c>
      <c r="AD236" s="39"/>
      <c r="AE236" s="8"/>
      <c r="AF236" s="39" t="str">
        <f>'Route 4'!D30</f>
        <v>_</v>
      </c>
      <c r="AG236" s="39"/>
      <c r="AH236" s="39"/>
      <c r="AI236" s="39"/>
      <c r="AJ236" s="39"/>
      <c r="AK236" s="52" t="b">
        <f t="shared" si="9"/>
        <v>0</v>
      </c>
      <c r="AL236" s="39"/>
      <c r="AM236" s="8"/>
      <c r="AN236" s="39" t="str">
        <f>'Route 5'!D30</f>
        <v>_</v>
      </c>
      <c r="AO236" s="39"/>
      <c r="AP236" s="39"/>
      <c r="AQ236" s="39"/>
      <c r="AR236" s="39"/>
      <c r="AS236" s="52" t="b">
        <f t="shared" si="10"/>
        <v>0</v>
      </c>
      <c r="AT236" s="39"/>
      <c r="AU236" s="8"/>
      <c r="AV236" s="39" t="str">
        <f>'Route 6'!D30</f>
        <v>_</v>
      </c>
      <c r="AW236" s="39"/>
      <c r="AX236" s="39"/>
      <c r="AY236" s="39"/>
      <c r="AZ236" s="39"/>
      <c r="BA236" s="52" t="b">
        <f t="shared" si="11"/>
        <v>0</v>
      </c>
      <c r="BB236" s="39"/>
      <c r="BC236" s="8"/>
      <c r="BD236" s="39" t="str">
        <f>'Route 7'!D30</f>
        <v>_</v>
      </c>
      <c r="BE236" s="39"/>
      <c r="BF236" s="39"/>
      <c r="BG236" s="39"/>
      <c r="BH236" s="39"/>
      <c r="BI236" s="52" t="b">
        <f t="shared" si="12"/>
        <v>0</v>
      </c>
      <c r="BJ236" s="39"/>
      <c r="BK236" s="8"/>
      <c r="BL236" s="39" t="str">
        <f>'Route 8'!D30</f>
        <v>_</v>
      </c>
      <c r="BM236" s="39"/>
      <c r="BN236" s="39"/>
      <c r="BO236" s="39"/>
      <c r="BP236" s="39"/>
      <c r="BQ236" s="52" t="b">
        <f t="shared" si="13"/>
        <v>0</v>
      </c>
      <c r="BR236" s="39"/>
      <c r="BS236" s="8"/>
      <c r="BT236" s="39" t="str">
        <f>'Route 9'!D30</f>
        <v>_</v>
      </c>
      <c r="BU236" s="39"/>
      <c r="BV236" s="39"/>
      <c r="BW236" s="39"/>
      <c r="BX236" s="39"/>
      <c r="BY236" s="52" t="b">
        <f t="shared" si="14"/>
        <v>0</v>
      </c>
      <c r="BZ236" s="39"/>
      <c r="CA236" s="8"/>
      <c r="CB236" s="39" t="str">
        <f>'Route 10'!D30</f>
        <v>_</v>
      </c>
      <c r="CC236" s="39"/>
      <c r="CD236" s="39"/>
      <c r="CE236" s="39"/>
      <c r="CF236" s="39"/>
      <c r="CG236" s="52" t="b">
        <f t="shared" si="15"/>
        <v>0</v>
      </c>
      <c r="CH236" s="39"/>
      <c r="CI236" s="8"/>
      <c r="CJ236" s="39" t="str">
        <f>'Route 11'!D30</f>
        <v>_</v>
      </c>
      <c r="CK236" s="39"/>
      <c r="CL236" s="39"/>
      <c r="CM236" s="39"/>
      <c r="CN236" s="39"/>
      <c r="CO236" s="52" t="b">
        <f t="shared" si="16"/>
        <v>0</v>
      </c>
      <c r="CP236" s="39"/>
      <c r="CQ236" s="8"/>
      <c r="CR236" s="39" t="str">
        <f>'Route 12'!D30</f>
        <v>_</v>
      </c>
      <c r="CS236" s="39"/>
      <c r="CT236" s="39"/>
      <c r="CU236" s="39"/>
      <c r="CV236" s="39"/>
      <c r="CW236" s="52" t="b">
        <f t="shared" si="17"/>
        <v>0</v>
      </c>
      <c r="CX236" s="39"/>
      <c r="CY236" s="8"/>
      <c r="CZ236" s="39" t="str">
        <f>'Route 13'!D30</f>
        <v>_</v>
      </c>
      <c r="DA236" s="39"/>
      <c r="DB236" s="39"/>
      <c r="DC236" s="39"/>
      <c r="DD236" s="39"/>
      <c r="DE236" s="52" t="b">
        <f t="shared" si="18"/>
        <v>0</v>
      </c>
      <c r="DF236" s="39"/>
      <c r="DG236" s="8"/>
      <c r="DH236" s="39" t="str">
        <f>'Route 14'!D30</f>
        <v>_</v>
      </c>
      <c r="DI236" s="39"/>
      <c r="DJ236" s="39"/>
      <c r="DK236" s="39"/>
      <c r="DL236" s="39"/>
      <c r="DM236" s="52" t="b">
        <f t="shared" si="19"/>
        <v>0</v>
      </c>
      <c r="DN236" s="39"/>
      <c r="DO236" s="8"/>
      <c r="DP236" s="39" t="str">
        <f>'Route 15'!D30</f>
        <v>_</v>
      </c>
      <c r="DQ236" s="39"/>
      <c r="DR236" s="39"/>
      <c r="DS236" s="39"/>
      <c r="DT236" s="39"/>
      <c r="DU236" s="52" t="b">
        <f t="shared" si="20"/>
        <v>0</v>
      </c>
      <c r="DV236" s="39"/>
      <c r="DW236" s="8"/>
      <c r="DX236" s="39" t="str">
        <f>'Route 16'!D30</f>
        <v>_</v>
      </c>
      <c r="DY236" s="39"/>
      <c r="DZ236" s="39"/>
      <c r="EA236" s="39"/>
      <c r="EB236" s="39"/>
      <c r="EC236" s="52" t="b">
        <f t="shared" si="21"/>
        <v>0</v>
      </c>
      <c r="ED236" s="39"/>
      <c r="EE236" s="8"/>
      <c r="EF236" s="39" t="str">
        <f>'Route 17'!D30</f>
        <v>_</v>
      </c>
      <c r="EG236" s="39"/>
      <c r="EH236" s="39"/>
      <c r="EI236" s="39"/>
      <c r="EJ236" s="39"/>
      <c r="EK236" s="52" t="b">
        <f t="shared" si="22"/>
        <v>0</v>
      </c>
      <c r="EL236" s="39"/>
      <c r="EM236" s="8"/>
      <c r="EN236" s="39" t="str">
        <f>'Route 18'!D30</f>
        <v>_</v>
      </c>
      <c r="EO236" s="39"/>
      <c r="EP236" s="39"/>
      <c r="EQ236" s="39"/>
      <c r="ER236" s="39"/>
      <c r="ES236" s="52" t="b">
        <f t="shared" si="23"/>
        <v>0</v>
      </c>
      <c r="ET236" s="39"/>
      <c r="EU236" s="8"/>
      <c r="EV236" s="39" t="str">
        <f>'Route 19'!D30</f>
        <v>_</v>
      </c>
      <c r="EW236" s="39"/>
      <c r="EX236" s="39"/>
      <c r="EY236" s="39"/>
      <c r="EZ236" s="39"/>
      <c r="FA236" s="52" t="b">
        <f t="shared" si="24"/>
        <v>0</v>
      </c>
      <c r="FB236" s="39"/>
      <c r="FC236" s="8"/>
      <c r="FD236" s="39" t="str">
        <f>'Route 20'!D30</f>
        <v>_</v>
      </c>
      <c r="FE236" s="39"/>
      <c r="FF236" s="39"/>
      <c r="FG236" s="39"/>
      <c r="FH236" s="39"/>
      <c r="FI236" s="52" t="b">
        <f t="shared" si="25"/>
        <v>0</v>
      </c>
      <c r="FJ236" s="39"/>
      <c r="FK236" s="8"/>
      <c r="FL236" s="39" t="str">
        <f>'Route 21'!D30</f>
        <v>_</v>
      </c>
      <c r="FM236" s="39"/>
      <c r="FN236" s="39"/>
      <c r="FO236" s="39"/>
      <c r="FP236" s="39"/>
      <c r="FQ236" s="52" t="b">
        <f t="shared" si="26"/>
        <v>0</v>
      </c>
      <c r="FR236" s="39"/>
      <c r="FS236" s="8"/>
      <c r="FT236" s="39" t="str">
        <f>'Route 22'!D30</f>
        <v>_</v>
      </c>
      <c r="FU236" s="39"/>
      <c r="FV236" s="39"/>
      <c r="FW236" s="39"/>
      <c r="FX236" s="39"/>
      <c r="FY236" s="52" t="b">
        <f t="shared" si="27"/>
        <v>0</v>
      </c>
      <c r="FZ236" s="39"/>
      <c r="GA236" s="8"/>
      <c r="GB236" s="39" t="str">
        <f>'Route 23'!D30</f>
        <v>_</v>
      </c>
      <c r="GC236" s="39"/>
      <c r="GD236" s="39"/>
      <c r="GE236" s="39"/>
      <c r="GF236" s="39"/>
      <c r="GG236" s="52" t="b">
        <f t="shared" si="28"/>
        <v>0</v>
      </c>
      <c r="GH236" s="39"/>
      <c r="GI236" s="8"/>
      <c r="GJ236" s="39" t="str">
        <f>'Route 24'!D30</f>
        <v>_</v>
      </c>
      <c r="GK236" s="39"/>
      <c r="GL236" s="39"/>
      <c r="GM236" s="39"/>
      <c r="GN236" s="39"/>
      <c r="GO236" s="52" t="b">
        <f t="shared" si="29"/>
        <v>0</v>
      </c>
      <c r="GP236" s="39"/>
      <c r="GQ236" s="8"/>
      <c r="GR236" s="39" t="str">
        <f>'Route 25'!D30</f>
        <v>_</v>
      </c>
      <c r="GS236" s="39"/>
      <c r="GT236" s="39"/>
      <c r="GU236" s="39"/>
      <c r="GV236" s="39"/>
      <c r="GW236" s="52" t="b">
        <f t="shared" si="30"/>
        <v>0</v>
      </c>
      <c r="GX236" s="39"/>
      <c r="GY236" s="8"/>
      <c r="GZ236" s="39" t="str">
        <f>'Route 26'!D30</f>
        <v>_</v>
      </c>
      <c r="HA236" s="39"/>
      <c r="HB236" s="39"/>
      <c r="HC236" s="39"/>
      <c r="HD236" s="39"/>
      <c r="HE236" s="52" t="b">
        <f t="shared" si="31"/>
        <v>0</v>
      </c>
      <c r="HF236" s="39"/>
      <c r="HG236" s="8"/>
      <c r="HH236" s="39" t="str">
        <f>'Route 27'!D30</f>
        <v>_</v>
      </c>
      <c r="HI236" s="39"/>
      <c r="HJ236" s="39"/>
      <c r="HK236" s="39"/>
      <c r="HL236" s="39"/>
      <c r="HM236" s="52" t="b">
        <f t="shared" si="32"/>
        <v>0</v>
      </c>
      <c r="HN236" s="39"/>
      <c r="HO236" s="8"/>
      <c r="HP236" s="39" t="str">
        <f>'Route 28'!D30</f>
        <v>_</v>
      </c>
      <c r="HQ236" s="39"/>
      <c r="HR236" s="39"/>
      <c r="HS236" s="39"/>
      <c r="HT236" s="39"/>
      <c r="HU236" s="52" t="b">
        <f t="shared" si="33"/>
        <v>0</v>
      </c>
      <c r="HV236" s="39"/>
      <c r="HW236" s="8"/>
      <c r="HX236" s="39" t="str">
        <f>'Route 29'!D30</f>
        <v>_</v>
      </c>
      <c r="HY236" s="39"/>
      <c r="HZ236" s="39"/>
      <c r="IA236" s="39"/>
      <c r="IB236" s="39"/>
      <c r="IC236" s="52" t="b">
        <f t="shared" si="34"/>
        <v>0</v>
      </c>
      <c r="ID236" s="39"/>
      <c r="IE236" s="8"/>
      <c r="IF236" s="39" t="str">
        <f>'Route 30'!D30</f>
        <v>_</v>
      </c>
      <c r="IG236" s="39"/>
      <c r="IH236" s="39"/>
      <c r="II236" s="39"/>
      <c r="IJ236" s="39"/>
      <c r="IK236" s="52" t="b">
        <f t="shared" si="35"/>
        <v>0</v>
      </c>
    </row>
    <row r="237" spans="1:245" ht="12.75" x14ac:dyDescent="0.2">
      <c r="A237" s="8"/>
      <c r="B237" s="39" t="str">
        <f>'Route 1'!D31</f>
        <v>_</v>
      </c>
      <c r="C237" s="39"/>
      <c r="D237" s="39"/>
      <c r="E237" s="39"/>
      <c r="F237" s="39"/>
      <c r="G237" s="52" t="b">
        <f t="shared" si="6"/>
        <v>0</v>
      </c>
      <c r="H237" s="39">
        <f>XE244</f>
        <v>0</v>
      </c>
      <c r="I237" s="8"/>
      <c r="J237" s="39" t="str">
        <f>'Route 2'!D31</f>
        <v>_</v>
      </c>
      <c r="K237" s="39"/>
      <c r="L237" s="39"/>
      <c r="M237" s="39"/>
      <c r="N237" s="39"/>
      <c r="O237" s="39"/>
      <c r="P237" s="39"/>
      <c r="Q237" s="39"/>
      <c r="R237" s="39"/>
      <c r="S237" s="39"/>
      <c r="T237" s="39"/>
      <c r="U237" s="52" t="b">
        <f t="shared" si="7"/>
        <v>0</v>
      </c>
      <c r="V237" s="39"/>
      <c r="W237" s="8"/>
      <c r="X237" s="39" t="str">
        <f>'Route 3'!D31</f>
        <v>_</v>
      </c>
      <c r="Y237" s="39"/>
      <c r="Z237" s="39"/>
      <c r="AA237" s="39"/>
      <c r="AB237" s="39"/>
      <c r="AC237" s="52" t="b">
        <f t="shared" si="8"/>
        <v>0</v>
      </c>
      <c r="AD237" s="39"/>
      <c r="AE237" s="8"/>
      <c r="AF237" s="39" t="str">
        <f>'Route 4'!D31</f>
        <v>_</v>
      </c>
      <c r="AG237" s="39"/>
      <c r="AH237" s="39"/>
      <c r="AI237" s="39"/>
      <c r="AJ237" s="39"/>
      <c r="AK237" s="52" t="b">
        <f t="shared" si="9"/>
        <v>0</v>
      </c>
      <c r="AL237" s="39"/>
      <c r="AM237" s="8"/>
      <c r="AN237" s="39" t="str">
        <f>'Route 5'!D31</f>
        <v>_</v>
      </c>
      <c r="AO237" s="39"/>
      <c r="AP237" s="39"/>
      <c r="AQ237" s="39"/>
      <c r="AR237" s="39"/>
      <c r="AS237" s="52" t="b">
        <f t="shared" si="10"/>
        <v>0</v>
      </c>
      <c r="AT237" s="39"/>
      <c r="AU237" s="8"/>
      <c r="AV237" s="39" t="str">
        <f>'Route 6'!D31</f>
        <v>_</v>
      </c>
      <c r="AW237" s="39"/>
      <c r="AX237" s="39"/>
      <c r="AY237" s="39"/>
      <c r="AZ237" s="39"/>
      <c r="BA237" s="52" t="b">
        <f t="shared" si="11"/>
        <v>0</v>
      </c>
      <c r="BB237" s="39"/>
      <c r="BC237" s="8"/>
      <c r="BD237" s="39" t="str">
        <f>'Route 7'!D31</f>
        <v>_</v>
      </c>
      <c r="BE237" s="39"/>
      <c r="BF237" s="39"/>
      <c r="BG237" s="39"/>
      <c r="BH237" s="39"/>
      <c r="BI237" s="52" t="b">
        <f t="shared" si="12"/>
        <v>0</v>
      </c>
      <c r="BJ237" s="39"/>
      <c r="BK237" s="8"/>
      <c r="BL237" s="39" t="str">
        <f>'Route 8'!D31</f>
        <v>_</v>
      </c>
      <c r="BM237" s="39"/>
      <c r="BN237" s="39"/>
      <c r="BO237" s="39"/>
      <c r="BP237" s="39"/>
      <c r="BQ237" s="52" t="b">
        <f t="shared" si="13"/>
        <v>0</v>
      </c>
      <c r="BR237" s="39"/>
      <c r="BS237" s="8"/>
      <c r="BT237" s="39" t="str">
        <f>'Route 9'!D31</f>
        <v>_</v>
      </c>
      <c r="BU237" s="39"/>
      <c r="BV237" s="39"/>
      <c r="BW237" s="39"/>
      <c r="BX237" s="39"/>
      <c r="BY237" s="52" t="b">
        <f t="shared" si="14"/>
        <v>0</v>
      </c>
      <c r="BZ237" s="39"/>
      <c r="CA237" s="8"/>
      <c r="CB237" s="39" t="str">
        <f>'Route 10'!D31</f>
        <v>_</v>
      </c>
      <c r="CC237" s="39"/>
      <c r="CD237" s="39"/>
      <c r="CE237" s="39"/>
      <c r="CF237" s="39"/>
      <c r="CG237" s="52" t="b">
        <f t="shared" si="15"/>
        <v>0</v>
      </c>
      <c r="CH237" s="39"/>
      <c r="CI237" s="8"/>
      <c r="CJ237" s="39" t="str">
        <f>'Route 11'!D31</f>
        <v>_</v>
      </c>
      <c r="CK237" s="39"/>
      <c r="CL237" s="39"/>
      <c r="CM237" s="39"/>
      <c r="CN237" s="39"/>
      <c r="CO237" s="52" t="b">
        <f t="shared" si="16"/>
        <v>0</v>
      </c>
      <c r="CP237" s="39"/>
      <c r="CQ237" s="8"/>
      <c r="CR237" s="39" t="str">
        <f>'Route 12'!D31</f>
        <v>_</v>
      </c>
      <c r="CS237" s="39"/>
      <c r="CT237" s="39"/>
      <c r="CU237" s="39"/>
      <c r="CV237" s="39"/>
      <c r="CW237" s="52" t="b">
        <f t="shared" si="17"/>
        <v>0</v>
      </c>
      <c r="CX237" s="39"/>
      <c r="CY237" s="8"/>
      <c r="CZ237" s="39" t="str">
        <f>'Route 13'!D31</f>
        <v>_</v>
      </c>
      <c r="DA237" s="39"/>
      <c r="DB237" s="39"/>
      <c r="DC237" s="39"/>
      <c r="DD237" s="39"/>
      <c r="DE237" s="52" t="b">
        <f t="shared" si="18"/>
        <v>0</v>
      </c>
      <c r="DF237" s="39"/>
      <c r="DG237" s="8"/>
      <c r="DH237" s="39" t="str">
        <f>'Route 14'!D31</f>
        <v>_</v>
      </c>
      <c r="DI237" s="39"/>
      <c r="DJ237" s="39"/>
      <c r="DK237" s="39"/>
      <c r="DL237" s="39"/>
      <c r="DM237" s="52" t="b">
        <f t="shared" si="19"/>
        <v>0</v>
      </c>
      <c r="DN237" s="39"/>
      <c r="DO237" s="8"/>
      <c r="DP237" s="39" t="str">
        <f>'Route 15'!D31</f>
        <v>_</v>
      </c>
      <c r="DQ237" s="39"/>
      <c r="DR237" s="39"/>
      <c r="DS237" s="39"/>
      <c r="DT237" s="39"/>
      <c r="DU237" s="52" t="b">
        <f t="shared" si="20"/>
        <v>0</v>
      </c>
      <c r="DV237" s="39"/>
      <c r="DW237" s="8"/>
      <c r="DX237" s="39" t="str">
        <f>'Route 16'!D31</f>
        <v>_</v>
      </c>
      <c r="DY237" s="39"/>
      <c r="DZ237" s="39"/>
      <c r="EA237" s="39"/>
      <c r="EB237" s="39"/>
      <c r="EC237" s="52" t="b">
        <f t="shared" si="21"/>
        <v>0</v>
      </c>
      <c r="ED237" s="39"/>
      <c r="EE237" s="8"/>
      <c r="EF237" s="39" t="str">
        <f>'Route 17'!D31</f>
        <v>_</v>
      </c>
      <c r="EG237" s="39"/>
      <c r="EH237" s="39"/>
      <c r="EI237" s="39"/>
      <c r="EJ237" s="39"/>
      <c r="EK237" s="52" t="b">
        <f t="shared" si="22"/>
        <v>0</v>
      </c>
      <c r="EL237" s="39"/>
      <c r="EM237" s="8"/>
      <c r="EN237" s="39" t="str">
        <f>'Route 18'!D31</f>
        <v>_</v>
      </c>
      <c r="EO237" s="39"/>
      <c r="EP237" s="39"/>
      <c r="EQ237" s="39"/>
      <c r="ER237" s="39"/>
      <c r="ES237" s="52" t="b">
        <f t="shared" si="23"/>
        <v>0</v>
      </c>
      <c r="ET237" s="39"/>
      <c r="EU237" s="8"/>
      <c r="EV237" s="39" t="str">
        <f>'Route 19'!D31</f>
        <v>_</v>
      </c>
      <c r="EW237" s="39"/>
      <c r="EX237" s="39"/>
      <c r="EY237" s="39"/>
      <c r="EZ237" s="39"/>
      <c r="FA237" s="52" t="b">
        <f t="shared" si="24"/>
        <v>0</v>
      </c>
      <c r="FB237" s="39"/>
      <c r="FC237" s="8"/>
      <c r="FD237" s="39" t="str">
        <f>'Route 20'!D31</f>
        <v>_</v>
      </c>
      <c r="FE237" s="39"/>
      <c r="FF237" s="39"/>
      <c r="FG237" s="39"/>
      <c r="FH237" s="39"/>
      <c r="FI237" s="52" t="b">
        <f t="shared" si="25"/>
        <v>0</v>
      </c>
      <c r="FJ237" s="39"/>
      <c r="FK237" s="8"/>
      <c r="FL237" s="39" t="str">
        <f>'Route 21'!D31</f>
        <v>_</v>
      </c>
      <c r="FM237" s="39"/>
      <c r="FN237" s="39"/>
      <c r="FO237" s="39"/>
      <c r="FP237" s="39"/>
      <c r="FQ237" s="52" t="b">
        <f t="shared" si="26"/>
        <v>0</v>
      </c>
      <c r="FR237" s="39"/>
      <c r="FS237" s="8"/>
      <c r="FT237" s="39" t="str">
        <f>'Route 22'!D31</f>
        <v>_</v>
      </c>
      <c r="FU237" s="39"/>
      <c r="FV237" s="39"/>
      <c r="FW237" s="39"/>
      <c r="FX237" s="39"/>
      <c r="FY237" s="52" t="b">
        <f t="shared" si="27"/>
        <v>0</v>
      </c>
      <c r="FZ237" s="39"/>
      <c r="GA237" s="8"/>
      <c r="GB237" s="39" t="str">
        <f>'Route 23'!D31</f>
        <v>_</v>
      </c>
      <c r="GC237" s="39"/>
      <c r="GD237" s="39"/>
      <c r="GE237" s="39"/>
      <c r="GF237" s="39"/>
      <c r="GG237" s="52" t="b">
        <f t="shared" si="28"/>
        <v>0</v>
      </c>
      <c r="GH237" s="39"/>
      <c r="GI237" s="8"/>
      <c r="GJ237" s="39" t="str">
        <f>'Route 24'!D31</f>
        <v>_</v>
      </c>
      <c r="GK237" s="39"/>
      <c r="GL237" s="39"/>
      <c r="GM237" s="39"/>
      <c r="GN237" s="39"/>
      <c r="GO237" s="52" t="b">
        <f t="shared" si="29"/>
        <v>0</v>
      </c>
      <c r="GP237" s="39"/>
      <c r="GQ237" s="8"/>
      <c r="GR237" s="39" t="str">
        <f>'Route 25'!D31</f>
        <v>_</v>
      </c>
      <c r="GS237" s="39"/>
      <c r="GT237" s="39"/>
      <c r="GU237" s="39"/>
      <c r="GV237" s="39"/>
      <c r="GW237" s="52" t="b">
        <f t="shared" si="30"/>
        <v>0</v>
      </c>
      <c r="GX237" s="39"/>
      <c r="GY237" s="8"/>
      <c r="GZ237" s="39" t="str">
        <f>'Route 26'!D31</f>
        <v>_</v>
      </c>
      <c r="HA237" s="39"/>
      <c r="HB237" s="39"/>
      <c r="HC237" s="39"/>
      <c r="HD237" s="39"/>
      <c r="HE237" s="52" t="b">
        <f t="shared" si="31"/>
        <v>0</v>
      </c>
      <c r="HF237" s="39"/>
      <c r="HG237" s="8"/>
      <c r="HH237" s="39" t="str">
        <f>'Route 27'!D31</f>
        <v>_</v>
      </c>
      <c r="HI237" s="39"/>
      <c r="HJ237" s="39"/>
      <c r="HK237" s="39"/>
      <c r="HL237" s="39"/>
      <c r="HM237" s="52" t="b">
        <f t="shared" si="32"/>
        <v>0</v>
      </c>
      <c r="HN237" s="39"/>
      <c r="HO237" s="8"/>
      <c r="HP237" s="39" t="str">
        <f>'Route 28'!D31</f>
        <v>_</v>
      </c>
      <c r="HQ237" s="39"/>
      <c r="HR237" s="39"/>
      <c r="HS237" s="39"/>
      <c r="HT237" s="39"/>
      <c r="HU237" s="52" t="b">
        <f t="shared" si="33"/>
        <v>0</v>
      </c>
      <c r="HV237" s="39"/>
      <c r="HW237" s="8"/>
      <c r="HX237" s="39" t="str">
        <f>'Route 29'!D31</f>
        <v>_</v>
      </c>
      <c r="HY237" s="39"/>
      <c r="HZ237" s="39"/>
      <c r="IA237" s="39"/>
      <c r="IB237" s="39"/>
      <c r="IC237" s="52" t="b">
        <f t="shared" si="34"/>
        <v>0</v>
      </c>
      <c r="ID237" s="39"/>
      <c r="IE237" s="8"/>
      <c r="IF237" s="39" t="str">
        <f>'Route 30'!D31</f>
        <v>_</v>
      </c>
      <c r="IG237" s="39"/>
      <c r="IH237" s="39"/>
      <c r="II237" s="39"/>
      <c r="IJ237" s="39"/>
      <c r="IK237" s="52" t="b">
        <f t="shared" si="35"/>
        <v>0</v>
      </c>
    </row>
    <row r="238" spans="1:245" ht="12.75" x14ac:dyDescent="0.2">
      <c r="A238" s="8"/>
      <c r="B238" s="39" t="str">
        <f>'Route 1'!D32</f>
        <v>_</v>
      </c>
      <c r="C238" s="39"/>
      <c r="D238" s="39"/>
      <c r="E238" s="39"/>
      <c r="F238" s="39"/>
      <c r="G238" s="52" t="b">
        <f t="shared" si="6"/>
        <v>0</v>
      </c>
      <c r="H238" s="39">
        <f>XM244</f>
        <v>0</v>
      </c>
      <c r="I238" s="8"/>
      <c r="J238" s="39" t="str">
        <f>'Route 2'!D32</f>
        <v>_</v>
      </c>
      <c r="K238" s="39"/>
      <c r="L238" s="39"/>
      <c r="M238" s="39"/>
      <c r="N238" s="39"/>
      <c r="O238" s="39"/>
      <c r="P238" s="39"/>
      <c r="Q238" s="39"/>
      <c r="R238" s="39"/>
      <c r="S238" s="39"/>
      <c r="T238" s="39"/>
      <c r="U238" s="52" t="b">
        <f t="shared" si="7"/>
        <v>0</v>
      </c>
      <c r="V238" s="39"/>
      <c r="W238" s="8"/>
      <c r="X238" s="39" t="str">
        <f>'Route 3'!D32</f>
        <v>_</v>
      </c>
      <c r="Y238" s="39"/>
      <c r="Z238" s="39"/>
      <c r="AA238" s="39"/>
      <c r="AB238" s="39"/>
      <c r="AC238" s="52" t="b">
        <f t="shared" si="8"/>
        <v>0</v>
      </c>
      <c r="AD238" s="39"/>
      <c r="AE238" s="8"/>
      <c r="AF238" s="39" t="str">
        <f>'Route 4'!D32</f>
        <v>_</v>
      </c>
      <c r="AG238" s="39"/>
      <c r="AH238" s="39"/>
      <c r="AI238" s="39"/>
      <c r="AJ238" s="39"/>
      <c r="AK238" s="52" t="b">
        <f t="shared" si="9"/>
        <v>0</v>
      </c>
      <c r="AL238" s="39"/>
      <c r="AM238" s="8"/>
      <c r="AN238" s="39" t="str">
        <f>'Route 5'!D32</f>
        <v>_</v>
      </c>
      <c r="AO238" s="39"/>
      <c r="AP238" s="39"/>
      <c r="AQ238" s="39"/>
      <c r="AR238" s="39"/>
      <c r="AS238" s="52" t="b">
        <f t="shared" si="10"/>
        <v>0</v>
      </c>
      <c r="AT238" s="39"/>
      <c r="AU238" s="8"/>
      <c r="AV238" s="39" t="str">
        <f>'Route 6'!D32</f>
        <v>_</v>
      </c>
      <c r="AW238" s="39"/>
      <c r="AX238" s="39"/>
      <c r="AY238" s="39"/>
      <c r="AZ238" s="39"/>
      <c r="BA238" s="52" t="b">
        <f t="shared" si="11"/>
        <v>0</v>
      </c>
      <c r="BB238" s="39"/>
      <c r="BC238" s="8"/>
      <c r="BD238" s="39" t="str">
        <f>'Route 7'!D32</f>
        <v>_</v>
      </c>
      <c r="BE238" s="39"/>
      <c r="BF238" s="39"/>
      <c r="BG238" s="39"/>
      <c r="BH238" s="39"/>
      <c r="BI238" s="52" t="b">
        <f t="shared" si="12"/>
        <v>0</v>
      </c>
      <c r="BJ238" s="39"/>
      <c r="BK238" s="8"/>
      <c r="BL238" s="39" t="str">
        <f>'Route 8'!D32</f>
        <v>_</v>
      </c>
      <c r="BM238" s="39"/>
      <c r="BN238" s="39"/>
      <c r="BO238" s="39"/>
      <c r="BP238" s="39"/>
      <c r="BQ238" s="52" t="b">
        <f t="shared" si="13"/>
        <v>0</v>
      </c>
      <c r="BR238" s="39"/>
      <c r="BS238" s="8"/>
      <c r="BT238" s="39" t="str">
        <f>'Route 9'!D32</f>
        <v>_</v>
      </c>
      <c r="BU238" s="39"/>
      <c r="BV238" s="39"/>
      <c r="BW238" s="39"/>
      <c r="BX238" s="39"/>
      <c r="BY238" s="52" t="b">
        <f t="shared" si="14"/>
        <v>0</v>
      </c>
      <c r="BZ238" s="39"/>
      <c r="CA238" s="8"/>
      <c r="CB238" s="39" t="str">
        <f>'Route 10'!D32</f>
        <v>_</v>
      </c>
      <c r="CC238" s="39"/>
      <c r="CD238" s="39"/>
      <c r="CE238" s="39"/>
      <c r="CF238" s="39"/>
      <c r="CG238" s="52" t="b">
        <f t="shared" si="15"/>
        <v>0</v>
      </c>
      <c r="CH238" s="39"/>
      <c r="CI238" s="8"/>
      <c r="CJ238" s="39" t="str">
        <f>'Route 11'!D32</f>
        <v>_</v>
      </c>
      <c r="CK238" s="39"/>
      <c r="CL238" s="39"/>
      <c r="CM238" s="39"/>
      <c r="CN238" s="39"/>
      <c r="CO238" s="52" t="b">
        <f t="shared" si="16"/>
        <v>0</v>
      </c>
      <c r="CP238" s="39"/>
      <c r="CQ238" s="8"/>
      <c r="CR238" s="39" t="str">
        <f>'Route 12'!D32</f>
        <v>_</v>
      </c>
      <c r="CS238" s="39"/>
      <c r="CT238" s="39"/>
      <c r="CU238" s="39"/>
      <c r="CV238" s="39"/>
      <c r="CW238" s="52" t="b">
        <f t="shared" si="17"/>
        <v>0</v>
      </c>
      <c r="CX238" s="39"/>
      <c r="CY238" s="8"/>
      <c r="CZ238" s="39" t="str">
        <f>'Route 13'!D32</f>
        <v>_</v>
      </c>
      <c r="DA238" s="39"/>
      <c r="DB238" s="39"/>
      <c r="DC238" s="39"/>
      <c r="DD238" s="39"/>
      <c r="DE238" s="52" t="b">
        <f t="shared" si="18"/>
        <v>0</v>
      </c>
      <c r="DF238" s="39"/>
      <c r="DG238" s="8"/>
      <c r="DH238" s="39" t="str">
        <f>'Route 14'!D32</f>
        <v>_</v>
      </c>
      <c r="DI238" s="39"/>
      <c r="DJ238" s="39"/>
      <c r="DK238" s="39"/>
      <c r="DL238" s="39"/>
      <c r="DM238" s="52" t="b">
        <f t="shared" si="19"/>
        <v>0</v>
      </c>
      <c r="DN238" s="39"/>
      <c r="DO238" s="8"/>
      <c r="DP238" s="39" t="str">
        <f>'Route 15'!D32</f>
        <v>_</v>
      </c>
      <c r="DQ238" s="39"/>
      <c r="DR238" s="39"/>
      <c r="DS238" s="39"/>
      <c r="DT238" s="39"/>
      <c r="DU238" s="52" t="b">
        <f t="shared" si="20"/>
        <v>0</v>
      </c>
      <c r="DV238" s="39"/>
      <c r="DW238" s="8"/>
      <c r="DX238" s="39" t="str">
        <f>'Route 16'!D32</f>
        <v>_</v>
      </c>
      <c r="DY238" s="39"/>
      <c r="DZ238" s="39"/>
      <c r="EA238" s="39"/>
      <c r="EB238" s="39"/>
      <c r="EC238" s="52" t="b">
        <f t="shared" si="21"/>
        <v>0</v>
      </c>
      <c r="ED238" s="39"/>
      <c r="EE238" s="8"/>
      <c r="EF238" s="39" t="str">
        <f>'Route 17'!D32</f>
        <v>_</v>
      </c>
      <c r="EG238" s="39"/>
      <c r="EH238" s="39"/>
      <c r="EI238" s="39"/>
      <c r="EJ238" s="39"/>
      <c r="EK238" s="52" t="b">
        <f t="shared" si="22"/>
        <v>0</v>
      </c>
      <c r="EL238" s="39"/>
      <c r="EM238" s="8"/>
      <c r="EN238" s="39" t="str">
        <f>'Route 18'!D32</f>
        <v>_</v>
      </c>
      <c r="EO238" s="39"/>
      <c r="EP238" s="39"/>
      <c r="EQ238" s="39"/>
      <c r="ER238" s="39"/>
      <c r="ES238" s="52" t="b">
        <f t="shared" si="23"/>
        <v>0</v>
      </c>
      <c r="ET238" s="39"/>
      <c r="EU238" s="8"/>
      <c r="EV238" s="39" t="str">
        <f>'Route 19'!D32</f>
        <v>_</v>
      </c>
      <c r="EW238" s="39"/>
      <c r="EX238" s="39"/>
      <c r="EY238" s="39"/>
      <c r="EZ238" s="39"/>
      <c r="FA238" s="52" t="b">
        <f t="shared" si="24"/>
        <v>0</v>
      </c>
      <c r="FB238" s="39"/>
      <c r="FC238" s="8"/>
      <c r="FD238" s="39" t="str">
        <f>'Route 20'!D32</f>
        <v>_</v>
      </c>
      <c r="FE238" s="39"/>
      <c r="FF238" s="39"/>
      <c r="FG238" s="39"/>
      <c r="FH238" s="39"/>
      <c r="FI238" s="52" t="b">
        <f t="shared" si="25"/>
        <v>0</v>
      </c>
      <c r="FJ238" s="39"/>
      <c r="FK238" s="8"/>
      <c r="FL238" s="39" t="str">
        <f>'Route 21'!D32</f>
        <v>_</v>
      </c>
      <c r="FM238" s="39"/>
      <c r="FN238" s="39"/>
      <c r="FO238" s="39"/>
      <c r="FP238" s="39"/>
      <c r="FQ238" s="52" t="b">
        <f t="shared" si="26"/>
        <v>0</v>
      </c>
      <c r="FR238" s="39"/>
      <c r="FS238" s="8"/>
      <c r="FT238" s="39" t="str">
        <f>'Route 22'!D32</f>
        <v>_</v>
      </c>
      <c r="FU238" s="39"/>
      <c r="FV238" s="39"/>
      <c r="FW238" s="39"/>
      <c r="FX238" s="39"/>
      <c r="FY238" s="52" t="b">
        <f t="shared" si="27"/>
        <v>0</v>
      </c>
      <c r="FZ238" s="39"/>
      <c r="GA238" s="8"/>
      <c r="GB238" s="39" t="str">
        <f>'Route 23'!D32</f>
        <v>_</v>
      </c>
      <c r="GC238" s="39"/>
      <c r="GD238" s="39"/>
      <c r="GE238" s="39"/>
      <c r="GF238" s="39"/>
      <c r="GG238" s="52" t="b">
        <f t="shared" si="28"/>
        <v>0</v>
      </c>
      <c r="GH238" s="39"/>
      <c r="GI238" s="8"/>
      <c r="GJ238" s="39" t="str">
        <f>'Route 24'!D32</f>
        <v>_</v>
      </c>
      <c r="GK238" s="39"/>
      <c r="GL238" s="39"/>
      <c r="GM238" s="39"/>
      <c r="GN238" s="39"/>
      <c r="GO238" s="52" t="b">
        <f t="shared" si="29"/>
        <v>0</v>
      </c>
      <c r="GP238" s="39"/>
      <c r="GQ238" s="8"/>
      <c r="GR238" s="39" t="str">
        <f>'Route 25'!D32</f>
        <v>_</v>
      </c>
      <c r="GS238" s="39"/>
      <c r="GT238" s="39"/>
      <c r="GU238" s="39"/>
      <c r="GV238" s="39"/>
      <c r="GW238" s="52" t="b">
        <f t="shared" si="30"/>
        <v>0</v>
      </c>
      <c r="GX238" s="39"/>
      <c r="GY238" s="8"/>
      <c r="GZ238" s="39" t="str">
        <f>'Route 26'!D32</f>
        <v>_</v>
      </c>
      <c r="HA238" s="39"/>
      <c r="HB238" s="39"/>
      <c r="HC238" s="39"/>
      <c r="HD238" s="39"/>
      <c r="HE238" s="52" t="b">
        <f t="shared" si="31"/>
        <v>0</v>
      </c>
      <c r="HF238" s="39"/>
      <c r="HG238" s="8"/>
      <c r="HH238" s="39" t="str">
        <f>'Route 27'!D32</f>
        <v>_</v>
      </c>
      <c r="HI238" s="39"/>
      <c r="HJ238" s="39"/>
      <c r="HK238" s="39"/>
      <c r="HL238" s="39"/>
      <c r="HM238" s="52" t="b">
        <f t="shared" si="32"/>
        <v>0</v>
      </c>
      <c r="HN238" s="39"/>
      <c r="HO238" s="8"/>
      <c r="HP238" s="39" t="str">
        <f>'Route 28'!D32</f>
        <v>_</v>
      </c>
      <c r="HQ238" s="39"/>
      <c r="HR238" s="39"/>
      <c r="HS238" s="39"/>
      <c r="HT238" s="39"/>
      <c r="HU238" s="52" t="b">
        <f t="shared" si="33"/>
        <v>0</v>
      </c>
      <c r="HV238" s="39"/>
      <c r="HW238" s="8"/>
      <c r="HX238" s="39" t="str">
        <f>'Route 29'!D32</f>
        <v>_</v>
      </c>
      <c r="HY238" s="39"/>
      <c r="HZ238" s="39"/>
      <c r="IA238" s="39"/>
      <c r="IB238" s="39"/>
      <c r="IC238" s="52" t="b">
        <f t="shared" si="34"/>
        <v>0</v>
      </c>
      <c r="ID238" s="39"/>
      <c r="IE238" s="8"/>
      <c r="IF238" s="39" t="str">
        <f>'Route 30'!D32</f>
        <v>_</v>
      </c>
      <c r="IG238" s="39"/>
      <c r="IH238" s="39"/>
      <c r="II238" s="39"/>
      <c r="IJ238" s="39"/>
      <c r="IK238" s="52" t="b">
        <f t="shared" si="35"/>
        <v>0</v>
      </c>
    </row>
    <row r="239" spans="1:245" ht="12.75" x14ac:dyDescent="0.2">
      <c r="A239" s="8"/>
      <c r="B239" s="39" t="str">
        <f>'Route 1'!D33</f>
        <v>_</v>
      </c>
      <c r="C239" s="39"/>
      <c r="D239" s="39"/>
      <c r="E239" s="39"/>
      <c r="F239" s="39"/>
      <c r="G239" s="52" t="b">
        <f t="shared" si="6"/>
        <v>0</v>
      </c>
      <c r="H239" s="39">
        <f>XU244</f>
        <v>0</v>
      </c>
      <c r="I239" s="8"/>
      <c r="J239" s="39" t="str">
        <f>'Route 2'!D33</f>
        <v>_</v>
      </c>
      <c r="K239" s="39"/>
      <c r="L239" s="39"/>
      <c r="M239" s="39"/>
      <c r="N239" s="39"/>
      <c r="O239" s="39"/>
      <c r="P239" s="39"/>
      <c r="Q239" s="39"/>
      <c r="R239" s="39"/>
      <c r="S239" s="39"/>
      <c r="T239" s="39"/>
      <c r="U239" s="52" t="b">
        <f t="shared" si="7"/>
        <v>0</v>
      </c>
      <c r="V239" s="39"/>
      <c r="W239" s="8"/>
      <c r="X239" s="39" t="str">
        <f>'Route 3'!D33</f>
        <v>_</v>
      </c>
      <c r="Y239" s="39"/>
      <c r="Z239" s="39"/>
      <c r="AA239" s="39"/>
      <c r="AB239" s="39"/>
      <c r="AC239" s="52" t="b">
        <f t="shared" si="8"/>
        <v>0</v>
      </c>
      <c r="AD239" s="39"/>
      <c r="AE239" s="8"/>
      <c r="AF239" s="39" t="str">
        <f>'Route 4'!D33</f>
        <v>_</v>
      </c>
      <c r="AG239" s="39"/>
      <c r="AH239" s="39"/>
      <c r="AI239" s="39"/>
      <c r="AJ239" s="39"/>
      <c r="AK239" s="52" t="b">
        <f t="shared" si="9"/>
        <v>0</v>
      </c>
      <c r="AL239" s="39"/>
      <c r="AM239" s="8"/>
      <c r="AN239" s="39" t="str">
        <f>'Route 5'!D33</f>
        <v>_</v>
      </c>
      <c r="AO239" s="39"/>
      <c r="AP239" s="39"/>
      <c r="AQ239" s="39"/>
      <c r="AR239" s="39"/>
      <c r="AS239" s="52" t="b">
        <f t="shared" si="10"/>
        <v>0</v>
      </c>
      <c r="AT239" s="39"/>
      <c r="AU239" s="8"/>
      <c r="AV239" s="39" t="str">
        <f>'Route 6'!D33</f>
        <v>_</v>
      </c>
      <c r="AW239" s="39"/>
      <c r="AX239" s="39"/>
      <c r="AY239" s="39"/>
      <c r="AZ239" s="39"/>
      <c r="BA239" s="52" t="b">
        <f t="shared" si="11"/>
        <v>0</v>
      </c>
      <c r="BB239" s="39"/>
      <c r="BC239" s="8"/>
      <c r="BD239" s="39" t="str">
        <f>'Route 7'!D33</f>
        <v>_</v>
      </c>
      <c r="BE239" s="39"/>
      <c r="BF239" s="39"/>
      <c r="BG239" s="39"/>
      <c r="BH239" s="39"/>
      <c r="BI239" s="52" t="b">
        <f t="shared" si="12"/>
        <v>0</v>
      </c>
      <c r="BJ239" s="39"/>
      <c r="BK239" s="8"/>
      <c r="BL239" s="39" t="str">
        <f>'Route 8'!D33</f>
        <v>_</v>
      </c>
      <c r="BM239" s="39"/>
      <c r="BN239" s="39"/>
      <c r="BO239" s="39"/>
      <c r="BP239" s="39"/>
      <c r="BQ239" s="52" t="b">
        <f t="shared" si="13"/>
        <v>0</v>
      </c>
      <c r="BR239" s="39"/>
      <c r="BS239" s="8"/>
      <c r="BT239" s="39" t="str">
        <f>'Route 9'!D33</f>
        <v>_</v>
      </c>
      <c r="BU239" s="39"/>
      <c r="BV239" s="39"/>
      <c r="BW239" s="39"/>
      <c r="BX239" s="39"/>
      <c r="BY239" s="52" t="b">
        <f t="shared" si="14"/>
        <v>0</v>
      </c>
      <c r="BZ239" s="39"/>
      <c r="CA239" s="8"/>
      <c r="CB239" s="39" t="str">
        <f>'Route 10'!D33</f>
        <v>_</v>
      </c>
      <c r="CC239" s="39"/>
      <c r="CD239" s="39"/>
      <c r="CE239" s="39"/>
      <c r="CF239" s="39"/>
      <c r="CG239" s="52" t="b">
        <f t="shared" si="15"/>
        <v>0</v>
      </c>
      <c r="CH239" s="39"/>
      <c r="CI239" s="8"/>
      <c r="CJ239" s="39" t="str">
        <f>'Route 11'!D33</f>
        <v>_</v>
      </c>
      <c r="CK239" s="39"/>
      <c r="CL239" s="39"/>
      <c r="CM239" s="39"/>
      <c r="CN239" s="39"/>
      <c r="CO239" s="52" t="b">
        <f t="shared" si="16"/>
        <v>0</v>
      </c>
      <c r="CP239" s="39"/>
      <c r="CQ239" s="8"/>
      <c r="CR239" s="39" t="str">
        <f>'Route 12'!D33</f>
        <v>_</v>
      </c>
      <c r="CS239" s="39"/>
      <c r="CT239" s="39"/>
      <c r="CU239" s="39"/>
      <c r="CV239" s="39"/>
      <c r="CW239" s="52" t="b">
        <f t="shared" si="17"/>
        <v>0</v>
      </c>
      <c r="CX239" s="39"/>
      <c r="CY239" s="8"/>
      <c r="CZ239" s="39" t="str">
        <f>'Route 13'!D33</f>
        <v>_</v>
      </c>
      <c r="DA239" s="39"/>
      <c r="DB239" s="39"/>
      <c r="DC239" s="39"/>
      <c r="DD239" s="39"/>
      <c r="DE239" s="52" t="b">
        <f t="shared" si="18"/>
        <v>0</v>
      </c>
      <c r="DF239" s="39"/>
      <c r="DG239" s="8"/>
      <c r="DH239" s="39" t="str">
        <f>'Route 14'!D33</f>
        <v>_</v>
      </c>
      <c r="DI239" s="39"/>
      <c r="DJ239" s="39"/>
      <c r="DK239" s="39"/>
      <c r="DL239" s="39"/>
      <c r="DM239" s="52" t="b">
        <f t="shared" si="19"/>
        <v>0</v>
      </c>
      <c r="DN239" s="39"/>
      <c r="DO239" s="8"/>
      <c r="DP239" s="39" t="str">
        <f>'Route 15'!D33</f>
        <v>_</v>
      </c>
      <c r="DQ239" s="39"/>
      <c r="DR239" s="39"/>
      <c r="DS239" s="39"/>
      <c r="DT239" s="39"/>
      <c r="DU239" s="52" t="b">
        <f t="shared" si="20"/>
        <v>0</v>
      </c>
      <c r="DV239" s="39"/>
      <c r="DW239" s="8"/>
      <c r="DX239" s="39" t="str">
        <f>'Route 16'!D33</f>
        <v>_</v>
      </c>
      <c r="DY239" s="39"/>
      <c r="DZ239" s="39"/>
      <c r="EA239" s="39"/>
      <c r="EB239" s="39"/>
      <c r="EC239" s="52" t="b">
        <f t="shared" si="21"/>
        <v>0</v>
      </c>
      <c r="ED239" s="39"/>
      <c r="EE239" s="8"/>
      <c r="EF239" s="39" t="str">
        <f>'Route 17'!D33</f>
        <v>_</v>
      </c>
      <c r="EG239" s="39"/>
      <c r="EH239" s="39"/>
      <c r="EI239" s="39"/>
      <c r="EJ239" s="39"/>
      <c r="EK239" s="52" t="b">
        <f t="shared" si="22"/>
        <v>0</v>
      </c>
      <c r="EL239" s="39"/>
      <c r="EM239" s="8"/>
      <c r="EN239" s="39" t="str">
        <f>'Route 18'!D33</f>
        <v>_</v>
      </c>
      <c r="EO239" s="39"/>
      <c r="EP239" s="39"/>
      <c r="EQ239" s="39"/>
      <c r="ER239" s="39"/>
      <c r="ES239" s="52" t="b">
        <f t="shared" si="23"/>
        <v>0</v>
      </c>
      <c r="ET239" s="39"/>
      <c r="EU239" s="8"/>
      <c r="EV239" s="39" t="str">
        <f>'Route 19'!D33</f>
        <v>_</v>
      </c>
      <c r="EW239" s="39"/>
      <c r="EX239" s="39"/>
      <c r="EY239" s="39"/>
      <c r="EZ239" s="39"/>
      <c r="FA239" s="52" t="b">
        <f t="shared" si="24"/>
        <v>0</v>
      </c>
      <c r="FB239" s="39"/>
      <c r="FC239" s="8"/>
      <c r="FD239" s="39" t="str">
        <f>'Route 20'!D33</f>
        <v>_</v>
      </c>
      <c r="FE239" s="39"/>
      <c r="FF239" s="39"/>
      <c r="FG239" s="39"/>
      <c r="FH239" s="39"/>
      <c r="FI239" s="52" t="b">
        <f t="shared" si="25"/>
        <v>0</v>
      </c>
      <c r="FJ239" s="39"/>
      <c r="FK239" s="8"/>
      <c r="FL239" s="39" t="str">
        <f>'Route 21'!D33</f>
        <v>_</v>
      </c>
      <c r="FM239" s="39"/>
      <c r="FN239" s="39"/>
      <c r="FO239" s="39"/>
      <c r="FP239" s="39"/>
      <c r="FQ239" s="52" t="b">
        <f t="shared" si="26"/>
        <v>0</v>
      </c>
      <c r="FR239" s="39"/>
      <c r="FS239" s="8"/>
      <c r="FT239" s="39" t="str">
        <f>'Route 22'!D33</f>
        <v>_</v>
      </c>
      <c r="FU239" s="39"/>
      <c r="FV239" s="39"/>
      <c r="FW239" s="39"/>
      <c r="FX239" s="39"/>
      <c r="FY239" s="52" t="b">
        <f t="shared" si="27"/>
        <v>0</v>
      </c>
      <c r="FZ239" s="39"/>
      <c r="GA239" s="8"/>
      <c r="GB239" s="39" t="str">
        <f>'Route 23'!D33</f>
        <v>_</v>
      </c>
      <c r="GC239" s="39"/>
      <c r="GD239" s="39"/>
      <c r="GE239" s="39"/>
      <c r="GF239" s="39"/>
      <c r="GG239" s="52" t="b">
        <f t="shared" si="28"/>
        <v>0</v>
      </c>
      <c r="GH239" s="39"/>
      <c r="GI239" s="8"/>
      <c r="GJ239" s="39" t="str">
        <f>'Route 24'!D33</f>
        <v>_</v>
      </c>
      <c r="GK239" s="39"/>
      <c r="GL239" s="39"/>
      <c r="GM239" s="39"/>
      <c r="GN239" s="39"/>
      <c r="GO239" s="52" t="b">
        <f t="shared" si="29"/>
        <v>0</v>
      </c>
      <c r="GP239" s="39"/>
      <c r="GQ239" s="8"/>
      <c r="GR239" s="39" t="str">
        <f>'Route 25'!D33</f>
        <v>_</v>
      </c>
      <c r="GS239" s="39"/>
      <c r="GT239" s="39"/>
      <c r="GU239" s="39"/>
      <c r="GV239" s="39"/>
      <c r="GW239" s="52" t="b">
        <f t="shared" si="30"/>
        <v>0</v>
      </c>
      <c r="GX239" s="39"/>
      <c r="GY239" s="8"/>
      <c r="GZ239" s="39" t="str">
        <f>'Route 26'!D33</f>
        <v>_</v>
      </c>
      <c r="HA239" s="39"/>
      <c r="HB239" s="39"/>
      <c r="HC239" s="39"/>
      <c r="HD239" s="39"/>
      <c r="HE239" s="52" t="b">
        <f t="shared" si="31"/>
        <v>0</v>
      </c>
      <c r="HF239" s="39"/>
      <c r="HG239" s="8"/>
      <c r="HH239" s="39" t="str">
        <f>'Route 27'!D33</f>
        <v>_</v>
      </c>
      <c r="HI239" s="39"/>
      <c r="HJ239" s="39"/>
      <c r="HK239" s="39"/>
      <c r="HL239" s="39"/>
      <c r="HM239" s="52" t="b">
        <f t="shared" si="32"/>
        <v>0</v>
      </c>
      <c r="HN239" s="39"/>
      <c r="HO239" s="8"/>
      <c r="HP239" s="39" t="str">
        <f>'Route 28'!D33</f>
        <v>_</v>
      </c>
      <c r="HQ239" s="39"/>
      <c r="HR239" s="39"/>
      <c r="HS239" s="39"/>
      <c r="HT239" s="39"/>
      <c r="HU239" s="52" t="b">
        <f t="shared" si="33"/>
        <v>0</v>
      </c>
      <c r="HV239" s="39"/>
      <c r="HW239" s="8"/>
      <c r="HX239" s="39" t="str">
        <f>'Route 29'!D33</f>
        <v>_</v>
      </c>
      <c r="HY239" s="39"/>
      <c r="HZ239" s="39"/>
      <c r="IA239" s="39"/>
      <c r="IB239" s="39"/>
      <c r="IC239" s="52" t="b">
        <f t="shared" si="34"/>
        <v>0</v>
      </c>
      <c r="ID239" s="39"/>
      <c r="IE239" s="8"/>
      <c r="IF239" s="39" t="str">
        <f>'Route 30'!D33</f>
        <v>_</v>
      </c>
      <c r="IG239" s="39"/>
      <c r="IH239" s="39"/>
      <c r="II239" s="39"/>
      <c r="IJ239" s="39"/>
      <c r="IK239" s="52" t="b">
        <f t="shared" si="35"/>
        <v>0</v>
      </c>
    </row>
    <row r="240" spans="1:245" ht="12.75" x14ac:dyDescent="0.2">
      <c r="A240" s="8"/>
      <c r="B240" s="39" t="str">
        <f>'Route 1'!D34</f>
        <v>_</v>
      </c>
      <c r="C240" s="39"/>
      <c r="D240" s="39"/>
      <c r="E240" s="39"/>
      <c r="F240" s="39"/>
      <c r="G240" s="52" t="b">
        <f t="shared" si="6"/>
        <v>0</v>
      </c>
      <c r="H240" s="39">
        <f>YC244</f>
        <v>0</v>
      </c>
      <c r="I240" s="8"/>
      <c r="J240" s="39" t="str">
        <f>'Route 2'!D34</f>
        <v>_</v>
      </c>
      <c r="K240" s="39"/>
      <c r="L240" s="39"/>
      <c r="M240" s="39"/>
      <c r="N240" s="39"/>
      <c r="O240" s="39"/>
      <c r="P240" s="39"/>
      <c r="Q240" s="39"/>
      <c r="R240" s="39"/>
      <c r="S240" s="39"/>
      <c r="T240" s="39"/>
      <c r="U240" s="52" t="b">
        <f t="shared" si="7"/>
        <v>0</v>
      </c>
      <c r="V240" s="39"/>
      <c r="W240" s="8"/>
      <c r="X240" s="39" t="str">
        <f>'Route 3'!D34</f>
        <v>_</v>
      </c>
      <c r="Y240" s="39"/>
      <c r="Z240" s="39"/>
      <c r="AA240" s="39"/>
      <c r="AB240" s="39"/>
      <c r="AC240" s="52" t="b">
        <f t="shared" si="8"/>
        <v>0</v>
      </c>
      <c r="AD240" s="39"/>
      <c r="AE240" s="8"/>
      <c r="AF240" s="39" t="str">
        <f>'Route 4'!D34</f>
        <v>_</v>
      </c>
      <c r="AG240" s="39"/>
      <c r="AH240" s="39"/>
      <c r="AI240" s="39"/>
      <c r="AJ240" s="39"/>
      <c r="AK240" s="52" t="b">
        <f t="shared" si="9"/>
        <v>0</v>
      </c>
      <c r="AL240" s="39"/>
      <c r="AM240" s="8"/>
      <c r="AN240" s="39" t="str">
        <f>'Route 5'!D34</f>
        <v>_</v>
      </c>
      <c r="AO240" s="39"/>
      <c r="AP240" s="39"/>
      <c r="AQ240" s="39"/>
      <c r="AR240" s="39"/>
      <c r="AS240" s="52" t="b">
        <f t="shared" si="10"/>
        <v>0</v>
      </c>
      <c r="AT240" s="39"/>
      <c r="AU240" s="8"/>
      <c r="AV240" s="39" t="str">
        <f>'Route 6'!D34</f>
        <v>_</v>
      </c>
      <c r="AW240" s="39"/>
      <c r="AX240" s="39"/>
      <c r="AY240" s="39"/>
      <c r="AZ240" s="39"/>
      <c r="BA240" s="52" t="b">
        <f t="shared" si="11"/>
        <v>0</v>
      </c>
      <c r="BB240" s="39"/>
      <c r="BC240" s="8"/>
      <c r="BD240" s="39" t="str">
        <f>'Route 7'!D34</f>
        <v>_</v>
      </c>
      <c r="BE240" s="39"/>
      <c r="BF240" s="39"/>
      <c r="BG240" s="39"/>
      <c r="BH240" s="39"/>
      <c r="BI240" s="52" t="b">
        <f t="shared" si="12"/>
        <v>0</v>
      </c>
      <c r="BJ240" s="39"/>
      <c r="BK240" s="8"/>
      <c r="BL240" s="39" t="str">
        <f>'Route 8'!D34</f>
        <v>_</v>
      </c>
      <c r="BM240" s="39"/>
      <c r="BN240" s="39"/>
      <c r="BO240" s="39"/>
      <c r="BP240" s="39"/>
      <c r="BQ240" s="52" t="b">
        <f t="shared" si="13"/>
        <v>0</v>
      </c>
      <c r="BR240" s="39"/>
      <c r="BS240" s="8"/>
      <c r="BT240" s="39" t="str">
        <f>'Route 9'!D34</f>
        <v>_</v>
      </c>
      <c r="BU240" s="39"/>
      <c r="BV240" s="39"/>
      <c r="BW240" s="39"/>
      <c r="BX240" s="39"/>
      <c r="BY240" s="52" t="b">
        <f t="shared" si="14"/>
        <v>0</v>
      </c>
      <c r="BZ240" s="39"/>
      <c r="CA240" s="8"/>
      <c r="CB240" s="39" t="str">
        <f>'Route 10'!D34</f>
        <v>_</v>
      </c>
      <c r="CC240" s="39"/>
      <c r="CD240" s="39"/>
      <c r="CE240" s="39"/>
      <c r="CF240" s="39"/>
      <c r="CG240" s="52" t="b">
        <f t="shared" si="15"/>
        <v>0</v>
      </c>
      <c r="CH240" s="39"/>
      <c r="CI240" s="8"/>
      <c r="CJ240" s="39" t="str">
        <f>'Route 11'!D34</f>
        <v>_</v>
      </c>
      <c r="CK240" s="39"/>
      <c r="CL240" s="39"/>
      <c r="CM240" s="39"/>
      <c r="CN240" s="39"/>
      <c r="CO240" s="52" t="b">
        <f t="shared" si="16"/>
        <v>0</v>
      </c>
      <c r="CP240" s="39"/>
      <c r="CQ240" s="8"/>
      <c r="CR240" s="39" t="str">
        <f>'Route 12'!D34</f>
        <v>_</v>
      </c>
      <c r="CS240" s="39"/>
      <c r="CT240" s="39"/>
      <c r="CU240" s="39"/>
      <c r="CV240" s="39"/>
      <c r="CW240" s="52" t="b">
        <f t="shared" si="17"/>
        <v>0</v>
      </c>
      <c r="CX240" s="39"/>
      <c r="CY240" s="8"/>
      <c r="CZ240" s="39" t="str">
        <f>'Route 13'!D34</f>
        <v>_</v>
      </c>
      <c r="DA240" s="39"/>
      <c r="DB240" s="39"/>
      <c r="DC240" s="39"/>
      <c r="DD240" s="39"/>
      <c r="DE240" s="52" t="b">
        <f t="shared" si="18"/>
        <v>0</v>
      </c>
      <c r="DF240" s="39"/>
      <c r="DG240" s="8"/>
      <c r="DH240" s="39" t="str">
        <f>'Route 14'!D34</f>
        <v>_</v>
      </c>
      <c r="DI240" s="39"/>
      <c r="DJ240" s="39"/>
      <c r="DK240" s="39"/>
      <c r="DL240" s="39"/>
      <c r="DM240" s="52" t="b">
        <f t="shared" si="19"/>
        <v>0</v>
      </c>
      <c r="DN240" s="39"/>
      <c r="DO240" s="8"/>
      <c r="DP240" s="39" t="str">
        <f>'Route 15'!D34</f>
        <v>_</v>
      </c>
      <c r="DQ240" s="39"/>
      <c r="DR240" s="39"/>
      <c r="DS240" s="39"/>
      <c r="DT240" s="39"/>
      <c r="DU240" s="52" t="b">
        <f t="shared" si="20"/>
        <v>0</v>
      </c>
      <c r="DV240" s="39"/>
      <c r="DW240" s="8"/>
      <c r="DX240" s="39" t="str">
        <f>'Route 16'!D34</f>
        <v>_</v>
      </c>
      <c r="DY240" s="39"/>
      <c r="DZ240" s="39"/>
      <c r="EA240" s="39"/>
      <c r="EB240" s="39"/>
      <c r="EC240" s="52" t="b">
        <f t="shared" si="21"/>
        <v>0</v>
      </c>
      <c r="ED240" s="39"/>
      <c r="EE240" s="8"/>
      <c r="EF240" s="39" t="str">
        <f>'Route 17'!D34</f>
        <v>_</v>
      </c>
      <c r="EG240" s="39"/>
      <c r="EH240" s="39"/>
      <c r="EI240" s="39"/>
      <c r="EJ240" s="39"/>
      <c r="EK240" s="52" t="b">
        <f t="shared" si="22"/>
        <v>0</v>
      </c>
      <c r="EL240" s="39"/>
      <c r="EM240" s="8"/>
      <c r="EN240" s="39" t="str">
        <f>'Route 18'!D34</f>
        <v>_</v>
      </c>
      <c r="EO240" s="39"/>
      <c r="EP240" s="39"/>
      <c r="EQ240" s="39"/>
      <c r="ER240" s="39"/>
      <c r="ES240" s="52" t="b">
        <f t="shared" si="23"/>
        <v>0</v>
      </c>
      <c r="ET240" s="39"/>
      <c r="EU240" s="8"/>
      <c r="EV240" s="39" t="str">
        <f>'Route 19'!D34</f>
        <v>_</v>
      </c>
      <c r="EW240" s="39"/>
      <c r="EX240" s="39"/>
      <c r="EY240" s="39"/>
      <c r="EZ240" s="39"/>
      <c r="FA240" s="52" t="b">
        <f t="shared" si="24"/>
        <v>0</v>
      </c>
      <c r="FB240" s="39"/>
      <c r="FC240" s="8"/>
      <c r="FD240" s="39" t="str">
        <f>'Route 20'!D34</f>
        <v>_</v>
      </c>
      <c r="FE240" s="39"/>
      <c r="FF240" s="39"/>
      <c r="FG240" s="39"/>
      <c r="FH240" s="39"/>
      <c r="FI240" s="52" t="b">
        <f t="shared" si="25"/>
        <v>0</v>
      </c>
      <c r="FJ240" s="39"/>
      <c r="FK240" s="8"/>
      <c r="FL240" s="39" t="str">
        <f>'Route 21'!D34</f>
        <v>_</v>
      </c>
      <c r="FM240" s="39"/>
      <c r="FN240" s="39"/>
      <c r="FO240" s="39"/>
      <c r="FP240" s="39"/>
      <c r="FQ240" s="52" t="b">
        <f t="shared" si="26"/>
        <v>0</v>
      </c>
      <c r="FR240" s="39"/>
      <c r="FS240" s="8"/>
      <c r="FT240" s="39" t="str">
        <f>'Route 22'!D34</f>
        <v>_</v>
      </c>
      <c r="FU240" s="39"/>
      <c r="FV240" s="39"/>
      <c r="FW240" s="39"/>
      <c r="FX240" s="39"/>
      <c r="FY240" s="52" t="b">
        <f t="shared" si="27"/>
        <v>0</v>
      </c>
      <c r="FZ240" s="39"/>
      <c r="GA240" s="8"/>
      <c r="GB240" s="39" t="str">
        <f>'Route 23'!D34</f>
        <v>_</v>
      </c>
      <c r="GC240" s="39"/>
      <c r="GD240" s="39"/>
      <c r="GE240" s="39"/>
      <c r="GF240" s="39"/>
      <c r="GG240" s="52" t="b">
        <f t="shared" si="28"/>
        <v>0</v>
      </c>
      <c r="GH240" s="39"/>
      <c r="GI240" s="8"/>
      <c r="GJ240" s="39" t="str">
        <f>'Route 24'!D34</f>
        <v>_</v>
      </c>
      <c r="GK240" s="39"/>
      <c r="GL240" s="39"/>
      <c r="GM240" s="39"/>
      <c r="GN240" s="39"/>
      <c r="GO240" s="52" t="b">
        <f t="shared" si="29"/>
        <v>0</v>
      </c>
      <c r="GP240" s="39"/>
      <c r="GQ240" s="8"/>
      <c r="GR240" s="39" t="str">
        <f>'Route 25'!D34</f>
        <v>_</v>
      </c>
      <c r="GS240" s="39"/>
      <c r="GT240" s="39"/>
      <c r="GU240" s="39"/>
      <c r="GV240" s="39"/>
      <c r="GW240" s="52" t="b">
        <f t="shared" si="30"/>
        <v>0</v>
      </c>
      <c r="GX240" s="39"/>
      <c r="GY240" s="8"/>
      <c r="GZ240" s="39" t="str">
        <f>'Route 26'!D34</f>
        <v>_</v>
      </c>
      <c r="HA240" s="39"/>
      <c r="HB240" s="39"/>
      <c r="HC240" s="39"/>
      <c r="HD240" s="39"/>
      <c r="HE240" s="52" t="b">
        <f t="shared" si="31"/>
        <v>0</v>
      </c>
      <c r="HF240" s="39"/>
      <c r="HG240" s="8"/>
      <c r="HH240" s="39" t="str">
        <f>'Route 27'!D34</f>
        <v>_</v>
      </c>
      <c r="HI240" s="39"/>
      <c r="HJ240" s="39"/>
      <c r="HK240" s="39"/>
      <c r="HL240" s="39"/>
      <c r="HM240" s="52" t="b">
        <f t="shared" si="32"/>
        <v>0</v>
      </c>
      <c r="HN240" s="39"/>
      <c r="HO240" s="8"/>
      <c r="HP240" s="39" t="str">
        <f>'Route 28'!D34</f>
        <v>_</v>
      </c>
      <c r="HQ240" s="39"/>
      <c r="HR240" s="39"/>
      <c r="HS240" s="39"/>
      <c r="HT240" s="39"/>
      <c r="HU240" s="52" t="b">
        <f t="shared" si="33"/>
        <v>0</v>
      </c>
      <c r="HV240" s="39"/>
      <c r="HW240" s="8"/>
      <c r="HX240" s="39" t="str">
        <f>'Route 29'!D34</f>
        <v>_</v>
      </c>
      <c r="HY240" s="39"/>
      <c r="HZ240" s="39"/>
      <c r="IA240" s="39"/>
      <c r="IB240" s="39"/>
      <c r="IC240" s="52" t="b">
        <f t="shared" si="34"/>
        <v>0</v>
      </c>
      <c r="ID240" s="39"/>
      <c r="IE240" s="8"/>
      <c r="IF240" s="39" t="str">
        <f>'Route 30'!D34</f>
        <v>_</v>
      </c>
      <c r="IG240" s="39"/>
      <c r="IH240" s="39"/>
      <c r="II240" s="39"/>
      <c r="IJ240" s="39"/>
      <c r="IK240" s="52" t="b">
        <f t="shared" si="35"/>
        <v>0</v>
      </c>
    </row>
    <row r="241" spans="1:245" ht="12.75" x14ac:dyDescent="0.2">
      <c r="A241" s="8"/>
      <c r="B241" s="39" t="str">
        <f>'Route 1'!D35</f>
        <v>_</v>
      </c>
      <c r="C241" s="39"/>
      <c r="D241" s="39"/>
      <c r="E241" s="39"/>
      <c r="F241" s="39"/>
      <c r="G241" s="52" t="b">
        <f t="shared" si="6"/>
        <v>0</v>
      </c>
      <c r="H241" s="39">
        <f>YK244</f>
        <v>0</v>
      </c>
      <c r="I241" s="8"/>
      <c r="J241" s="39" t="str">
        <f>'Route 2'!D35</f>
        <v>_</v>
      </c>
      <c r="K241" s="39"/>
      <c r="L241" s="39"/>
      <c r="M241" s="39"/>
      <c r="N241" s="39"/>
      <c r="O241" s="39"/>
      <c r="P241" s="39"/>
      <c r="Q241" s="39"/>
      <c r="R241" s="39"/>
      <c r="S241" s="39"/>
      <c r="T241" s="39"/>
      <c r="U241" s="52" t="b">
        <f t="shared" si="7"/>
        <v>0</v>
      </c>
      <c r="V241" s="39"/>
      <c r="W241" s="8"/>
      <c r="X241" s="39" t="str">
        <f>'Route 3'!D35</f>
        <v>_</v>
      </c>
      <c r="Y241" s="39"/>
      <c r="Z241" s="39"/>
      <c r="AA241" s="39"/>
      <c r="AB241" s="39"/>
      <c r="AC241" s="52" t="b">
        <f t="shared" si="8"/>
        <v>0</v>
      </c>
      <c r="AD241" s="39"/>
      <c r="AE241" s="8"/>
      <c r="AF241" s="39" t="str">
        <f>'Route 4'!D35</f>
        <v>_</v>
      </c>
      <c r="AG241" s="39"/>
      <c r="AH241" s="39"/>
      <c r="AI241" s="39"/>
      <c r="AJ241" s="39"/>
      <c r="AK241" s="52" t="b">
        <f t="shared" si="9"/>
        <v>0</v>
      </c>
      <c r="AL241" s="39"/>
      <c r="AM241" s="8"/>
      <c r="AN241" s="39" t="str">
        <f>'Route 5'!D35</f>
        <v>_</v>
      </c>
      <c r="AO241" s="39"/>
      <c r="AP241" s="39"/>
      <c r="AQ241" s="39"/>
      <c r="AR241" s="39"/>
      <c r="AS241" s="52" t="b">
        <f t="shared" si="10"/>
        <v>0</v>
      </c>
      <c r="AT241" s="39"/>
      <c r="AU241" s="8"/>
      <c r="AV241" s="39" t="str">
        <f>'Route 6'!D35</f>
        <v>_</v>
      </c>
      <c r="AW241" s="39"/>
      <c r="AX241" s="39"/>
      <c r="AY241" s="39"/>
      <c r="AZ241" s="39"/>
      <c r="BA241" s="52" t="b">
        <f t="shared" si="11"/>
        <v>0</v>
      </c>
      <c r="BB241" s="39"/>
      <c r="BC241" s="8"/>
      <c r="BD241" s="39" t="str">
        <f>'Route 7'!D35</f>
        <v>_</v>
      </c>
      <c r="BE241" s="39"/>
      <c r="BF241" s="39"/>
      <c r="BG241" s="39"/>
      <c r="BH241" s="39"/>
      <c r="BI241" s="52" t="b">
        <f t="shared" si="12"/>
        <v>0</v>
      </c>
      <c r="BJ241" s="39"/>
      <c r="BK241" s="8"/>
      <c r="BL241" s="39" t="str">
        <f>'Route 8'!D35</f>
        <v>_</v>
      </c>
      <c r="BM241" s="39"/>
      <c r="BN241" s="39"/>
      <c r="BO241" s="39"/>
      <c r="BP241" s="39"/>
      <c r="BQ241" s="52" t="b">
        <f t="shared" si="13"/>
        <v>0</v>
      </c>
      <c r="BR241" s="39"/>
      <c r="BS241" s="8"/>
      <c r="BT241" s="39" t="str">
        <f>'Route 9'!D35</f>
        <v>_</v>
      </c>
      <c r="BU241" s="39"/>
      <c r="BV241" s="39"/>
      <c r="BW241" s="39"/>
      <c r="BX241" s="39"/>
      <c r="BY241" s="52" t="b">
        <f t="shared" si="14"/>
        <v>0</v>
      </c>
      <c r="BZ241" s="39"/>
      <c r="CA241" s="8"/>
      <c r="CB241" s="39" t="str">
        <f>'Route 10'!D35</f>
        <v>_</v>
      </c>
      <c r="CC241" s="39"/>
      <c r="CD241" s="39"/>
      <c r="CE241" s="39"/>
      <c r="CF241" s="39"/>
      <c r="CG241" s="52" t="b">
        <f t="shared" si="15"/>
        <v>0</v>
      </c>
      <c r="CH241" s="39"/>
      <c r="CI241" s="8"/>
      <c r="CJ241" s="39" t="str">
        <f>'Route 11'!D35</f>
        <v>_</v>
      </c>
      <c r="CK241" s="39"/>
      <c r="CL241" s="39"/>
      <c r="CM241" s="39"/>
      <c r="CN241" s="39"/>
      <c r="CO241" s="52" t="b">
        <f t="shared" si="16"/>
        <v>0</v>
      </c>
      <c r="CP241" s="39"/>
      <c r="CQ241" s="8"/>
      <c r="CR241" s="39" t="str">
        <f>'Route 12'!D35</f>
        <v>_</v>
      </c>
      <c r="CS241" s="39"/>
      <c r="CT241" s="39"/>
      <c r="CU241" s="39"/>
      <c r="CV241" s="39"/>
      <c r="CW241" s="52" t="b">
        <f t="shared" si="17"/>
        <v>0</v>
      </c>
      <c r="CX241" s="39"/>
      <c r="CY241" s="8"/>
      <c r="CZ241" s="39" t="str">
        <f>'Route 13'!D35</f>
        <v>_</v>
      </c>
      <c r="DA241" s="39"/>
      <c r="DB241" s="39"/>
      <c r="DC241" s="39"/>
      <c r="DD241" s="39"/>
      <c r="DE241" s="52" t="b">
        <f t="shared" si="18"/>
        <v>0</v>
      </c>
      <c r="DF241" s="39"/>
      <c r="DG241" s="8"/>
      <c r="DH241" s="39" t="str">
        <f>'Route 14'!D35</f>
        <v>_</v>
      </c>
      <c r="DI241" s="39"/>
      <c r="DJ241" s="39"/>
      <c r="DK241" s="39"/>
      <c r="DL241" s="39"/>
      <c r="DM241" s="52" t="b">
        <f t="shared" si="19"/>
        <v>0</v>
      </c>
      <c r="DN241" s="39"/>
      <c r="DO241" s="8"/>
      <c r="DP241" s="39" t="str">
        <f>'Route 15'!D35</f>
        <v>_</v>
      </c>
      <c r="DQ241" s="39"/>
      <c r="DR241" s="39"/>
      <c r="DS241" s="39"/>
      <c r="DT241" s="39"/>
      <c r="DU241" s="52" t="b">
        <f t="shared" si="20"/>
        <v>0</v>
      </c>
      <c r="DV241" s="39"/>
      <c r="DW241" s="8"/>
      <c r="DX241" s="39" t="str">
        <f>'Route 16'!D35</f>
        <v>_</v>
      </c>
      <c r="DY241" s="39"/>
      <c r="DZ241" s="39"/>
      <c r="EA241" s="39"/>
      <c r="EB241" s="39"/>
      <c r="EC241" s="52" t="b">
        <f t="shared" si="21"/>
        <v>0</v>
      </c>
      <c r="ED241" s="39"/>
      <c r="EE241" s="8"/>
      <c r="EF241" s="39" t="str">
        <f>'Route 17'!D35</f>
        <v>_</v>
      </c>
      <c r="EG241" s="39"/>
      <c r="EH241" s="39"/>
      <c r="EI241" s="39"/>
      <c r="EJ241" s="39"/>
      <c r="EK241" s="52" t="b">
        <f t="shared" si="22"/>
        <v>0</v>
      </c>
      <c r="EL241" s="39"/>
      <c r="EM241" s="8"/>
      <c r="EN241" s="39" t="str">
        <f>'Route 18'!D35</f>
        <v>_</v>
      </c>
      <c r="EO241" s="39"/>
      <c r="EP241" s="39"/>
      <c r="EQ241" s="39"/>
      <c r="ER241" s="39"/>
      <c r="ES241" s="52" t="b">
        <f t="shared" si="23"/>
        <v>0</v>
      </c>
      <c r="ET241" s="39"/>
      <c r="EU241" s="8"/>
      <c r="EV241" s="39" t="str">
        <f>'Route 19'!D35</f>
        <v>_</v>
      </c>
      <c r="EW241" s="39"/>
      <c r="EX241" s="39"/>
      <c r="EY241" s="39"/>
      <c r="EZ241" s="39"/>
      <c r="FA241" s="52" t="b">
        <f t="shared" si="24"/>
        <v>0</v>
      </c>
      <c r="FB241" s="39"/>
      <c r="FC241" s="8"/>
      <c r="FD241" s="39" t="str">
        <f>'Route 20'!D35</f>
        <v>_</v>
      </c>
      <c r="FE241" s="39"/>
      <c r="FF241" s="39"/>
      <c r="FG241" s="39"/>
      <c r="FH241" s="39"/>
      <c r="FI241" s="52" t="b">
        <f t="shared" si="25"/>
        <v>0</v>
      </c>
      <c r="FJ241" s="39"/>
      <c r="FK241" s="8"/>
      <c r="FL241" s="39" t="str">
        <f>'Route 21'!D35</f>
        <v>_</v>
      </c>
      <c r="FM241" s="39"/>
      <c r="FN241" s="39"/>
      <c r="FO241" s="39"/>
      <c r="FP241" s="39"/>
      <c r="FQ241" s="52" t="b">
        <f t="shared" si="26"/>
        <v>0</v>
      </c>
      <c r="FR241" s="39"/>
      <c r="FS241" s="8"/>
      <c r="FT241" s="39" t="str">
        <f>'Route 22'!D35</f>
        <v>_</v>
      </c>
      <c r="FU241" s="39"/>
      <c r="FV241" s="39"/>
      <c r="FW241" s="39"/>
      <c r="FX241" s="39"/>
      <c r="FY241" s="52" t="b">
        <f t="shared" si="27"/>
        <v>0</v>
      </c>
      <c r="FZ241" s="39"/>
      <c r="GA241" s="8"/>
      <c r="GB241" s="39" t="str">
        <f>'Route 23'!D35</f>
        <v>_</v>
      </c>
      <c r="GC241" s="39"/>
      <c r="GD241" s="39"/>
      <c r="GE241" s="39"/>
      <c r="GF241" s="39"/>
      <c r="GG241" s="52" t="b">
        <f t="shared" si="28"/>
        <v>0</v>
      </c>
      <c r="GH241" s="39"/>
      <c r="GI241" s="8"/>
      <c r="GJ241" s="39" t="str">
        <f>'Route 24'!D35</f>
        <v>_</v>
      </c>
      <c r="GK241" s="39"/>
      <c r="GL241" s="39"/>
      <c r="GM241" s="39"/>
      <c r="GN241" s="39"/>
      <c r="GO241" s="52" t="b">
        <f t="shared" si="29"/>
        <v>0</v>
      </c>
      <c r="GP241" s="39"/>
      <c r="GQ241" s="8"/>
      <c r="GR241" s="39" t="str">
        <f>'Route 25'!D35</f>
        <v>_</v>
      </c>
      <c r="GS241" s="39"/>
      <c r="GT241" s="39"/>
      <c r="GU241" s="39"/>
      <c r="GV241" s="39"/>
      <c r="GW241" s="52" t="b">
        <f t="shared" si="30"/>
        <v>0</v>
      </c>
      <c r="GX241" s="39"/>
      <c r="GY241" s="8"/>
      <c r="GZ241" s="39" t="str">
        <f>'Route 26'!D35</f>
        <v>_</v>
      </c>
      <c r="HA241" s="39"/>
      <c r="HB241" s="39"/>
      <c r="HC241" s="39"/>
      <c r="HD241" s="39"/>
      <c r="HE241" s="52" t="b">
        <f t="shared" si="31"/>
        <v>0</v>
      </c>
      <c r="HF241" s="39"/>
      <c r="HG241" s="8"/>
      <c r="HH241" s="39" t="str">
        <f>'Route 27'!D35</f>
        <v>_</v>
      </c>
      <c r="HI241" s="39"/>
      <c r="HJ241" s="39"/>
      <c r="HK241" s="39"/>
      <c r="HL241" s="39"/>
      <c r="HM241" s="52" t="b">
        <f t="shared" si="32"/>
        <v>0</v>
      </c>
      <c r="HN241" s="39"/>
      <c r="HO241" s="8"/>
      <c r="HP241" s="39" t="str">
        <f>'Route 28'!D35</f>
        <v>_</v>
      </c>
      <c r="HQ241" s="39"/>
      <c r="HR241" s="39"/>
      <c r="HS241" s="39"/>
      <c r="HT241" s="39"/>
      <c r="HU241" s="52" t="b">
        <f t="shared" si="33"/>
        <v>0</v>
      </c>
      <c r="HV241" s="39"/>
      <c r="HW241" s="8"/>
      <c r="HX241" s="39" t="str">
        <f>'Route 29'!D35</f>
        <v>_</v>
      </c>
      <c r="HY241" s="39"/>
      <c r="HZ241" s="39"/>
      <c r="IA241" s="39"/>
      <c r="IB241" s="39"/>
      <c r="IC241" s="52" t="b">
        <f t="shared" si="34"/>
        <v>0</v>
      </c>
      <c r="ID241" s="39"/>
      <c r="IE241" s="8"/>
      <c r="IF241" s="39" t="str">
        <f>'Route 30'!D35</f>
        <v>_</v>
      </c>
      <c r="IG241" s="39"/>
      <c r="IH241" s="39"/>
      <c r="II241" s="39"/>
      <c r="IJ241" s="39"/>
      <c r="IK241" s="52" t="b">
        <f t="shared" si="35"/>
        <v>0</v>
      </c>
    </row>
    <row r="242" spans="1:245" ht="12.75" x14ac:dyDescent="0.2">
      <c r="A242" s="8"/>
      <c r="B242" s="39" t="str">
        <f>'Route 1'!D36</f>
        <v>_</v>
      </c>
      <c r="C242" s="39"/>
      <c r="D242" s="39"/>
      <c r="E242" s="39"/>
      <c r="F242" s="39"/>
      <c r="G242" s="52" t="b">
        <f t="shared" si="6"/>
        <v>0</v>
      </c>
      <c r="H242" s="39">
        <f>YS244</f>
        <v>0</v>
      </c>
      <c r="I242" s="8"/>
      <c r="J242" s="39" t="str">
        <f>'Route 2'!D36</f>
        <v>_</v>
      </c>
      <c r="K242" s="39"/>
      <c r="L242" s="39"/>
      <c r="M242" s="39"/>
      <c r="N242" s="39"/>
      <c r="O242" s="39"/>
      <c r="P242" s="39"/>
      <c r="Q242" s="39"/>
      <c r="R242" s="39"/>
      <c r="S242" s="39"/>
      <c r="T242" s="39"/>
      <c r="U242" s="52" t="b">
        <f t="shared" si="7"/>
        <v>0</v>
      </c>
      <c r="V242" s="39"/>
      <c r="W242" s="8"/>
      <c r="X242" s="39" t="str">
        <f>'Route 3'!D36</f>
        <v>_</v>
      </c>
      <c r="Y242" s="39"/>
      <c r="Z242" s="39"/>
      <c r="AA242" s="39"/>
      <c r="AB242" s="39"/>
      <c r="AC242" s="52" t="b">
        <f t="shared" si="8"/>
        <v>0</v>
      </c>
      <c r="AD242" s="39"/>
      <c r="AE242" s="8"/>
      <c r="AF242" s="39" t="str">
        <f>'Route 4'!D36</f>
        <v>_</v>
      </c>
      <c r="AG242" s="39"/>
      <c r="AH242" s="39"/>
      <c r="AI242" s="39"/>
      <c r="AJ242" s="39"/>
      <c r="AK242" s="52" t="b">
        <f t="shared" si="9"/>
        <v>0</v>
      </c>
      <c r="AL242" s="39"/>
      <c r="AM242" s="8"/>
      <c r="AN242" s="39" t="str">
        <f>'Route 5'!D36</f>
        <v>_</v>
      </c>
      <c r="AO242" s="39"/>
      <c r="AP242" s="39"/>
      <c r="AQ242" s="39"/>
      <c r="AR242" s="39"/>
      <c r="AS242" s="52" t="b">
        <f t="shared" si="10"/>
        <v>0</v>
      </c>
      <c r="AT242" s="39"/>
      <c r="AU242" s="8"/>
      <c r="AV242" s="39" t="str">
        <f>'Route 6'!D36</f>
        <v>_</v>
      </c>
      <c r="AW242" s="39"/>
      <c r="AX242" s="39"/>
      <c r="AY242" s="39"/>
      <c r="AZ242" s="39"/>
      <c r="BA242" s="52" t="b">
        <f t="shared" si="11"/>
        <v>0</v>
      </c>
      <c r="BB242" s="39"/>
      <c r="BC242" s="8"/>
      <c r="BD242" s="39" t="str">
        <f>'Route 7'!D36</f>
        <v>_</v>
      </c>
      <c r="BE242" s="39"/>
      <c r="BF242" s="39"/>
      <c r="BG242" s="39"/>
      <c r="BH242" s="39"/>
      <c r="BI242" s="52" t="b">
        <f t="shared" si="12"/>
        <v>0</v>
      </c>
      <c r="BJ242" s="39"/>
      <c r="BK242" s="8"/>
      <c r="BL242" s="39" t="str">
        <f>'Route 8'!D36</f>
        <v>_</v>
      </c>
      <c r="BM242" s="39"/>
      <c r="BN242" s="39"/>
      <c r="BO242" s="39"/>
      <c r="BP242" s="39"/>
      <c r="BQ242" s="52" t="b">
        <f t="shared" si="13"/>
        <v>0</v>
      </c>
      <c r="BR242" s="39"/>
      <c r="BS242" s="8"/>
      <c r="BT242" s="39" t="str">
        <f>'Route 9'!D36</f>
        <v>_</v>
      </c>
      <c r="BU242" s="39"/>
      <c r="BV242" s="39"/>
      <c r="BW242" s="39"/>
      <c r="BX242" s="39"/>
      <c r="BY242" s="52" t="b">
        <f t="shared" si="14"/>
        <v>0</v>
      </c>
      <c r="BZ242" s="39"/>
      <c r="CA242" s="8"/>
      <c r="CB242" s="39" t="str">
        <f>'Route 10'!D36</f>
        <v>_</v>
      </c>
      <c r="CC242" s="39"/>
      <c r="CD242" s="39"/>
      <c r="CE242" s="39"/>
      <c r="CF242" s="39"/>
      <c r="CG242" s="52" t="b">
        <f t="shared" si="15"/>
        <v>0</v>
      </c>
      <c r="CH242" s="39"/>
      <c r="CI242" s="8"/>
      <c r="CJ242" s="39" t="str">
        <f>'Route 11'!D36</f>
        <v>_</v>
      </c>
      <c r="CK242" s="39"/>
      <c r="CL242" s="39"/>
      <c r="CM242" s="39"/>
      <c r="CN242" s="39"/>
      <c r="CO242" s="52" t="b">
        <f t="shared" si="16"/>
        <v>0</v>
      </c>
      <c r="CP242" s="39"/>
      <c r="CQ242" s="8"/>
      <c r="CR242" s="39" t="str">
        <f>'Route 12'!D36</f>
        <v>_</v>
      </c>
      <c r="CS242" s="39"/>
      <c r="CT242" s="39"/>
      <c r="CU242" s="39"/>
      <c r="CV242" s="39"/>
      <c r="CW242" s="52" t="b">
        <f t="shared" si="17"/>
        <v>0</v>
      </c>
      <c r="CX242" s="39"/>
      <c r="CY242" s="8"/>
      <c r="CZ242" s="39" t="str">
        <f>'Route 13'!D36</f>
        <v>_</v>
      </c>
      <c r="DA242" s="39"/>
      <c r="DB242" s="39"/>
      <c r="DC242" s="39"/>
      <c r="DD242" s="39"/>
      <c r="DE242" s="52" t="b">
        <f t="shared" si="18"/>
        <v>0</v>
      </c>
      <c r="DF242" s="39"/>
      <c r="DG242" s="8"/>
      <c r="DH242" s="39" t="str">
        <f>'Route 14'!D36</f>
        <v>_</v>
      </c>
      <c r="DI242" s="39"/>
      <c r="DJ242" s="39"/>
      <c r="DK242" s="39"/>
      <c r="DL242" s="39"/>
      <c r="DM242" s="52" t="b">
        <f t="shared" si="19"/>
        <v>0</v>
      </c>
      <c r="DN242" s="39"/>
      <c r="DO242" s="8"/>
      <c r="DP242" s="39" t="str">
        <f>'Route 15'!D36</f>
        <v>_</v>
      </c>
      <c r="DQ242" s="39"/>
      <c r="DR242" s="39"/>
      <c r="DS242" s="39"/>
      <c r="DT242" s="39"/>
      <c r="DU242" s="52" t="b">
        <f t="shared" si="20"/>
        <v>0</v>
      </c>
      <c r="DV242" s="39"/>
      <c r="DW242" s="8"/>
      <c r="DX242" s="39" t="str">
        <f>'Route 16'!D36</f>
        <v>_</v>
      </c>
      <c r="DY242" s="39"/>
      <c r="DZ242" s="39"/>
      <c r="EA242" s="39"/>
      <c r="EB242" s="39"/>
      <c r="EC242" s="52" t="b">
        <f t="shared" si="21"/>
        <v>0</v>
      </c>
      <c r="ED242" s="39"/>
      <c r="EE242" s="8"/>
      <c r="EF242" s="39" t="str">
        <f>'Route 17'!D36</f>
        <v>_</v>
      </c>
      <c r="EG242" s="39"/>
      <c r="EH242" s="39"/>
      <c r="EI242" s="39"/>
      <c r="EJ242" s="39"/>
      <c r="EK242" s="52" t="b">
        <f t="shared" si="22"/>
        <v>0</v>
      </c>
      <c r="EL242" s="39"/>
      <c r="EM242" s="8"/>
      <c r="EN242" s="39" t="str">
        <f>'Route 18'!D36</f>
        <v>_</v>
      </c>
      <c r="EO242" s="39"/>
      <c r="EP242" s="39"/>
      <c r="EQ242" s="39"/>
      <c r="ER242" s="39"/>
      <c r="ES242" s="52" t="b">
        <f t="shared" si="23"/>
        <v>0</v>
      </c>
      <c r="ET242" s="39"/>
      <c r="EU242" s="8"/>
      <c r="EV242" s="39" t="str">
        <f>'Route 19'!D36</f>
        <v>_</v>
      </c>
      <c r="EW242" s="39"/>
      <c r="EX242" s="39"/>
      <c r="EY242" s="39"/>
      <c r="EZ242" s="39"/>
      <c r="FA242" s="52" t="b">
        <f t="shared" si="24"/>
        <v>0</v>
      </c>
      <c r="FB242" s="39"/>
      <c r="FC242" s="8"/>
      <c r="FD242" s="39" t="str">
        <f>'Route 20'!D36</f>
        <v>_</v>
      </c>
      <c r="FE242" s="39"/>
      <c r="FF242" s="39"/>
      <c r="FG242" s="39"/>
      <c r="FH242" s="39"/>
      <c r="FI242" s="52" t="b">
        <f t="shared" si="25"/>
        <v>0</v>
      </c>
      <c r="FJ242" s="39"/>
      <c r="FK242" s="8"/>
      <c r="FL242" s="39" t="str">
        <f>'Route 21'!D36</f>
        <v>_</v>
      </c>
      <c r="FM242" s="39"/>
      <c r="FN242" s="39"/>
      <c r="FO242" s="39"/>
      <c r="FP242" s="39"/>
      <c r="FQ242" s="52" t="b">
        <f t="shared" si="26"/>
        <v>0</v>
      </c>
      <c r="FR242" s="39"/>
      <c r="FS242" s="8"/>
      <c r="FT242" s="39" t="str">
        <f>'Route 22'!D36</f>
        <v>_</v>
      </c>
      <c r="FU242" s="39"/>
      <c r="FV242" s="39"/>
      <c r="FW242" s="39"/>
      <c r="FX242" s="39"/>
      <c r="FY242" s="52" t="b">
        <f t="shared" si="27"/>
        <v>0</v>
      </c>
      <c r="FZ242" s="39"/>
      <c r="GA242" s="8"/>
      <c r="GB242" s="39" t="str">
        <f>'Route 23'!D36</f>
        <v>_</v>
      </c>
      <c r="GC242" s="39"/>
      <c r="GD242" s="39"/>
      <c r="GE242" s="39"/>
      <c r="GF242" s="39"/>
      <c r="GG242" s="52" t="b">
        <f t="shared" si="28"/>
        <v>0</v>
      </c>
      <c r="GH242" s="39"/>
      <c r="GI242" s="8"/>
      <c r="GJ242" s="39" t="str">
        <f>'Route 24'!D36</f>
        <v>_</v>
      </c>
      <c r="GK242" s="39"/>
      <c r="GL242" s="39"/>
      <c r="GM242" s="39"/>
      <c r="GN242" s="39"/>
      <c r="GO242" s="52" t="b">
        <f t="shared" si="29"/>
        <v>0</v>
      </c>
      <c r="GP242" s="39"/>
      <c r="GQ242" s="8"/>
      <c r="GR242" s="39" t="str">
        <f>'Route 25'!D36</f>
        <v>_</v>
      </c>
      <c r="GS242" s="39"/>
      <c r="GT242" s="39"/>
      <c r="GU242" s="39"/>
      <c r="GV242" s="39"/>
      <c r="GW242" s="52" t="b">
        <f t="shared" si="30"/>
        <v>0</v>
      </c>
      <c r="GX242" s="39"/>
      <c r="GY242" s="8"/>
      <c r="GZ242" s="39" t="str">
        <f>'Route 26'!D36</f>
        <v>_</v>
      </c>
      <c r="HA242" s="39"/>
      <c r="HB242" s="39"/>
      <c r="HC242" s="39"/>
      <c r="HD242" s="39"/>
      <c r="HE242" s="52" t="b">
        <f t="shared" si="31"/>
        <v>0</v>
      </c>
      <c r="HF242" s="39"/>
      <c r="HG242" s="8"/>
      <c r="HH242" s="39" t="str">
        <f>'Route 27'!D36</f>
        <v>_</v>
      </c>
      <c r="HI242" s="39"/>
      <c r="HJ242" s="39"/>
      <c r="HK242" s="39"/>
      <c r="HL242" s="39"/>
      <c r="HM242" s="52" t="b">
        <f t="shared" si="32"/>
        <v>0</v>
      </c>
      <c r="HN242" s="39"/>
      <c r="HO242" s="8"/>
      <c r="HP242" s="39" t="str">
        <f>'Route 28'!D36</f>
        <v>_</v>
      </c>
      <c r="HQ242" s="39"/>
      <c r="HR242" s="39"/>
      <c r="HS242" s="39"/>
      <c r="HT242" s="39"/>
      <c r="HU242" s="52" t="b">
        <f t="shared" si="33"/>
        <v>0</v>
      </c>
      <c r="HV242" s="39"/>
      <c r="HW242" s="8"/>
      <c r="HX242" s="39" t="str">
        <f>'Route 29'!D36</f>
        <v>_</v>
      </c>
      <c r="HY242" s="39"/>
      <c r="HZ242" s="39"/>
      <c r="IA242" s="39"/>
      <c r="IB242" s="39"/>
      <c r="IC242" s="52" t="b">
        <f t="shared" si="34"/>
        <v>0</v>
      </c>
      <c r="ID242" s="39"/>
      <c r="IE242" s="8"/>
      <c r="IF242" s="39" t="str">
        <f>'Route 30'!D36</f>
        <v>_</v>
      </c>
      <c r="IG242" s="39"/>
      <c r="IH242" s="39"/>
      <c r="II242" s="39"/>
      <c r="IJ242" s="39"/>
      <c r="IK242" s="52" t="b">
        <f t="shared" si="35"/>
        <v>0</v>
      </c>
    </row>
    <row r="243" spans="1:245" ht="12.75" x14ac:dyDescent="0.2">
      <c r="A243" s="8"/>
      <c r="B243" s="39" t="str">
        <f>'Route 1'!D37</f>
        <v>_</v>
      </c>
      <c r="C243" s="39"/>
      <c r="D243" s="39"/>
      <c r="E243" s="39"/>
      <c r="F243" s="39"/>
      <c r="G243" s="52" t="b">
        <f t="shared" si="6"/>
        <v>0</v>
      </c>
      <c r="H243" s="39">
        <f>ZA244</f>
        <v>0</v>
      </c>
      <c r="I243" s="8"/>
      <c r="J243" s="39" t="str">
        <f>'Route 2'!D37</f>
        <v>_</v>
      </c>
      <c r="K243" s="39"/>
      <c r="L243" s="39"/>
      <c r="M243" s="39"/>
      <c r="N243" s="39"/>
      <c r="O243" s="39"/>
      <c r="P243" s="39"/>
      <c r="Q243" s="39"/>
      <c r="R243" s="39"/>
      <c r="S243" s="39"/>
      <c r="T243" s="39"/>
      <c r="U243" s="52" t="b">
        <f t="shared" si="7"/>
        <v>0</v>
      </c>
      <c r="V243" s="39"/>
      <c r="W243" s="8"/>
      <c r="X243" s="39" t="str">
        <f>'Route 3'!D37</f>
        <v>_</v>
      </c>
      <c r="Y243" s="39"/>
      <c r="Z243" s="39"/>
      <c r="AA243" s="39"/>
      <c r="AB243" s="39"/>
      <c r="AC243" s="52" t="b">
        <f t="shared" si="8"/>
        <v>0</v>
      </c>
      <c r="AD243" s="39"/>
      <c r="AE243" s="8"/>
      <c r="AF243" s="39" t="str">
        <f>'Route 4'!D37</f>
        <v>_</v>
      </c>
      <c r="AG243" s="39"/>
      <c r="AH243" s="39"/>
      <c r="AI243" s="39"/>
      <c r="AJ243" s="39"/>
      <c r="AK243" s="52" t="b">
        <f t="shared" si="9"/>
        <v>0</v>
      </c>
      <c r="AL243" s="39"/>
      <c r="AM243" s="8"/>
      <c r="AN243" s="39" t="str">
        <f>'Route 5'!D37</f>
        <v>_</v>
      </c>
      <c r="AO243" s="39"/>
      <c r="AP243" s="39"/>
      <c r="AQ243" s="39"/>
      <c r="AR243" s="39"/>
      <c r="AS243" s="52" t="b">
        <f t="shared" si="10"/>
        <v>0</v>
      </c>
      <c r="AT243" s="39"/>
      <c r="AU243" s="8"/>
      <c r="AV243" s="39" t="str">
        <f>'Route 6'!D37</f>
        <v>_</v>
      </c>
      <c r="AW243" s="39"/>
      <c r="AX243" s="39"/>
      <c r="AY243" s="39"/>
      <c r="AZ243" s="39"/>
      <c r="BA243" s="52" t="b">
        <f t="shared" si="11"/>
        <v>0</v>
      </c>
      <c r="BB243" s="39"/>
      <c r="BC243" s="8"/>
      <c r="BD243" s="39" t="str">
        <f>'Route 7'!D37</f>
        <v>_</v>
      </c>
      <c r="BE243" s="39"/>
      <c r="BF243" s="39"/>
      <c r="BG243" s="39"/>
      <c r="BH243" s="39"/>
      <c r="BI243" s="52" t="b">
        <f t="shared" si="12"/>
        <v>0</v>
      </c>
      <c r="BJ243" s="39"/>
      <c r="BK243" s="8"/>
      <c r="BL243" s="39" t="str">
        <f>'Route 8'!D37</f>
        <v>_</v>
      </c>
      <c r="BM243" s="39"/>
      <c r="BN243" s="39"/>
      <c r="BO243" s="39"/>
      <c r="BP243" s="39"/>
      <c r="BQ243" s="52" t="b">
        <f t="shared" si="13"/>
        <v>0</v>
      </c>
      <c r="BR243" s="39"/>
      <c r="BS243" s="8"/>
      <c r="BT243" s="39" t="str">
        <f>'Route 9'!D37</f>
        <v>_</v>
      </c>
      <c r="BU243" s="39"/>
      <c r="BV243" s="39"/>
      <c r="BW243" s="39"/>
      <c r="BX243" s="39"/>
      <c r="BY243" s="52" t="b">
        <f t="shared" si="14"/>
        <v>0</v>
      </c>
      <c r="BZ243" s="39"/>
      <c r="CA243" s="8"/>
      <c r="CB243" s="39" t="str">
        <f>'Route 10'!D37</f>
        <v>_</v>
      </c>
      <c r="CC243" s="39"/>
      <c r="CD243" s="39"/>
      <c r="CE243" s="39"/>
      <c r="CF243" s="39"/>
      <c r="CG243" s="52" t="b">
        <f t="shared" si="15"/>
        <v>0</v>
      </c>
      <c r="CH243" s="39"/>
      <c r="CI243" s="8"/>
      <c r="CJ243" s="39" t="str">
        <f>'Route 11'!D37</f>
        <v>_</v>
      </c>
      <c r="CK243" s="39"/>
      <c r="CL243" s="39"/>
      <c r="CM243" s="39"/>
      <c r="CN243" s="39"/>
      <c r="CO243" s="52" t="b">
        <f t="shared" si="16"/>
        <v>0</v>
      </c>
      <c r="CP243" s="39"/>
      <c r="CQ243" s="8"/>
      <c r="CR243" s="39" t="str">
        <f>'Route 12'!D37</f>
        <v>_</v>
      </c>
      <c r="CS243" s="39"/>
      <c r="CT243" s="39"/>
      <c r="CU243" s="39"/>
      <c r="CV243" s="39"/>
      <c r="CW243" s="52" t="b">
        <f t="shared" si="17"/>
        <v>0</v>
      </c>
      <c r="CX243" s="39"/>
      <c r="CY243" s="8"/>
      <c r="CZ243" s="39" t="str">
        <f>'Route 13'!D37</f>
        <v>_</v>
      </c>
      <c r="DA243" s="39"/>
      <c r="DB243" s="39"/>
      <c r="DC243" s="39"/>
      <c r="DD243" s="39"/>
      <c r="DE243" s="52" t="b">
        <f t="shared" si="18"/>
        <v>0</v>
      </c>
      <c r="DF243" s="39"/>
      <c r="DG243" s="8"/>
      <c r="DH243" s="39" t="str">
        <f>'Route 14'!D37</f>
        <v>_</v>
      </c>
      <c r="DI243" s="39"/>
      <c r="DJ243" s="39"/>
      <c r="DK243" s="39"/>
      <c r="DL243" s="39"/>
      <c r="DM243" s="52" t="b">
        <f t="shared" si="19"/>
        <v>0</v>
      </c>
      <c r="DN243" s="39"/>
      <c r="DO243" s="8"/>
      <c r="DP243" s="39" t="str">
        <f>'Route 15'!D37</f>
        <v>_</v>
      </c>
      <c r="DQ243" s="39"/>
      <c r="DR243" s="39"/>
      <c r="DS243" s="39"/>
      <c r="DT243" s="39"/>
      <c r="DU243" s="52" t="b">
        <f t="shared" si="20"/>
        <v>0</v>
      </c>
      <c r="DV243" s="39"/>
      <c r="DW243" s="8"/>
      <c r="DX243" s="39" t="str">
        <f>'Route 16'!D37</f>
        <v>_</v>
      </c>
      <c r="DY243" s="39"/>
      <c r="DZ243" s="39"/>
      <c r="EA243" s="39"/>
      <c r="EB243" s="39"/>
      <c r="EC243" s="52" t="b">
        <f t="shared" si="21"/>
        <v>0</v>
      </c>
      <c r="ED243" s="39"/>
      <c r="EE243" s="8"/>
      <c r="EF243" s="39" t="str">
        <f>'Route 17'!D37</f>
        <v>_</v>
      </c>
      <c r="EG243" s="39"/>
      <c r="EH243" s="39"/>
      <c r="EI243" s="39"/>
      <c r="EJ243" s="39"/>
      <c r="EK243" s="52" t="b">
        <f t="shared" si="22"/>
        <v>0</v>
      </c>
      <c r="EL243" s="39"/>
      <c r="EM243" s="8"/>
      <c r="EN243" s="39" t="str">
        <f>'Route 18'!D37</f>
        <v>_</v>
      </c>
      <c r="EO243" s="39"/>
      <c r="EP243" s="39"/>
      <c r="EQ243" s="39"/>
      <c r="ER243" s="39"/>
      <c r="ES243" s="52" t="b">
        <f t="shared" si="23"/>
        <v>0</v>
      </c>
      <c r="ET243" s="39"/>
      <c r="EU243" s="8"/>
      <c r="EV243" s="39" t="str">
        <f>'Route 19'!D37</f>
        <v>_</v>
      </c>
      <c r="EW243" s="39"/>
      <c r="EX243" s="39"/>
      <c r="EY243" s="39"/>
      <c r="EZ243" s="39"/>
      <c r="FA243" s="52" t="b">
        <f t="shared" si="24"/>
        <v>0</v>
      </c>
      <c r="FB243" s="39"/>
      <c r="FC243" s="8"/>
      <c r="FD243" s="39" t="str">
        <f>'Route 20'!D37</f>
        <v>_</v>
      </c>
      <c r="FE243" s="39"/>
      <c r="FF243" s="39"/>
      <c r="FG243" s="39"/>
      <c r="FH243" s="39"/>
      <c r="FI243" s="52" t="b">
        <f t="shared" si="25"/>
        <v>0</v>
      </c>
      <c r="FJ243" s="39"/>
      <c r="FK243" s="8"/>
      <c r="FL243" s="39" t="str">
        <f>'Route 21'!D37</f>
        <v>_</v>
      </c>
      <c r="FM243" s="39"/>
      <c r="FN243" s="39"/>
      <c r="FO243" s="39"/>
      <c r="FP243" s="39"/>
      <c r="FQ243" s="52" t="b">
        <f t="shared" si="26"/>
        <v>0</v>
      </c>
      <c r="FR243" s="39"/>
      <c r="FS243" s="8"/>
      <c r="FT243" s="39" t="str">
        <f>'Route 22'!D37</f>
        <v>_</v>
      </c>
      <c r="FU243" s="39"/>
      <c r="FV243" s="39"/>
      <c r="FW243" s="39"/>
      <c r="FX243" s="39"/>
      <c r="FY243" s="52" t="b">
        <f t="shared" si="27"/>
        <v>0</v>
      </c>
      <c r="FZ243" s="39"/>
      <c r="GA243" s="8"/>
      <c r="GB243" s="39" t="str">
        <f>'Route 23'!D37</f>
        <v>_</v>
      </c>
      <c r="GC243" s="39"/>
      <c r="GD243" s="39"/>
      <c r="GE243" s="39"/>
      <c r="GF243" s="39"/>
      <c r="GG243" s="52" t="b">
        <f t="shared" si="28"/>
        <v>0</v>
      </c>
      <c r="GH243" s="39"/>
      <c r="GI243" s="8"/>
      <c r="GJ243" s="39" t="str">
        <f>'Route 24'!D37</f>
        <v>_</v>
      </c>
      <c r="GK243" s="39"/>
      <c r="GL243" s="39"/>
      <c r="GM243" s="39"/>
      <c r="GN243" s="39"/>
      <c r="GO243" s="52" t="b">
        <f t="shared" si="29"/>
        <v>0</v>
      </c>
      <c r="GP243" s="39"/>
      <c r="GQ243" s="8"/>
      <c r="GR243" s="39" t="str">
        <f>'Route 25'!D37</f>
        <v>_</v>
      </c>
      <c r="GS243" s="39"/>
      <c r="GT243" s="39"/>
      <c r="GU243" s="39"/>
      <c r="GV243" s="39"/>
      <c r="GW243" s="52" t="b">
        <f t="shared" si="30"/>
        <v>0</v>
      </c>
      <c r="GX243" s="39"/>
      <c r="GY243" s="8"/>
      <c r="GZ243" s="39" t="str">
        <f>'Route 26'!D37</f>
        <v>_</v>
      </c>
      <c r="HA243" s="39"/>
      <c r="HB243" s="39"/>
      <c r="HC243" s="39"/>
      <c r="HD243" s="39"/>
      <c r="HE243" s="52" t="b">
        <f t="shared" si="31"/>
        <v>0</v>
      </c>
      <c r="HF243" s="39"/>
      <c r="HG243" s="8"/>
      <c r="HH243" s="39" t="str">
        <f>'Route 27'!D37</f>
        <v>_</v>
      </c>
      <c r="HI243" s="39"/>
      <c r="HJ243" s="39"/>
      <c r="HK243" s="39"/>
      <c r="HL243" s="39"/>
      <c r="HM243" s="52" t="b">
        <f t="shared" si="32"/>
        <v>0</v>
      </c>
      <c r="HN243" s="39"/>
      <c r="HO243" s="8"/>
      <c r="HP243" s="39" t="str">
        <f>'Route 28'!D37</f>
        <v>_</v>
      </c>
      <c r="HQ243" s="39"/>
      <c r="HR243" s="39"/>
      <c r="HS243" s="39"/>
      <c r="HT243" s="39"/>
      <c r="HU243" s="52" t="b">
        <f t="shared" si="33"/>
        <v>0</v>
      </c>
      <c r="HV243" s="39"/>
      <c r="HW243" s="8"/>
      <c r="HX243" s="39" t="str">
        <f>'Route 29'!D37</f>
        <v>_</v>
      </c>
      <c r="HY243" s="39"/>
      <c r="HZ243" s="39"/>
      <c r="IA243" s="39"/>
      <c r="IB243" s="39"/>
      <c r="IC243" s="52" t="b">
        <f t="shared" si="34"/>
        <v>0</v>
      </c>
      <c r="ID243" s="39"/>
      <c r="IE243" s="8"/>
      <c r="IF243" s="39" t="str">
        <f>'Route 30'!D37</f>
        <v>_</v>
      </c>
      <c r="IG243" s="39"/>
      <c r="IH243" s="39"/>
      <c r="II243" s="39"/>
      <c r="IJ243" s="39"/>
      <c r="IK243" s="52" t="b">
        <f t="shared" si="35"/>
        <v>0</v>
      </c>
    </row>
    <row r="244" spans="1:245" ht="12.75" x14ac:dyDescent="0.2">
      <c r="A244" s="8"/>
      <c r="B244" s="8"/>
      <c r="C244" s="8"/>
      <c r="D244" s="8"/>
      <c r="E244" s="8"/>
      <c r="F244" s="8" t="s">
        <v>379</v>
      </c>
      <c r="G244" s="8">
        <f t="array" ref="G244">SUM(--(G214:G243))</f>
        <v>1</v>
      </c>
      <c r="H244" s="39">
        <f>ZI244</f>
        <v>0</v>
      </c>
      <c r="I244" s="8"/>
      <c r="J244" s="8"/>
      <c r="K244" s="8"/>
      <c r="L244" s="8"/>
      <c r="M244" s="8"/>
      <c r="N244" s="8"/>
      <c r="O244" s="8"/>
      <c r="P244" s="8"/>
      <c r="Q244" s="8"/>
      <c r="R244" s="8"/>
      <c r="S244" s="8"/>
      <c r="T244" s="8" t="s">
        <v>379</v>
      </c>
      <c r="U244" s="8">
        <f t="array" ref="U244">SUM(--(U214:U243))</f>
        <v>0</v>
      </c>
      <c r="V244" s="39"/>
      <c r="W244" s="8"/>
      <c r="X244" s="8"/>
      <c r="Y244" s="8"/>
      <c r="Z244" s="8"/>
      <c r="AA244" s="8"/>
      <c r="AB244" s="8" t="s">
        <v>379</v>
      </c>
      <c r="AC244" s="8">
        <f t="array" ref="AC244">SUM(--(AC214:AC243))</f>
        <v>1</v>
      </c>
      <c r="AD244" s="39"/>
      <c r="AE244" s="8"/>
      <c r="AF244" s="8"/>
      <c r="AG244" s="8"/>
      <c r="AH244" s="8"/>
      <c r="AI244" s="8"/>
      <c r="AJ244" s="8" t="s">
        <v>379</v>
      </c>
      <c r="AK244" s="8">
        <f t="array" ref="AK244">SUM(--(AK214:AK243))</f>
        <v>2</v>
      </c>
      <c r="AL244" s="39"/>
      <c r="AM244" s="8"/>
      <c r="AN244" s="8"/>
      <c r="AO244" s="8"/>
      <c r="AP244" s="8"/>
      <c r="AQ244" s="8"/>
      <c r="AR244" s="8" t="s">
        <v>379</v>
      </c>
      <c r="AS244" s="8">
        <f t="array" ref="AS244">SUM(--(AS214:AS243))</f>
        <v>0</v>
      </c>
      <c r="AT244" s="39"/>
      <c r="AU244" s="8"/>
      <c r="AV244" s="8"/>
      <c r="AW244" s="8"/>
      <c r="AX244" s="8"/>
      <c r="AY244" s="8"/>
      <c r="AZ244" s="8" t="s">
        <v>379</v>
      </c>
      <c r="BA244" s="8">
        <f t="array" ref="BA244">SUM(--(BA214:BA243))</f>
        <v>3</v>
      </c>
      <c r="BB244" s="39"/>
      <c r="BC244" s="8"/>
      <c r="BD244" s="8"/>
      <c r="BE244" s="8"/>
      <c r="BF244" s="8"/>
      <c r="BG244" s="8"/>
      <c r="BH244" s="8" t="s">
        <v>379</v>
      </c>
      <c r="BI244" s="8">
        <f t="array" ref="BI244">SUM(--(BI214:BI243))</f>
        <v>1</v>
      </c>
      <c r="BJ244" s="39"/>
      <c r="BK244" s="8"/>
      <c r="BL244" s="8"/>
      <c r="BM244" s="8"/>
      <c r="BN244" s="8"/>
      <c r="BO244" s="8"/>
      <c r="BP244" s="8" t="s">
        <v>379</v>
      </c>
      <c r="BQ244" s="8">
        <f t="array" ref="BQ244">SUM(--(BQ214:BQ243))</f>
        <v>1</v>
      </c>
      <c r="BR244" s="39"/>
      <c r="BS244" s="8"/>
      <c r="BT244" s="8"/>
      <c r="BU244" s="8"/>
      <c r="BV244" s="8"/>
      <c r="BW244" s="8"/>
      <c r="BX244" s="8" t="s">
        <v>379</v>
      </c>
      <c r="BY244" s="8">
        <f t="array" ref="BY244">SUM(--(BY214:BY243))</f>
        <v>0</v>
      </c>
      <c r="BZ244" s="39"/>
      <c r="CA244" s="8"/>
      <c r="CB244" s="8"/>
      <c r="CC244" s="8"/>
      <c r="CD244" s="8"/>
      <c r="CE244" s="8"/>
      <c r="CF244" s="8" t="s">
        <v>379</v>
      </c>
      <c r="CG244" s="8">
        <f t="array" ref="CG244">SUM(--(CG214:CG243))</f>
        <v>0</v>
      </c>
      <c r="CH244" s="39"/>
      <c r="CI244" s="8"/>
      <c r="CJ244" s="8"/>
      <c r="CK244" s="8"/>
      <c r="CL244" s="8"/>
      <c r="CM244" s="8"/>
      <c r="CN244" s="8" t="s">
        <v>379</v>
      </c>
      <c r="CO244" s="8">
        <f t="array" ref="CO244">SUM(--(CO214:CO243))</f>
        <v>0</v>
      </c>
      <c r="CP244" s="39"/>
      <c r="CQ244" s="8"/>
      <c r="CR244" s="8"/>
      <c r="CS244" s="8"/>
      <c r="CT244" s="8"/>
      <c r="CU244" s="8"/>
      <c r="CV244" s="8" t="s">
        <v>379</v>
      </c>
      <c r="CW244" s="8">
        <f t="array" ref="CW244">SUM(--(CW214:CW243))</f>
        <v>0</v>
      </c>
      <c r="CX244" s="39"/>
      <c r="CY244" s="8"/>
      <c r="CZ244" s="8"/>
      <c r="DA244" s="8"/>
      <c r="DB244" s="8"/>
      <c r="DC244" s="8"/>
      <c r="DD244" s="8" t="s">
        <v>379</v>
      </c>
      <c r="DE244" s="8">
        <f t="array" ref="DE244">SUM(--(DE214:DE243))</f>
        <v>0</v>
      </c>
      <c r="DF244" s="39"/>
      <c r="DG244" s="8"/>
      <c r="DH244" s="8"/>
      <c r="DI244" s="8"/>
      <c r="DJ244" s="8"/>
      <c r="DK244" s="8"/>
      <c r="DL244" s="8" t="s">
        <v>379</v>
      </c>
      <c r="DM244" s="8">
        <f t="array" ref="DM244">SUM(--(DM214:DM243))</f>
        <v>0</v>
      </c>
      <c r="DN244" s="39"/>
      <c r="DO244" s="8"/>
      <c r="DP244" s="8"/>
      <c r="DQ244" s="8"/>
      <c r="DR244" s="8"/>
      <c r="DS244" s="8"/>
      <c r="DT244" s="8" t="s">
        <v>379</v>
      </c>
      <c r="DU244" s="8">
        <f t="array" ref="DU244">SUM(--(DU214:DU243))</f>
        <v>0</v>
      </c>
      <c r="DV244" s="39"/>
      <c r="DW244" s="8"/>
      <c r="DX244" s="8"/>
      <c r="DY244" s="8"/>
      <c r="DZ244" s="8"/>
      <c r="EA244" s="8"/>
      <c r="EB244" s="8" t="s">
        <v>379</v>
      </c>
      <c r="EC244" s="8">
        <f t="array" ref="EC244">SUM(--(EC214:EC243))</f>
        <v>0</v>
      </c>
      <c r="ED244" s="39"/>
      <c r="EE244" s="8"/>
      <c r="EF244" s="8"/>
      <c r="EG244" s="8"/>
      <c r="EH244" s="8"/>
      <c r="EI244" s="8"/>
      <c r="EJ244" s="8" t="s">
        <v>379</v>
      </c>
      <c r="EK244" s="8">
        <f t="array" ref="EK244">SUM(--(EK214:EK243))</f>
        <v>0</v>
      </c>
      <c r="EL244" s="39"/>
      <c r="EM244" s="8"/>
      <c r="EN244" s="8"/>
      <c r="EO244" s="8"/>
      <c r="EP244" s="8"/>
      <c r="EQ244" s="8"/>
      <c r="ER244" s="8" t="s">
        <v>379</v>
      </c>
      <c r="ES244" s="8">
        <f t="array" ref="ES244">SUM(--(ES214:ES243))</f>
        <v>0</v>
      </c>
      <c r="ET244" s="39"/>
      <c r="EU244" s="8"/>
      <c r="EV244" s="8"/>
      <c r="EW244" s="8"/>
      <c r="EX244" s="8"/>
      <c r="EY244" s="8"/>
      <c r="EZ244" s="8" t="s">
        <v>379</v>
      </c>
      <c r="FA244" s="8">
        <f t="array" ref="FA244">SUM(--(FA214:FA243))</f>
        <v>0</v>
      </c>
      <c r="FB244" s="39"/>
      <c r="FC244" s="8"/>
      <c r="FD244" s="8"/>
      <c r="FE244" s="8"/>
      <c r="FF244" s="8"/>
      <c r="FG244" s="8"/>
      <c r="FH244" s="8" t="s">
        <v>379</v>
      </c>
      <c r="FI244" s="8">
        <f t="array" ref="FI244">SUM(--(FI214:FI243))</f>
        <v>0</v>
      </c>
      <c r="FJ244" s="39"/>
      <c r="FK244" s="8"/>
      <c r="FL244" s="8"/>
      <c r="FM244" s="8"/>
      <c r="FN244" s="8"/>
      <c r="FO244" s="8"/>
      <c r="FP244" s="8" t="s">
        <v>379</v>
      </c>
      <c r="FQ244" s="8">
        <f t="array" ref="FQ244">SUM(--(FQ214:FQ243))</f>
        <v>0</v>
      </c>
      <c r="FR244" s="39"/>
      <c r="FS244" s="8"/>
      <c r="FT244" s="8"/>
      <c r="FU244" s="8"/>
      <c r="FV244" s="8"/>
      <c r="FW244" s="8"/>
      <c r="FX244" s="8" t="s">
        <v>379</v>
      </c>
      <c r="FY244" s="8">
        <f t="array" ref="FY244">SUM(--(FY214:FY243))</f>
        <v>0</v>
      </c>
      <c r="FZ244" s="39"/>
      <c r="GA244" s="8"/>
      <c r="GB244" s="8"/>
      <c r="GC244" s="8"/>
      <c r="GD244" s="8"/>
      <c r="GE244" s="8"/>
      <c r="GF244" s="8" t="s">
        <v>379</v>
      </c>
      <c r="GG244" s="8">
        <f t="array" ref="GG244">SUM(--(GG214:GG243))</f>
        <v>0</v>
      </c>
      <c r="GH244" s="39"/>
      <c r="GI244" s="8"/>
      <c r="GJ244" s="8"/>
      <c r="GK244" s="8"/>
      <c r="GL244" s="8"/>
      <c r="GM244" s="8"/>
      <c r="GN244" s="8" t="s">
        <v>379</v>
      </c>
      <c r="GO244" s="8">
        <f t="array" ref="GO244">SUM(--(GO214:GO243))</f>
        <v>0</v>
      </c>
      <c r="GP244" s="39"/>
      <c r="GQ244" s="8"/>
      <c r="GR244" s="8"/>
      <c r="GS244" s="8"/>
      <c r="GT244" s="8"/>
      <c r="GU244" s="8"/>
      <c r="GV244" s="8" t="s">
        <v>379</v>
      </c>
      <c r="GW244" s="8">
        <f t="array" ref="GW244">SUM(--(GW214:GW243))</f>
        <v>0</v>
      </c>
      <c r="GX244" s="39"/>
      <c r="GY244" s="8"/>
      <c r="GZ244" s="8"/>
      <c r="HA244" s="8"/>
      <c r="HB244" s="8"/>
      <c r="HC244" s="8"/>
      <c r="HD244" s="8" t="s">
        <v>379</v>
      </c>
      <c r="HE244" s="8">
        <f t="array" ref="HE244">SUM(--(HE214:HE243))</f>
        <v>0</v>
      </c>
      <c r="HF244" s="39"/>
      <c r="HG244" s="8"/>
      <c r="HH244" s="8"/>
      <c r="HI244" s="8"/>
      <c r="HJ244" s="8"/>
      <c r="HK244" s="8"/>
      <c r="HL244" s="8" t="s">
        <v>379</v>
      </c>
      <c r="HM244" s="8">
        <f t="array" ref="HM244">SUM(--(HM214:HM243))</f>
        <v>0</v>
      </c>
      <c r="HN244" s="39"/>
      <c r="HO244" s="8"/>
      <c r="HP244" s="8"/>
      <c r="HQ244" s="8"/>
      <c r="HR244" s="8"/>
      <c r="HS244" s="8"/>
      <c r="HT244" s="8" t="s">
        <v>379</v>
      </c>
      <c r="HU244" s="8">
        <f t="array" ref="HU244">SUM(--(HU214:HU243))</f>
        <v>0</v>
      </c>
      <c r="HV244" s="39"/>
      <c r="HW244" s="8"/>
      <c r="HX244" s="8"/>
      <c r="HY244" s="8"/>
      <c r="HZ244" s="8"/>
      <c r="IA244" s="8"/>
      <c r="IB244" s="8" t="s">
        <v>379</v>
      </c>
      <c r="IC244" s="8">
        <f t="array" ref="IC244">SUM(--(IC214:IC243))</f>
        <v>0</v>
      </c>
      <c r="ID244" s="39"/>
      <c r="IE244" s="8"/>
      <c r="IF244" s="8"/>
      <c r="IG244" s="8"/>
      <c r="IH244" s="8"/>
      <c r="II244" s="8"/>
      <c r="IJ244" s="8" t="s">
        <v>379</v>
      </c>
      <c r="IK244" s="8">
        <f t="array" ref="IK244">SUM(--(IK214:IK243))</f>
        <v>0</v>
      </c>
    </row>
    <row r="245" spans="1:245" ht="12.75" x14ac:dyDescent="0.2">
      <c r="H245" s="39">
        <f>ZQ244</f>
        <v>0</v>
      </c>
    </row>
    <row r="246" spans="1:245" ht="12.75" x14ac:dyDescent="0.2">
      <c r="H246" s="39">
        <f>ZY244</f>
        <v>0</v>
      </c>
    </row>
  </sheetData>
  <conditionalFormatting sqref="S8:S37">
    <cfRule type="cellIs" dxfId="34" priority="1" operator="equal">
      <formula>0</formula>
    </cfRule>
  </conditionalFormatting>
  <conditionalFormatting sqref="W8:W37">
    <cfRule type="cellIs" dxfId="33" priority="2" operator="equal">
      <formula>"Vul de frequentie van de route in"</formula>
    </cfRule>
  </conditionalFormatting>
  <conditionalFormatting sqref="T8:T37">
    <cfRule type="containsBlanks" dxfId="32" priority="3">
      <formula>LEN(TRIM(T8))=0</formula>
    </cfRule>
  </conditionalFormatting>
  <conditionalFormatting sqref="U8:U37">
    <cfRule type="cellIs" dxfId="31" priority="4" operator="equal">
      <formula>0</formula>
    </cfRule>
  </conditionalFormatting>
  <conditionalFormatting sqref="B68:F70 B76:E78">
    <cfRule type="beginsWith" dxfId="30" priority="5" operator="beginsWith" text="Vul">
      <formula>LEFT((B68),LEN("Vul"))=("Vul")</formula>
    </cfRule>
  </conditionalFormatting>
  <pageMargins left="0.7" right="0.7" top="0.75" bottom="0.75" header="0" footer="0"/>
  <pageSetup orientation="landscape"/>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K1000"/>
  <sheetViews>
    <sheetView workbookViewId="0">
      <selection activeCell="E4" sqref="E4"/>
    </sheetView>
  </sheetViews>
  <sheetFormatPr defaultColWidth="14.42578125" defaultRowHeight="15" customHeight="1" x14ac:dyDescent="0.2"/>
  <cols>
    <col min="1" max="2" width="11.5703125" customWidth="1"/>
    <col min="3" max="3" width="24.7109375" customWidth="1"/>
    <col min="4" max="4" width="55.28515625" customWidth="1"/>
    <col min="5" max="5" width="29.5703125" customWidth="1"/>
    <col min="6" max="9" width="11.5703125" customWidth="1"/>
    <col min="10" max="10" width="33.85546875" customWidth="1"/>
    <col min="11" max="26" width="11.5703125" customWidth="1"/>
  </cols>
  <sheetData>
    <row r="1" spans="1:11" ht="12.75" customHeight="1" x14ac:dyDescent="0.2">
      <c r="A1" s="1"/>
      <c r="B1" s="2"/>
      <c r="C1" s="2"/>
      <c r="D1" s="2"/>
      <c r="E1" s="2"/>
      <c r="F1" s="2"/>
      <c r="G1" s="2"/>
      <c r="H1" s="2"/>
      <c r="I1" s="2"/>
      <c r="J1" s="65"/>
      <c r="K1" s="2"/>
    </row>
    <row r="2" spans="1:11" ht="12.75" customHeight="1" x14ac:dyDescent="0.2">
      <c r="A2" s="1"/>
      <c r="B2" s="8"/>
      <c r="C2" s="7" t="s">
        <v>471</v>
      </c>
      <c r="D2" s="8"/>
      <c r="E2" s="8"/>
      <c r="F2" s="8"/>
      <c r="G2" s="8"/>
      <c r="H2" s="8"/>
      <c r="I2" s="8"/>
      <c r="J2" s="33"/>
      <c r="K2" s="2"/>
    </row>
    <row r="3" spans="1:11" ht="12.75" customHeight="1" x14ac:dyDescent="0.4">
      <c r="A3" s="1"/>
      <c r="B3" s="8"/>
      <c r="C3" s="7" t="s">
        <v>417</v>
      </c>
      <c r="E3" s="54" t="str">
        <f>IF(ISBLANK(D3),"Voer de frequentie in van deze route!","ok")</f>
        <v>Voer de frequentie in van deze route!</v>
      </c>
      <c r="F3" s="8"/>
      <c r="G3" s="8"/>
      <c r="H3" s="8"/>
      <c r="I3" s="8"/>
      <c r="J3" s="33"/>
      <c r="K3" s="2"/>
    </row>
    <row r="4" spans="1:11" ht="12.75" customHeight="1" x14ac:dyDescent="0.4">
      <c r="A4" s="1"/>
      <c r="B4" s="8"/>
      <c r="C4" s="7" t="s">
        <v>122</v>
      </c>
      <c r="D4" s="8">
        <f>Voertuigen!D107</f>
        <v>0</v>
      </c>
      <c r="E4" s="54" t="str">
        <f>IF(OR(ISBLANK(D4),D4=0),"Voer een voertuig in bij tabblad voertuigen!","ok")</f>
        <v>Voer een voertuig in bij tabblad voertuigen!</v>
      </c>
      <c r="F4" s="8"/>
      <c r="G4" s="8"/>
      <c r="H4" s="8"/>
      <c r="I4" s="8"/>
      <c r="J4" s="33"/>
      <c r="K4" s="2"/>
    </row>
    <row r="5" spans="1:11" ht="12.75" customHeight="1" x14ac:dyDescent="0.4">
      <c r="A5" s="1"/>
      <c r="B5" s="8"/>
      <c r="C5" s="7" t="s">
        <v>418</v>
      </c>
      <c r="D5" s="8" t="str">
        <f>Voertuigen!E158</f>
        <v>-</v>
      </c>
      <c r="E5" s="54" t="str">
        <f>IF((D5="-"),"Voer een soort brandstof in bij tabblad voertuigen!","ok")</f>
        <v>Voer een soort brandstof in bij tabblad voertuigen!</v>
      </c>
      <c r="F5" s="8"/>
      <c r="G5" s="8"/>
      <c r="H5" s="8"/>
      <c r="I5" s="8"/>
      <c r="J5" s="33"/>
      <c r="K5" s="2"/>
    </row>
    <row r="6" spans="1:11" ht="12.75" customHeight="1" x14ac:dyDescent="0.2">
      <c r="A6" s="1"/>
      <c r="B6" s="8"/>
      <c r="C6" s="8"/>
      <c r="D6" s="8"/>
      <c r="E6" s="8"/>
      <c r="F6" s="8"/>
      <c r="G6" s="8"/>
      <c r="H6" s="8"/>
      <c r="I6" s="8"/>
      <c r="J6" s="33"/>
      <c r="K6" s="2"/>
    </row>
    <row r="7" spans="1:11" ht="12.75" customHeight="1" x14ac:dyDescent="0.2">
      <c r="A7" s="1"/>
      <c r="B7" s="8"/>
      <c r="C7" s="7" t="s">
        <v>419</v>
      </c>
      <c r="D7" s="7" t="s">
        <v>420</v>
      </c>
      <c r="E7" s="7" t="s">
        <v>421</v>
      </c>
      <c r="F7" s="7" t="s">
        <v>422</v>
      </c>
      <c r="G7" s="7" t="s">
        <v>423</v>
      </c>
      <c r="H7" s="7" t="s">
        <v>147</v>
      </c>
      <c r="I7" s="7" t="s">
        <v>424</v>
      </c>
      <c r="J7" s="7" t="s">
        <v>425</v>
      </c>
      <c r="K7" s="2"/>
    </row>
    <row r="8" spans="1:11" ht="12.75" customHeight="1" x14ac:dyDescent="0.2">
      <c r="A8" s="1"/>
      <c r="B8" s="8"/>
      <c r="C8" s="8">
        <v>1</v>
      </c>
      <c r="D8" s="39" t="s">
        <v>81</v>
      </c>
      <c r="E8" s="8" t="s">
        <v>427</v>
      </c>
      <c r="F8" s="8"/>
      <c r="G8" s="8"/>
      <c r="I8" s="8"/>
      <c r="J8" s="33"/>
      <c r="K8" s="2"/>
    </row>
    <row r="9" spans="1:11" ht="12.75" customHeight="1" x14ac:dyDescent="0.2">
      <c r="A9" s="1"/>
      <c r="B9" s="8"/>
      <c r="C9" s="8">
        <v>2</v>
      </c>
      <c r="D9" s="39" t="s">
        <v>81</v>
      </c>
      <c r="E9" s="39" t="s">
        <v>81</v>
      </c>
      <c r="G9" s="39" t="s">
        <v>81</v>
      </c>
      <c r="I9" s="8" t="str">
        <f t="shared" ref="I9:I37" si="0">IF(OR(F9="",G9="_"),IF(D9="_","","Vul de ontbrekende gegevens in"),"ok")</f>
        <v/>
      </c>
      <c r="J9" s="33" t="str">
        <f>IF(D9="_","",(IF(OR(D5=G9,D5="Hybride"),"Klopt","De ingevulde brandstofsoort klopt niet")))</f>
        <v/>
      </c>
      <c r="K9" s="2"/>
    </row>
    <row r="10" spans="1:11" ht="12.75" customHeight="1" x14ac:dyDescent="0.2">
      <c r="A10" s="1"/>
      <c r="B10" s="8"/>
      <c r="C10" s="8">
        <v>3</v>
      </c>
      <c r="D10" s="39" t="s">
        <v>81</v>
      </c>
      <c r="E10" s="39" t="s">
        <v>81</v>
      </c>
      <c r="G10" s="39" t="s">
        <v>81</v>
      </c>
      <c r="I10" s="8" t="str">
        <f t="shared" si="0"/>
        <v/>
      </c>
      <c r="J10" s="33" t="str">
        <f>IF(D10="_","",(IF(OR(D5=G10,D5="Hybride"),"Klopt","De ingevulde brandstofsoort klopt niet")))</f>
        <v/>
      </c>
      <c r="K10" s="2"/>
    </row>
    <row r="11" spans="1:11" ht="12.75" customHeight="1" x14ac:dyDescent="0.2">
      <c r="A11" s="1"/>
      <c r="B11" s="8"/>
      <c r="C11" s="8">
        <v>4</v>
      </c>
      <c r="D11" s="39" t="s">
        <v>81</v>
      </c>
      <c r="E11" s="39" t="s">
        <v>81</v>
      </c>
      <c r="G11" s="39" t="s">
        <v>81</v>
      </c>
      <c r="I11" s="8" t="str">
        <f t="shared" si="0"/>
        <v/>
      </c>
      <c r="J11" s="33" t="str">
        <f>IF(D11="_","",(IF(OR(D5=G11,D5="Hybride"),"Klopt","De ingevulde brandstofsoort klopt niet")))</f>
        <v/>
      </c>
      <c r="K11" s="2"/>
    </row>
    <row r="12" spans="1:11" ht="12.75" customHeight="1" x14ac:dyDescent="0.2">
      <c r="A12" s="1"/>
      <c r="B12" s="8"/>
      <c r="C12" s="8">
        <v>5</v>
      </c>
      <c r="D12" s="39" t="s">
        <v>81</v>
      </c>
      <c r="E12" s="39" t="s">
        <v>81</v>
      </c>
      <c r="G12" s="39" t="s">
        <v>81</v>
      </c>
      <c r="I12" s="8" t="str">
        <f t="shared" si="0"/>
        <v/>
      </c>
      <c r="J12" s="33" t="str">
        <f>IF(D12="_","",(IF(OR(D5=G12,D5="Hybride"),"Klopt","De ingevulde brandstofsoort klopt niet")))</f>
        <v/>
      </c>
      <c r="K12" s="2"/>
    </row>
    <row r="13" spans="1:11" ht="12.75" customHeight="1" x14ac:dyDescent="0.2">
      <c r="A13" s="1"/>
      <c r="B13" s="8"/>
      <c r="C13" s="8">
        <v>6</v>
      </c>
      <c r="D13" s="39" t="s">
        <v>81</v>
      </c>
      <c r="E13" s="39" t="s">
        <v>81</v>
      </c>
      <c r="G13" s="39" t="s">
        <v>81</v>
      </c>
      <c r="I13" s="8" t="str">
        <f t="shared" si="0"/>
        <v/>
      </c>
      <c r="J13" s="33" t="str">
        <f>IF(D13="_","",(IF(OR(D5=G13,D5="Hybride"),"Klopt","De ingevulde brandstofsoort klopt niet")))</f>
        <v/>
      </c>
      <c r="K13" s="2"/>
    </row>
    <row r="14" spans="1:11" ht="12.75" customHeight="1" x14ac:dyDescent="0.2">
      <c r="A14" s="1"/>
      <c r="B14" s="8"/>
      <c r="C14" s="8">
        <v>7</v>
      </c>
      <c r="D14" s="39" t="s">
        <v>81</v>
      </c>
      <c r="E14" s="39" t="s">
        <v>81</v>
      </c>
      <c r="G14" s="39" t="s">
        <v>81</v>
      </c>
      <c r="I14" s="8" t="str">
        <f t="shared" si="0"/>
        <v/>
      </c>
      <c r="J14" s="33" t="str">
        <f>IF(D14="_","",(IF(OR(D5=G14,D5="Hybride"),"Klopt","De ingevulde brandstofsoort klopt niet")))</f>
        <v/>
      </c>
      <c r="K14" s="2"/>
    </row>
    <row r="15" spans="1:11" ht="12.75" customHeight="1" x14ac:dyDescent="0.2">
      <c r="A15" s="1"/>
      <c r="B15" s="8"/>
      <c r="C15" s="8">
        <v>8</v>
      </c>
      <c r="D15" s="39" t="s">
        <v>81</v>
      </c>
      <c r="E15" s="39" t="s">
        <v>81</v>
      </c>
      <c r="G15" s="39" t="s">
        <v>81</v>
      </c>
      <c r="I15" s="8" t="str">
        <f t="shared" si="0"/>
        <v/>
      </c>
      <c r="J15" s="33" t="str">
        <f>IF(D15="_","",(IF(OR(D5=G15,D5="Hybride"),"Klopt","De ingevulde brandstofsoort klopt niet")))</f>
        <v/>
      </c>
      <c r="K15" s="2"/>
    </row>
    <row r="16" spans="1:11" ht="12.75" customHeight="1" x14ac:dyDescent="0.2">
      <c r="A16" s="1"/>
      <c r="B16" s="8"/>
      <c r="C16" s="8">
        <v>9</v>
      </c>
      <c r="D16" s="39" t="s">
        <v>81</v>
      </c>
      <c r="E16" s="39" t="s">
        <v>81</v>
      </c>
      <c r="G16" s="39" t="s">
        <v>81</v>
      </c>
      <c r="I16" s="8" t="str">
        <f t="shared" si="0"/>
        <v/>
      </c>
      <c r="J16" s="33" t="str">
        <f>IF(D16="_","",(IF(OR(D5=G16,D5="Hybride"),"Klopt","De ingevulde brandstofsoort klopt niet")))</f>
        <v/>
      </c>
      <c r="K16" s="2"/>
    </row>
    <row r="17" spans="1:11" ht="12.75" customHeight="1" x14ac:dyDescent="0.2">
      <c r="A17" s="1"/>
      <c r="B17" s="8"/>
      <c r="C17" s="8">
        <v>10</v>
      </c>
      <c r="D17" s="39" t="s">
        <v>81</v>
      </c>
      <c r="E17" s="39" t="s">
        <v>81</v>
      </c>
      <c r="G17" s="39" t="s">
        <v>81</v>
      </c>
      <c r="I17" s="8" t="str">
        <f t="shared" si="0"/>
        <v/>
      </c>
      <c r="J17" s="33" t="str">
        <f>IF(D17="_","",(IF(OR(D5=G17,D5="Hybride"),"Klopt","De ingevulde brandstofsoort klopt niet")))</f>
        <v/>
      </c>
      <c r="K17" s="2"/>
    </row>
    <row r="18" spans="1:11" ht="12.75" customHeight="1" x14ac:dyDescent="0.2">
      <c r="A18" s="1"/>
      <c r="B18" s="8"/>
      <c r="C18" s="8">
        <v>11</v>
      </c>
      <c r="D18" s="39" t="s">
        <v>81</v>
      </c>
      <c r="E18" s="39" t="s">
        <v>81</v>
      </c>
      <c r="G18" s="39" t="s">
        <v>81</v>
      </c>
      <c r="H18" s="39" t="s">
        <v>431</v>
      </c>
      <c r="I18" s="8" t="str">
        <f t="shared" si="0"/>
        <v/>
      </c>
      <c r="J18" s="33" t="str">
        <f>IF(D18="_","",(IF(OR(D5=G18,D5="Hybride"),"Klopt","De ingevulde brandstofsoort klopt niet")))</f>
        <v/>
      </c>
      <c r="K18" s="2"/>
    </row>
    <row r="19" spans="1:11" ht="12.75" customHeight="1" x14ac:dyDescent="0.2">
      <c r="A19" s="1"/>
      <c r="B19" s="8"/>
      <c r="C19" s="8">
        <v>12</v>
      </c>
      <c r="D19" s="39" t="s">
        <v>81</v>
      </c>
      <c r="E19" s="39" t="s">
        <v>81</v>
      </c>
      <c r="G19" s="39" t="s">
        <v>81</v>
      </c>
      <c r="H19" s="39" t="s">
        <v>431</v>
      </c>
      <c r="I19" s="8" t="str">
        <f t="shared" si="0"/>
        <v/>
      </c>
      <c r="J19" s="33" t="str">
        <f>IF(D19="_","",(IF(OR(D5=G19,D5="Hybride"),"Klopt","De ingevulde brandstofsoort klopt niet")))</f>
        <v/>
      </c>
      <c r="K19" s="2"/>
    </row>
    <row r="20" spans="1:11" ht="12.75" customHeight="1" x14ac:dyDescent="0.2">
      <c r="A20" s="1"/>
      <c r="B20" s="8"/>
      <c r="C20" s="8">
        <v>13</v>
      </c>
      <c r="D20" s="39" t="s">
        <v>81</v>
      </c>
      <c r="E20" s="39" t="s">
        <v>81</v>
      </c>
      <c r="F20" s="39" t="s">
        <v>445</v>
      </c>
      <c r="G20" s="39" t="s">
        <v>81</v>
      </c>
      <c r="I20" s="8" t="str">
        <f t="shared" si="0"/>
        <v/>
      </c>
      <c r="J20" s="33" t="str">
        <f>IF(D20="_","",(IF(OR(D5=G20,D5="Hybride"),"Klopt","De ingevulde brandstofsoort klopt niet")))</f>
        <v/>
      </c>
      <c r="K20" s="2"/>
    </row>
    <row r="21" spans="1:11" ht="12.75" customHeight="1" x14ac:dyDescent="0.2">
      <c r="A21" s="1"/>
      <c r="B21" s="8"/>
      <c r="C21" s="8">
        <v>14</v>
      </c>
      <c r="D21" s="39" t="s">
        <v>81</v>
      </c>
      <c r="E21" s="39" t="s">
        <v>81</v>
      </c>
      <c r="F21" s="39" t="s">
        <v>445</v>
      </c>
      <c r="G21" s="39" t="s">
        <v>81</v>
      </c>
      <c r="I21" s="8" t="str">
        <f t="shared" si="0"/>
        <v/>
      </c>
      <c r="J21" s="33" t="str">
        <f>IF(D21="_","",(IF(OR(D5=G21,D5="Hybride"),"Klopt","De ingevulde brandstofsoort klopt niet")))</f>
        <v/>
      </c>
      <c r="K21" s="2"/>
    </row>
    <row r="22" spans="1:11" ht="12.75" customHeight="1" x14ac:dyDescent="0.2">
      <c r="A22" s="1"/>
      <c r="B22" s="8"/>
      <c r="C22" s="8">
        <v>15</v>
      </c>
      <c r="D22" s="39" t="s">
        <v>81</v>
      </c>
      <c r="E22" s="39" t="s">
        <v>81</v>
      </c>
      <c r="F22" s="39" t="s">
        <v>445</v>
      </c>
      <c r="G22" s="39" t="s">
        <v>81</v>
      </c>
      <c r="I22" s="8" t="str">
        <f t="shared" si="0"/>
        <v/>
      </c>
      <c r="J22" s="33" t="str">
        <f>IF(D22="_","",(IF(OR(D5=G22,D5="Hybride"),"Klopt","De ingevulde brandstofsoort klopt niet")))</f>
        <v/>
      </c>
      <c r="K22" s="2"/>
    </row>
    <row r="23" spans="1:11" ht="12.75" customHeight="1" x14ac:dyDescent="0.2">
      <c r="A23" s="1"/>
      <c r="B23" s="8"/>
      <c r="C23" s="8">
        <v>16</v>
      </c>
      <c r="D23" s="39" t="s">
        <v>81</v>
      </c>
      <c r="E23" s="39" t="s">
        <v>81</v>
      </c>
      <c r="F23" s="39" t="s">
        <v>445</v>
      </c>
      <c r="G23" s="39" t="s">
        <v>81</v>
      </c>
      <c r="I23" s="8" t="str">
        <f t="shared" si="0"/>
        <v/>
      </c>
      <c r="J23" s="33" t="str">
        <f>IF(D23="_","",(IF(OR(D5=G23,D5="Hybride"),"Klopt","De ingevulde brandstofsoort klopt niet")))</f>
        <v/>
      </c>
      <c r="K23" s="2"/>
    </row>
    <row r="24" spans="1:11" ht="12.75" customHeight="1" x14ac:dyDescent="0.2">
      <c r="A24" s="1"/>
      <c r="B24" s="8"/>
      <c r="C24" s="8">
        <v>17</v>
      </c>
      <c r="D24" s="39" t="s">
        <v>81</v>
      </c>
      <c r="E24" s="39" t="s">
        <v>81</v>
      </c>
      <c r="F24" s="39" t="s">
        <v>445</v>
      </c>
      <c r="G24" s="39" t="s">
        <v>81</v>
      </c>
      <c r="I24" s="8" t="str">
        <f t="shared" si="0"/>
        <v/>
      </c>
      <c r="J24" s="33" t="str">
        <f>IF(D24="_","",(IF(OR(D5=G24,D5="Hybride"),"Klopt","De ingevulde brandstofsoort klopt niet")))</f>
        <v/>
      </c>
      <c r="K24" s="2"/>
    </row>
    <row r="25" spans="1:11" ht="12.75" customHeight="1" x14ac:dyDescent="0.2">
      <c r="A25" s="1"/>
      <c r="B25" s="8"/>
      <c r="C25" s="8">
        <v>18</v>
      </c>
      <c r="D25" s="39" t="s">
        <v>81</v>
      </c>
      <c r="E25" s="39" t="s">
        <v>81</v>
      </c>
      <c r="F25" s="39" t="s">
        <v>445</v>
      </c>
      <c r="G25" s="39" t="s">
        <v>81</v>
      </c>
      <c r="I25" s="8" t="str">
        <f t="shared" si="0"/>
        <v/>
      </c>
      <c r="J25" s="33" t="str">
        <f>IF(D25="_","",(IF(OR(D5=G25,D5="Hybride"),"Klopt","De ingevulde brandstofsoort klopt niet")))</f>
        <v/>
      </c>
      <c r="K25" s="2"/>
    </row>
    <row r="26" spans="1:11" ht="12.75" customHeight="1" x14ac:dyDescent="0.2">
      <c r="A26" s="1"/>
      <c r="B26" s="8"/>
      <c r="C26" s="8">
        <v>19</v>
      </c>
      <c r="D26" s="39" t="s">
        <v>81</v>
      </c>
      <c r="E26" s="39" t="s">
        <v>81</v>
      </c>
      <c r="F26" s="39" t="s">
        <v>445</v>
      </c>
      <c r="G26" s="39" t="s">
        <v>81</v>
      </c>
      <c r="I26" s="8" t="str">
        <f t="shared" si="0"/>
        <v/>
      </c>
      <c r="J26" s="33" t="str">
        <f>IF(D26="_","",(IF(OR(D5=G26,D5="Hybride"),"Klopt","De ingevulde brandstofsoort klopt niet")))</f>
        <v/>
      </c>
      <c r="K26" s="2"/>
    </row>
    <row r="27" spans="1:11" ht="12.75" customHeight="1" x14ac:dyDescent="0.2">
      <c r="A27" s="1"/>
      <c r="B27" s="8"/>
      <c r="C27" s="8">
        <v>20</v>
      </c>
      <c r="D27" s="39" t="s">
        <v>81</v>
      </c>
      <c r="E27" s="39" t="s">
        <v>81</v>
      </c>
      <c r="F27" s="39" t="s">
        <v>445</v>
      </c>
      <c r="G27" s="39" t="s">
        <v>81</v>
      </c>
      <c r="I27" s="8" t="str">
        <f t="shared" si="0"/>
        <v/>
      </c>
      <c r="J27" s="33" t="str">
        <f>IF(D27="_","",(IF(OR(D5=G27,D5="Hybride"),"Klopt","De ingevulde brandstofsoort klopt niet")))</f>
        <v/>
      </c>
      <c r="K27" s="2"/>
    </row>
    <row r="28" spans="1:11" ht="12.75" customHeight="1" x14ac:dyDescent="0.2">
      <c r="A28" s="1"/>
      <c r="B28" s="8"/>
      <c r="C28" s="8">
        <v>21</v>
      </c>
      <c r="D28" s="39" t="s">
        <v>81</v>
      </c>
      <c r="E28" s="39" t="s">
        <v>81</v>
      </c>
      <c r="F28" s="39" t="s">
        <v>445</v>
      </c>
      <c r="G28" s="39" t="s">
        <v>81</v>
      </c>
      <c r="I28" s="8" t="str">
        <f t="shared" si="0"/>
        <v/>
      </c>
      <c r="J28" s="33" t="str">
        <f>IF(D28="_","",(IF(OR(D5=G28,D5="Hybride"),"Klopt","De ingevulde brandstofsoort klopt niet")))</f>
        <v/>
      </c>
      <c r="K28" s="2"/>
    </row>
    <row r="29" spans="1:11" ht="12.75" customHeight="1" x14ac:dyDescent="0.2">
      <c r="A29" s="1"/>
      <c r="B29" s="8"/>
      <c r="C29" s="8">
        <v>22</v>
      </c>
      <c r="D29" s="39" t="s">
        <v>81</v>
      </c>
      <c r="E29" s="39" t="s">
        <v>81</v>
      </c>
      <c r="G29" s="39" t="s">
        <v>81</v>
      </c>
      <c r="I29" s="8" t="str">
        <f t="shared" si="0"/>
        <v/>
      </c>
      <c r="J29" s="33" t="str">
        <f>IF(D29="_","",(IF(OR(D5=G29,D5="Hybride"),"Klopt","De ingevulde brandstofsoort klopt niet")))</f>
        <v/>
      </c>
      <c r="K29" s="2"/>
    </row>
    <row r="30" spans="1:11" ht="12.75" customHeight="1" x14ac:dyDescent="0.2">
      <c r="A30" s="1"/>
      <c r="B30" s="8"/>
      <c r="C30" s="8">
        <v>23</v>
      </c>
      <c r="D30" s="39" t="s">
        <v>81</v>
      </c>
      <c r="E30" s="39" t="s">
        <v>81</v>
      </c>
      <c r="G30" s="39" t="s">
        <v>81</v>
      </c>
      <c r="I30" s="8" t="str">
        <f t="shared" si="0"/>
        <v/>
      </c>
      <c r="J30" s="33" t="str">
        <f>IF(D30="_","",(IF(OR(D5=G30,D5="Hybride"),"Klopt","De ingevulde brandstofsoort klopt niet")))</f>
        <v/>
      </c>
      <c r="K30" s="2"/>
    </row>
    <row r="31" spans="1:11" ht="12.75" customHeight="1" x14ac:dyDescent="0.2">
      <c r="A31" s="1"/>
      <c r="B31" s="8"/>
      <c r="C31" s="8">
        <v>24</v>
      </c>
      <c r="D31" s="39" t="s">
        <v>81</v>
      </c>
      <c r="E31" s="39" t="s">
        <v>81</v>
      </c>
      <c r="G31" s="39" t="s">
        <v>81</v>
      </c>
      <c r="I31" s="8" t="str">
        <f t="shared" si="0"/>
        <v/>
      </c>
      <c r="J31" s="33" t="str">
        <f>IF(D31="_","",(IF(OR(D5=G31,D5="Hybride"),"Klopt","De ingevulde brandstofsoort klopt niet")))</f>
        <v/>
      </c>
      <c r="K31" s="2"/>
    </row>
    <row r="32" spans="1:11" ht="12.75" customHeight="1" x14ac:dyDescent="0.2">
      <c r="A32" s="1"/>
      <c r="B32" s="8"/>
      <c r="C32" s="8">
        <v>25</v>
      </c>
      <c r="D32" s="39" t="s">
        <v>81</v>
      </c>
      <c r="E32" s="39" t="s">
        <v>81</v>
      </c>
      <c r="G32" s="39" t="s">
        <v>81</v>
      </c>
      <c r="I32" s="8" t="str">
        <f t="shared" si="0"/>
        <v/>
      </c>
      <c r="J32" s="33" t="str">
        <f>IF(D32="_","",(IF(OR(D5=G32,D5="Hybride"),"Klopt","De ingevulde brandstofsoort klopt niet")))</f>
        <v/>
      </c>
      <c r="K32" s="2"/>
    </row>
    <row r="33" spans="1:11" ht="12.75" customHeight="1" x14ac:dyDescent="0.2">
      <c r="A33" s="1"/>
      <c r="B33" s="8"/>
      <c r="C33" s="8">
        <v>26</v>
      </c>
      <c r="D33" s="39" t="s">
        <v>81</v>
      </c>
      <c r="E33" s="39" t="s">
        <v>81</v>
      </c>
      <c r="G33" s="39" t="s">
        <v>81</v>
      </c>
      <c r="I33" s="8" t="str">
        <f t="shared" si="0"/>
        <v/>
      </c>
      <c r="J33" s="33" t="str">
        <f>IF(D33="_","",(IF(OR(D5=G33,D5="Hybride"),"Klopt","De ingevulde brandstofsoort klopt niet")))</f>
        <v/>
      </c>
      <c r="K33" s="2"/>
    </row>
    <row r="34" spans="1:11" ht="12.75" customHeight="1" x14ac:dyDescent="0.2">
      <c r="A34" s="1"/>
      <c r="B34" s="8"/>
      <c r="C34" s="8">
        <v>27</v>
      </c>
      <c r="D34" s="39" t="s">
        <v>81</v>
      </c>
      <c r="E34" s="39" t="s">
        <v>81</v>
      </c>
      <c r="G34" s="39" t="s">
        <v>81</v>
      </c>
      <c r="I34" s="8" t="str">
        <f t="shared" si="0"/>
        <v/>
      </c>
      <c r="J34" s="33" t="str">
        <f>IF(D34="_","",(IF(OR(D5=G34,D5="Hybride"),"Klopt","De ingevulde brandstofsoort klopt niet")))</f>
        <v/>
      </c>
      <c r="K34" s="2"/>
    </row>
    <row r="35" spans="1:11" ht="12.75" customHeight="1" x14ac:dyDescent="0.2">
      <c r="A35" s="1"/>
      <c r="B35" s="8"/>
      <c r="C35" s="8">
        <v>28</v>
      </c>
      <c r="D35" s="39" t="s">
        <v>81</v>
      </c>
      <c r="E35" s="39" t="s">
        <v>81</v>
      </c>
      <c r="G35" s="39" t="s">
        <v>81</v>
      </c>
      <c r="I35" s="8" t="str">
        <f t="shared" si="0"/>
        <v/>
      </c>
      <c r="J35" s="33" t="str">
        <f>IF(D35="_","",(IF(OR(D5=G35,D5="Hybride"),"Klopt","De ingevulde brandstofsoort klopt niet")))</f>
        <v/>
      </c>
      <c r="K35" s="2"/>
    </row>
    <row r="36" spans="1:11" ht="12.75" customHeight="1" x14ac:dyDescent="0.2">
      <c r="A36" s="1"/>
      <c r="B36" s="8"/>
      <c r="C36" s="8">
        <v>29</v>
      </c>
      <c r="D36" s="39" t="s">
        <v>81</v>
      </c>
      <c r="E36" s="39" t="s">
        <v>81</v>
      </c>
      <c r="G36" s="39" t="s">
        <v>81</v>
      </c>
      <c r="I36" s="8" t="str">
        <f t="shared" si="0"/>
        <v/>
      </c>
      <c r="J36" s="33" t="str">
        <f>IF(D36="_","",(IF(OR(D5=G36,D5="Hybride"),"Klopt","De ingevulde brandstofsoort klopt niet")))</f>
        <v/>
      </c>
      <c r="K36" s="2"/>
    </row>
    <row r="37" spans="1:11" ht="12.75" customHeight="1" x14ac:dyDescent="0.2">
      <c r="A37" s="1"/>
      <c r="B37" s="8"/>
      <c r="C37" s="8">
        <v>30</v>
      </c>
      <c r="D37" s="39" t="s">
        <v>81</v>
      </c>
      <c r="E37" s="39" t="s">
        <v>81</v>
      </c>
      <c r="F37" s="38"/>
      <c r="G37" s="39" t="s">
        <v>81</v>
      </c>
      <c r="H37" s="38"/>
      <c r="I37" s="8" t="str">
        <f t="shared" si="0"/>
        <v/>
      </c>
      <c r="J37" s="33" t="str">
        <f>IF(D37="_","",(IF(OR(D5=G37,D5="Hybride"),"Klopt","De ingevulde brandstofsoort klopt niet")))</f>
        <v/>
      </c>
      <c r="K37" s="2"/>
    </row>
    <row r="38" spans="1:11" ht="12.75" customHeight="1" x14ac:dyDescent="0.2">
      <c r="A38" s="1"/>
      <c r="B38" s="8"/>
      <c r="C38" s="8"/>
      <c r="D38" s="7" t="s">
        <v>432</v>
      </c>
      <c r="E38" s="7"/>
      <c r="F38" s="7">
        <f>SUM(F9:F28)</f>
        <v>0</v>
      </c>
      <c r="G38" s="8"/>
      <c r="H38" s="8"/>
      <c r="I38" s="8"/>
      <c r="J38" s="33"/>
      <c r="K38" s="2"/>
    </row>
    <row r="39" spans="1:11" ht="12.75" customHeight="1" x14ac:dyDescent="0.2">
      <c r="A39" s="1"/>
      <c r="B39" s="8"/>
      <c r="C39" s="8"/>
      <c r="D39" s="8"/>
      <c r="E39" s="8"/>
      <c r="F39" s="8"/>
      <c r="G39" s="8"/>
      <c r="H39" s="8"/>
      <c r="I39" s="8"/>
      <c r="J39" s="33"/>
      <c r="K39" s="2"/>
    </row>
    <row r="40" spans="1:11" ht="12.75" customHeight="1" x14ac:dyDescent="0.2">
      <c r="A40" s="2"/>
      <c r="B40" s="2"/>
      <c r="C40" s="2"/>
      <c r="D40" s="2"/>
      <c r="E40" s="2"/>
      <c r="F40" s="2"/>
      <c r="G40" s="2"/>
      <c r="H40" s="2"/>
      <c r="I40" s="2"/>
      <c r="J40" s="65"/>
      <c r="K40" s="2"/>
    </row>
    <row r="41" spans="1:11" ht="12.75" customHeight="1" x14ac:dyDescent="0.2">
      <c r="A41" s="2"/>
      <c r="B41" s="2"/>
      <c r="C41" s="2"/>
      <c r="D41" s="2"/>
      <c r="E41" s="2"/>
      <c r="F41" s="2"/>
      <c r="G41" s="2"/>
      <c r="H41" s="2"/>
      <c r="I41" s="2"/>
      <c r="J41" s="65"/>
      <c r="K41" s="2"/>
    </row>
    <row r="42" spans="1:11" ht="12.75" customHeight="1" x14ac:dyDescent="0.2">
      <c r="A42" s="2"/>
      <c r="B42" s="8"/>
      <c r="C42" s="7" t="s">
        <v>209</v>
      </c>
      <c r="D42" s="7" t="s">
        <v>210</v>
      </c>
      <c r="E42" s="7"/>
      <c r="F42" s="7"/>
      <c r="G42" s="7"/>
      <c r="H42" s="7" t="s">
        <v>211</v>
      </c>
      <c r="I42" s="7"/>
      <c r="J42" s="2"/>
      <c r="K42" s="2"/>
    </row>
    <row r="43" spans="1:11" ht="12.75" customHeight="1" x14ac:dyDescent="0.2">
      <c r="A43" s="2"/>
      <c r="B43" s="8"/>
      <c r="C43" s="40" t="s">
        <v>212</v>
      </c>
      <c r="D43" s="40" t="s">
        <v>213</v>
      </c>
      <c r="E43" s="40"/>
      <c r="F43" s="40"/>
      <c r="G43" s="40"/>
      <c r="H43" s="41" t="s">
        <v>214</v>
      </c>
      <c r="I43" s="8"/>
      <c r="J43" s="2"/>
      <c r="K43" s="2"/>
    </row>
    <row r="44" spans="1:11" ht="12.75" customHeight="1" x14ac:dyDescent="0.2">
      <c r="A44" s="2"/>
      <c r="B44" s="8"/>
      <c r="C44" s="40" t="s">
        <v>212</v>
      </c>
      <c r="D44" s="40" t="s">
        <v>215</v>
      </c>
      <c r="E44" s="40"/>
      <c r="F44" s="40"/>
      <c r="G44" s="40"/>
      <c r="H44" s="41" t="s">
        <v>216</v>
      </c>
      <c r="I44" s="8"/>
      <c r="J44" s="2"/>
      <c r="K44" s="2"/>
    </row>
    <row r="45" spans="1:11" ht="12.75" customHeight="1" x14ac:dyDescent="0.2">
      <c r="A45" s="2"/>
      <c r="B45" s="8"/>
      <c r="C45" s="40" t="s">
        <v>212</v>
      </c>
      <c r="D45" s="40" t="s">
        <v>217</v>
      </c>
      <c r="E45" s="40"/>
      <c r="F45" s="40"/>
      <c r="G45" s="40"/>
      <c r="H45" s="41" t="s">
        <v>218</v>
      </c>
      <c r="I45" s="8"/>
      <c r="J45" s="2"/>
      <c r="K45" s="2"/>
    </row>
    <row r="46" spans="1:11" ht="12.75" customHeight="1" x14ac:dyDescent="0.2">
      <c r="A46" s="2"/>
      <c r="B46" s="8"/>
      <c r="C46" s="40" t="s">
        <v>212</v>
      </c>
      <c r="D46" s="40" t="s">
        <v>219</v>
      </c>
      <c r="E46" s="40"/>
      <c r="F46" s="40"/>
      <c r="G46" s="40"/>
      <c r="H46" s="41" t="s">
        <v>220</v>
      </c>
      <c r="I46" s="8"/>
      <c r="J46" s="2"/>
      <c r="K46" s="2"/>
    </row>
    <row r="47" spans="1:11" ht="12.75" customHeight="1" x14ac:dyDescent="0.2">
      <c r="A47" s="2"/>
      <c r="B47" s="8"/>
      <c r="C47" s="40" t="s">
        <v>212</v>
      </c>
      <c r="D47" s="40" t="s">
        <v>221</v>
      </c>
      <c r="E47" s="40"/>
      <c r="F47" s="40"/>
      <c r="G47" s="40"/>
      <c r="H47" s="41" t="s">
        <v>222</v>
      </c>
      <c r="I47" s="8"/>
      <c r="J47" s="2"/>
      <c r="K47" s="2"/>
    </row>
    <row r="48" spans="1:11" ht="12.75" customHeight="1" x14ac:dyDescent="0.2">
      <c r="A48" s="2"/>
      <c r="B48" s="8"/>
      <c r="C48" s="40" t="s">
        <v>212</v>
      </c>
      <c r="D48" s="40" t="s">
        <v>223</v>
      </c>
      <c r="E48" s="40"/>
      <c r="F48" s="40"/>
      <c r="G48" s="40"/>
      <c r="H48" s="41" t="s">
        <v>224</v>
      </c>
      <c r="I48" s="8"/>
      <c r="J48" s="2"/>
      <c r="K48" s="2"/>
    </row>
    <row r="49" spans="1:11" ht="12.75" customHeight="1" x14ac:dyDescent="0.2">
      <c r="A49" s="2"/>
      <c r="B49" s="8"/>
      <c r="C49" s="40" t="s">
        <v>212</v>
      </c>
      <c r="D49" s="28" t="s">
        <v>225</v>
      </c>
      <c r="E49" s="28"/>
      <c r="F49" s="28"/>
      <c r="G49" s="40"/>
      <c r="H49" s="41" t="s">
        <v>226</v>
      </c>
      <c r="I49" s="8"/>
      <c r="J49" s="2"/>
      <c r="K49" s="2"/>
    </row>
    <row r="50" spans="1:11" ht="12.75" customHeight="1" x14ac:dyDescent="0.2">
      <c r="A50" s="2"/>
      <c r="B50" s="8"/>
      <c r="C50" s="42"/>
      <c r="D50" s="42"/>
      <c r="E50" s="43"/>
      <c r="F50" s="44"/>
      <c r="G50" s="44"/>
      <c r="H50" s="40"/>
      <c r="I50" s="8"/>
      <c r="J50" s="2"/>
      <c r="K50" s="2"/>
    </row>
    <row r="51" spans="1:11" ht="12.75" customHeight="1" x14ac:dyDescent="0.2">
      <c r="A51" s="2"/>
      <c r="B51" s="8"/>
      <c r="C51" s="40" t="s">
        <v>213</v>
      </c>
      <c r="D51" s="18" t="s">
        <v>215</v>
      </c>
      <c r="E51" s="18"/>
      <c r="F51" s="18"/>
      <c r="G51" s="40"/>
      <c r="H51" s="41" t="s">
        <v>227</v>
      </c>
      <c r="I51" s="8"/>
      <c r="J51" s="2"/>
      <c r="K51" s="2"/>
    </row>
    <row r="52" spans="1:11" ht="12.75" customHeight="1" x14ac:dyDescent="0.2">
      <c r="A52" s="2"/>
      <c r="B52" s="8"/>
      <c r="C52" s="40" t="s">
        <v>213</v>
      </c>
      <c r="D52" s="40" t="s">
        <v>217</v>
      </c>
      <c r="E52" s="40"/>
      <c r="F52" s="40"/>
      <c r="G52" s="40"/>
      <c r="H52" s="41" t="s">
        <v>228</v>
      </c>
      <c r="I52" s="8"/>
      <c r="J52" s="2"/>
      <c r="K52" s="2"/>
    </row>
    <row r="53" spans="1:11" ht="12.75" customHeight="1" x14ac:dyDescent="0.2">
      <c r="A53" s="2"/>
      <c r="B53" s="8"/>
      <c r="C53" s="40" t="s">
        <v>213</v>
      </c>
      <c r="D53" s="40" t="s">
        <v>219</v>
      </c>
      <c r="E53" s="40"/>
      <c r="F53" s="40"/>
      <c r="G53" s="40"/>
      <c r="H53" s="41" t="s">
        <v>229</v>
      </c>
      <c r="I53" s="8"/>
      <c r="J53" s="2"/>
      <c r="K53" s="2"/>
    </row>
    <row r="54" spans="1:11" ht="12.75" customHeight="1" x14ac:dyDescent="0.2">
      <c r="A54" s="2"/>
      <c r="B54" s="8"/>
      <c r="C54" s="40" t="s">
        <v>213</v>
      </c>
      <c r="D54" s="40" t="s">
        <v>221</v>
      </c>
      <c r="E54" s="40"/>
      <c r="F54" s="40"/>
      <c r="G54" s="40"/>
      <c r="H54" s="41" t="s">
        <v>230</v>
      </c>
      <c r="I54" s="8"/>
      <c r="J54" s="2"/>
      <c r="K54" s="2"/>
    </row>
    <row r="55" spans="1:11" ht="12.75" customHeight="1" x14ac:dyDescent="0.2">
      <c r="A55" s="2"/>
      <c r="B55" s="8"/>
      <c r="C55" s="40" t="s">
        <v>213</v>
      </c>
      <c r="D55" s="40" t="s">
        <v>223</v>
      </c>
      <c r="E55" s="40"/>
      <c r="F55" s="40"/>
      <c r="G55" s="40"/>
      <c r="H55" s="41" t="s">
        <v>231</v>
      </c>
      <c r="I55" s="8"/>
      <c r="J55" s="2"/>
      <c r="K55" s="2"/>
    </row>
    <row r="56" spans="1:11" ht="12.75" customHeight="1" x14ac:dyDescent="0.2">
      <c r="A56" s="2"/>
      <c r="B56" s="8"/>
      <c r="C56" s="40" t="s">
        <v>213</v>
      </c>
      <c r="D56" s="40" t="s">
        <v>225</v>
      </c>
      <c r="E56" s="40"/>
      <c r="F56" s="40"/>
      <c r="G56" s="40"/>
      <c r="H56" s="41" t="s">
        <v>232</v>
      </c>
      <c r="I56" s="8"/>
      <c r="J56" s="2"/>
      <c r="K56" s="2"/>
    </row>
    <row r="57" spans="1:11" ht="12.75" customHeight="1" x14ac:dyDescent="0.2">
      <c r="A57" s="2"/>
      <c r="B57" s="8"/>
      <c r="C57" s="40"/>
      <c r="D57" s="40"/>
      <c r="E57" s="40"/>
      <c r="F57" s="40"/>
      <c r="G57" s="40"/>
      <c r="H57" s="40"/>
      <c r="I57" s="8"/>
      <c r="J57" s="2"/>
      <c r="K57" s="2"/>
    </row>
    <row r="58" spans="1:11" ht="12.75" customHeight="1" x14ac:dyDescent="0.2">
      <c r="A58" s="2"/>
      <c r="B58" s="8"/>
      <c r="C58" s="40" t="s">
        <v>215</v>
      </c>
      <c r="D58" s="40" t="s">
        <v>217</v>
      </c>
      <c r="E58" s="40"/>
      <c r="F58" s="40"/>
      <c r="G58" s="40"/>
      <c r="H58" s="41" t="s">
        <v>233</v>
      </c>
      <c r="I58" s="8"/>
      <c r="J58" s="2"/>
      <c r="K58" s="2"/>
    </row>
    <row r="59" spans="1:11" ht="12.75" customHeight="1" x14ac:dyDescent="0.2">
      <c r="A59" s="2"/>
      <c r="B59" s="8"/>
      <c r="C59" s="40" t="s">
        <v>215</v>
      </c>
      <c r="D59" s="40" t="s">
        <v>219</v>
      </c>
      <c r="E59" s="40"/>
      <c r="F59" s="40"/>
      <c r="G59" s="40"/>
      <c r="H59" s="41" t="s">
        <v>234</v>
      </c>
      <c r="I59" s="8"/>
      <c r="J59" s="2"/>
      <c r="K59" s="2"/>
    </row>
    <row r="60" spans="1:11" ht="12.75" customHeight="1" x14ac:dyDescent="0.2">
      <c r="A60" s="2"/>
      <c r="B60" s="8"/>
      <c r="C60" s="40" t="s">
        <v>215</v>
      </c>
      <c r="D60" s="40" t="s">
        <v>221</v>
      </c>
      <c r="E60" s="40"/>
      <c r="F60" s="40"/>
      <c r="G60" s="40"/>
      <c r="H60" s="41" t="s">
        <v>235</v>
      </c>
      <c r="I60" s="8"/>
      <c r="J60" s="2"/>
      <c r="K60" s="2"/>
    </row>
    <row r="61" spans="1:11" ht="12.75" customHeight="1" x14ac:dyDescent="0.2">
      <c r="A61" s="2"/>
      <c r="B61" s="8"/>
      <c r="C61" s="40" t="s">
        <v>215</v>
      </c>
      <c r="D61" s="40" t="s">
        <v>223</v>
      </c>
      <c r="E61" s="40"/>
      <c r="F61" s="40"/>
      <c r="G61" s="40"/>
      <c r="H61" s="41" t="s">
        <v>236</v>
      </c>
      <c r="I61" s="8"/>
      <c r="J61" s="2"/>
      <c r="K61" s="2"/>
    </row>
    <row r="62" spans="1:11" ht="12.75" customHeight="1" x14ac:dyDescent="0.2">
      <c r="A62" s="2"/>
      <c r="B62" s="8"/>
      <c r="C62" s="40" t="s">
        <v>215</v>
      </c>
      <c r="D62" s="40" t="s">
        <v>225</v>
      </c>
      <c r="E62" s="40"/>
      <c r="F62" s="40"/>
      <c r="G62" s="40"/>
      <c r="H62" s="41" t="s">
        <v>237</v>
      </c>
      <c r="I62" s="8"/>
      <c r="J62" s="2"/>
      <c r="K62" s="2"/>
    </row>
    <row r="63" spans="1:11" ht="12.75" customHeight="1" x14ac:dyDescent="0.2">
      <c r="A63" s="2"/>
      <c r="B63" s="8"/>
      <c r="C63" s="40"/>
      <c r="D63" s="40"/>
      <c r="E63" s="40"/>
      <c r="F63" s="40"/>
      <c r="G63" s="40"/>
      <c r="H63" s="40"/>
      <c r="I63" s="8"/>
      <c r="J63" s="2"/>
      <c r="K63" s="2"/>
    </row>
    <row r="64" spans="1:11" ht="12.75" customHeight="1" x14ac:dyDescent="0.2">
      <c r="A64" s="2"/>
      <c r="B64" s="8"/>
      <c r="C64" s="40" t="s">
        <v>217</v>
      </c>
      <c r="D64" s="40" t="s">
        <v>219</v>
      </c>
      <c r="E64" s="40"/>
      <c r="F64" s="40"/>
      <c r="G64" s="40"/>
      <c r="H64" s="41" t="s">
        <v>238</v>
      </c>
      <c r="I64" s="8"/>
      <c r="J64" s="2"/>
      <c r="K64" s="2"/>
    </row>
    <row r="65" spans="1:11" ht="12.75" customHeight="1" x14ac:dyDescent="0.2">
      <c r="A65" s="2"/>
      <c r="B65" s="8"/>
      <c r="C65" s="40" t="s">
        <v>217</v>
      </c>
      <c r="D65" s="40" t="s">
        <v>221</v>
      </c>
      <c r="E65" s="40"/>
      <c r="F65" s="40"/>
      <c r="G65" s="40"/>
      <c r="H65" s="41" t="s">
        <v>239</v>
      </c>
      <c r="I65" s="8"/>
      <c r="J65" s="2"/>
      <c r="K65" s="2"/>
    </row>
    <row r="66" spans="1:11" ht="12.75" customHeight="1" x14ac:dyDescent="0.2">
      <c r="A66" s="2"/>
      <c r="B66" s="8"/>
      <c r="C66" s="40" t="s">
        <v>217</v>
      </c>
      <c r="D66" s="40" t="s">
        <v>223</v>
      </c>
      <c r="E66" s="40"/>
      <c r="F66" s="40"/>
      <c r="G66" s="40"/>
      <c r="H66" s="41" t="s">
        <v>240</v>
      </c>
      <c r="I66" s="8"/>
      <c r="J66" s="2"/>
      <c r="K66" s="2"/>
    </row>
    <row r="67" spans="1:11" ht="12.75" customHeight="1" x14ac:dyDescent="0.2">
      <c r="A67" s="2"/>
      <c r="B67" s="8"/>
      <c r="C67" s="40" t="s">
        <v>217</v>
      </c>
      <c r="D67" s="40" t="s">
        <v>225</v>
      </c>
      <c r="E67" s="40"/>
      <c r="F67" s="40"/>
      <c r="G67" s="40"/>
      <c r="H67" s="41" t="s">
        <v>241</v>
      </c>
      <c r="I67" s="8"/>
      <c r="J67" s="2"/>
      <c r="K67" s="2"/>
    </row>
    <row r="68" spans="1:11" ht="12.75" customHeight="1" x14ac:dyDescent="0.2">
      <c r="A68" s="2"/>
      <c r="B68" s="8"/>
      <c r="C68" s="40"/>
      <c r="D68" s="40"/>
      <c r="E68" s="40"/>
      <c r="F68" s="40"/>
      <c r="G68" s="40"/>
      <c r="H68" s="40"/>
      <c r="I68" s="8"/>
      <c r="J68" s="2"/>
      <c r="K68" s="2"/>
    </row>
    <row r="69" spans="1:11" ht="12.75" customHeight="1" x14ac:dyDescent="0.2">
      <c r="A69" s="2"/>
      <c r="B69" s="8"/>
      <c r="C69" s="40" t="s">
        <v>219</v>
      </c>
      <c r="D69" s="40" t="s">
        <v>221</v>
      </c>
      <c r="E69" s="40"/>
      <c r="F69" s="40"/>
      <c r="G69" s="40"/>
      <c r="H69" s="41" t="s">
        <v>242</v>
      </c>
      <c r="I69" s="8"/>
      <c r="J69" s="2"/>
      <c r="K69" s="2"/>
    </row>
    <row r="70" spans="1:11" ht="12.75" customHeight="1" x14ac:dyDescent="0.2">
      <c r="A70" s="2"/>
      <c r="B70" s="8"/>
      <c r="C70" s="40" t="s">
        <v>219</v>
      </c>
      <c r="D70" s="40" t="s">
        <v>223</v>
      </c>
      <c r="E70" s="40"/>
      <c r="F70" s="40"/>
      <c r="G70" s="40"/>
      <c r="H70" s="41" t="s">
        <v>243</v>
      </c>
      <c r="I70" s="8"/>
      <c r="J70" s="2"/>
      <c r="K70" s="2"/>
    </row>
    <row r="71" spans="1:11" ht="12.75" customHeight="1" x14ac:dyDescent="0.2">
      <c r="A71" s="2"/>
      <c r="B71" s="8"/>
      <c r="C71" s="40" t="s">
        <v>219</v>
      </c>
      <c r="D71" s="40" t="s">
        <v>225</v>
      </c>
      <c r="E71" s="40"/>
      <c r="F71" s="40"/>
      <c r="G71" s="40"/>
      <c r="H71" s="41" t="s">
        <v>244</v>
      </c>
      <c r="I71" s="8"/>
      <c r="J71" s="2"/>
      <c r="K71" s="2"/>
    </row>
    <row r="72" spans="1:11" ht="12.75" customHeight="1" x14ac:dyDescent="0.2">
      <c r="A72" s="2"/>
      <c r="B72" s="8"/>
      <c r="C72" s="40"/>
      <c r="D72" s="40"/>
      <c r="E72" s="40"/>
      <c r="F72" s="40"/>
      <c r="G72" s="40"/>
      <c r="H72" s="40"/>
      <c r="I72" s="8"/>
      <c r="J72" s="2"/>
      <c r="K72" s="2"/>
    </row>
    <row r="73" spans="1:11" ht="12.75" customHeight="1" x14ac:dyDescent="0.2">
      <c r="A73" s="2"/>
      <c r="B73" s="8"/>
      <c r="C73" s="40" t="s">
        <v>221</v>
      </c>
      <c r="D73" s="40" t="s">
        <v>223</v>
      </c>
      <c r="E73" s="40"/>
      <c r="F73" s="40"/>
      <c r="G73" s="40"/>
      <c r="H73" s="41" t="s">
        <v>245</v>
      </c>
      <c r="I73" s="8"/>
      <c r="J73" s="2"/>
      <c r="K73" s="2"/>
    </row>
    <row r="74" spans="1:11" ht="12.75" customHeight="1" x14ac:dyDescent="0.2">
      <c r="A74" s="2"/>
      <c r="B74" s="8"/>
      <c r="C74" s="40" t="s">
        <v>221</v>
      </c>
      <c r="D74" s="40" t="s">
        <v>225</v>
      </c>
      <c r="E74" s="40"/>
      <c r="F74" s="40"/>
      <c r="G74" s="40"/>
      <c r="H74" s="41" t="s">
        <v>246</v>
      </c>
      <c r="I74" s="8"/>
      <c r="J74" s="2"/>
      <c r="K74" s="2"/>
    </row>
    <row r="75" spans="1:11" ht="12.75" customHeight="1" x14ac:dyDescent="0.2">
      <c r="A75" s="2"/>
      <c r="B75" s="8"/>
      <c r="C75" s="40"/>
      <c r="D75" s="40"/>
      <c r="E75" s="40"/>
      <c r="F75" s="40"/>
      <c r="G75" s="40"/>
      <c r="H75" s="40"/>
      <c r="I75" s="8"/>
      <c r="J75" s="2"/>
      <c r="K75" s="2"/>
    </row>
    <row r="76" spans="1:11" ht="12.75" customHeight="1" x14ac:dyDescent="0.2">
      <c r="A76" s="2"/>
      <c r="B76" s="8"/>
      <c r="C76" s="40" t="s">
        <v>223</v>
      </c>
      <c r="D76" s="40" t="s">
        <v>225</v>
      </c>
      <c r="E76" s="40"/>
      <c r="F76" s="40"/>
      <c r="G76" s="40"/>
      <c r="H76" s="41" t="s">
        <v>247</v>
      </c>
      <c r="I76" s="8"/>
      <c r="J76" s="2"/>
      <c r="K76" s="2"/>
    </row>
    <row r="77" spans="1:11" ht="12.75" customHeight="1" x14ac:dyDescent="0.2">
      <c r="A77" s="2"/>
      <c r="B77" s="8"/>
      <c r="C77" s="8"/>
      <c r="D77" s="8"/>
      <c r="E77" s="8"/>
      <c r="F77" s="8"/>
      <c r="G77" s="8"/>
      <c r="H77" s="8"/>
      <c r="I77" s="8"/>
      <c r="J77" s="2"/>
      <c r="K77" s="2"/>
    </row>
    <row r="78" spans="1:11" ht="12.75" customHeight="1" x14ac:dyDescent="0.2">
      <c r="A78" s="2"/>
      <c r="B78" s="8"/>
      <c r="C78" s="8" t="s">
        <v>248</v>
      </c>
      <c r="D78" s="8"/>
      <c r="E78" s="8"/>
      <c r="F78" s="8"/>
      <c r="G78" s="8"/>
      <c r="H78" s="8"/>
      <c r="I78" s="8"/>
      <c r="J78" s="2"/>
      <c r="K78" s="2"/>
    </row>
    <row r="79" spans="1:11" ht="12.75" customHeight="1" x14ac:dyDescent="0.2">
      <c r="A79" s="2"/>
      <c r="B79" s="8"/>
      <c r="C79" s="8"/>
      <c r="D79" s="8"/>
      <c r="E79" s="8"/>
      <c r="F79" s="8"/>
      <c r="G79" s="8"/>
      <c r="H79" s="8"/>
      <c r="I79" s="8"/>
      <c r="J79" s="2"/>
      <c r="K79" s="2"/>
    </row>
    <row r="80" spans="1:11" ht="12.75" customHeight="1" x14ac:dyDescent="0.2">
      <c r="A80" s="2"/>
      <c r="B80" s="2"/>
      <c r="C80" s="2"/>
      <c r="D80" s="2"/>
      <c r="E80" s="2"/>
      <c r="F80" s="2"/>
      <c r="G80" s="2"/>
      <c r="H80" s="2"/>
      <c r="I80" s="2"/>
      <c r="J80" s="2"/>
      <c r="K80" s="2"/>
    </row>
    <row r="81" spans="1:4" ht="12.75" customHeight="1" x14ac:dyDescent="0.2">
      <c r="A81" s="2"/>
      <c r="B81" s="2"/>
      <c r="C81" s="2"/>
      <c r="D81" s="2"/>
    </row>
    <row r="82" spans="1:4" ht="12.75" customHeight="1" x14ac:dyDescent="0.2">
      <c r="A82" s="2"/>
      <c r="B82" s="2" t="s">
        <v>433</v>
      </c>
      <c r="C82" s="2"/>
      <c r="D82" s="2"/>
    </row>
    <row r="83" spans="1:4" ht="12.75" customHeight="1" x14ac:dyDescent="0.2">
      <c r="A83" s="2"/>
      <c r="B83" s="62" t="s">
        <v>81</v>
      </c>
      <c r="D83" s="2"/>
    </row>
    <row r="84" spans="1:4" ht="12.75" customHeight="1" x14ac:dyDescent="0.2">
      <c r="A84" s="2"/>
      <c r="B84" s="62" t="s">
        <v>426</v>
      </c>
      <c r="D84" s="2"/>
    </row>
    <row r="85" spans="1:4" ht="12.75" customHeight="1" x14ac:dyDescent="0.2">
      <c r="A85" s="2"/>
      <c r="B85" s="62" t="s">
        <v>434</v>
      </c>
      <c r="D85" s="2"/>
    </row>
    <row r="86" spans="1:4" ht="12.75" customHeight="1" x14ac:dyDescent="0.2">
      <c r="A86" s="2"/>
      <c r="B86" s="62" t="s">
        <v>435</v>
      </c>
      <c r="D86" s="2"/>
    </row>
    <row r="87" spans="1:4" ht="12.75" customHeight="1" x14ac:dyDescent="0.2">
      <c r="A87" s="2"/>
      <c r="B87" s="62" t="s">
        <v>436</v>
      </c>
      <c r="D87" s="2"/>
    </row>
    <row r="88" spans="1:4" ht="12.75" customHeight="1" x14ac:dyDescent="0.2">
      <c r="A88" s="2"/>
      <c r="B88" s="62" t="s">
        <v>429</v>
      </c>
      <c r="D88" s="2"/>
    </row>
    <row r="89" spans="1:4" ht="12.75" customHeight="1" x14ac:dyDescent="0.2">
      <c r="A89" s="2"/>
      <c r="B89" s="62" t="s">
        <v>437</v>
      </c>
      <c r="D89" s="2"/>
    </row>
    <row r="90" spans="1:4" ht="12.75" customHeight="1" x14ac:dyDescent="0.2">
      <c r="A90" s="2"/>
      <c r="B90" s="62" t="s">
        <v>438</v>
      </c>
      <c r="D90" s="2"/>
    </row>
    <row r="91" spans="1:4" ht="12.75" customHeight="1" x14ac:dyDescent="0.2">
      <c r="A91" s="2"/>
      <c r="B91" s="62" t="s">
        <v>428</v>
      </c>
      <c r="D91" s="2"/>
    </row>
    <row r="92" spans="1:4" ht="12.75" customHeight="1" x14ac:dyDescent="0.2">
      <c r="A92" s="2"/>
      <c r="B92" s="62" t="s">
        <v>439</v>
      </c>
      <c r="D92" s="2"/>
    </row>
    <row r="93" spans="1:4" ht="12.75" customHeight="1" x14ac:dyDescent="0.2">
      <c r="A93" s="2"/>
      <c r="B93" s="62" t="s">
        <v>440</v>
      </c>
      <c r="D93" s="2"/>
    </row>
    <row r="94" spans="1:4" ht="12.75" customHeight="1" x14ac:dyDescent="0.2">
      <c r="A94" s="2"/>
      <c r="B94" s="62" t="s">
        <v>441</v>
      </c>
      <c r="D94" s="2"/>
    </row>
    <row r="95" spans="1:4" ht="12.75" customHeight="1" x14ac:dyDescent="0.2">
      <c r="A95" s="2"/>
      <c r="B95" s="62" t="s">
        <v>430</v>
      </c>
      <c r="D95" s="2"/>
    </row>
    <row r="96" spans="1:4" ht="12.75" customHeight="1" x14ac:dyDescent="0.2">
      <c r="A96" s="2"/>
      <c r="B96" s="62" t="s">
        <v>442</v>
      </c>
      <c r="D96" s="2"/>
    </row>
    <row r="97" spans="1:4" ht="12.75" customHeight="1" x14ac:dyDescent="0.2">
      <c r="A97" s="2"/>
      <c r="B97" s="62" t="s">
        <v>443</v>
      </c>
      <c r="D97" s="2"/>
    </row>
    <row r="98" spans="1:4" ht="12.75" customHeight="1" x14ac:dyDescent="0.2">
      <c r="A98" s="2"/>
      <c r="B98" s="62" t="s">
        <v>198</v>
      </c>
      <c r="D98" s="2"/>
    </row>
    <row r="99" spans="1:4" ht="12.75" customHeight="1" x14ac:dyDescent="0.2">
      <c r="A99" s="2"/>
      <c r="B99" s="2"/>
      <c r="C99" s="2"/>
      <c r="D99" s="2"/>
    </row>
    <row r="100" spans="1:4" ht="12.75" customHeight="1" x14ac:dyDescent="0.2"/>
    <row r="101" spans="1:4" ht="12.75" customHeight="1" x14ac:dyDescent="0.2"/>
    <row r="102" spans="1:4" ht="12.75" customHeight="1" x14ac:dyDescent="0.2"/>
    <row r="103" spans="1:4" ht="12.75" customHeight="1" x14ac:dyDescent="0.2"/>
    <row r="104" spans="1:4" ht="12.75" customHeight="1" x14ac:dyDescent="0.2"/>
    <row r="105" spans="1:4" ht="12.75" customHeight="1" x14ac:dyDescent="0.2"/>
    <row r="106" spans="1:4" ht="12.75" customHeight="1" x14ac:dyDescent="0.2"/>
    <row r="107" spans="1:4" ht="12.75" customHeight="1" x14ac:dyDescent="0.2"/>
    <row r="108" spans="1:4" ht="12.75" customHeight="1" x14ac:dyDescent="0.2"/>
    <row r="109" spans="1:4" ht="12.75" customHeight="1" x14ac:dyDescent="0.2"/>
    <row r="110" spans="1:4" ht="12.75" customHeight="1" x14ac:dyDescent="0.2"/>
    <row r="111" spans="1:4" ht="12.75" customHeight="1" x14ac:dyDescent="0.2"/>
    <row r="112" spans="1:4"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row r="158" ht="12.75" customHeight="1" x14ac:dyDescent="0.2"/>
    <row r="159" ht="12.75" customHeight="1" x14ac:dyDescent="0.2"/>
    <row r="160"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row r="169" ht="12.75" customHeight="1" x14ac:dyDescent="0.2"/>
    <row r="170" ht="12.75" customHeight="1" x14ac:dyDescent="0.2"/>
    <row r="171" ht="12.75" customHeight="1" x14ac:dyDescent="0.2"/>
    <row r="172" ht="12.75" customHeight="1" x14ac:dyDescent="0.2"/>
    <row r="173" ht="12.75" customHeight="1" x14ac:dyDescent="0.2"/>
    <row r="174" ht="12.75" customHeight="1" x14ac:dyDescent="0.2"/>
    <row r="175" ht="12.75" customHeight="1" x14ac:dyDescent="0.2"/>
    <row r="176"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ht="12.75" customHeight="1" x14ac:dyDescent="0.2"/>
    <row r="194" ht="12.75" customHeight="1" x14ac:dyDescent="0.2"/>
    <row r="195" ht="12.75" customHeight="1" x14ac:dyDescent="0.2"/>
    <row r="196" ht="12.75" customHeight="1" x14ac:dyDescent="0.2"/>
    <row r="197" ht="12.75" customHeight="1" x14ac:dyDescent="0.2"/>
    <row r="198" ht="12.75" customHeight="1" x14ac:dyDescent="0.2"/>
    <row r="199" ht="12.75" customHeight="1" x14ac:dyDescent="0.2"/>
    <row r="200" ht="12.75" customHeight="1" x14ac:dyDescent="0.2"/>
    <row r="201" ht="12.75" customHeight="1" x14ac:dyDescent="0.2"/>
    <row r="202" ht="12.75" customHeight="1" x14ac:dyDescent="0.2"/>
    <row r="203" ht="12.75" customHeight="1" x14ac:dyDescent="0.2"/>
    <row r="204" ht="12.75" customHeight="1" x14ac:dyDescent="0.2"/>
    <row r="205" ht="12.75" customHeight="1" x14ac:dyDescent="0.2"/>
    <row r="206" ht="12.75" customHeight="1" x14ac:dyDescent="0.2"/>
    <row r="207" ht="12.75" customHeight="1" x14ac:dyDescent="0.2"/>
    <row r="208" ht="12.75" customHeight="1" x14ac:dyDescent="0.2"/>
    <row r="209" ht="12.75" customHeight="1" x14ac:dyDescent="0.2"/>
    <row r="210" ht="12.75" customHeight="1" x14ac:dyDescent="0.2"/>
    <row r="211" ht="12.75" customHeight="1" x14ac:dyDescent="0.2"/>
    <row r="212" ht="12.75" customHeight="1" x14ac:dyDescent="0.2"/>
    <row r="213" ht="12.75" customHeight="1" x14ac:dyDescent="0.2"/>
    <row r="214" ht="12.75" customHeight="1" x14ac:dyDescent="0.2"/>
    <row r="215" ht="12.75" customHeight="1" x14ac:dyDescent="0.2"/>
    <row r="216" ht="12.75" customHeight="1" x14ac:dyDescent="0.2"/>
    <row r="217" ht="12.75" customHeight="1" x14ac:dyDescent="0.2"/>
    <row r="218" ht="12.75" customHeight="1" x14ac:dyDescent="0.2"/>
    <row r="219" ht="12.75" customHeight="1" x14ac:dyDescent="0.2"/>
    <row r="220" ht="12.75" customHeight="1" x14ac:dyDescent="0.2"/>
    <row r="221" ht="12.75" customHeight="1" x14ac:dyDescent="0.2"/>
    <row r="222" ht="12.75" customHeight="1" x14ac:dyDescent="0.2"/>
    <row r="223" ht="12.75" customHeight="1" x14ac:dyDescent="0.2"/>
    <row r="224" ht="12.75" customHeight="1" x14ac:dyDescent="0.2"/>
    <row r="225" ht="12.75" customHeight="1" x14ac:dyDescent="0.2"/>
    <row r="226" ht="12.75" customHeight="1" x14ac:dyDescent="0.2"/>
    <row r="227" ht="12.75" customHeight="1" x14ac:dyDescent="0.2"/>
    <row r="228" ht="12.75" customHeight="1" x14ac:dyDescent="0.2"/>
    <row r="229" ht="12.75" customHeight="1" x14ac:dyDescent="0.2"/>
    <row r="230" ht="12.75" customHeight="1" x14ac:dyDescent="0.2"/>
    <row r="231" ht="12.75" customHeight="1" x14ac:dyDescent="0.2"/>
    <row r="232" ht="12.75" customHeight="1" x14ac:dyDescent="0.2"/>
    <row r="233" ht="12.75" customHeight="1" x14ac:dyDescent="0.2"/>
    <row r="234" ht="12.75" customHeight="1" x14ac:dyDescent="0.2"/>
    <row r="235" ht="12.75" customHeight="1" x14ac:dyDescent="0.2"/>
    <row r="236" ht="12.75" customHeight="1" x14ac:dyDescent="0.2"/>
    <row r="237" ht="12.75" customHeight="1" x14ac:dyDescent="0.2"/>
    <row r="238" ht="12.75" customHeight="1" x14ac:dyDescent="0.2"/>
    <row r="239" ht="12.75" customHeight="1" x14ac:dyDescent="0.2"/>
    <row r="240" ht="12.75" customHeight="1" x14ac:dyDescent="0.2"/>
    <row r="241" ht="12.75" customHeight="1" x14ac:dyDescent="0.2"/>
    <row r="242" ht="12.75" customHeight="1" x14ac:dyDescent="0.2"/>
    <row r="243" ht="12.75" customHeight="1" x14ac:dyDescent="0.2"/>
    <row r="244" ht="12.75" customHeight="1" x14ac:dyDescent="0.2"/>
    <row r="245" ht="12.75" customHeight="1" x14ac:dyDescent="0.2"/>
    <row r="246" ht="12.75" customHeight="1" x14ac:dyDescent="0.2"/>
    <row r="247" ht="12.75" customHeight="1" x14ac:dyDescent="0.2"/>
    <row r="248" ht="12.75" customHeight="1" x14ac:dyDescent="0.2"/>
    <row r="249" ht="12.75" customHeight="1" x14ac:dyDescent="0.2"/>
    <row r="250" ht="12.75" customHeight="1" x14ac:dyDescent="0.2"/>
    <row r="251" ht="12.75" customHeight="1" x14ac:dyDescent="0.2"/>
    <row r="252" ht="12.75" customHeight="1" x14ac:dyDescent="0.2"/>
    <row r="253" ht="12.75" customHeight="1" x14ac:dyDescent="0.2"/>
    <row r="254" ht="12.75" customHeight="1" x14ac:dyDescent="0.2"/>
    <row r="255" ht="12.75" customHeight="1" x14ac:dyDescent="0.2"/>
    <row r="256" ht="12.75" customHeight="1" x14ac:dyDescent="0.2"/>
    <row r="257" ht="12.75" customHeight="1" x14ac:dyDescent="0.2"/>
    <row r="258" ht="12.75" customHeight="1" x14ac:dyDescent="0.2"/>
    <row r="259" ht="12.75" customHeight="1" x14ac:dyDescent="0.2"/>
    <row r="260" ht="12.75" customHeight="1" x14ac:dyDescent="0.2"/>
    <row r="261" ht="12.75" customHeight="1" x14ac:dyDescent="0.2"/>
    <row r="262" ht="12.75" customHeight="1" x14ac:dyDescent="0.2"/>
    <row r="263" ht="12.75" customHeight="1" x14ac:dyDescent="0.2"/>
    <row r="264" ht="12.75" customHeight="1" x14ac:dyDescent="0.2"/>
    <row r="265" ht="12.75" customHeight="1" x14ac:dyDescent="0.2"/>
    <row r="266" ht="12.75" customHeight="1" x14ac:dyDescent="0.2"/>
    <row r="267" ht="12.75" customHeight="1" x14ac:dyDescent="0.2"/>
    <row r="268" ht="12.75" customHeight="1" x14ac:dyDescent="0.2"/>
    <row r="269" ht="12.75" customHeight="1" x14ac:dyDescent="0.2"/>
    <row r="270" ht="12.75" customHeight="1" x14ac:dyDescent="0.2"/>
    <row r="271" ht="12.75" customHeight="1" x14ac:dyDescent="0.2"/>
    <row r="272" ht="12.75" customHeight="1" x14ac:dyDescent="0.2"/>
    <row r="273" ht="12.75" customHeight="1" x14ac:dyDescent="0.2"/>
    <row r="274" ht="12.75" customHeight="1" x14ac:dyDescent="0.2"/>
    <row r="275" ht="12.75" customHeight="1" x14ac:dyDescent="0.2"/>
    <row r="276" ht="12.75" customHeight="1" x14ac:dyDescent="0.2"/>
    <row r="277" ht="12.75" customHeight="1" x14ac:dyDescent="0.2"/>
    <row r="278" ht="12.75" customHeight="1" x14ac:dyDescent="0.2"/>
    <row r="279" ht="12.75" customHeight="1" x14ac:dyDescent="0.2"/>
    <row r="280" ht="12.75" customHeight="1" x14ac:dyDescent="0.2"/>
    <row r="281" ht="12.75" customHeight="1" x14ac:dyDescent="0.2"/>
    <row r="282" ht="12.75" customHeight="1" x14ac:dyDescent="0.2"/>
    <row r="283" ht="12.75" customHeight="1" x14ac:dyDescent="0.2"/>
    <row r="284" ht="12.75" customHeight="1" x14ac:dyDescent="0.2"/>
    <row r="285" ht="12.75" customHeight="1" x14ac:dyDescent="0.2"/>
    <row r="286" ht="12.75" customHeight="1" x14ac:dyDescent="0.2"/>
    <row r="287" ht="12.75" customHeight="1" x14ac:dyDescent="0.2"/>
    <row r="288" ht="12.75" customHeight="1" x14ac:dyDescent="0.2"/>
    <row r="289" ht="12.75" customHeight="1" x14ac:dyDescent="0.2"/>
    <row r="290" ht="12.75" customHeight="1" x14ac:dyDescent="0.2"/>
    <row r="291" ht="12.75" customHeight="1" x14ac:dyDescent="0.2"/>
    <row r="292" ht="12.75" customHeight="1" x14ac:dyDescent="0.2"/>
    <row r="293" ht="12.75" customHeight="1" x14ac:dyDescent="0.2"/>
    <row r="294" ht="12.75" customHeight="1" x14ac:dyDescent="0.2"/>
    <row r="295" ht="12.75" customHeight="1" x14ac:dyDescent="0.2"/>
    <row r="296" ht="12.75" customHeight="1" x14ac:dyDescent="0.2"/>
    <row r="297" ht="12.75" customHeight="1" x14ac:dyDescent="0.2"/>
    <row r="298" ht="12.75" customHeight="1" x14ac:dyDescent="0.2"/>
    <row r="299" ht="12.75" customHeight="1" x14ac:dyDescent="0.2"/>
    <row r="300" ht="12.75" customHeight="1" x14ac:dyDescent="0.2"/>
    <row r="301" ht="12.75" customHeight="1" x14ac:dyDescent="0.2"/>
    <row r="302" ht="12.75" customHeight="1" x14ac:dyDescent="0.2"/>
    <row r="303" ht="12.75" customHeight="1" x14ac:dyDescent="0.2"/>
    <row r="304" ht="12.75" customHeight="1" x14ac:dyDescent="0.2"/>
    <row r="305" ht="12.75" customHeight="1" x14ac:dyDescent="0.2"/>
    <row r="306" ht="12.75" customHeight="1" x14ac:dyDescent="0.2"/>
    <row r="307" ht="12.75" customHeight="1" x14ac:dyDescent="0.2"/>
    <row r="308" ht="12.75" customHeight="1" x14ac:dyDescent="0.2"/>
    <row r="309" ht="12.75" customHeight="1" x14ac:dyDescent="0.2"/>
    <row r="310" ht="12.75" customHeight="1" x14ac:dyDescent="0.2"/>
    <row r="311" ht="12.75" customHeight="1" x14ac:dyDescent="0.2"/>
    <row r="312" ht="12.75" customHeight="1" x14ac:dyDescent="0.2"/>
    <row r="313" ht="12.75" customHeight="1" x14ac:dyDescent="0.2"/>
    <row r="314" ht="12.75" customHeight="1" x14ac:dyDescent="0.2"/>
    <row r="315" ht="12.75" customHeight="1" x14ac:dyDescent="0.2"/>
    <row r="316" ht="12.75" customHeight="1" x14ac:dyDescent="0.2"/>
    <row r="317" ht="12.75" customHeight="1" x14ac:dyDescent="0.2"/>
    <row r="318" ht="12.75" customHeight="1" x14ac:dyDescent="0.2"/>
    <row r="319" ht="12.75" customHeight="1" x14ac:dyDescent="0.2"/>
    <row r="320" ht="12.75" customHeight="1" x14ac:dyDescent="0.2"/>
    <row r="321" ht="12.75" customHeight="1" x14ac:dyDescent="0.2"/>
    <row r="322" ht="12.75" customHeight="1" x14ac:dyDescent="0.2"/>
    <row r="323" ht="12.75" customHeight="1" x14ac:dyDescent="0.2"/>
    <row r="324" ht="12.75" customHeight="1" x14ac:dyDescent="0.2"/>
    <row r="325" ht="12.75" customHeight="1" x14ac:dyDescent="0.2"/>
    <row r="326" ht="12.75" customHeight="1" x14ac:dyDescent="0.2"/>
    <row r="327" ht="12.75" customHeight="1" x14ac:dyDescent="0.2"/>
    <row r="328" ht="12.75" customHeight="1" x14ac:dyDescent="0.2"/>
    <row r="329" ht="12.75" customHeight="1" x14ac:dyDescent="0.2"/>
    <row r="330" ht="12.75" customHeight="1" x14ac:dyDescent="0.2"/>
    <row r="331" ht="12.75" customHeight="1" x14ac:dyDescent="0.2"/>
    <row r="332" ht="12.75" customHeight="1" x14ac:dyDescent="0.2"/>
    <row r="333" ht="12.75" customHeight="1" x14ac:dyDescent="0.2"/>
    <row r="334" ht="12.75" customHeight="1" x14ac:dyDescent="0.2"/>
    <row r="335" ht="12.75" customHeight="1" x14ac:dyDescent="0.2"/>
    <row r="336" ht="12.75" customHeight="1" x14ac:dyDescent="0.2"/>
    <row r="337" ht="12.75" customHeight="1" x14ac:dyDescent="0.2"/>
    <row r="338" ht="12.75" customHeight="1" x14ac:dyDescent="0.2"/>
    <row r="339" ht="12.75" customHeight="1" x14ac:dyDescent="0.2"/>
    <row r="340" ht="12.75" customHeight="1" x14ac:dyDescent="0.2"/>
    <row r="341" ht="12.75" customHeight="1" x14ac:dyDescent="0.2"/>
    <row r="342" ht="12.75" customHeight="1" x14ac:dyDescent="0.2"/>
    <row r="343" ht="12.75" customHeight="1" x14ac:dyDescent="0.2"/>
    <row r="344" ht="12.75" customHeight="1" x14ac:dyDescent="0.2"/>
    <row r="345" ht="12.75" customHeight="1" x14ac:dyDescent="0.2"/>
    <row r="346" ht="12.75" customHeight="1" x14ac:dyDescent="0.2"/>
    <row r="347" ht="12.75" customHeight="1" x14ac:dyDescent="0.2"/>
    <row r="348" ht="12.75" customHeight="1" x14ac:dyDescent="0.2"/>
    <row r="349" ht="12.75" customHeight="1" x14ac:dyDescent="0.2"/>
    <row r="350" ht="12.75" customHeight="1" x14ac:dyDescent="0.2"/>
    <row r="351" ht="12.75" customHeight="1" x14ac:dyDescent="0.2"/>
    <row r="352" ht="12.75" customHeight="1" x14ac:dyDescent="0.2"/>
    <row r="353" ht="12.75" customHeight="1" x14ac:dyDescent="0.2"/>
    <row r="354" ht="12.75" customHeight="1" x14ac:dyDescent="0.2"/>
    <row r="355" ht="12.75" customHeight="1" x14ac:dyDescent="0.2"/>
    <row r="356" ht="12.75" customHeight="1" x14ac:dyDescent="0.2"/>
    <row r="357" ht="12.75" customHeight="1" x14ac:dyDescent="0.2"/>
    <row r="358" ht="12.75" customHeight="1" x14ac:dyDescent="0.2"/>
    <row r="359" ht="12.75" customHeight="1" x14ac:dyDescent="0.2"/>
    <row r="360" ht="12.75" customHeight="1" x14ac:dyDescent="0.2"/>
    <row r="361" ht="12.75" customHeight="1" x14ac:dyDescent="0.2"/>
    <row r="362" ht="12.75" customHeight="1" x14ac:dyDescent="0.2"/>
    <row r="363" ht="12.75" customHeight="1" x14ac:dyDescent="0.2"/>
    <row r="364" ht="12.75" customHeight="1" x14ac:dyDescent="0.2"/>
    <row r="365" ht="12.75" customHeight="1" x14ac:dyDescent="0.2"/>
    <row r="366" ht="12.75" customHeight="1" x14ac:dyDescent="0.2"/>
    <row r="367" ht="12.75" customHeight="1" x14ac:dyDescent="0.2"/>
    <row r="368" ht="12.75" customHeight="1" x14ac:dyDescent="0.2"/>
    <row r="369" ht="12.75" customHeight="1" x14ac:dyDescent="0.2"/>
    <row r="370" ht="12.75" customHeight="1" x14ac:dyDescent="0.2"/>
    <row r="371" ht="12.75" customHeight="1" x14ac:dyDescent="0.2"/>
    <row r="372" ht="12.75" customHeight="1" x14ac:dyDescent="0.2"/>
    <row r="373" ht="12.75" customHeight="1" x14ac:dyDescent="0.2"/>
    <row r="374" ht="12.75" customHeight="1" x14ac:dyDescent="0.2"/>
    <row r="375" ht="12.75" customHeight="1" x14ac:dyDescent="0.2"/>
    <row r="376" ht="12.75" customHeight="1" x14ac:dyDescent="0.2"/>
    <row r="377" ht="12.75" customHeight="1" x14ac:dyDescent="0.2"/>
    <row r="378" ht="12.75" customHeight="1" x14ac:dyDescent="0.2"/>
    <row r="379" ht="12.75" customHeight="1" x14ac:dyDescent="0.2"/>
    <row r="380" ht="12.75" customHeight="1" x14ac:dyDescent="0.2"/>
    <row r="381" ht="12.75" customHeight="1" x14ac:dyDescent="0.2"/>
    <row r="382" ht="12.75" customHeight="1" x14ac:dyDescent="0.2"/>
    <row r="383" ht="12.75" customHeight="1" x14ac:dyDescent="0.2"/>
    <row r="384" ht="12.75" customHeight="1" x14ac:dyDescent="0.2"/>
    <row r="385" ht="12.75" customHeight="1" x14ac:dyDescent="0.2"/>
    <row r="386" ht="12.75" customHeight="1" x14ac:dyDescent="0.2"/>
    <row r="387" ht="12.75" customHeight="1" x14ac:dyDescent="0.2"/>
    <row r="388" ht="12.75" customHeight="1" x14ac:dyDescent="0.2"/>
    <row r="389" ht="12.75" customHeight="1" x14ac:dyDescent="0.2"/>
    <row r="390" ht="12.75" customHeight="1" x14ac:dyDescent="0.2"/>
    <row r="391" ht="12.75" customHeight="1" x14ac:dyDescent="0.2"/>
    <row r="392" ht="12.75" customHeight="1" x14ac:dyDescent="0.2"/>
    <row r="393" ht="12.75" customHeight="1" x14ac:dyDescent="0.2"/>
    <row r="394" ht="12.75" customHeight="1" x14ac:dyDescent="0.2"/>
    <row r="395" ht="12.75" customHeight="1" x14ac:dyDescent="0.2"/>
    <row r="396" ht="12.75" customHeight="1" x14ac:dyDescent="0.2"/>
    <row r="397" ht="12.75" customHeight="1" x14ac:dyDescent="0.2"/>
    <row r="398" ht="12.75" customHeight="1" x14ac:dyDescent="0.2"/>
    <row r="399" ht="12.75" customHeight="1" x14ac:dyDescent="0.2"/>
    <row r="400" ht="12.75" customHeight="1" x14ac:dyDescent="0.2"/>
    <row r="401" ht="12.75" customHeight="1" x14ac:dyDescent="0.2"/>
    <row r="402" ht="12.75" customHeight="1" x14ac:dyDescent="0.2"/>
    <row r="403" ht="12.75" customHeight="1" x14ac:dyDescent="0.2"/>
    <row r="404" ht="12.75" customHeight="1" x14ac:dyDescent="0.2"/>
    <row r="405" ht="12.75" customHeight="1" x14ac:dyDescent="0.2"/>
    <row r="406" ht="12.75" customHeight="1" x14ac:dyDescent="0.2"/>
    <row r="407" ht="12.75" customHeight="1" x14ac:dyDescent="0.2"/>
    <row r="408" ht="12.75" customHeight="1" x14ac:dyDescent="0.2"/>
    <row r="409" ht="12.75" customHeight="1" x14ac:dyDescent="0.2"/>
    <row r="410" ht="12.75" customHeight="1" x14ac:dyDescent="0.2"/>
    <row r="411" ht="12.75" customHeight="1" x14ac:dyDescent="0.2"/>
    <row r="412" ht="12.75" customHeight="1" x14ac:dyDescent="0.2"/>
    <row r="413" ht="12.75" customHeight="1" x14ac:dyDescent="0.2"/>
    <row r="414" ht="12.75" customHeight="1" x14ac:dyDescent="0.2"/>
    <row r="415" ht="12.75" customHeight="1" x14ac:dyDescent="0.2"/>
    <row r="416" ht="12.75" customHeight="1" x14ac:dyDescent="0.2"/>
    <row r="417" ht="12.75" customHeight="1" x14ac:dyDescent="0.2"/>
    <row r="418" ht="12.75" customHeight="1" x14ac:dyDescent="0.2"/>
    <row r="419" ht="12.75" customHeight="1" x14ac:dyDescent="0.2"/>
    <row r="420" ht="12.75" customHeight="1" x14ac:dyDescent="0.2"/>
    <row r="421" ht="12.75" customHeight="1" x14ac:dyDescent="0.2"/>
    <row r="422" ht="12.75" customHeight="1" x14ac:dyDescent="0.2"/>
    <row r="423" ht="12.75" customHeight="1" x14ac:dyDescent="0.2"/>
    <row r="424" ht="12.75" customHeight="1" x14ac:dyDescent="0.2"/>
    <row r="425" ht="12.75" customHeight="1" x14ac:dyDescent="0.2"/>
    <row r="426" ht="12.75" customHeight="1" x14ac:dyDescent="0.2"/>
    <row r="427" ht="12.75" customHeight="1" x14ac:dyDescent="0.2"/>
    <row r="428" ht="12.75" customHeight="1" x14ac:dyDescent="0.2"/>
    <row r="429" ht="12.75" customHeight="1" x14ac:dyDescent="0.2"/>
    <row r="430" ht="12.75" customHeight="1" x14ac:dyDescent="0.2"/>
    <row r="431" ht="12.75" customHeight="1" x14ac:dyDescent="0.2"/>
    <row r="432" ht="12.75" customHeight="1" x14ac:dyDescent="0.2"/>
    <row r="433" ht="12.75" customHeight="1" x14ac:dyDescent="0.2"/>
    <row r="434" ht="12.75" customHeight="1" x14ac:dyDescent="0.2"/>
    <row r="435" ht="12.75" customHeight="1" x14ac:dyDescent="0.2"/>
    <row r="436" ht="12.75" customHeight="1" x14ac:dyDescent="0.2"/>
    <row r="437" ht="12.75" customHeight="1" x14ac:dyDescent="0.2"/>
    <row r="438" ht="12.75" customHeight="1" x14ac:dyDescent="0.2"/>
    <row r="439" ht="12.75" customHeight="1" x14ac:dyDescent="0.2"/>
    <row r="440" ht="12.75" customHeight="1" x14ac:dyDescent="0.2"/>
    <row r="441" ht="12.75" customHeight="1" x14ac:dyDescent="0.2"/>
    <row r="442" ht="12.75" customHeight="1" x14ac:dyDescent="0.2"/>
    <row r="443" ht="12.75" customHeight="1" x14ac:dyDescent="0.2"/>
    <row r="444" ht="12.75" customHeight="1" x14ac:dyDescent="0.2"/>
    <row r="445" ht="12.75" customHeight="1" x14ac:dyDescent="0.2"/>
    <row r="446" ht="12.75" customHeight="1" x14ac:dyDescent="0.2"/>
    <row r="447" ht="12.75" customHeight="1" x14ac:dyDescent="0.2"/>
    <row r="448" ht="12.75" customHeight="1" x14ac:dyDescent="0.2"/>
    <row r="449" ht="12.75" customHeight="1" x14ac:dyDescent="0.2"/>
    <row r="450" ht="12.75" customHeight="1" x14ac:dyDescent="0.2"/>
    <row r="451" ht="12.75" customHeight="1" x14ac:dyDescent="0.2"/>
    <row r="452" ht="12.75" customHeight="1" x14ac:dyDescent="0.2"/>
    <row r="453" ht="12.75" customHeight="1" x14ac:dyDescent="0.2"/>
    <row r="454" ht="12.75" customHeight="1" x14ac:dyDescent="0.2"/>
    <row r="455" ht="12.75" customHeight="1" x14ac:dyDescent="0.2"/>
    <row r="456" ht="12.75" customHeight="1" x14ac:dyDescent="0.2"/>
    <row r="457" ht="12.75" customHeight="1" x14ac:dyDescent="0.2"/>
    <row r="458" ht="12.75" customHeight="1" x14ac:dyDescent="0.2"/>
    <row r="459" ht="12.75" customHeight="1" x14ac:dyDescent="0.2"/>
    <row r="460" ht="12.75" customHeight="1" x14ac:dyDescent="0.2"/>
    <row r="461" ht="12.75" customHeight="1" x14ac:dyDescent="0.2"/>
    <row r="462" ht="12.75" customHeight="1" x14ac:dyDescent="0.2"/>
    <row r="463" ht="12.75" customHeight="1" x14ac:dyDescent="0.2"/>
    <row r="464" ht="12.75" customHeight="1" x14ac:dyDescent="0.2"/>
    <row r="465" ht="12.75" customHeight="1" x14ac:dyDescent="0.2"/>
    <row r="466" ht="12.75" customHeight="1" x14ac:dyDescent="0.2"/>
    <row r="467" ht="12.75" customHeight="1" x14ac:dyDescent="0.2"/>
    <row r="468" ht="12.75" customHeight="1" x14ac:dyDescent="0.2"/>
    <row r="469" ht="12.75" customHeight="1" x14ac:dyDescent="0.2"/>
    <row r="470" ht="12.75" customHeight="1" x14ac:dyDescent="0.2"/>
    <row r="471" ht="12.75" customHeight="1" x14ac:dyDescent="0.2"/>
    <row r="472" ht="12.75" customHeight="1" x14ac:dyDescent="0.2"/>
    <row r="473" ht="12.75" customHeight="1" x14ac:dyDescent="0.2"/>
    <row r="474" ht="12.75" customHeight="1" x14ac:dyDescent="0.2"/>
    <row r="475" ht="12.75" customHeight="1" x14ac:dyDescent="0.2"/>
    <row r="476" ht="12.75" customHeight="1" x14ac:dyDescent="0.2"/>
    <row r="477" ht="12.75" customHeight="1" x14ac:dyDescent="0.2"/>
    <row r="478" ht="12.75" customHeight="1" x14ac:dyDescent="0.2"/>
    <row r="479" ht="12.75" customHeight="1" x14ac:dyDescent="0.2"/>
    <row r="480" ht="12.75" customHeight="1" x14ac:dyDescent="0.2"/>
    <row r="481" ht="12.75" customHeight="1" x14ac:dyDescent="0.2"/>
    <row r="482" ht="12.75" customHeight="1" x14ac:dyDescent="0.2"/>
    <row r="483" ht="12.75" customHeight="1" x14ac:dyDescent="0.2"/>
    <row r="484" ht="12.75" customHeight="1" x14ac:dyDescent="0.2"/>
    <row r="485" ht="12.75" customHeight="1" x14ac:dyDescent="0.2"/>
    <row r="486" ht="12.75" customHeight="1" x14ac:dyDescent="0.2"/>
    <row r="487" ht="12.75" customHeight="1" x14ac:dyDescent="0.2"/>
    <row r="488" ht="12.75" customHeight="1" x14ac:dyDescent="0.2"/>
    <row r="489" ht="12.75" customHeight="1" x14ac:dyDescent="0.2"/>
    <row r="490" ht="12.75" customHeight="1" x14ac:dyDescent="0.2"/>
    <row r="491" ht="12.75" customHeight="1" x14ac:dyDescent="0.2"/>
    <row r="492" ht="12.75" customHeight="1" x14ac:dyDescent="0.2"/>
    <row r="493" ht="12.75" customHeight="1" x14ac:dyDescent="0.2"/>
    <row r="494" ht="12.75" customHeight="1" x14ac:dyDescent="0.2"/>
    <row r="495" ht="12.75" customHeight="1" x14ac:dyDescent="0.2"/>
    <row r="496" ht="12.75" customHeight="1" x14ac:dyDescent="0.2"/>
    <row r="497" ht="12.75" customHeight="1" x14ac:dyDescent="0.2"/>
    <row r="498" ht="12.75" customHeight="1" x14ac:dyDescent="0.2"/>
    <row r="499" ht="12.75" customHeight="1" x14ac:dyDescent="0.2"/>
    <row r="500" ht="12.75" customHeight="1" x14ac:dyDescent="0.2"/>
    <row r="501" ht="12.75" customHeight="1" x14ac:dyDescent="0.2"/>
    <row r="502" ht="12.75" customHeight="1" x14ac:dyDescent="0.2"/>
    <row r="503" ht="12.75" customHeight="1" x14ac:dyDescent="0.2"/>
    <row r="504" ht="12.75" customHeight="1" x14ac:dyDescent="0.2"/>
    <row r="505" ht="12.75" customHeight="1" x14ac:dyDescent="0.2"/>
    <row r="506" ht="12.75" customHeight="1" x14ac:dyDescent="0.2"/>
    <row r="507" ht="12.75" customHeight="1" x14ac:dyDescent="0.2"/>
    <row r="508" ht="12.75" customHeight="1" x14ac:dyDescent="0.2"/>
    <row r="509" ht="12.75" customHeight="1" x14ac:dyDescent="0.2"/>
    <row r="510" ht="12.75" customHeight="1" x14ac:dyDescent="0.2"/>
    <row r="511" ht="12.75" customHeight="1" x14ac:dyDescent="0.2"/>
    <row r="512" ht="12.75" customHeight="1" x14ac:dyDescent="0.2"/>
    <row r="513" ht="12.75" customHeight="1" x14ac:dyDescent="0.2"/>
    <row r="514" ht="12.75" customHeight="1" x14ac:dyDescent="0.2"/>
    <row r="515" ht="12.75" customHeight="1" x14ac:dyDescent="0.2"/>
    <row r="516" ht="12.75" customHeight="1" x14ac:dyDescent="0.2"/>
    <row r="517" ht="12.75" customHeight="1" x14ac:dyDescent="0.2"/>
    <row r="518" ht="12.75" customHeight="1" x14ac:dyDescent="0.2"/>
    <row r="519" ht="12.75" customHeight="1" x14ac:dyDescent="0.2"/>
    <row r="520" ht="12.75" customHeight="1" x14ac:dyDescent="0.2"/>
    <row r="521" ht="12.75" customHeight="1" x14ac:dyDescent="0.2"/>
    <row r="522" ht="12.75" customHeight="1" x14ac:dyDescent="0.2"/>
    <row r="523" ht="12.75" customHeight="1" x14ac:dyDescent="0.2"/>
    <row r="524" ht="12.75" customHeight="1" x14ac:dyDescent="0.2"/>
    <row r="525" ht="12.75" customHeight="1" x14ac:dyDescent="0.2"/>
    <row r="526" ht="12.75" customHeight="1" x14ac:dyDescent="0.2"/>
    <row r="527" ht="12.75" customHeight="1" x14ac:dyDescent="0.2"/>
    <row r="528" ht="12.75" customHeight="1" x14ac:dyDescent="0.2"/>
    <row r="529" ht="12.75" customHeight="1" x14ac:dyDescent="0.2"/>
    <row r="530" ht="12.75" customHeight="1" x14ac:dyDescent="0.2"/>
    <row r="531" ht="12.75" customHeight="1" x14ac:dyDescent="0.2"/>
    <row r="532" ht="12.75" customHeight="1" x14ac:dyDescent="0.2"/>
    <row r="533" ht="12.75" customHeight="1" x14ac:dyDescent="0.2"/>
    <row r="534" ht="12.75" customHeight="1" x14ac:dyDescent="0.2"/>
    <row r="535" ht="12.75" customHeight="1" x14ac:dyDescent="0.2"/>
    <row r="536" ht="12.75" customHeight="1" x14ac:dyDescent="0.2"/>
    <row r="537" ht="12.75" customHeight="1" x14ac:dyDescent="0.2"/>
    <row r="538" ht="12.75" customHeight="1" x14ac:dyDescent="0.2"/>
    <row r="539" ht="12.75" customHeight="1" x14ac:dyDescent="0.2"/>
    <row r="540" ht="12.75" customHeight="1" x14ac:dyDescent="0.2"/>
    <row r="541" ht="12.75" customHeight="1" x14ac:dyDescent="0.2"/>
    <row r="542" ht="12.75" customHeight="1" x14ac:dyDescent="0.2"/>
    <row r="543" ht="12.75" customHeight="1" x14ac:dyDescent="0.2"/>
    <row r="544" ht="12.75" customHeight="1" x14ac:dyDescent="0.2"/>
    <row r="545" ht="12.75" customHeight="1" x14ac:dyDescent="0.2"/>
    <row r="546" ht="12.75" customHeight="1" x14ac:dyDescent="0.2"/>
    <row r="547" ht="12.75" customHeight="1" x14ac:dyDescent="0.2"/>
    <row r="548" ht="12.75" customHeight="1" x14ac:dyDescent="0.2"/>
    <row r="549" ht="12.75" customHeight="1" x14ac:dyDescent="0.2"/>
    <row r="550" ht="12.75" customHeight="1" x14ac:dyDescent="0.2"/>
    <row r="551" ht="12.75" customHeight="1" x14ac:dyDescent="0.2"/>
    <row r="552" ht="12.75" customHeight="1" x14ac:dyDescent="0.2"/>
    <row r="553" ht="12.75" customHeight="1" x14ac:dyDescent="0.2"/>
    <row r="554" ht="12.75" customHeight="1" x14ac:dyDescent="0.2"/>
    <row r="555" ht="12.75" customHeight="1" x14ac:dyDescent="0.2"/>
    <row r="556" ht="12.75" customHeight="1" x14ac:dyDescent="0.2"/>
    <row r="557" ht="12.75" customHeight="1" x14ac:dyDescent="0.2"/>
    <row r="558" ht="12.75" customHeight="1" x14ac:dyDescent="0.2"/>
    <row r="559" ht="12.75" customHeight="1" x14ac:dyDescent="0.2"/>
    <row r="560" ht="12.75" customHeight="1" x14ac:dyDescent="0.2"/>
    <row r="561" ht="12.75" customHeight="1" x14ac:dyDescent="0.2"/>
    <row r="562" ht="12.75" customHeight="1" x14ac:dyDescent="0.2"/>
    <row r="563" ht="12.75" customHeight="1" x14ac:dyDescent="0.2"/>
    <row r="564" ht="12.75" customHeight="1" x14ac:dyDescent="0.2"/>
    <row r="565" ht="12.75" customHeight="1" x14ac:dyDescent="0.2"/>
    <row r="566" ht="12.75" customHeight="1" x14ac:dyDescent="0.2"/>
    <row r="567" ht="12.75" customHeight="1" x14ac:dyDescent="0.2"/>
    <row r="568" ht="12.75" customHeight="1" x14ac:dyDescent="0.2"/>
    <row r="569" ht="12.75" customHeight="1" x14ac:dyDescent="0.2"/>
    <row r="570" ht="12.75" customHeight="1" x14ac:dyDescent="0.2"/>
    <row r="571" ht="12.75" customHeight="1" x14ac:dyDescent="0.2"/>
    <row r="572" ht="12.75" customHeight="1" x14ac:dyDescent="0.2"/>
    <row r="573" ht="12.75" customHeight="1" x14ac:dyDescent="0.2"/>
    <row r="574" ht="12.75" customHeight="1" x14ac:dyDescent="0.2"/>
    <row r="575" ht="12.75" customHeight="1" x14ac:dyDescent="0.2"/>
    <row r="576" ht="12.75" customHeight="1" x14ac:dyDescent="0.2"/>
    <row r="577" ht="12.75" customHeight="1" x14ac:dyDescent="0.2"/>
    <row r="578" ht="12.75" customHeight="1" x14ac:dyDescent="0.2"/>
    <row r="579" ht="12.75" customHeight="1" x14ac:dyDescent="0.2"/>
    <row r="580" ht="12.75" customHeight="1" x14ac:dyDescent="0.2"/>
    <row r="581" ht="12.75" customHeight="1" x14ac:dyDescent="0.2"/>
    <row r="582" ht="12.75" customHeight="1" x14ac:dyDescent="0.2"/>
    <row r="583" ht="12.75" customHeight="1" x14ac:dyDescent="0.2"/>
    <row r="584" ht="12.75" customHeight="1" x14ac:dyDescent="0.2"/>
    <row r="585" ht="12.75" customHeight="1" x14ac:dyDescent="0.2"/>
    <row r="586" ht="12.75" customHeight="1" x14ac:dyDescent="0.2"/>
    <row r="587" ht="12.75" customHeight="1" x14ac:dyDescent="0.2"/>
    <row r="588" ht="12.75" customHeight="1" x14ac:dyDescent="0.2"/>
    <row r="589" ht="12.75" customHeight="1" x14ac:dyDescent="0.2"/>
    <row r="590" ht="12.75" customHeight="1" x14ac:dyDescent="0.2"/>
    <row r="591" ht="12.75" customHeight="1" x14ac:dyDescent="0.2"/>
    <row r="592" ht="12.75" customHeight="1" x14ac:dyDescent="0.2"/>
    <row r="593" ht="12.75" customHeight="1" x14ac:dyDescent="0.2"/>
    <row r="594" ht="12.75" customHeight="1" x14ac:dyDescent="0.2"/>
    <row r="595" ht="12.75" customHeight="1" x14ac:dyDescent="0.2"/>
    <row r="596" ht="12.75" customHeight="1" x14ac:dyDescent="0.2"/>
    <row r="597" ht="12.75" customHeight="1" x14ac:dyDescent="0.2"/>
    <row r="598" ht="12.75" customHeight="1" x14ac:dyDescent="0.2"/>
    <row r="599" ht="12.75" customHeight="1" x14ac:dyDescent="0.2"/>
    <row r="600" ht="12.75" customHeight="1" x14ac:dyDescent="0.2"/>
    <row r="601" ht="12.75" customHeight="1" x14ac:dyDescent="0.2"/>
    <row r="602" ht="12.75" customHeight="1" x14ac:dyDescent="0.2"/>
    <row r="603" ht="12.75" customHeight="1" x14ac:dyDescent="0.2"/>
    <row r="604" ht="12.75" customHeight="1" x14ac:dyDescent="0.2"/>
    <row r="605" ht="12.75" customHeight="1" x14ac:dyDescent="0.2"/>
    <row r="606" ht="12.75" customHeight="1" x14ac:dyDescent="0.2"/>
    <row r="607" ht="12.75" customHeight="1" x14ac:dyDescent="0.2"/>
    <row r="608" ht="12.75" customHeight="1" x14ac:dyDescent="0.2"/>
    <row r="609" ht="12.75" customHeight="1" x14ac:dyDescent="0.2"/>
    <row r="610" ht="12.75" customHeight="1" x14ac:dyDescent="0.2"/>
    <row r="611" ht="12.75" customHeight="1" x14ac:dyDescent="0.2"/>
    <row r="612" ht="12.75" customHeight="1" x14ac:dyDescent="0.2"/>
    <row r="613" ht="12.75" customHeight="1" x14ac:dyDescent="0.2"/>
    <row r="614" ht="12.75" customHeight="1" x14ac:dyDescent="0.2"/>
    <row r="615" ht="12.75" customHeight="1" x14ac:dyDescent="0.2"/>
    <row r="616" ht="12.75" customHeight="1" x14ac:dyDescent="0.2"/>
    <row r="617" ht="12.75" customHeight="1" x14ac:dyDescent="0.2"/>
    <row r="618" ht="12.75" customHeight="1" x14ac:dyDescent="0.2"/>
    <row r="619" ht="12.75" customHeight="1" x14ac:dyDescent="0.2"/>
    <row r="620" ht="12.75" customHeight="1" x14ac:dyDescent="0.2"/>
    <row r="621" ht="12.75" customHeight="1" x14ac:dyDescent="0.2"/>
    <row r="622" ht="12.75" customHeight="1" x14ac:dyDescent="0.2"/>
    <row r="623" ht="12.75" customHeight="1" x14ac:dyDescent="0.2"/>
    <row r="624" ht="12.75" customHeight="1" x14ac:dyDescent="0.2"/>
    <row r="625" ht="12.75" customHeight="1" x14ac:dyDescent="0.2"/>
    <row r="626" ht="12.75" customHeight="1" x14ac:dyDescent="0.2"/>
    <row r="627" ht="12.75" customHeight="1" x14ac:dyDescent="0.2"/>
    <row r="628" ht="12.75" customHeight="1" x14ac:dyDescent="0.2"/>
    <row r="629" ht="12.75" customHeight="1" x14ac:dyDescent="0.2"/>
    <row r="630" ht="12.75" customHeight="1" x14ac:dyDescent="0.2"/>
    <row r="631" ht="12.75" customHeight="1" x14ac:dyDescent="0.2"/>
    <row r="632" ht="12.75" customHeight="1" x14ac:dyDescent="0.2"/>
    <row r="633" ht="12.75" customHeight="1" x14ac:dyDescent="0.2"/>
    <row r="634" ht="12.75" customHeight="1" x14ac:dyDescent="0.2"/>
    <row r="635" ht="12.75" customHeight="1" x14ac:dyDescent="0.2"/>
    <row r="636" ht="12.75" customHeight="1" x14ac:dyDescent="0.2"/>
    <row r="637" ht="12.75" customHeight="1" x14ac:dyDescent="0.2"/>
    <row r="638" ht="12.75" customHeight="1" x14ac:dyDescent="0.2"/>
    <row r="639" ht="12.75" customHeight="1" x14ac:dyDescent="0.2"/>
    <row r="640" ht="12.75" customHeight="1" x14ac:dyDescent="0.2"/>
    <row r="641" ht="12.75" customHeight="1" x14ac:dyDescent="0.2"/>
    <row r="642" ht="12.75" customHeight="1" x14ac:dyDescent="0.2"/>
    <row r="643" ht="12.75" customHeight="1" x14ac:dyDescent="0.2"/>
    <row r="644" ht="12.75" customHeight="1" x14ac:dyDescent="0.2"/>
    <row r="645" ht="12.75" customHeight="1" x14ac:dyDescent="0.2"/>
    <row r="646" ht="12.75" customHeight="1" x14ac:dyDescent="0.2"/>
    <row r="647" ht="12.75" customHeight="1" x14ac:dyDescent="0.2"/>
    <row r="648" ht="12.75" customHeight="1" x14ac:dyDescent="0.2"/>
    <row r="649" ht="12.75" customHeight="1" x14ac:dyDescent="0.2"/>
    <row r="650" ht="12.75" customHeight="1" x14ac:dyDescent="0.2"/>
    <row r="651" ht="12.75" customHeight="1" x14ac:dyDescent="0.2"/>
    <row r="652" ht="12.75" customHeight="1" x14ac:dyDescent="0.2"/>
    <row r="653" ht="12.75" customHeight="1" x14ac:dyDescent="0.2"/>
    <row r="654" ht="12.75" customHeight="1" x14ac:dyDescent="0.2"/>
    <row r="655" ht="12.75" customHeight="1" x14ac:dyDescent="0.2"/>
    <row r="656" ht="12.75" customHeight="1" x14ac:dyDescent="0.2"/>
    <row r="657" ht="12.75" customHeight="1" x14ac:dyDescent="0.2"/>
    <row r="658" ht="12.75" customHeight="1" x14ac:dyDescent="0.2"/>
    <row r="659" ht="12.75" customHeight="1" x14ac:dyDescent="0.2"/>
    <row r="660" ht="12.75" customHeight="1" x14ac:dyDescent="0.2"/>
    <row r="661" ht="12.75" customHeight="1" x14ac:dyDescent="0.2"/>
    <row r="662" ht="12.75" customHeight="1" x14ac:dyDescent="0.2"/>
    <row r="663" ht="12.75" customHeight="1" x14ac:dyDescent="0.2"/>
    <row r="664" ht="12.75" customHeight="1" x14ac:dyDescent="0.2"/>
    <row r="665" ht="12.75" customHeight="1" x14ac:dyDescent="0.2"/>
    <row r="666" ht="12.75" customHeight="1" x14ac:dyDescent="0.2"/>
    <row r="667" ht="12.75" customHeight="1" x14ac:dyDescent="0.2"/>
    <row r="668" ht="12.75" customHeight="1" x14ac:dyDescent="0.2"/>
    <row r="669" ht="12.75" customHeight="1" x14ac:dyDescent="0.2"/>
    <row r="670" ht="12.75" customHeight="1" x14ac:dyDescent="0.2"/>
    <row r="671" ht="12.75" customHeight="1" x14ac:dyDescent="0.2"/>
    <row r="672" ht="12.75" customHeight="1" x14ac:dyDescent="0.2"/>
    <row r="673" ht="12.75" customHeight="1" x14ac:dyDescent="0.2"/>
    <row r="674" ht="12.75" customHeight="1" x14ac:dyDescent="0.2"/>
    <row r="675" ht="12.75" customHeight="1" x14ac:dyDescent="0.2"/>
    <row r="676" ht="12.75" customHeight="1" x14ac:dyDescent="0.2"/>
    <row r="677" ht="12.75" customHeight="1" x14ac:dyDescent="0.2"/>
    <row r="678" ht="12.75" customHeight="1" x14ac:dyDescent="0.2"/>
    <row r="679" ht="12.75" customHeight="1" x14ac:dyDescent="0.2"/>
    <row r="680" ht="12.75" customHeight="1" x14ac:dyDescent="0.2"/>
    <row r="681" ht="12.75" customHeight="1" x14ac:dyDescent="0.2"/>
    <row r="682" ht="12.75" customHeight="1" x14ac:dyDescent="0.2"/>
    <row r="683" ht="12.75" customHeight="1" x14ac:dyDescent="0.2"/>
    <row r="684" ht="12.75" customHeight="1" x14ac:dyDescent="0.2"/>
    <row r="685" ht="12.75" customHeight="1" x14ac:dyDescent="0.2"/>
    <row r="686" ht="12.75" customHeight="1" x14ac:dyDescent="0.2"/>
    <row r="687" ht="12.75" customHeight="1" x14ac:dyDescent="0.2"/>
    <row r="688" ht="12.75" customHeight="1" x14ac:dyDescent="0.2"/>
    <row r="689" ht="12.75" customHeight="1" x14ac:dyDescent="0.2"/>
    <row r="690" ht="12.75" customHeight="1" x14ac:dyDescent="0.2"/>
    <row r="691" ht="12.75" customHeight="1" x14ac:dyDescent="0.2"/>
    <row r="692" ht="12.75" customHeight="1" x14ac:dyDescent="0.2"/>
    <row r="693" ht="12.75" customHeight="1" x14ac:dyDescent="0.2"/>
    <row r="694" ht="12.75" customHeight="1" x14ac:dyDescent="0.2"/>
    <row r="695" ht="12.75" customHeight="1" x14ac:dyDescent="0.2"/>
    <row r="696" ht="12.75" customHeight="1" x14ac:dyDescent="0.2"/>
    <row r="697" ht="12.75" customHeight="1" x14ac:dyDescent="0.2"/>
    <row r="698" ht="12.75" customHeight="1" x14ac:dyDescent="0.2"/>
    <row r="699" ht="12.75" customHeight="1" x14ac:dyDescent="0.2"/>
    <row r="700" ht="12.75" customHeight="1" x14ac:dyDescent="0.2"/>
    <row r="701" ht="12.75" customHeight="1" x14ac:dyDescent="0.2"/>
    <row r="702" ht="12.75" customHeight="1" x14ac:dyDescent="0.2"/>
    <row r="703" ht="12.75" customHeight="1" x14ac:dyDescent="0.2"/>
    <row r="704" ht="12.75" customHeight="1" x14ac:dyDescent="0.2"/>
    <row r="705" ht="12.75" customHeight="1" x14ac:dyDescent="0.2"/>
    <row r="706" ht="12.75" customHeight="1" x14ac:dyDescent="0.2"/>
    <row r="707" ht="12.75" customHeight="1" x14ac:dyDescent="0.2"/>
    <row r="708" ht="12.75" customHeight="1" x14ac:dyDescent="0.2"/>
    <row r="709" ht="12.75" customHeight="1" x14ac:dyDescent="0.2"/>
    <row r="710" ht="12.75" customHeight="1" x14ac:dyDescent="0.2"/>
    <row r="711" ht="12.75" customHeight="1" x14ac:dyDescent="0.2"/>
    <row r="712" ht="12.75" customHeight="1" x14ac:dyDescent="0.2"/>
    <row r="713" ht="12.75" customHeight="1" x14ac:dyDescent="0.2"/>
    <row r="714" ht="12.75" customHeight="1" x14ac:dyDescent="0.2"/>
    <row r="715" ht="12.75" customHeight="1" x14ac:dyDescent="0.2"/>
    <row r="716" ht="12.75" customHeight="1" x14ac:dyDescent="0.2"/>
    <row r="717" ht="12.75" customHeight="1" x14ac:dyDescent="0.2"/>
    <row r="718" ht="12.75" customHeight="1" x14ac:dyDescent="0.2"/>
    <row r="719" ht="12.75" customHeight="1" x14ac:dyDescent="0.2"/>
    <row r="720" ht="12.75" customHeight="1" x14ac:dyDescent="0.2"/>
    <row r="721" ht="12.75" customHeight="1" x14ac:dyDescent="0.2"/>
    <row r="722" ht="12.75" customHeight="1" x14ac:dyDescent="0.2"/>
    <row r="723" ht="12.75" customHeight="1" x14ac:dyDescent="0.2"/>
    <row r="724" ht="12.75" customHeight="1" x14ac:dyDescent="0.2"/>
    <row r="725" ht="12.75" customHeight="1" x14ac:dyDescent="0.2"/>
    <row r="726" ht="12.75" customHeight="1" x14ac:dyDescent="0.2"/>
    <row r="727" ht="12.75" customHeight="1" x14ac:dyDescent="0.2"/>
    <row r="728" ht="12.75" customHeight="1" x14ac:dyDescent="0.2"/>
    <row r="729" ht="12.75" customHeight="1" x14ac:dyDescent="0.2"/>
    <row r="730" ht="12.75" customHeight="1" x14ac:dyDescent="0.2"/>
    <row r="731" ht="12.75" customHeight="1" x14ac:dyDescent="0.2"/>
    <row r="732" ht="12.75" customHeight="1" x14ac:dyDescent="0.2"/>
    <row r="733" ht="12.75" customHeight="1" x14ac:dyDescent="0.2"/>
    <row r="734" ht="12.75" customHeight="1" x14ac:dyDescent="0.2"/>
    <row r="735" ht="12.75" customHeight="1" x14ac:dyDescent="0.2"/>
    <row r="736" ht="12.75" customHeight="1" x14ac:dyDescent="0.2"/>
    <row r="737" ht="12.75" customHeight="1" x14ac:dyDescent="0.2"/>
    <row r="738" ht="12.75" customHeight="1" x14ac:dyDescent="0.2"/>
    <row r="739" ht="12.75" customHeight="1" x14ac:dyDescent="0.2"/>
    <row r="740" ht="12.75" customHeight="1" x14ac:dyDescent="0.2"/>
    <row r="741" ht="12.75" customHeight="1" x14ac:dyDescent="0.2"/>
    <row r="742" ht="12.75" customHeight="1" x14ac:dyDescent="0.2"/>
    <row r="743" ht="12.75" customHeight="1" x14ac:dyDescent="0.2"/>
    <row r="744" ht="12.75" customHeight="1" x14ac:dyDescent="0.2"/>
    <row r="745" ht="12.75" customHeight="1" x14ac:dyDescent="0.2"/>
    <row r="746" ht="12.75" customHeight="1" x14ac:dyDescent="0.2"/>
    <row r="747" ht="12.75" customHeight="1" x14ac:dyDescent="0.2"/>
    <row r="748" ht="12.75" customHeight="1" x14ac:dyDescent="0.2"/>
    <row r="749" ht="12.75" customHeight="1" x14ac:dyDescent="0.2"/>
    <row r="750" ht="12.75" customHeight="1" x14ac:dyDescent="0.2"/>
    <row r="751" ht="12.75" customHeight="1" x14ac:dyDescent="0.2"/>
    <row r="752" ht="12.75" customHeight="1" x14ac:dyDescent="0.2"/>
    <row r="753" ht="12.75" customHeight="1" x14ac:dyDescent="0.2"/>
    <row r="754" ht="12.75" customHeight="1" x14ac:dyDescent="0.2"/>
    <row r="755" ht="12.75" customHeight="1" x14ac:dyDescent="0.2"/>
    <row r="756" ht="12.75" customHeight="1" x14ac:dyDescent="0.2"/>
    <row r="757" ht="12.75" customHeight="1" x14ac:dyDescent="0.2"/>
    <row r="758" ht="12.75" customHeight="1" x14ac:dyDescent="0.2"/>
    <row r="759" ht="12.75" customHeight="1" x14ac:dyDescent="0.2"/>
    <row r="760" ht="12.75" customHeight="1" x14ac:dyDescent="0.2"/>
    <row r="761" ht="12.75" customHeight="1" x14ac:dyDescent="0.2"/>
    <row r="762" ht="12.75" customHeight="1" x14ac:dyDescent="0.2"/>
    <row r="763" ht="12.75" customHeight="1" x14ac:dyDescent="0.2"/>
    <row r="764" ht="12.75" customHeight="1" x14ac:dyDescent="0.2"/>
    <row r="765" ht="12.75" customHeight="1" x14ac:dyDescent="0.2"/>
    <row r="766" ht="12.75" customHeight="1" x14ac:dyDescent="0.2"/>
    <row r="767" ht="12.75" customHeight="1" x14ac:dyDescent="0.2"/>
    <row r="768" ht="12.75" customHeight="1" x14ac:dyDescent="0.2"/>
    <row r="769" ht="12.75" customHeight="1" x14ac:dyDescent="0.2"/>
    <row r="770" ht="12.75" customHeight="1" x14ac:dyDescent="0.2"/>
    <row r="771" ht="12.75" customHeight="1" x14ac:dyDescent="0.2"/>
    <row r="772" ht="12.75" customHeight="1" x14ac:dyDescent="0.2"/>
    <row r="773" ht="12.75" customHeight="1" x14ac:dyDescent="0.2"/>
    <row r="774" ht="12.75" customHeight="1" x14ac:dyDescent="0.2"/>
    <row r="775" ht="12.75" customHeight="1" x14ac:dyDescent="0.2"/>
    <row r="776" ht="12.75" customHeight="1" x14ac:dyDescent="0.2"/>
    <row r="777" ht="12.75" customHeight="1" x14ac:dyDescent="0.2"/>
    <row r="778" ht="12.75" customHeight="1" x14ac:dyDescent="0.2"/>
    <row r="779" ht="12.75" customHeight="1" x14ac:dyDescent="0.2"/>
    <row r="780" ht="12.75" customHeight="1" x14ac:dyDescent="0.2"/>
    <row r="781" ht="12.75" customHeight="1" x14ac:dyDescent="0.2"/>
    <row r="782" ht="12.75" customHeight="1" x14ac:dyDescent="0.2"/>
    <row r="783" ht="12.75" customHeight="1" x14ac:dyDescent="0.2"/>
    <row r="784" ht="12.75" customHeight="1" x14ac:dyDescent="0.2"/>
    <row r="785" ht="12.75" customHeight="1" x14ac:dyDescent="0.2"/>
    <row r="786" ht="12.75" customHeight="1" x14ac:dyDescent="0.2"/>
    <row r="787" ht="12.75" customHeight="1" x14ac:dyDescent="0.2"/>
    <row r="788" ht="12.75" customHeight="1" x14ac:dyDescent="0.2"/>
    <row r="789" ht="12.75" customHeight="1" x14ac:dyDescent="0.2"/>
    <row r="790" ht="12.75" customHeight="1" x14ac:dyDescent="0.2"/>
    <row r="791" ht="12.75" customHeight="1" x14ac:dyDescent="0.2"/>
    <row r="792" ht="12.75" customHeight="1" x14ac:dyDescent="0.2"/>
    <row r="793" ht="12.75" customHeight="1" x14ac:dyDescent="0.2"/>
    <row r="794" ht="12.75" customHeight="1" x14ac:dyDescent="0.2"/>
    <row r="795" ht="12.75" customHeight="1" x14ac:dyDescent="0.2"/>
    <row r="796" ht="12.75" customHeight="1" x14ac:dyDescent="0.2"/>
    <row r="797" ht="12.75" customHeight="1" x14ac:dyDescent="0.2"/>
    <row r="798" ht="12.75" customHeight="1" x14ac:dyDescent="0.2"/>
    <row r="799" ht="12.75" customHeight="1" x14ac:dyDescent="0.2"/>
    <row r="800" ht="12.75" customHeight="1" x14ac:dyDescent="0.2"/>
    <row r="801" ht="12.75" customHeight="1" x14ac:dyDescent="0.2"/>
    <row r="802" ht="12.75" customHeight="1" x14ac:dyDescent="0.2"/>
    <row r="803" ht="12.75" customHeight="1" x14ac:dyDescent="0.2"/>
    <row r="804" ht="12.75" customHeight="1" x14ac:dyDescent="0.2"/>
    <row r="805" ht="12.75" customHeight="1" x14ac:dyDescent="0.2"/>
    <row r="806" ht="12.75" customHeight="1" x14ac:dyDescent="0.2"/>
    <row r="807" ht="12.75" customHeight="1" x14ac:dyDescent="0.2"/>
    <row r="808" ht="12.75" customHeight="1" x14ac:dyDescent="0.2"/>
    <row r="809" ht="12.75" customHeight="1" x14ac:dyDescent="0.2"/>
    <row r="810" ht="12.75" customHeight="1" x14ac:dyDescent="0.2"/>
    <row r="811" ht="12.75" customHeight="1" x14ac:dyDescent="0.2"/>
    <row r="812" ht="12.75" customHeight="1" x14ac:dyDescent="0.2"/>
    <row r="813" ht="12.75" customHeight="1" x14ac:dyDescent="0.2"/>
    <row r="814" ht="12.75" customHeight="1" x14ac:dyDescent="0.2"/>
    <row r="815" ht="12.75" customHeight="1" x14ac:dyDescent="0.2"/>
    <row r="816" ht="12.75" customHeight="1" x14ac:dyDescent="0.2"/>
    <row r="817" ht="12.75" customHeight="1" x14ac:dyDescent="0.2"/>
    <row r="818" ht="12.75" customHeight="1" x14ac:dyDescent="0.2"/>
    <row r="819" ht="12.75" customHeight="1" x14ac:dyDescent="0.2"/>
    <row r="820" ht="12.75" customHeight="1" x14ac:dyDescent="0.2"/>
    <row r="821" ht="12.75" customHeight="1" x14ac:dyDescent="0.2"/>
    <row r="822" ht="12.75" customHeight="1" x14ac:dyDescent="0.2"/>
    <row r="823" ht="12.75" customHeight="1" x14ac:dyDescent="0.2"/>
    <row r="824" ht="12.75" customHeight="1" x14ac:dyDescent="0.2"/>
    <row r="825" ht="12.75" customHeight="1" x14ac:dyDescent="0.2"/>
    <row r="826" ht="12.75" customHeight="1" x14ac:dyDescent="0.2"/>
    <row r="827" ht="12.75" customHeight="1" x14ac:dyDescent="0.2"/>
    <row r="828" ht="12.75" customHeight="1" x14ac:dyDescent="0.2"/>
    <row r="829" ht="12.75" customHeight="1" x14ac:dyDescent="0.2"/>
    <row r="830" ht="12.75" customHeight="1" x14ac:dyDescent="0.2"/>
    <row r="831" ht="12.75" customHeight="1" x14ac:dyDescent="0.2"/>
    <row r="832" ht="12.75" customHeight="1" x14ac:dyDescent="0.2"/>
    <row r="833" ht="12.75" customHeight="1" x14ac:dyDescent="0.2"/>
    <row r="834" ht="12.75" customHeight="1" x14ac:dyDescent="0.2"/>
    <row r="835" ht="12.75" customHeight="1" x14ac:dyDescent="0.2"/>
    <row r="836" ht="12.75" customHeight="1" x14ac:dyDescent="0.2"/>
    <row r="837" ht="12.75" customHeight="1" x14ac:dyDescent="0.2"/>
    <row r="838" ht="12.75" customHeight="1" x14ac:dyDescent="0.2"/>
    <row r="839" ht="12.75" customHeight="1" x14ac:dyDescent="0.2"/>
    <row r="840" ht="12.75" customHeight="1" x14ac:dyDescent="0.2"/>
    <row r="841" ht="12.75" customHeight="1" x14ac:dyDescent="0.2"/>
    <row r="842" ht="12.75" customHeight="1" x14ac:dyDescent="0.2"/>
    <row r="843" ht="12.75" customHeight="1" x14ac:dyDescent="0.2"/>
    <row r="844" ht="12.75" customHeight="1" x14ac:dyDescent="0.2"/>
    <row r="845" ht="12.75" customHeight="1" x14ac:dyDescent="0.2"/>
    <row r="846" ht="12.75" customHeight="1" x14ac:dyDescent="0.2"/>
    <row r="847" ht="12.75" customHeight="1" x14ac:dyDescent="0.2"/>
    <row r="848" ht="12.75" customHeight="1" x14ac:dyDescent="0.2"/>
    <row r="849" ht="12.75" customHeight="1" x14ac:dyDescent="0.2"/>
    <row r="850" ht="12.75" customHeight="1" x14ac:dyDescent="0.2"/>
    <row r="851" ht="12.75" customHeight="1" x14ac:dyDescent="0.2"/>
    <row r="852" ht="12.75" customHeight="1" x14ac:dyDescent="0.2"/>
    <row r="853" ht="12.75" customHeight="1" x14ac:dyDescent="0.2"/>
    <row r="854" ht="12.75" customHeight="1" x14ac:dyDescent="0.2"/>
    <row r="855" ht="12.75" customHeight="1" x14ac:dyDescent="0.2"/>
    <row r="856" ht="12.75" customHeight="1" x14ac:dyDescent="0.2"/>
    <row r="857" ht="12.75" customHeight="1" x14ac:dyDescent="0.2"/>
    <row r="858" ht="12.75" customHeight="1" x14ac:dyDescent="0.2"/>
    <row r="859" ht="12.75" customHeight="1" x14ac:dyDescent="0.2"/>
    <row r="860" ht="12.75" customHeight="1" x14ac:dyDescent="0.2"/>
    <row r="861" ht="12.75" customHeight="1" x14ac:dyDescent="0.2"/>
    <row r="862" ht="12.75" customHeight="1" x14ac:dyDescent="0.2"/>
    <row r="863" ht="12.75" customHeight="1" x14ac:dyDescent="0.2"/>
    <row r="864" ht="12.75" customHeight="1" x14ac:dyDescent="0.2"/>
    <row r="865" ht="12.75" customHeight="1" x14ac:dyDescent="0.2"/>
    <row r="866" ht="12.75" customHeight="1" x14ac:dyDescent="0.2"/>
    <row r="867" ht="12.75" customHeight="1" x14ac:dyDescent="0.2"/>
    <row r="868" ht="12.75" customHeight="1" x14ac:dyDescent="0.2"/>
    <row r="869" ht="12.75" customHeight="1" x14ac:dyDescent="0.2"/>
    <row r="870" ht="12.75" customHeight="1" x14ac:dyDescent="0.2"/>
    <row r="871" ht="12.75" customHeight="1" x14ac:dyDescent="0.2"/>
    <row r="872" ht="12.75" customHeight="1" x14ac:dyDescent="0.2"/>
    <row r="873" ht="12.75" customHeight="1" x14ac:dyDescent="0.2"/>
    <row r="874" ht="12.75" customHeight="1" x14ac:dyDescent="0.2"/>
    <row r="875" ht="12.75" customHeight="1" x14ac:dyDescent="0.2"/>
    <row r="876" ht="12.75" customHeight="1" x14ac:dyDescent="0.2"/>
    <row r="877" ht="12.75" customHeight="1" x14ac:dyDescent="0.2"/>
    <row r="878" ht="12.75" customHeight="1" x14ac:dyDescent="0.2"/>
    <row r="879" ht="12.75" customHeight="1" x14ac:dyDescent="0.2"/>
    <row r="880" ht="12.75" customHeight="1" x14ac:dyDescent="0.2"/>
    <row r="881" ht="12.75" customHeight="1" x14ac:dyDescent="0.2"/>
    <row r="882" ht="12.75" customHeight="1" x14ac:dyDescent="0.2"/>
    <row r="883" ht="12.75" customHeight="1" x14ac:dyDescent="0.2"/>
    <row r="884" ht="12.75" customHeight="1" x14ac:dyDescent="0.2"/>
    <row r="885" ht="12.75" customHeight="1" x14ac:dyDescent="0.2"/>
    <row r="886" ht="12.75" customHeight="1" x14ac:dyDescent="0.2"/>
    <row r="887" ht="12.75" customHeight="1" x14ac:dyDescent="0.2"/>
    <row r="888" ht="12.75" customHeight="1" x14ac:dyDescent="0.2"/>
    <row r="889" ht="12.75" customHeight="1" x14ac:dyDescent="0.2"/>
    <row r="890" ht="12.75" customHeight="1" x14ac:dyDescent="0.2"/>
    <row r="891" ht="12.75" customHeight="1" x14ac:dyDescent="0.2"/>
    <row r="892" ht="12.75" customHeight="1" x14ac:dyDescent="0.2"/>
    <row r="893" ht="12.75" customHeight="1" x14ac:dyDescent="0.2"/>
    <row r="894" ht="12.75" customHeight="1" x14ac:dyDescent="0.2"/>
    <row r="895" ht="12.75" customHeight="1" x14ac:dyDescent="0.2"/>
    <row r="896" ht="12.75" customHeight="1" x14ac:dyDescent="0.2"/>
    <row r="897" ht="12.75" customHeight="1" x14ac:dyDescent="0.2"/>
    <row r="898" ht="12.75" customHeight="1" x14ac:dyDescent="0.2"/>
    <row r="899" ht="12.75" customHeight="1" x14ac:dyDescent="0.2"/>
    <row r="900" ht="12.75" customHeight="1" x14ac:dyDescent="0.2"/>
    <row r="901" ht="12.75" customHeight="1" x14ac:dyDescent="0.2"/>
    <row r="902" ht="12.75" customHeight="1" x14ac:dyDescent="0.2"/>
    <row r="903" ht="12.75" customHeight="1" x14ac:dyDescent="0.2"/>
    <row r="904" ht="12.75" customHeight="1" x14ac:dyDescent="0.2"/>
    <row r="905" ht="12.75" customHeight="1" x14ac:dyDescent="0.2"/>
    <row r="906" ht="12.75" customHeight="1" x14ac:dyDescent="0.2"/>
    <row r="907" ht="12.75" customHeight="1" x14ac:dyDescent="0.2"/>
    <row r="908" ht="12.75" customHeight="1" x14ac:dyDescent="0.2"/>
    <row r="909" ht="12.75" customHeight="1" x14ac:dyDescent="0.2"/>
    <row r="910" ht="12.75" customHeight="1" x14ac:dyDescent="0.2"/>
    <row r="911" ht="12.75" customHeight="1" x14ac:dyDescent="0.2"/>
    <row r="912" ht="12.75" customHeight="1" x14ac:dyDescent="0.2"/>
    <row r="913" ht="12.75" customHeight="1" x14ac:dyDescent="0.2"/>
    <row r="914" ht="12.75" customHeight="1" x14ac:dyDescent="0.2"/>
    <row r="915" ht="12.75" customHeight="1" x14ac:dyDescent="0.2"/>
    <row r="916" ht="12.75" customHeight="1" x14ac:dyDescent="0.2"/>
    <row r="917" ht="12.75" customHeight="1" x14ac:dyDescent="0.2"/>
    <row r="918" ht="12.75" customHeight="1" x14ac:dyDescent="0.2"/>
    <row r="919" ht="12.75" customHeight="1" x14ac:dyDescent="0.2"/>
    <row r="920" ht="12.75" customHeight="1" x14ac:dyDescent="0.2"/>
    <row r="921" ht="12.75" customHeight="1" x14ac:dyDescent="0.2"/>
    <row r="922" ht="12.75" customHeight="1" x14ac:dyDescent="0.2"/>
    <row r="923" ht="12.75" customHeight="1" x14ac:dyDescent="0.2"/>
    <row r="924" ht="12.75" customHeight="1" x14ac:dyDescent="0.2"/>
    <row r="925" ht="12.75" customHeight="1" x14ac:dyDescent="0.2"/>
    <row r="926" ht="12.75" customHeight="1" x14ac:dyDescent="0.2"/>
    <row r="927" ht="12.75" customHeight="1" x14ac:dyDescent="0.2"/>
    <row r="928" ht="12.75" customHeight="1" x14ac:dyDescent="0.2"/>
    <row r="929" ht="12.75" customHeight="1" x14ac:dyDescent="0.2"/>
    <row r="930" ht="12.75" customHeight="1" x14ac:dyDescent="0.2"/>
    <row r="931" ht="12.75" customHeight="1" x14ac:dyDescent="0.2"/>
    <row r="932" ht="12.75" customHeight="1" x14ac:dyDescent="0.2"/>
    <row r="933" ht="12.75" customHeight="1" x14ac:dyDescent="0.2"/>
    <row r="934" ht="12.75" customHeight="1" x14ac:dyDescent="0.2"/>
    <row r="935" ht="12.75" customHeight="1" x14ac:dyDescent="0.2"/>
    <row r="936" ht="12.75" customHeight="1" x14ac:dyDescent="0.2"/>
    <row r="937" ht="12.75" customHeight="1" x14ac:dyDescent="0.2"/>
    <row r="938" ht="12.75" customHeight="1" x14ac:dyDescent="0.2"/>
    <row r="939" ht="12.75" customHeight="1" x14ac:dyDescent="0.2"/>
    <row r="940" ht="12.75" customHeight="1" x14ac:dyDescent="0.2"/>
    <row r="941" ht="12.75" customHeight="1" x14ac:dyDescent="0.2"/>
    <row r="942" ht="12.75" customHeight="1" x14ac:dyDescent="0.2"/>
    <row r="943" ht="12.75" customHeight="1" x14ac:dyDescent="0.2"/>
    <row r="944" ht="12.75" customHeight="1" x14ac:dyDescent="0.2"/>
    <row r="945" ht="12.75" customHeight="1" x14ac:dyDescent="0.2"/>
    <row r="946" ht="12.75" customHeight="1" x14ac:dyDescent="0.2"/>
    <row r="947" ht="12.75" customHeight="1" x14ac:dyDescent="0.2"/>
    <row r="948" ht="12.75" customHeight="1" x14ac:dyDescent="0.2"/>
    <row r="949" ht="12.75" customHeight="1" x14ac:dyDescent="0.2"/>
    <row r="950" ht="12.75" customHeight="1" x14ac:dyDescent="0.2"/>
    <row r="951" ht="12.75" customHeight="1" x14ac:dyDescent="0.2"/>
    <row r="952" ht="12.75" customHeight="1" x14ac:dyDescent="0.2"/>
    <row r="953" ht="12.75" customHeight="1" x14ac:dyDescent="0.2"/>
    <row r="954" ht="12.75" customHeight="1" x14ac:dyDescent="0.2"/>
    <row r="955" ht="12.75" customHeight="1" x14ac:dyDescent="0.2"/>
    <row r="956" ht="12.75" customHeight="1" x14ac:dyDescent="0.2"/>
    <row r="957" ht="12.75" customHeight="1" x14ac:dyDescent="0.2"/>
    <row r="958" ht="12.75" customHeight="1" x14ac:dyDescent="0.2"/>
    <row r="959" ht="12.75" customHeight="1" x14ac:dyDescent="0.2"/>
    <row r="960" ht="12.75" customHeight="1" x14ac:dyDescent="0.2"/>
    <row r="961" ht="12.75" customHeight="1" x14ac:dyDescent="0.2"/>
    <row r="962" ht="12.75" customHeight="1" x14ac:dyDescent="0.2"/>
    <row r="963" ht="12.75" customHeight="1" x14ac:dyDescent="0.2"/>
    <row r="964" ht="12.75" customHeight="1" x14ac:dyDescent="0.2"/>
    <row r="965" ht="12.75" customHeight="1" x14ac:dyDescent="0.2"/>
    <row r="966" ht="12.75" customHeight="1" x14ac:dyDescent="0.2"/>
    <row r="967" ht="12.75" customHeight="1" x14ac:dyDescent="0.2"/>
    <row r="968" ht="12.75" customHeight="1" x14ac:dyDescent="0.2"/>
    <row r="969" ht="12.75" customHeight="1" x14ac:dyDescent="0.2"/>
    <row r="970" ht="12.75" customHeight="1" x14ac:dyDescent="0.2"/>
    <row r="971" ht="12.75" customHeight="1" x14ac:dyDescent="0.2"/>
    <row r="972" ht="12.75" customHeight="1" x14ac:dyDescent="0.2"/>
    <row r="973" ht="12.75" customHeight="1" x14ac:dyDescent="0.2"/>
    <row r="974" ht="12.75" customHeight="1" x14ac:dyDescent="0.2"/>
    <row r="975" ht="12.75" customHeight="1" x14ac:dyDescent="0.2"/>
    <row r="976" ht="12.75" customHeight="1" x14ac:dyDescent="0.2"/>
    <row r="977" ht="12.75" customHeight="1" x14ac:dyDescent="0.2"/>
    <row r="978" ht="12.75" customHeight="1" x14ac:dyDescent="0.2"/>
    <row r="979" ht="12.75" customHeight="1" x14ac:dyDescent="0.2"/>
    <row r="980" ht="12.75" customHeight="1" x14ac:dyDescent="0.2"/>
    <row r="981" ht="12.75" customHeight="1" x14ac:dyDescent="0.2"/>
    <row r="982" ht="12.75" customHeight="1" x14ac:dyDescent="0.2"/>
    <row r="983" ht="12.75" customHeight="1" x14ac:dyDescent="0.2"/>
    <row r="984" ht="12.75" customHeight="1" x14ac:dyDescent="0.2"/>
    <row r="985" ht="12.75" customHeight="1" x14ac:dyDescent="0.2"/>
    <row r="986" ht="12.75" customHeight="1" x14ac:dyDescent="0.2"/>
    <row r="987" ht="12.75" customHeight="1" x14ac:dyDescent="0.2"/>
    <row r="988" ht="12.75" customHeight="1" x14ac:dyDescent="0.2"/>
    <row r="989" ht="12.75" customHeight="1" x14ac:dyDescent="0.2"/>
    <row r="990" ht="12.75" customHeight="1" x14ac:dyDescent="0.2"/>
    <row r="991" ht="12.75" customHeight="1" x14ac:dyDescent="0.2"/>
    <row r="992" ht="12.75" customHeight="1" x14ac:dyDescent="0.2"/>
    <row r="993" ht="12.75" customHeight="1" x14ac:dyDescent="0.2"/>
    <row r="994" ht="12.75" customHeight="1" x14ac:dyDescent="0.2"/>
    <row r="995" ht="12.75" customHeight="1" x14ac:dyDescent="0.2"/>
    <row r="996" ht="12.75" customHeight="1" x14ac:dyDescent="0.2"/>
    <row r="997" ht="12.75" customHeight="1" x14ac:dyDescent="0.2"/>
    <row r="998" ht="12.75" customHeight="1" x14ac:dyDescent="0.2"/>
    <row r="999" ht="12.75" customHeight="1" x14ac:dyDescent="0.2"/>
    <row r="1000" ht="12.75" customHeight="1" x14ac:dyDescent="0.2"/>
  </sheetData>
  <conditionalFormatting sqref="D3">
    <cfRule type="notContainsBlanks" dxfId="4" priority="1">
      <formula>LEN(TRIM(D3))&gt;0</formula>
    </cfRule>
  </conditionalFormatting>
  <dataValidations count="3">
    <dataValidation type="list" allowBlank="1" showErrorMessage="1" sqref="E9:E37" xr:uid="{00000000-0002-0000-1D00-000000000000}">
      <formula1>"_,Leeg,Restafval,E-Waste,Metaal,Restafval + Metaal,Restafval + E-Waste,E-Waste + Metaal,Restafval + E-Waste + Metaal"</formula1>
    </dataValidation>
    <dataValidation type="list" allowBlank="1" showErrorMessage="1" sqref="D8:D37" xr:uid="{00000000-0002-0000-1D00-000001000000}">
      <formula1>$B$83:$B$98</formula1>
    </dataValidation>
    <dataValidation type="list" allowBlank="1" showErrorMessage="1" sqref="G9:G37" xr:uid="{00000000-0002-0000-1D00-000002000000}">
      <formula1>"_,Geen brandstof,Diesel,Benzine,LPG,CNG/LNG,Waterstof,Elektrisch"</formula1>
    </dataValidation>
  </dataValidations>
  <pageMargins left="0.78749999999999998" right="0.78749999999999998" top="1.0249999999999999" bottom="1.0249999999999999" header="0" footer="0"/>
  <pageSetup paperSize="9" orientation="portrait"/>
  <headerFooter>
    <oddHeader>&amp;C&amp;A</oddHeader>
    <oddFooter>&amp;CPage &amp;P</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K1000"/>
  <sheetViews>
    <sheetView workbookViewId="0">
      <selection activeCell="E4" sqref="E4"/>
    </sheetView>
  </sheetViews>
  <sheetFormatPr defaultColWidth="14.42578125" defaultRowHeight="15" customHeight="1" x14ac:dyDescent="0.2"/>
  <cols>
    <col min="1" max="2" width="11.5703125" customWidth="1"/>
    <col min="3" max="3" width="25.28515625" customWidth="1"/>
    <col min="4" max="4" width="58.42578125" customWidth="1"/>
    <col min="5" max="9" width="11.5703125" customWidth="1"/>
    <col min="10" max="10" width="33.85546875" customWidth="1"/>
    <col min="11" max="26" width="11.5703125" customWidth="1"/>
  </cols>
  <sheetData>
    <row r="1" spans="1:11" ht="12.75" customHeight="1" x14ac:dyDescent="0.2">
      <c r="A1" s="1"/>
      <c r="B1" s="2"/>
      <c r="C1" s="2"/>
      <c r="D1" s="2"/>
      <c r="E1" s="2"/>
      <c r="F1" s="2"/>
      <c r="G1" s="2"/>
      <c r="H1" s="2"/>
      <c r="I1" s="2"/>
      <c r="J1" s="65"/>
      <c r="K1" s="2"/>
    </row>
    <row r="2" spans="1:11" ht="12.75" customHeight="1" x14ac:dyDescent="0.2">
      <c r="A2" s="1"/>
      <c r="B2" s="8"/>
      <c r="C2" s="7" t="s">
        <v>472</v>
      </c>
      <c r="D2" s="8"/>
      <c r="E2" s="8"/>
      <c r="F2" s="8"/>
      <c r="G2" s="8"/>
      <c r="H2" s="8"/>
      <c r="I2" s="8"/>
      <c r="J2" s="33"/>
      <c r="K2" s="2"/>
    </row>
    <row r="3" spans="1:11" ht="12.75" customHeight="1" x14ac:dyDescent="0.4">
      <c r="A3" s="1"/>
      <c r="B3" s="8"/>
      <c r="C3" s="7" t="s">
        <v>417</v>
      </c>
      <c r="E3" s="54" t="str">
        <f>IF(ISBLANK(D3),"Voer de frequentie in van deze route!","ok")</f>
        <v>Voer de frequentie in van deze route!</v>
      </c>
      <c r="F3" s="8"/>
      <c r="G3" s="8"/>
      <c r="H3" s="8"/>
      <c r="I3" s="8"/>
      <c r="J3" s="33"/>
      <c r="K3" s="2"/>
    </row>
    <row r="4" spans="1:11" ht="12.75" customHeight="1" x14ac:dyDescent="0.4">
      <c r="A4" s="1"/>
      <c r="B4" s="8"/>
      <c r="C4" s="7" t="s">
        <v>122</v>
      </c>
      <c r="D4" s="8">
        <f>Voertuigen!D108</f>
        <v>0</v>
      </c>
      <c r="E4" s="54" t="str">
        <f>IF(OR(ISBLANK(D4),D4=0),"Voer een voertuig in bij tabblad voertuigen!","ok")</f>
        <v>Voer een voertuig in bij tabblad voertuigen!</v>
      </c>
      <c r="F4" s="8"/>
      <c r="G4" s="8"/>
      <c r="H4" s="8"/>
      <c r="I4" s="8"/>
      <c r="J4" s="33"/>
      <c r="K4" s="2"/>
    </row>
    <row r="5" spans="1:11" ht="12.75" customHeight="1" x14ac:dyDescent="0.4">
      <c r="A5" s="1"/>
      <c r="B5" s="8"/>
      <c r="C5" s="7" t="s">
        <v>418</v>
      </c>
      <c r="D5" s="8" t="str">
        <f>Voertuigen!E159</f>
        <v>-</v>
      </c>
      <c r="E5" s="54" t="str">
        <f>IF((D5="-"),"Voer een soort brandstof in bij tabblad voertuigen!","ok")</f>
        <v>Voer een soort brandstof in bij tabblad voertuigen!</v>
      </c>
      <c r="F5" s="8"/>
      <c r="G5" s="8"/>
      <c r="H5" s="8"/>
      <c r="I5" s="8"/>
      <c r="J5" s="33"/>
      <c r="K5" s="2"/>
    </row>
    <row r="6" spans="1:11" ht="12.75" customHeight="1" x14ac:dyDescent="0.2">
      <c r="A6" s="1"/>
      <c r="B6" s="8"/>
      <c r="C6" s="8"/>
      <c r="D6" s="8"/>
      <c r="E6" s="8"/>
      <c r="F6" s="8"/>
      <c r="G6" s="8"/>
      <c r="H6" s="8"/>
      <c r="I6" s="8"/>
      <c r="J6" s="33"/>
      <c r="K6" s="2"/>
    </row>
    <row r="7" spans="1:11" ht="12.75" customHeight="1" x14ac:dyDescent="0.2">
      <c r="A7" s="1"/>
      <c r="B7" s="8"/>
      <c r="C7" s="7" t="s">
        <v>419</v>
      </c>
      <c r="D7" s="7" t="s">
        <v>420</v>
      </c>
      <c r="E7" s="7" t="s">
        <v>421</v>
      </c>
      <c r="F7" s="7" t="s">
        <v>422</v>
      </c>
      <c r="G7" s="7" t="s">
        <v>423</v>
      </c>
      <c r="H7" s="7" t="s">
        <v>147</v>
      </c>
      <c r="I7" s="7" t="s">
        <v>424</v>
      </c>
      <c r="J7" s="7" t="s">
        <v>425</v>
      </c>
      <c r="K7" s="2"/>
    </row>
    <row r="8" spans="1:11" ht="12.75" customHeight="1" x14ac:dyDescent="0.2">
      <c r="A8" s="1"/>
      <c r="B8" s="8"/>
      <c r="C8" s="8">
        <v>1</v>
      </c>
      <c r="D8" s="39" t="s">
        <v>81</v>
      </c>
      <c r="E8" s="8" t="s">
        <v>427</v>
      </c>
      <c r="F8" s="8"/>
      <c r="G8" s="8"/>
      <c r="I8" s="8"/>
      <c r="J8" s="33"/>
      <c r="K8" s="2"/>
    </row>
    <row r="9" spans="1:11" ht="12.75" customHeight="1" x14ac:dyDescent="0.2">
      <c r="A9" s="1"/>
      <c r="B9" s="8"/>
      <c r="C9" s="8">
        <v>2</v>
      </c>
      <c r="D9" s="39" t="s">
        <v>81</v>
      </c>
      <c r="E9" s="39" t="s">
        <v>81</v>
      </c>
      <c r="G9" s="39" t="s">
        <v>81</v>
      </c>
      <c r="I9" s="8" t="str">
        <f t="shared" ref="I9:I37" si="0">IF(OR(F9="",G9="_"),IF(D9="_","","Vul de ontbrekende gegevens in"),"ok")</f>
        <v/>
      </c>
      <c r="J9" s="33" t="str">
        <f>IF(D9="_","",(IF(OR(D5=G9,D5="Hybride"),"Klopt","De ingevulde brandstofsoort klopt niet")))</f>
        <v/>
      </c>
      <c r="K9" s="2"/>
    </row>
    <row r="10" spans="1:11" ht="12.75" customHeight="1" x14ac:dyDescent="0.2">
      <c r="A10" s="1"/>
      <c r="B10" s="8"/>
      <c r="C10" s="8">
        <v>3</v>
      </c>
      <c r="D10" s="39" t="s">
        <v>81</v>
      </c>
      <c r="E10" s="39" t="s">
        <v>81</v>
      </c>
      <c r="G10" s="39" t="s">
        <v>81</v>
      </c>
      <c r="I10" s="8" t="str">
        <f t="shared" si="0"/>
        <v/>
      </c>
      <c r="J10" s="33" t="str">
        <f>IF(D10="_","",(IF(OR(D5=G10,D5="Hybride"),"Klopt","De ingevulde brandstofsoort klopt niet")))</f>
        <v/>
      </c>
      <c r="K10" s="2"/>
    </row>
    <row r="11" spans="1:11" ht="12.75" customHeight="1" x14ac:dyDescent="0.2">
      <c r="A11" s="1"/>
      <c r="B11" s="8"/>
      <c r="C11" s="8">
        <v>4</v>
      </c>
      <c r="D11" s="39" t="s">
        <v>81</v>
      </c>
      <c r="E11" s="39" t="s">
        <v>81</v>
      </c>
      <c r="G11" s="39" t="s">
        <v>81</v>
      </c>
      <c r="I11" s="8" t="str">
        <f t="shared" si="0"/>
        <v/>
      </c>
      <c r="J11" s="33" t="str">
        <f>IF(D11="_","",(IF(OR(D5=G11,D5="Hybride"),"Klopt","De ingevulde brandstofsoort klopt niet")))</f>
        <v/>
      </c>
      <c r="K11" s="2"/>
    </row>
    <row r="12" spans="1:11" ht="12.75" customHeight="1" x14ac:dyDescent="0.2">
      <c r="A12" s="1"/>
      <c r="B12" s="8"/>
      <c r="C12" s="8">
        <v>5</v>
      </c>
      <c r="D12" s="39" t="s">
        <v>81</v>
      </c>
      <c r="E12" s="39" t="s">
        <v>81</v>
      </c>
      <c r="G12" s="39" t="s">
        <v>81</v>
      </c>
      <c r="I12" s="8" t="str">
        <f t="shared" si="0"/>
        <v/>
      </c>
      <c r="J12" s="33" t="str">
        <f>IF(D12="_","",(IF(OR(D5=G12,D5="Hybride"),"Klopt","De ingevulde brandstofsoort klopt niet")))</f>
        <v/>
      </c>
      <c r="K12" s="2"/>
    </row>
    <row r="13" spans="1:11" ht="12.75" customHeight="1" x14ac:dyDescent="0.2">
      <c r="A13" s="1"/>
      <c r="B13" s="8"/>
      <c r="C13" s="8">
        <v>6</v>
      </c>
      <c r="D13" s="39" t="s">
        <v>81</v>
      </c>
      <c r="E13" s="39" t="s">
        <v>81</v>
      </c>
      <c r="G13" s="39" t="s">
        <v>81</v>
      </c>
      <c r="I13" s="8" t="str">
        <f t="shared" si="0"/>
        <v/>
      </c>
      <c r="J13" s="33" t="str">
        <f>IF(D13="_","",(IF(OR(D5=G13,D5="Hybride"),"Klopt","De ingevulde brandstofsoort klopt niet")))</f>
        <v/>
      </c>
      <c r="K13" s="2"/>
    </row>
    <row r="14" spans="1:11" ht="12.75" customHeight="1" x14ac:dyDescent="0.2">
      <c r="A14" s="1"/>
      <c r="B14" s="8"/>
      <c r="C14" s="8">
        <v>7</v>
      </c>
      <c r="D14" s="39" t="s">
        <v>81</v>
      </c>
      <c r="E14" s="39" t="s">
        <v>81</v>
      </c>
      <c r="G14" s="39" t="s">
        <v>81</v>
      </c>
      <c r="I14" s="8" t="str">
        <f t="shared" si="0"/>
        <v/>
      </c>
      <c r="J14" s="33" t="str">
        <f>IF(D14="_","",(IF(OR(D5=G14,D5="Hybride"),"Klopt","De ingevulde brandstofsoort klopt niet")))</f>
        <v/>
      </c>
      <c r="K14" s="2"/>
    </row>
    <row r="15" spans="1:11" ht="12.75" customHeight="1" x14ac:dyDescent="0.2">
      <c r="A15" s="1"/>
      <c r="B15" s="8"/>
      <c r="C15" s="8">
        <v>8</v>
      </c>
      <c r="D15" s="39" t="s">
        <v>81</v>
      </c>
      <c r="E15" s="39" t="s">
        <v>81</v>
      </c>
      <c r="G15" s="39" t="s">
        <v>81</v>
      </c>
      <c r="I15" s="8" t="str">
        <f t="shared" si="0"/>
        <v/>
      </c>
      <c r="J15" s="33" t="str">
        <f>IF(D15="_","",(IF(OR(D5=G15,D5="Hybride"),"Klopt","De ingevulde brandstofsoort klopt niet")))</f>
        <v/>
      </c>
      <c r="K15" s="2"/>
    </row>
    <row r="16" spans="1:11" ht="12.75" customHeight="1" x14ac:dyDescent="0.2">
      <c r="A16" s="1"/>
      <c r="B16" s="8"/>
      <c r="C16" s="8">
        <v>9</v>
      </c>
      <c r="D16" s="39" t="s">
        <v>81</v>
      </c>
      <c r="E16" s="39" t="s">
        <v>81</v>
      </c>
      <c r="G16" s="39" t="s">
        <v>81</v>
      </c>
      <c r="I16" s="8" t="str">
        <f t="shared" si="0"/>
        <v/>
      </c>
      <c r="J16" s="33" t="str">
        <f>IF(D16="_","",(IF(OR(D5=G16,D5="Hybride"),"Klopt","De ingevulde brandstofsoort klopt niet")))</f>
        <v/>
      </c>
      <c r="K16" s="2"/>
    </row>
    <row r="17" spans="1:11" ht="12.75" customHeight="1" x14ac:dyDescent="0.2">
      <c r="A17" s="1"/>
      <c r="B17" s="8"/>
      <c r="C17" s="8">
        <v>10</v>
      </c>
      <c r="D17" s="39" t="s">
        <v>81</v>
      </c>
      <c r="E17" s="39" t="s">
        <v>81</v>
      </c>
      <c r="G17" s="39" t="s">
        <v>81</v>
      </c>
      <c r="I17" s="8" t="str">
        <f t="shared" si="0"/>
        <v/>
      </c>
      <c r="J17" s="33" t="str">
        <f>IF(D17="_","",(IF(OR(D5=G17,D5="Hybride"),"Klopt","De ingevulde brandstofsoort klopt niet")))</f>
        <v/>
      </c>
      <c r="K17" s="2"/>
    </row>
    <row r="18" spans="1:11" ht="12.75" customHeight="1" x14ac:dyDescent="0.2">
      <c r="A18" s="1"/>
      <c r="B18" s="8"/>
      <c r="C18" s="8">
        <v>11</v>
      </c>
      <c r="D18" s="39" t="s">
        <v>81</v>
      </c>
      <c r="E18" s="39" t="s">
        <v>81</v>
      </c>
      <c r="G18" s="39" t="s">
        <v>81</v>
      </c>
      <c r="I18" s="8" t="str">
        <f t="shared" si="0"/>
        <v/>
      </c>
      <c r="J18" s="33" t="str">
        <f>IF(D18="_","",(IF(OR(D5=G18,D5="Hybride"),"Klopt","De ingevulde brandstofsoort klopt niet")))</f>
        <v/>
      </c>
      <c r="K18" s="2"/>
    </row>
    <row r="19" spans="1:11" ht="12.75" customHeight="1" x14ac:dyDescent="0.2">
      <c r="A19" s="1"/>
      <c r="B19" s="8"/>
      <c r="C19" s="8">
        <v>12</v>
      </c>
      <c r="D19" s="39" t="s">
        <v>81</v>
      </c>
      <c r="E19" s="39" t="s">
        <v>81</v>
      </c>
      <c r="G19" s="39" t="s">
        <v>81</v>
      </c>
      <c r="H19" s="39" t="s">
        <v>431</v>
      </c>
      <c r="I19" s="8" t="str">
        <f t="shared" si="0"/>
        <v/>
      </c>
      <c r="J19" s="33" t="str">
        <f>IF(D19="_","",(IF(OR(D5=G19,D5="Hybride"),"Klopt","De ingevulde brandstofsoort klopt niet")))</f>
        <v/>
      </c>
      <c r="K19" s="2"/>
    </row>
    <row r="20" spans="1:11" ht="12.75" customHeight="1" x14ac:dyDescent="0.2">
      <c r="A20" s="1"/>
      <c r="B20" s="8"/>
      <c r="C20" s="8">
        <v>13</v>
      </c>
      <c r="D20" s="39" t="s">
        <v>81</v>
      </c>
      <c r="E20" s="39" t="s">
        <v>81</v>
      </c>
      <c r="G20" s="39" t="s">
        <v>81</v>
      </c>
      <c r="I20" s="8" t="str">
        <f t="shared" si="0"/>
        <v/>
      </c>
      <c r="J20" s="33" t="str">
        <f>IF(D20="_","",(IF(OR(D5=G20,D5="Hybride"),"Klopt","De ingevulde brandstofsoort klopt niet")))</f>
        <v/>
      </c>
      <c r="K20" s="2"/>
    </row>
    <row r="21" spans="1:11" ht="12.75" customHeight="1" x14ac:dyDescent="0.2">
      <c r="A21" s="1"/>
      <c r="B21" s="8"/>
      <c r="C21" s="8">
        <v>14</v>
      </c>
      <c r="D21" s="39" t="s">
        <v>81</v>
      </c>
      <c r="E21" s="39" t="s">
        <v>81</v>
      </c>
      <c r="G21" s="39" t="s">
        <v>81</v>
      </c>
      <c r="I21" s="8" t="str">
        <f t="shared" si="0"/>
        <v/>
      </c>
      <c r="J21" s="33" t="str">
        <f>IF(D21="_","",(IF(OR(D5=G21,D5="Hybride"),"Klopt","De ingevulde brandstofsoort klopt niet")))</f>
        <v/>
      </c>
      <c r="K21" s="2"/>
    </row>
    <row r="22" spans="1:11" ht="12.75" customHeight="1" x14ac:dyDescent="0.2">
      <c r="A22" s="1"/>
      <c r="B22" s="8"/>
      <c r="C22" s="8">
        <v>15</v>
      </c>
      <c r="D22" s="39" t="s">
        <v>81</v>
      </c>
      <c r="E22" s="39" t="s">
        <v>81</v>
      </c>
      <c r="F22" s="39" t="s">
        <v>445</v>
      </c>
      <c r="G22" s="39" t="s">
        <v>81</v>
      </c>
      <c r="I22" s="8" t="str">
        <f t="shared" si="0"/>
        <v/>
      </c>
      <c r="J22" s="33" t="str">
        <f>IF(D22="_","",(IF(OR(D5=G22,D5="Hybride"),"Klopt","De ingevulde brandstofsoort klopt niet")))</f>
        <v/>
      </c>
      <c r="K22" s="2"/>
    </row>
    <row r="23" spans="1:11" ht="12.75" customHeight="1" x14ac:dyDescent="0.2">
      <c r="A23" s="1"/>
      <c r="B23" s="8"/>
      <c r="C23" s="8">
        <v>16</v>
      </c>
      <c r="D23" s="39" t="s">
        <v>81</v>
      </c>
      <c r="E23" s="39" t="s">
        <v>81</v>
      </c>
      <c r="F23" s="39" t="s">
        <v>445</v>
      </c>
      <c r="G23" s="39" t="s">
        <v>81</v>
      </c>
      <c r="I23" s="8" t="str">
        <f t="shared" si="0"/>
        <v/>
      </c>
      <c r="J23" s="33" t="str">
        <f>IF(D23="_","",(IF(OR(D5=G23,D5="Hybride"),"Klopt","De ingevulde brandstofsoort klopt niet")))</f>
        <v/>
      </c>
      <c r="K23" s="2"/>
    </row>
    <row r="24" spans="1:11" ht="12.75" customHeight="1" x14ac:dyDescent="0.2">
      <c r="A24" s="1"/>
      <c r="B24" s="8"/>
      <c r="C24" s="8">
        <v>17</v>
      </c>
      <c r="D24" s="39" t="s">
        <v>81</v>
      </c>
      <c r="E24" s="39" t="s">
        <v>81</v>
      </c>
      <c r="F24" s="39" t="s">
        <v>445</v>
      </c>
      <c r="G24" s="39" t="s">
        <v>81</v>
      </c>
      <c r="I24" s="8" t="str">
        <f t="shared" si="0"/>
        <v/>
      </c>
      <c r="J24" s="33" t="str">
        <f>IF(D24="_","",(IF(OR(D5=G24,D5="Hybride"),"Klopt","De ingevulde brandstofsoort klopt niet")))</f>
        <v/>
      </c>
      <c r="K24" s="2"/>
    </row>
    <row r="25" spans="1:11" ht="12.75" customHeight="1" x14ac:dyDescent="0.2">
      <c r="A25" s="1"/>
      <c r="B25" s="8"/>
      <c r="C25" s="8">
        <v>18</v>
      </c>
      <c r="D25" s="39" t="s">
        <v>81</v>
      </c>
      <c r="E25" s="39" t="s">
        <v>81</v>
      </c>
      <c r="F25" s="39" t="s">
        <v>445</v>
      </c>
      <c r="G25" s="39" t="s">
        <v>81</v>
      </c>
      <c r="I25" s="8" t="str">
        <f t="shared" si="0"/>
        <v/>
      </c>
      <c r="J25" s="33" t="str">
        <f>IF(D25="_","",(IF(OR(D5=G25,D5="Hybride"),"Klopt","De ingevulde brandstofsoort klopt niet")))</f>
        <v/>
      </c>
      <c r="K25" s="2"/>
    </row>
    <row r="26" spans="1:11" ht="12.75" customHeight="1" x14ac:dyDescent="0.2">
      <c r="A26" s="1"/>
      <c r="B26" s="8"/>
      <c r="C26" s="8">
        <v>19</v>
      </c>
      <c r="D26" s="39" t="s">
        <v>81</v>
      </c>
      <c r="E26" s="39" t="s">
        <v>81</v>
      </c>
      <c r="F26" s="39" t="s">
        <v>445</v>
      </c>
      <c r="G26" s="39" t="s">
        <v>81</v>
      </c>
      <c r="I26" s="8" t="str">
        <f t="shared" si="0"/>
        <v/>
      </c>
      <c r="J26" s="33" t="str">
        <f>IF(D26="_","",(IF(OR(D5=G26,D5="Hybride"),"Klopt","De ingevulde brandstofsoort klopt niet")))</f>
        <v/>
      </c>
      <c r="K26" s="2"/>
    </row>
    <row r="27" spans="1:11" ht="12.75" customHeight="1" x14ac:dyDescent="0.2">
      <c r="A27" s="1"/>
      <c r="B27" s="8"/>
      <c r="C27" s="8">
        <v>20</v>
      </c>
      <c r="D27" s="39" t="s">
        <v>81</v>
      </c>
      <c r="E27" s="39" t="s">
        <v>81</v>
      </c>
      <c r="F27" s="39" t="s">
        <v>445</v>
      </c>
      <c r="G27" s="39" t="s">
        <v>81</v>
      </c>
      <c r="I27" s="8" t="str">
        <f t="shared" si="0"/>
        <v/>
      </c>
      <c r="J27" s="33" t="str">
        <f>IF(D27="_","",(IF(OR(D5=G27,D5="Hybride"),"Klopt","De ingevulde brandstofsoort klopt niet")))</f>
        <v/>
      </c>
      <c r="K27" s="2"/>
    </row>
    <row r="28" spans="1:11" ht="12.75" customHeight="1" x14ac:dyDescent="0.2">
      <c r="A28" s="1"/>
      <c r="B28" s="8"/>
      <c r="C28" s="8">
        <v>21</v>
      </c>
      <c r="D28" s="39" t="s">
        <v>81</v>
      </c>
      <c r="E28" s="39" t="s">
        <v>81</v>
      </c>
      <c r="F28" s="39" t="s">
        <v>445</v>
      </c>
      <c r="G28" s="39" t="s">
        <v>81</v>
      </c>
      <c r="I28" s="8" t="str">
        <f t="shared" si="0"/>
        <v/>
      </c>
      <c r="J28" s="33" t="str">
        <f>IF(D28="_","",(IF(OR(D5=G28,D5="Hybride"),"Klopt","De ingevulde brandstofsoort klopt niet")))</f>
        <v/>
      </c>
      <c r="K28" s="2"/>
    </row>
    <row r="29" spans="1:11" ht="12.75" customHeight="1" x14ac:dyDescent="0.2">
      <c r="A29" s="1"/>
      <c r="B29" s="8"/>
      <c r="C29" s="8">
        <v>22</v>
      </c>
      <c r="D29" s="39" t="s">
        <v>81</v>
      </c>
      <c r="E29" s="39" t="s">
        <v>81</v>
      </c>
      <c r="G29" s="39" t="s">
        <v>81</v>
      </c>
      <c r="I29" s="8" t="str">
        <f t="shared" si="0"/>
        <v/>
      </c>
      <c r="J29" s="33" t="str">
        <f>IF(D29="_","",(IF(OR(D5=G29,D5="Hybride"),"Klopt","De ingevulde brandstofsoort klopt niet")))</f>
        <v/>
      </c>
      <c r="K29" s="2"/>
    </row>
    <row r="30" spans="1:11" ht="12.75" customHeight="1" x14ac:dyDescent="0.2">
      <c r="A30" s="1"/>
      <c r="B30" s="8"/>
      <c r="C30" s="8">
        <v>23</v>
      </c>
      <c r="D30" s="39" t="s">
        <v>81</v>
      </c>
      <c r="E30" s="39" t="s">
        <v>81</v>
      </c>
      <c r="G30" s="39" t="s">
        <v>81</v>
      </c>
      <c r="I30" s="8" t="str">
        <f t="shared" si="0"/>
        <v/>
      </c>
      <c r="J30" s="33" t="str">
        <f>IF(D30="_","",(IF(OR(D5=G30,D5="Hybride"),"Klopt","De ingevulde brandstofsoort klopt niet")))</f>
        <v/>
      </c>
      <c r="K30" s="2"/>
    </row>
    <row r="31" spans="1:11" ht="12.75" customHeight="1" x14ac:dyDescent="0.2">
      <c r="A31" s="1"/>
      <c r="B31" s="8"/>
      <c r="C31" s="8">
        <v>24</v>
      </c>
      <c r="D31" s="39" t="s">
        <v>81</v>
      </c>
      <c r="E31" s="39" t="s">
        <v>81</v>
      </c>
      <c r="G31" s="39" t="s">
        <v>81</v>
      </c>
      <c r="I31" s="8" t="str">
        <f t="shared" si="0"/>
        <v/>
      </c>
      <c r="J31" s="33" t="str">
        <f>IF(D31="_","",(IF(OR(D5=G31,D5="Hybride"),"Klopt","De ingevulde brandstofsoort klopt niet")))</f>
        <v/>
      </c>
      <c r="K31" s="2"/>
    </row>
    <row r="32" spans="1:11" ht="12.75" customHeight="1" x14ac:dyDescent="0.2">
      <c r="A32" s="1"/>
      <c r="B32" s="8"/>
      <c r="C32" s="8">
        <v>25</v>
      </c>
      <c r="D32" s="39" t="s">
        <v>81</v>
      </c>
      <c r="E32" s="39" t="s">
        <v>81</v>
      </c>
      <c r="G32" s="39" t="s">
        <v>81</v>
      </c>
      <c r="I32" s="8" t="str">
        <f t="shared" si="0"/>
        <v/>
      </c>
      <c r="J32" s="33" t="str">
        <f>IF(D32="_","",(IF(OR(D5=G32,D5="Hybride"),"Klopt","De ingevulde brandstofsoort klopt niet")))</f>
        <v/>
      </c>
      <c r="K32" s="2"/>
    </row>
    <row r="33" spans="1:11" ht="12.75" customHeight="1" x14ac:dyDescent="0.2">
      <c r="A33" s="1"/>
      <c r="B33" s="8"/>
      <c r="C33" s="8">
        <v>26</v>
      </c>
      <c r="D33" s="39" t="s">
        <v>81</v>
      </c>
      <c r="E33" s="39" t="s">
        <v>81</v>
      </c>
      <c r="G33" s="39" t="s">
        <v>81</v>
      </c>
      <c r="I33" s="8" t="str">
        <f t="shared" si="0"/>
        <v/>
      </c>
      <c r="J33" s="33" t="str">
        <f>IF(D33="_","",(IF(OR(D5=G33,D5="Hybride"),"Klopt","De ingevulde brandstofsoort klopt niet")))</f>
        <v/>
      </c>
      <c r="K33" s="2"/>
    </row>
    <row r="34" spans="1:11" ht="12.75" customHeight="1" x14ac:dyDescent="0.2">
      <c r="A34" s="1"/>
      <c r="B34" s="8"/>
      <c r="C34" s="8">
        <v>27</v>
      </c>
      <c r="D34" s="39" t="s">
        <v>81</v>
      </c>
      <c r="E34" s="39" t="s">
        <v>81</v>
      </c>
      <c r="G34" s="39" t="s">
        <v>81</v>
      </c>
      <c r="I34" s="8" t="str">
        <f t="shared" si="0"/>
        <v/>
      </c>
      <c r="J34" s="33" t="str">
        <f>IF(D34="_","",(IF(OR(D5=G34,D5="Hybride"),"Klopt","De ingevulde brandstofsoort klopt niet")))</f>
        <v/>
      </c>
      <c r="K34" s="2"/>
    </row>
    <row r="35" spans="1:11" ht="12.75" customHeight="1" x14ac:dyDescent="0.2">
      <c r="A35" s="1"/>
      <c r="B35" s="8"/>
      <c r="C35" s="8">
        <v>28</v>
      </c>
      <c r="D35" s="39" t="s">
        <v>81</v>
      </c>
      <c r="E35" s="39" t="s">
        <v>81</v>
      </c>
      <c r="G35" s="39" t="s">
        <v>81</v>
      </c>
      <c r="I35" s="8" t="str">
        <f t="shared" si="0"/>
        <v/>
      </c>
      <c r="J35" s="33" t="str">
        <f>IF(D35="_","",(IF(OR(D5=G35,D5="Hybride"),"Klopt","De ingevulde brandstofsoort klopt niet")))</f>
        <v/>
      </c>
      <c r="K35" s="2"/>
    </row>
    <row r="36" spans="1:11" ht="12.75" customHeight="1" x14ac:dyDescent="0.2">
      <c r="A36" s="1"/>
      <c r="B36" s="8"/>
      <c r="C36" s="8">
        <v>29</v>
      </c>
      <c r="D36" s="39" t="s">
        <v>81</v>
      </c>
      <c r="E36" s="39" t="s">
        <v>81</v>
      </c>
      <c r="G36" s="39" t="s">
        <v>81</v>
      </c>
      <c r="I36" s="8" t="str">
        <f t="shared" si="0"/>
        <v/>
      </c>
      <c r="J36" s="33" t="str">
        <f>IF(D36="_","",(IF(OR(D5=G36,D5="Hybride"),"Klopt","De ingevulde brandstofsoort klopt niet")))</f>
        <v/>
      </c>
      <c r="K36" s="2"/>
    </row>
    <row r="37" spans="1:11" ht="12.75" customHeight="1" x14ac:dyDescent="0.2">
      <c r="A37" s="1"/>
      <c r="B37" s="8"/>
      <c r="C37" s="8">
        <v>30</v>
      </c>
      <c r="D37" s="39" t="s">
        <v>81</v>
      </c>
      <c r="E37" s="39" t="s">
        <v>81</v>
      </c>
      <c r="F37" s="38"/>
      <c r="G37" s="39" t="s">
        <v>81</v>
      </c>
      <c r="H37" s="38"/>
      <c r="I37" s="8" t="str">
        <f t="shared" si="0"/>
        <v/>
      </c>
      <c r="J37" s="33" t="str">
        <f>IF(D37="_","",(IF(OR(D5=G37,D5="Hybride"),"Klopt","De ingevulde brandstofsoort klopt niet")))</f>
        <v/>
      </c>
      <c r="K37" s="2"/>
    </row>
    <row r="38" spans="1:11" ht="12.75" customHeight="1" x14ac:dyDescent="0.2">
      <c r="A38" s="1"/>
      <c r="B38" s="8"/>
      <c r="C38" s="8"/>
      <c r="D38" s="7" t="s">
        <v>432</v>
      </c>
      <c r="E38" s="7"/>
      <c r="F38" s="7">
        <f>SUM(F9:F28)</f>
        <v>0</v>
      </c>
      <c r="G38" s="8"/>
      <c r="H38" s="8"/>
      <c r="I38" s="8"/>
      <c r="J38" s="33"/>
      <c r="K38" s="2"/>
    </row>
    <row r="39" spans="1:11" ht="12.75" customHeight="1" x14ac:dyDescent="0.2">
      <c r="A39" s="1"/>
      <c r="B39" s="8"/>
      <c r="C39" s="8"/>
      <c r="D39" s="8"/>
      <c r="E39" s="8"/>
      <c r="F39" s="8"/>
      <c r="G39" s="8"/>
      <c r="H39" s="8"/>
      <c r="I39" s="8"/>
      <c r="J39" s="33"/>
      <c r="K39" s="2"/>
    </row>
    <row r="40" spans="1:11" ht="12.75" customHeight="1" x14ac:dyDescent="0.2">
      <c r="A40" s="2"/>
      <c r="B40" s="2"/>
      <c r="C40" s="2"/>
      <c r="D40" s="2"/>
      <c r="E40" s="2"/>
      <c r="F40" s="2"/>
      <c r="G40" s="2"/>
      <c r="H40" s="2"/>
      <c r="I40" s="2"/>
      <c r="J40" s="65"/>
      <c r="K40" s="2"/>
    </row>
    <row r="41" spans="1:11" ht="12.75" customHeight="1" x14ac:dyDescent="0.2">
      <c r="A41" s="2"/>
      <c r="B41" s="2"/>
      <c r="C41" s="2"/>
      <c r="D41" s="2"/>
      <c r="E41" s="2"/>
      <c r="F41" s="2"/>
      <c r="G41" s="2"/>
      <c r="H41" s="2"/>
      <c r="I41" s="2"/>
      <c r="J41" s="65"/>
      <c r="K41" s="2"/>
    </row>
    <row r="42" spans="1:11" ht="12.75" customHeight="1" x14ac:dyDescent="0.2">
      <c r="A42" s="2"/>
      <c r="B42" s="8"/>
      <c r="C42" s="7" t="s">
        <v>209</v>
      </c>
      <c r="D42" s="7" t="s">
        <v>210</v>
      </c>
      <c r="E42" s="7"/>
      <c r="F42" s="7"/>
      <c r="G42" s="7"/>
      <c r="H42" s="7" t="s">
        <v>211</v>
      </c>
      <c r="I42" s="7"/>
      <c r="J42" s="2"/>
      <c r="K42" s="2"/>
    </row>
    <row r="43" spans="1:11" ht="12.75" customHeight="1" x14ac:dyDescent="0.2">
      <c r="A43" s="2"/>
      <c r="B43" s="8"/>
      <c r="C43" s="40" t="s">
        <v>212</v>
      </c>
      <c r="D43" s="40" t="s">
        <v>213</v>
      </c>
      <c r="E43" s="40"/>
      <c r="F43" s="40"/>
      <c r="G43" s="40"/>
      <c r="H43" s="41" t="s">
        <v>214</v>
      </c>
      <c r="I43" s="8"/>
      <c r="J43" s="2"/>
      <c r="K43" s="2"/>
    </row>
    <row r="44" spans="1:11" ht="12.75" customHeight="1" x14ac:dyDescent="0.2">
      <c r="A44" s="2"/>
      <c r="B44" s="8"/>
      <c r="C44" s="40" t="s">
        <v>212</v>
      </c>
      <c r="D44" s="40" t="s">
        <v>215</v>
      </c>
      <c r="E44" s="40"/>
      <c r="F44" s="40"/>
      <c r="G44" s="40"/>
      <c r="H44" s="41" t="s">
        <v>216</v>
      </c>
      <c r="I44" s="8"/>
      <c r="J44" s="2"/>
      <c r="K44" s="2"/>
    </row>
    <row r="45" spans="1:11" ht="12.75" customHeight="1" x14ac:dyDescent="0.2">
      <c r="A45" s="2"/>
      <c r="B45" s="8"/>
      <c r="C45" s="40" t="s">
        <v>212</v>
      </c>
      <c r="D45" s="40" t="s">
        <v>217</v>
      </c>
      <c r="E45" s="40"/>
      <c r="F45" s="40"/>
      <c r="G45" s="40"/>
      <c r="H45" s="41" t="s">
        <v>218</v>
      </c>
      <c r="I45" s="8"/>
      <c r="J45" s="2"/>
      <c r="K45" s="2"/>
    </row>
    <row r="46" spans="1:11" ht="12.75" customHeight="1" x14ac:dyDescent="0.2">
      <c r="A46" s="2"/>
      <c r="B46" s="8"/>
      <c r="C46" s="40" t="s">
        <v>212</v>
      </c>
      <c r="D46" s="40" t="s">
        <v>219</v>
      </c>
      <c r="E46" s="40"/>
      <c r="F46" s="40"/>
      <c r="G46" s="40"/>
      <c r="H46" s="41" t="s">
        <v>220</v>
      </c>
      <c r="I46" s="8"/>
      <c r="J46" s="2"/>
      <c r="K46" s="2"/>
    </row>
    <row r="47" spans="1:11" ht="12.75" customHeight="1" x14ac:dyDescent="0.2">
      <c r="A47" s="2"/>
      <c r="B47" s="8"/>
      <c r="C47" s="40" t="s">
        <v>212</v>
      </c>
      <c r="D47" s="40" t="s">
        <v>221</v>
      </c>
      <c r="E47" s="40"/>
      <c r="F47" s="40"/>
      <c r="G47" s="40"/>
      <c r="H47" s="41" t="s">
        <v>222</v>
      </c>
      <c r="I47" s="8"/>
      <c r="J47" s="2"/>
      <c r="K47" s="2"/>
    </row>
    <row r="48" spans="1:11" ht="12.75" customHeight="1" x14ac:dyDescent="0.2">
      <c r="A48" s="2"/>
      <c r="B48" s="8"/>
      <c r="C48" s="40" t="s">
        <v>212</v>
      </c>
      <c r="D48" s="40" t="s">
        <v>223</v>
      </c>
      <c r="E48" s="40"/>
      <c r="F48" s="40"/>
      <c r="G48" s="40"/>
      <c r="H48" s="41" t="s">
        <v>224</v>
      </c>
      <c r="I48" s="8"/>
      <c r="J48" s="2"/>
      <c r="K48" s="2"/>
    </row>
    <row r="49" spans="1:11" ht="12.75" customHeight="1" x14ac:dyDescent="0.2">
      <c r="A49" s="2"/>
      <c r="B49" s="8"/>
      <c r="C49" s="40" t="s">
        <v>212</v>
      </c>
      <c r="D49" s="28" t="s">
        <v>225</v>
      </c>
      <c r="E49" s="28"/>
      <c r="F49" s="28"/>
      <c r="G49" s="40"/>
      <c r="H49" s="41" t="s">
        <v>226</v>
      </c>
      <c r="I49" s="8"/>
      <c r="J49" s="2"/>
      <c r="K49" s="2"/>
    </row>
    <row r="50" spans="1:11" ht="12.75" customHeight="1" x14ac:dyDescent="0.2">
      <c r="A50" s="2"/>
      <c r="B50" s="8"/>
      <c r="C50" s="42"/>
      <c r="D50" s="42"/>
      <c r="E50" s="43"/>
      <c r="F50" s="44"/>
      <c r="G50" s="44"/>
      <c r="H50" s="40"/>
      <c r="I50" s="8"/>
      <c r="J50" s="2"/>
      <c r="K50" s="2"/>
    </row>
    <row r="51" spans="1:11" ht="12.75" customHeight="1" x14ac:dyDescent="0.2">
      <c r="A51" s="2"/>
      <c r="B51" s="8"/>
      <c r="C51" s="40" t="s">
        <v>213</v>
      </c>
      <c r="D51" s="18" t="s">
        <v>215</v>
      </c>
      <c r="E51" s="18"/>
      <c r="F51" s="18"/>
      <c r="G51" s="40"/>
      <c r="H51" s="41" t="s">
        <v>227</v>
      </c>
      <c r="I51" s="8"/>
      <c r="J51" s="2"/>
      <c r="K51" s="2"/>
    </row>
    <row r="52" spans="1:11" ht="12.75" customHeight="1" x14ac:dyDescent="0.2">
      <c r="A52" s="2"/>
      <c r="B52" s="8"/>
      <c r="C52" s="40" t="s">
        <v>213</v>
      </c>
      <c r="D52" s="40" t="s">
        <v>217</v>
      </c>
      <c r="E52" s="40"/>
      <c r="F52" s="40"/>
      <c r="G52" s="40"/>
      <c r="H52" s="41" t="s">
        <v>228</v>
      </c>
      <c r="I52" s="8"/>
      <c r="J52" s="2"/>
      <c r="K52" s="2"/>
    </row>
    <row r="53" spans="1:11" ht="12.75" customHeight="1" x14ac:dyDescent="0.2">
      <c r="A53" s="2"/>
      <c r="B53" s="8"/>
      <c r="C53" s="40" t="s">
        <v>213</v>
      </c>
      <c r="D53" s="40" t="s">
        <v>219</v>
      </c>
      <c r="E53" s="40"/>
      <c r="F53" s="40"/>
      <c r="G53" s="40"/>
      <c r="H53" s="41" t="s">
        <v>229</v>
      </c>
      <c r="I53" s="8"/>
      <c r="J53" s="2"/>
      <c r="K53" s="2"/>
    </row>
    <row r="54" spans="1:11" ht="12.75" customHeight="1" x14ac:dyDescent="0.2">
      <c r="A54" s="2"/>
      <c r="B54" s="8"/>
      <c r="C54" s="40" t="s">
        <v>213</v>
      </c>
      <c r="D54" s="40" t="s">
        <v>221</v>
      </c>
      <c r="E54" s="40"/>
      <c r="F54" s="40"/>
      <c r="G54" s="40"/>
      <c r="H54" s="41" t="s">
        <v>230</v>
      </c>
      <c r="I54" s="8"/>
      <c r="J54" s="2"/>
      <c r="K54" s="2"/>
    </row>
    <row r="55" spans="1:11" ht="12.75" customHeight="1" x14ac:dyDescent="0.2">
      <c r="A55" s="2"/>
      <c r="B55" s="8"/>
      <c r="C55" s="40" t="s">
        <v>213</v>
      </c>
      <c r="D55" s="40" t="s">
        <v>223</v>
      </c>
      <c r="E55" s="40"/>
      <c r="F55" s="40"/>
      <c r="G55" s="40"/>
      <c r="H55" s="41" t="s">
        <v>231</v>
      </c>
      <c r="I55" s="8"/>
      <c r="J55" s="2"/>
      <c r="K55" s="2"/>
    </row>
    <row r="56" spans="1:11" ht="12.75" customHeight="1" x14ac:dyDescent="0.2">
      <c r="A56" s="2"/>
      <c r="B56" s="8"/>
      <c r="C56" s="40" t="s">
        <v>213</v>
      </c>
      <c r="D56" s="40" t="s">
        <v>225</v>
      </c>
      <c r="E56" s="40"/>
      <c r="F56" s="40"/>
      <c r="G56" s="40"/>
      <c r="H56" s="41" t="s">
        <v>232</v>
      </c>
      <c r="I56" s="8"/>
      <c r="J56" s="2"/>
      <c r="K56" s="2"/>
    </row>
    <row r="57" spans="1:11" ht="12.75" customHeight="1" x14ac:dyDescent="0.2">
      <c r="A57" s="2"/>
      <c r="B57" s="8"/>
      <c r="C57" s="40"/>
      <c r="D57" s="40"/>
      <c r="E57" s="40"/>
      <c r="F57" s="40"/>
      <c r="G57" s="40"/>
      <c r="H57" s="40"/>
      <c r="I57" s="8"/>
      <c r="J57" s="2"/>
      <c r="K57" s="2"/>
    </row>
    <row r="58" spans="1:11" ht="12.75" customHeight="1" x14ac:dyDescent="0.2">
      <c r="A58" s="2"/>
      <c r="B58" s="8"/>
      <c r="C58" s="40" t="s">
        <v>215</v>
      </c>
      <c r="D58" s="40" t="s">
        <v>217</v>
      </c>
      <c r="E58" s="40"/>
      <c r="F58" s="40"/>
      <c r="G58" s="40"/>
      <c r="H58" s="41" t="s">
        <v>233</v>
      </c>
      <c r="I58" s="8"/>
      <c r="J58" s="2"/>
      <c r="K58" s="2"/>
    </row>
    <row r="59" spans="1:11" ht="12.75" customHeight="1" x14ac:dyDescent="0.2">
      <c r="A59" s="2"/>
      <c r="B59" s="8"/>
      <c r="C59" s="40" t="s">
        <v>215</v>
      </c>
      <c r="D59" s="40" t="s">
        <v>219</v>
      </c>
      <c r="E59" s="40"/>
      <c r="F59" s="40"/>
      <c r="G59" s="40"/>
      <c r="H59" s="41" t="s">
        <v>234</v>
      </c>
      <c r="I59" s="8"/>
      <c r="J59" s="2"/>
      <c r="K59" s="2"/>
    </row>
    <row r="60" spans="1:11" ht="12.75" customHeight="1" x14ac:dyDescent="0.2">
      <c r="A60" s="2"/>
      <c r="B60" s="8"/>
      <c r="C60" s="40" t="s">
        <v>215</v>
      </c>
      <c r="D60" s="40" t="s">
        <v>221</v>
      </c>
      <c r="E60" s="40"/>
      <c r="F60" s="40"/>
      <c r="G60" s="40"/>
      <c r="H60" s="41" t="s">
        <v>235</v>
      </c>
      <c r="I60" s="8"/>
      <c r="J60" s="2"/>
      <c r="K60" s="2"/>
    </row>
    <row r="61" spans="1:11" ht="12.75" customHeight="1" x14ac:dyDescent="0.2">
      <c r="A61" s="2"/>
      <c r="B61" s="8"/>
      <c r="C61" s="40" t="s">
        <v>215</v>
      </c>
      <c r="D61" s="40" t="s">
        <v>223</v>
      </c>
      <c r="E61" s="40"/>
      <c r="F61" s="40"/>
      <c r="G61" s="40"/>
      <c r="H61" s="41" t="s">
        <v>236</v>
      </c>
      <c r="I61" s="8"/>
      <c r="J61" s="2"/>
      <c r="K61" s="2"/>
    </row>
    <row r="62" spans="1:11" ht="12.75" customHeight="1" x14ac:dyDescent="0.2">
      <c r="A62" s="2"/>
      <c r="B62" s="8"/>
      <c r="C62" s="40" t="s">
        <v>215</v>
      </c>
      <c r="D62" s="40" t="s">
        <v>225</v>
      </c>
      <c r="E62" s="40"/>
      <c r="F62" s="40"/>
      <c r="G62" s="40"/>
      <c r="H62" s="41" t="s">
        <v>237</v>
      </c>
      <c r="I62" s="8"/>
      <c r="J62" s="2"/>
      <c r="K62" s="2"/>
    </row>
    <row r="63" spans="1:11" ht="12.75" customHeight="1" x14ac:dyDescent="0.2">
      <c r="A63" s="2"/>
      <c r="B63" s="8"/>
      <c r="C63" s="40"/>
      <c r="D63" s="40"/>
      <c r="E63" s="40"/>
      <c r="F63" s="40"/>
      <c r="G63" s="40"/>
      <c r="H63" s="40"/>
      <c r="I63" s="8"/>
      <c r="J63" s="2"/>
      <c r="K63" s="2"/>
    </row>
    <row r="64" spans="1:11" ht="12.75" customHeight="1" x14ac:dyDescent="0.2">
      <c r="A64" s="2"/>
      <c r="B64" s="8"/>
      <c r="C64" s="40" t="s">
        <v>217</v>
      </c>
      <c r="D64" s="40" t="s">
        <v>219</v>
      </c>
      <c r="E64" s="40"/>
      <c r="F64" s="40"/>
      <c r="G64" s="40"/>
      <c r="H64" s="41" t="s">
        <v>238</v>
      </c>
      <c r="I64" s="8"/>
      <c r="J64" s="2"/>
      <c r="K64" s="2"/>
    </row>
    <row r="65" spans="1:11" ht="12.75" customHeight="1" x14ac:dyDescent="0.2">
      <c r="A65" s="2"/>
      <c r="B65" s="8"/>
      <c r="C65" s="40" t="s">
        <v>217</v>
      </c>
      <c r="D65" s="40" t="s">
        <v>221</v>
      </c>
      <c r="E65" s="40"/>
      <c r="F65" s="40"/>
      <c r="G65" s="40"/>
      <c r="H65" s="41" t="s">
        <v>239</v>
      </c>
      <c r="I65" s="8"/>
      <c r="J65" s="2"/>
      <c r="K65" s="2"/>
    </row>
    <row r="66" spans="1:11" ht="12.75" customHeight="1" x14ac:dyDescent="0.2">
      <c r="A66" s="2"/>
      <c r="B66" s="8"/>
      <c r="C66" s="40" t="s">
        <v>217</v>
      </c>
      <c r="D66" s="40" t="s">
        <v>223</v>
      </c>
      <c r="E66" s="40"/>
      <c r="F66" s="40"/>
      <c r="G66" s="40"/>
      <c r="H66" s="41" t="s">
        <v>240</v>
      </c>
      <c r="I66" s="8"/>
      <c r="J66" s="2"/>
      <c r="K66" s="2"/>
    </row>
    <row r="67" spans="1:11" ht="12.75" customHeight="1" x14ac:dyDescent="0.2">
      <c r="A67" s="2"/>
      <c r="B67" s="8"/>
      <c r="C67" s="40" t="s">
        <v>217</v>
      </c>
      <c r="D67" s="40" t="s">
        <v>225</v>
      </c>
      <c r="E67" s="40"/>
      <c r="F67" s="40"/>
      <c r="G67" s="40"/>
      <c r="H67" s="41" t="s">
        <v>241</v>
      </c>
      <c r="I67" s="8"/>
      <c r="J67" s="2"/>
      <c r="K67" s="2"/>
    </row>
    <row r="68" spans="1:11" ht="12.75" customHeight="1" x14ac:dyDescent="0.2">
      <c r="A68" s="2"/>
      <c r="B68" s="8"/>
      <c r="C68" s="40"/>
      <c r="D68" s="40"/>
      <c r="E68" s="40"/>
      <c r="F68" s="40"/>
      <c r="G68" s="40"/>
      <c r="H68" s="40"/>
      <c r="I68" s="8"/>
      <c r="J68" s="2"/>
      <c r="K68" s="2"/>
    </row>
    <row r="69" spans="1:11" ht="12.75" customHeight="1" x14ac:dyDescent="0.2">
      <c r="A69" s="2"/>
      <c r="B69" s="8"/>
      <c r="C69" s="40" t="s">
        <v>219</v>
      </c>
      <c r="D69" s="40" t="s">
        <v>221</v>
      </c>
      <c r="E69" s="40"/>
      <c r="F69" s="40"/>
      <c r="G69" s="40"/>
      <c r="H69" s="41" t="s">
        <v>242</v>
      </c>
      <c r="I69" s="8"/>
      <c r="J69" s="2"/>
      <c r="K69" s="2"/>
    </row>
    <row r="70" spans="1:11" ht="12.75" customHeight="1" x14ac:dyDescent="0.2">
      <c r="A70" s="2"/>
      <c r="B70" s="8"/>
      <c r="C70" s="40" t="s">
        <v>219</v>
      </c>
      <c r="D70" s="40" t="s">
        <v>223</v>
      </c>
      <c r="E70" s="40"/>
      <c r="F70" s="40"/>
      <c r="G70" s="40"/>
      <c r="H70" s="41" t="s">
        <v>243</v>
      </c>
      <c r="I70" s="8"/>
      <c r="J70" s="2"/>
      <c r="K70" s="2"/>
    </row>
    <row r="71" spans="1:11" ht="12.75" customHeight="1" x14ac:dyDescent="0.2">
      <c r="A71" s="2"/>
      <c r="B71" s="8"/>
      <c r="C71" s="40" t="s">
        <v>219</v>
      </c>
      <c r="D71" s="40" t="s">
        <v>225</v>
      </c>
      <c r="E71" s="40"/>
      <c r="F71" s="40"/>
      <c r="G71" s="40"/>
      <c r="H71" s="41" t="s">
        <v>244</v>
      </c>
      <c r="I71" s="8"/>
      <c r="J71" s="2"/>
      <c r="K71" s="2"/>
    </row>
    <row r="72" spans="1:11" ht="12.75" customHeight="1" x14ac:dyDescent="0.2">
      <c r="A72" s="2"/>
      <c r="B72" s="8"/>
      <c r="C72" s="40"/>
      <c r="D72" s="40"/>
      <c r="E72" s="40"/>
      <c r="F72" s="40"/>
      <c r="G72" s="40"/>
      <c r="H72" s="40"/>
      <c r="I72" s="8"/>
      <c r="J72" s="2"/>
      <c r="K72" s="2"/>
    </row>
    <row r="73" spans="1:11" ht="12.75" customHeight="1" x14ac:dyDescent="0.2">
      <c r="A73" s="2"/>
      <c r="B73" s="8"/>
      <c r="C73" s="40" t="s">
        <v>221</v>
      </c>
      <c r="D73" s="40" t="s">
        <v>223</v>
      </c>
      <c r="E73" s="40"/>
      <c r="F73" s="40"/>
      <c r="G73" s="40"/>
      <c r="H73" s="41" t="s">
        <v>245</v>
      </c>
      <c r="I73" s="8"/>
      <c r="J73" s="2"/>
      <c r="K73" s="2"/>
    </row>
    <row r="74" spans="1:11" ht="12.75" customHeight="1" x14ac:dyDescent="0.2">
      <c r="A74" s="2"/>
      <c r="B74" s="8"/>
      <c r="C74" s="40" t="s">
        <v>221</v>
      </c>
      <c r="D74" s="40" t="s">
        <v>225</v>
      </c>
      <c r="E74" s="40"/>
      <c r="F74" s="40"/>
      <c r="G74" s="40"/>
      <c r="H74" s="41" t="s">
        <v>246</v>
      </c>
      <c r="I74" s="8"/>
      <c r="J74" s="2"/>
      <c r="K74" s="2"/>
    </row>
    <row r="75" spans="1:11" ht="12.75" customHeight="1" x14ac:dyDescent="0.2">
      <c r="A75" s="2"/>
      <c r="B75" s="8"/>
      <c r="C75" s="40"/>
      <c r="D75" s="40"/>
      <c r="E75" s="40"/>
      <c r="F75" s="40"/>
      <c r="G75" s="40"/>
      <c r="H75" s="40"/>
      <c r="I75" s="8"/>
      <c r="J75" s="2"/>
      <c r="K75" s="2"/>
    </row>
    <row r="76" spans="1:11" ht="12.75" customHeight="1" x14ac:dyDescent="0.2">
      <c r="A76" s="2"/>
      <c r="B76" s="8"/>
      <c r="C76" s="40" t="s">
        <v>223</v>
      </c>
      <c r="D76" s="40" t="s">
        <v>225</v>
      </c>
      <c r="E76" s="40"/>
      <c r="F76" s="40"/>
      <c r="G76" s="40"/>
      <c r="H76" s="41" t="s">
        <v>247</v>
      </c>
      <c r="I76" s="8"/>
      <c r="J76" s="2"/>
      <c r="K76" s="2"/>
    </row>
    <row r="77" spans="1:11" ht="12.75" customHeight="1" x14ac:dyDescent="0.2">
      <c r="A77" s="2"/>
      <c r="B77" s="8"/>
      <c r="C77" s="8"/>
      <c r="D77" s="8"/>
      <c r="E77" s="8"/>
      <c r="F77" s="8"/>
      <c r="G77" s="8"/>
      <c r="H77" s="8"/>
      <c r="I77" s="8"/>
      <c r="J77" s="2"/>
      <c r="K77" s="2"/>
    </row>
    <row r="78" spans="1:11" ht="12.75" customHeight="1" x14ac:dyDescent="0.2">
      <c r="A78" s="2"/>
      <c r="B78" s="8"/>
      <c r="C78" s="8" t="s">
        <v>248</v>
      </c>
      <c r="D78" s="8"/>
      <c r="E78" s="8"/>
      <c r="F78" s="8"/>
      <c r="G78" s="8"/>
      <c r="H78" s="8"/>
      <c r="I78" s="8"/>
      <c r="J78" s="2"/>
      <c r="K78" s="2"/>
    </row>
    <row r="79" spans="1:11" ht="12.75" customHeight="1" x14ac:dyDescent="0.2">
      <c r="A79" s="2"/>
      <c r="B79" s="8"/>
      <c r="C79" s="8"/>
      <c r="D79" s="8"/>
      <c r="E79" s="8"/>
      <c r="F79" s="8"/>
      <c r="G79" s="8"/>
      <c r="H79" s="8"/>
      <c r="I79" s="8"/>
      <c r="J79" s="2"/>
      <c r="K79" s="2"/>
    </row>
    <row r="80" spans="1:11" ht="12.75" customHeight="1" x14ac:dyDescent="0.2">
      <c r="A80" s="2"/>
      <c r="B80" s="2"/>
      <c r="C80" s="2"/>
      <c r="D80" s="2"/>
      <c r="E80" s="2"/>
      <c r="F80" s="2"/>
      <c r="G80" s="2"/>
      <c r="H80" s="2"/>
      <c r="I80" s="2"/>
      <c r="J80" s="2"/>
      <c r="K80" s="2"/>
    </row>
    <row r="81" spans="1:4" ht="12.75" customHeight="1" x14ac:dyDescent="0.2">
      <c r="A81" s="2"/>
      <c r="B81" s="2"/>
      <c r="C81" s="2"/>
      <c r="D81" s="2"/>
    </row>
    <row r="82" spans="1:4" ht="12.75" customHeight="1" x14ac:dyDescent="0.2">
      <c r="A82" s="2"/>
      <c r="B82" s="2" t="s">
        <v>433</v>
      </c>
      <c r="C82" s="2"/>
      <c r="D82" s="2"/>
    </row>
    <row r="83" spans="1:4" ht="12.75" customHeight="1" x14ac:dyDescent="0.2">
      <c r="A83" s="2"/>
      <c r="B83" s="62" t="s">
        <v>81</v>
      </c>
      <c r="D83" s="2"/>
    </row>
    <row r="84" spans="1:4" ht="12.75" customHeight="1" x14ac:dyDescent="0.2">
      <c r="A84" s="2"/>
      <c r="B84" s="62" t="s">
        <v>426</v>
      </c>
      <c r="D84" s="2"/>
    </row>
    <row r="85" spans="1:4" ht="12.75" customHeight="1" x14ac:dyDescent="0.2">
      <c r="A85" s="2"/>
      <c r="B85" s="62" t="s">
        <v>434</v>
      </c>
      <c r="D85" s="2"/>
    </row>
    <row r="86" spans="1:4" ht="12.75" customHeight="1" x14ac:dyDescent="0.2">
      <c r="A86" s="2"/>
      <c r="B86" s="62" t="s">
        <v>435</v>
      </c>
      <c r="D86" s="2"/>
    </row>
    <row r="87" spans="1:4" ht="12.75" customHeight="1" x14ac:dyDescent="0.2">
      <c r="A87" s="2"/>
      <c r="B87" s="62" t="s">
        <v>436</v>
      </c>
      <c r="D87" s="2"/>
    </row>
    <row r="88" spans="1:4" ht="12.75" customHeight="1" x14ac:dyDescent="0.2">
      <c r="A88" s="2"/>
      <c r="B88" s="62" t="s">
        <v>429</v>
      </c>
      <c r="D88" s="2"/>
    </row>
    <row r="89" spans="1:4" ht="12.75" customHeight="1" x14ac:dyDescent="0.2">
      <c r="A89" s="2"/>
      <c r="B89" s="62" t="s">
        <v>437</v>
      </c>
      <c r="D89" s="2"/>
    </row>
    <row r="90" spans="1:4" ht="12.75" customHeight="1" x14ac:dyDescent="0.2">
      <c r="A90" s="2"/>
      <c r="B90" s="62" t="s">
        <v>438</v>
      </c>
      <c r="D90" s="2"/>
    </row>
    <row r="91" spans="1:4" ht="12.75" customHeight="1" x14ac:dyDescent="0.2">
      <c r="A91" s="2"/>
      <c r="B91" s="62" t="s">
        <v>428</v>
      </c>
      <c r="D91" s="2"/>
    </row>
    <row r="92" spans="1:4" ht="12.75" customHeight="1" x14ac:dyDescent="0.2">
      <c r="A92" s="2"/>
      <c r="B92" s="62" t="s">
        <v>439</v>
      </c>
      <c r="D92" s="2"/>
    </row>
    <row r="93" spans="1:4" ht="12.75" customHeight="1" x14ac:dyDescent="0.2">
      <c r="A93" s="2"/>
      <c r="B93" s="62" t="s">
        <v>440</v>
      </c>
      <c r="D93" s="2"/>
    </row>
    <row r="94" spans="1:4" ht="12.75" customHeight="1" x14ac:dyDescent="0.2">
      <c r="A94" s="2"/>
      <c r="B94" s="62" t="s">
        <v>441</v>
      </c>
      <c r="D94" s="2"/>
    </row>
    <row r="95" spans="1:4" ht="12.75" customHeight="1" x14ac:dyDescent="0.2">
      <c r="A95" s="2"/>
      <c r="B95" s="62" t="s">
        <v>430</v>
      </c>
      <c r="D95" s="2"/>
    </row>
    <row r="96" spans="1:4" ht="12.75" customHeight="1" x14ac:dyDescent="0.2">
      <c r="A96" s="2"/>
      <c r="B96" s="62" t="s">
        <v>442</v>
      </c>
      <c r="D96" s="2"/>
    </row>
    <row r="97" spans="1:4" ht="12.75" customHeight="1" x14ac:dyDescent="0.2">
      <c r="A97" s="2"/>
      <c r="B97" s="62" t="s">
        <v>443</v>
      </c>
      <c r="D97" s="2"/>
    </row>
    <row r="98" spans="1:4" ht="12.75" customHeight="1" x14ac:dyDescent="0.2">
      <c r="A98" s="2"/>
      <c r="B98" s="62" t="s">
        <v>198</v>
      </c>
      <c r="D98" s="2"/>
    </row>
    <row r="99" spans="1:4" ht="12.75" customHeight="1" x14ac:dyDescent="0.2">
      <c r="A99" s="2"/>
      <c r="B99" s="2"/>
      <c r="C99" s="2"/>
      <c r="D99" s="2"/>
    </row>
    <row r="100" spans="1:4" ht="12.75" customHeight="1" x14ac:dyDescent="0.2"/>
    <row r="101" spans="1:4" ht="12.75" customHeight="1" x14ac:dyDescent="0.2"/>
    <row r="102" spans="1:4" ht="12.75" customHeight="1" x14ac:dyDescent="0.2"/>
    <row r="103" spans="1:4" ht="12.75" customHeight="1" x14ac:dyDescent="0.2"/>
    <row r="104" spans="1:4" ht="12.75" customHeight="1" x14ac:dyDescent="0.2"/>
    <row r="105" spans="1:4" ht="12.75" customHeight="1" x14ac:dyDescent="0.2"/>
    <row r="106" spans="1:4" ht="12.75" customHeight="1" x14ac:dyDescent="0.2"/>
    <row r="107" spans="1:4" ht="12.75" customHeight="1" x14ac:dyDescent="0.2"/>
    <row r="108" spans="1:4" ht="12.75" customHeight="1" x14ac:dyDescent="0.2"/>
    <row r="109" spans="1:4" ht="12.75" customHeight="1" x14ac:dyDescent="0.2"/>
    <row r="110" spans="1:4" ht="12.75" customHeight="1" x14ac:dyDescent="0.2"/>
    <row r="111" spans="1:4" ht="12.75" customHeight="1" x14ac:dyDescent="0.2"/>
    <row r="112" spans="1:4"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row r="158" ht="12.75" customHeight="1" x14ac:dyDescent="0.2"/>
    <row r="159" ht="12.75" customHeight="1" x14ac:dyDescent="0.2"/>
    <row r="160"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row r="169" ht="12.75" customHeight="1" x14ac:dyDescent="0.2"/>
    <row r="170" ht="12.75" customHeight="1" x14ac:dyDescent="0.2"/>
    <row r="171" ht="12.75" customHeight="1" x14ac:dyDescent="0.2"/>
    <row r="172" ht="12.75" customHeight="1" x14ac:dyDescent="0.2"/>
    <row r="173" ht="12.75" customHeight="1" x14ac:dyDescent="0.2"/>
    <row r="174" ht="12.75" customHeight="1" x14ac:dyDescent="0.2"/>
    <row r="175" ht="12.75" customHeight="1" x14ac:dyDescent="0.2"/>
    <row r="176"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ht="12.75" customHeight="1" x14ac:dyDescent="0.2"/>
    <row r="194" ht="12.75" customHeight="1" x14ac:dyDescent="0.2"/>
    <row r="195" ht="12.75" customHeight="1" x14ac:dyDescent="0.2"/>
    <row r="196" ht="12.75" customHeight="1" x14ac:dyDescent="0.2"/>
    <row r="197" ht="12.75" customHeight="1" x14ac:dyDescent="0.2"/>
    <row r="198" ht="12.75" customHeight="1" x14ac:dyDescent="0.2"/>
    <row r="199" ht="12.75" customHeight="1" x14ac:dyDescent="0.2"/>
    <row r="200" ht="12.75" customHeight="1" x14ac:dyDescent="0.2"/>
    <row r="201" ht="12.75" customHeight="1" x14ac:dyDescent="0.2"/>
    <row r="202" ht="12.75" customHeight="1" x14ac:dyDescent="0.2"/>
    <row r="203" ht="12.75" customHeight="1" x14ac:dyDescent="0.2"/>
    <row r="204" ht="12.75" customHeight="1" x14ac:dyDescent="0.2"/>
    <row r="205" ht="12.75" customHeight="1" x14ac:dyDescent="0.2"/>
    <row r="206" ht="12.75" customHeight="1" x14ac:dyDescent="0.2"/>
    <row r="207" ht="12.75" customHeight="1" x14ac:dyDescent="0.2"/>
    <row r="208" ht="12.75" customHeight="1" x14ac:dyDescent="0.2"/>
    <row r="209" ht="12.75" customHeight="1" x14ac:dyDescent="0.2"/>
    <row r="210" ht="12.75" customHeight="1" x14ac:dyDescent="0.2"/>
    <row r="211" ht="12.75" customHeight="1" x14ac:dyDescent="0.2"/>
    <row r="212" ht="12.75" customHeight="1" x14ac:dyDescent="0.2"/>
    <row r="213" ht="12.75" customHeight="1" x14ac:dyDescent="0.2"/>
    <row r="214" ht="12.75" customHeight="1" x14ac:dyDescent="0.2"/>
    <row r="215" ht="12.75" customHeight="1" x14ac:dyDescent="0.2"/>
    <row r="216" ht="12.75" customHeight="1" x14ac:dyDescent="0.2"/>
    <row r="217" ht="12.75" customHeight="1" x14ac:dyDescent="0.2"/>
    <row r="218" ht="12.75" customHeight="1" x14ac:dyDescent="0.2"/>
    <row r="219" ht="12.75" customHeight="1" x14ac:dyDescent="0.2"/>
    <row r="220" ht="12.75" customHeight="1" x14ac:dyDescent="0.2"/>
    <row r="221" ht="12.75" customHeight="1" x14ac:dyDescent="0.2"/>
    <row r="222" ht="12.75" customHeight="1" x14ac:dyDescent="0.2"/>
    <row r="223" ht="12.75" customHeight="1" x14ac:dyDescent="0.2"/>
    <row r="224" ht="12.75" customHeight="1" x14ac:dyDescent="0.2"/>
    <row r="225" ht="12.75" customHeight="1" x14ac:dyDescent="0.2"/>
    <row r="226" ht="12.75" customHeight="1" x14ac:dyDescent="0.2"/>
    <row r="227" ht="12.75" customHeight="1" x14ac:dyDescent="0.2"/>
    <row r="228" ht="12.75" customHeight="1" x14ac:dyDescent="0.2"/>
    <row r="229" ht="12.75" customHeight="1" x14ac:dyDescent="0.2"/>
    <row r="230" ht="12.75" customHeight="1" x14ac:dyDescent="0.2"/>
    <row r="231" ht="12.75" customHeight="1" x14ac:dyDescent="0.2"/>
    <row r="232" ht="12.75" customHeight="1" x14ac:dyDescent="0.2"/>
    <row r="233" ht="12.75" customHeight="1" x14ac:dyDescent="0.2"/>
    <row r="234" ht="12.75" customHeight="1" x14ac:dyDescent="0.2"/>
    <row r="235" ht="12.75" customHeight="1" x14ac:dyDescent="0.2"/>
    <row r="236" ht="12.75" customHeight="1" x14ac:dyDescent="0.2"/>
    <row r="237" ht="12.75" customHeight="1" x14ac:dyDescent="0.2"/>
    <row r="238" ht="12.75" customHeight="1" x14ac:dyDescent="0.2"/>
    <row r="239" ht="12.75" customHeight="1" x14ac:dyDescent="0.2"/>
    <row r="240" ht="12.75" customHeight="1" x14ac:dyDescent="0.2"/>
    <row r="241" ht="12.75" customHeight="1" x14ac:dyDescent="0.2"/>
    <row r="242" ht="12.75" customHeight="1" x14ac:dyDescent="0.2"/>
    <row r="243" ht="12.75" customHeight="1" x14ac:dyDescent="0.2"/>
    <row r="244" ht="12.75" customHeight="1" x14ac:dyDescent="0.2"/>
    <row r="245" ht="12.75" customHeight="1" x14ac:dyDescent="0.2"/>
    <row r="246" ht="12.75" customHeight="1" x14ac:dyDescent="0.2"/>
    <row r="247" ht="12.75" customHeight="1" x14ac:dyDescent="0.2"/>
    <row r="248" ht="12.75" customHeight="1" x14ac:dyDescent="0.2"/>
    <row r="249" ht="12.75" customHeight="1" x14ac:dyDescent="0.2"/>
    <row r="250" ht="12.75" customHeight="1" x14ac:dyDescent="0.2"/>
    <row r="251" ht="12.75" customHeight="1" x14ac:dyDescent="0.2"/>
    <row r="252" ht="12.75" customHeight="1" x14ac:dyDescent="0.2"/>
    <row r="253" ht="12.75" customHeight="1" x14ac:dyDescent="0.2"/>
    <row r="254" ht="12.75" customHeight="1" x14ac:dyDescent="0.2"/>
    <row r="255" ht="12.75" customHeight="1" x14ac:dyDescent="0.2"/>
    <row r="256" ht="12.75" customHeight="1" x14ac:dyDescent="0.2"/>
    <row r="257" ht="12.75" customHeight="1" x14ac:dyDescent="0.2"/>
    <row r="258" ht="12.75" customHeight="1" x14ac:dyDescent="0.2"/>
    <row r="259" ht="12.75" customHeight="1" x14ac:dyDescent="0.2"/>
    <row r="260" ht="12.75" customHeight="1" x14ac:dyDescent="0.2"/>
    <row r="261" ht="12.75" customHeight="1" x14ac:dyDescent="0.2"/>
    <row r="262" ht="12.75" customHeight="1" x14ac:dyDescent="0.2"/>
    <row r="263" ht="12.75" customHeight="1" x14ac:dyDescent="0.2"/>
    <row r="264" ht="12.75" customHeight="1" x14ac:dyDescent="0.2"/>
    <row r="265" ht="12.75" customHeight="1" x14ac:dyDescent="0.2"/>
    <row r="266" ht="12.75" customHeight="1" x14ac:dyDescent="0.2"/>
    <row r="267" ht="12.75" customHeight="1" x14ac:dyDescent="0.2"/>
    <row r="268" ht="12.75" customHeight="1" x14ac:dyDescent="0.2"/>
    <row r="269" ht="12.75" customHeight="1" x14ac:dyDescent="0.2"/>
    <row r="270" ht="12.75" customHeight="1" x14ac:dyDescent="0.2"/>
    <row r="271" ht="12.75" customHeight="1" x14ac:dyDescent="0.2"/>
    <row r="272" ht="12.75" customHeight="1" x14ac:dyDescent="0.2"/>
    <row r="273" ht="12.75" customHeight="1" x14ac:dyDescent="0.2"/>
    <row r="274" ht="12.75" customHeight="1" x14ac:dyDescent="0.2"/>
    <row r="275" ht="12.75" customHeight="1" x14ac:dyDescent="0.2"/>
    <row r="276" ht="12.75" customHeight="1" x14ac:dyDescent="0.2"/>
    <row r="277" ht="12.75" customHeight="1" x14ac:dyDescent="0.2"/>
    <row r="278" ht="12.75" customHeight="1" x14ac:dyDescent="0.2"/>
    <row r="279" ht="12.75" customHeight="1" x14ac:dyDescent="0.2"/>
    <row r="280" ht="12.75" customHeight="1" x14ac:dyDescent="0.2"/>
    <row r="281" ht="12.75" customHeight="1" x14ac:dyDescent="0.2"/>
    <row r="282" ht="12.75" customHeight="1" x14ac:dyDescent="0.2"/>
    <row r="283" ht="12.75" customHeight="1" x14ac:dyDescent="0.2"/>
    <row r="284" ht="12.75" customHeight="1" x14ac:dyDescent="0.2"/>
    <row r="285" ht="12.75" customHeight="1" x14ac:dyDescent="0.2"/>
    <row r="286" ht="12.75" customHeight="1" x14ac:dyDescent="0.2"/>
    <row r="287" ht="12.75" customHeight="1" x14ac:dyDescent="0.2"/>
    <row r="288" ht="12.75" customHeight="1" x14ac:dyDescent="0.2"/>
    <row r="289" ht="12.75" customHeight="1" x14ac:dyDescent="0.2"/>
    <row r="290" ht="12.75" customHeight="1" x14ac:dyDescent="0.2"/>
    <row r="291" ht="12.75" customHeight="1" x14ac:dyDescent="0.2"/>
    <row r="292" ht="12.75" customHeight="1" x14ac:dyDescent="0.2"/>
    <row r="293" ht="12.75" customHeight="1" x14ac:dyDescent="0.2"/>
    <row r="294" ht="12.75" customHeight="1" x14ac:dyDescent="0.2"/>
    <row r="295" ht="12.75" customHeight="1" x14ac:dyDescent="0.2"/>
    <row r="296" ht="12.75" customHeight="1" x14ac:dyDescent="0.2"/>
    <row r="297" ht="12.75" customHeight="1" x14ac:dyDescent="0.2"/>
    <row r="298" ht="12.75" customHeight="1" x14ac:dyDescent="0.2"/>
    <row r="299" ht="12.75" customHeight="1" x14ac:dyDescent="0.2"/>
    <row r="300" ht="12.75" customHeight="1" x14ac:dyDescent="0.2"/>
    <row r="301" ht="12.75" customHeight="1" x14ac:dyDescent="0.2"/>
    <row r="302" ht="12.75" customHeight="1" x14ac:dyDescent="0.2"/>
    <row r="303" ht="12.75" customHeight="1" x14ac:dyDescent="0.2"/>
    <row r="304" ht="12.75" customHeight="1" x14ac:dyDescent="0.2"/>
    <row r="305" ht="12.75" customHeight="1" x14ac:dyDescent="0.2"/>
    <row r="306" ht="12.75" customHeight="1" x14ac:dyDescent="0.2"/>
    <row r="307" ht="12.75" customHeight="1" x14ac:dyDescent="0.2"/>
    <row r="308" ht="12.75" customHeight="1" x14ac:dyDescent="0.2"/>
    <row r="309" ht="12.75" customHeight="1" x14ac:dyDescent="0.2"/>
    <row r="310" ht="12.75" customHeight="1" x14ac:dyDescent="0.2"/>
    <row r="311" ht="12.75" customHeight="1" x14ac:dyDescent="0.2"/>
    <row r="312" ht="12.75" customHeight="1" x14ac:dyDescent="0.2"/>
    <row r="313" ht="12.75" customHeight="1" x14ac:dyDescent="0.2"/>
    <row r="314" ht="12.75" customHeight="1" x14ac:dyDescent="0.2"/>
    <row r="315" ht="12.75" customHeight="1" x14ac:dyDescent="0.2"/>
    <row r="316" ht="12.75" customHeight="1" x14ac:dyDescent="0.2"/>
    <row r="317" ht="12.75" customHeight="1" x14ac:dyDescent="0.2"/>
    <row r="318" ht="12.75" customHeight="1" x14ac:dyDescent="0.2"/>
    <row r="319" ht="12.75" customHeight="1" x14ac:dyDescent="0.2"/>
    <row r="320" ht="12.75" customHeight="1" x14ac:dyDescent="0.2"/>
    <row r="321" ht="12.75" customHeight="1" x14ac:dyDescent="0.2"/>
    <row r="322" ht="12.75" customHeight="1" x14ac:dyDescent="0.2"/>
    <row r="323" ht="12.75" customHeight="1" x14ac:dyDescent="0.2"/>
    <row r="324" ht="12.75" customHeight="1" x14ac:dyDescent="0.2"/>
    <row r="325" ht="12.75" customHeight="1" x14ac:dyDescent="0.2"/>
    <row r="326" ht="12.75" customHeight="1" x14ac:dyDescent="0.2"/>
    <row r="327" ht="12.75" customHeight="1" x14ac:dyDescent="0.2"/>
    <row r="328" ht="12.75" customHeight="1" x14ac:dyDescent="0.2"/>
    <row r="329" ht="12.75" customHeight="1" x14ac:dyDescent="0.2"/>
    <row r="330" ht="12.75" customHeight="1" x14ac:dyDescent="0.2"/>
    <row r="331" ht="12.75" customHeight="1" x14ac:dyDescent="0.2"/>
    <row r="332" ht="12.75" customHeight="1" x14ac:dyDescent="0.2"/>
    <row r="333" ht="12.75" customHeight="1" x14ac:dyDescent="0.2"/>
    <row r="334" ht="12.75" customHeight="1" x14ac:dyDescent="0.2"/>
    <row r="335" ht="12.75" customHeight="1" x14ac:dyDescent="0.2"/>
    <row r="336" ht="12.75" customHeight="1" x14ac:dyDescent="0.2"/>
    <row r="337" ht="12.75" customHeight="1" x14ac:dyDescent="0.2"/>
    <row r="338" ht="12.75" customHeight="1" x14ac:dyDescent="0.2"/>
    <row r="339" ht="12.75" customHeight="1" x14ac:dyDescent="0.2"/>
    <row r="340" ht="12.75" customHeight="1" x14ac:dyDescent="0.2"/>
    <row r="341" ht="12.75" customHeight="1" x14ac:dyDescent="0.2"/>
    <row r="342" ht="12.75" customHeight="1" x14ac:dyDescent="0.2"/>
    <row r="343" ht="12.75" customHeight="1" x14ac:dyDescent="0.2"/>
    <row r="344" ht="12.75" customHeight="1" x14ac:dyDescent="0.2"/>
    <row r="345" ht="12.75" customHeight="1" x14ac:dyDescent="0.2"/>
    <row r="346" ht="12.75" customHeight="1" x14ac:dyDescent="0.2"/>
    <row r="347" ht="12.75" customHeight="1" x14ac:dyDescent="0.2"/>
    <row r="348" ht="12.75" customHeight="1" x14ac:dyDescent="0.2"/>
    <row r="349" ht="12.75" customHeight="1" x14ac:dyDescent="0.2"/>
    <row r="350" ht="12.75" customHeight="1" x14ac:dyDescent="0.2"/>
    <row r="351" ht="12.75" customHeight="1" x14ac:dyDescent="0.2"/>
    <row r="352" ht="12.75" customHeight="1" x14ac:dyDescent="0.2"/>
    <row r="353" ht="12.75" customHeight="1" x14ac:dyDescent="0.2"/>
    <row r="354" ht="12.75" customHeight="1" x14ac:dyDescent="0.2"/>
    <row r="355" ht="12.75" customHeight="1" x14ac:dyDescent="0.2"/>
    <row r="356" ht="12.75" customHeight="1" x14ac:dyDescent="0.2"/>
    <row r="357" ht="12.75" customHeight="1" x14ac:dyDescent="0.2"/>
    <row r="358" ht="12.75" customHeight="1" x14ac:dyDescent="0.2"/>
    <row r="359" ht="12.75" customHeight="1" x14ac:dyDescent="0.2"/>
    <row r="360" ht="12.75" customHeight="1" x14ac:dyDescent="0.2"/>
    <row r="361" ht="12.75" customHeight="1" x14ac:dyDescent="0.2"/>
    <row r="362" ht="12.75" customHeight="1" x14ac:dyDescent="0.2"/>
    <row r="363" ht="12.75" customHeight="1" x14ac:dyDescent="0.2"/>
    <row r="364" ht="12.75" customHeight="1" x14ac:dyDescent="0.2"/>
    <row r="365" ht="12.75" customHeight="1" x14ac:dyDescent="0.2"/>
    <row r="366" ht="12.75" customHeight="1" x14ac:dyDescent="0.2"/>
    <row r="367" ht="12.75" customHeight="1" x14ac:dyDescent="0.2"/>
    <row r="368" ht="12.75" customHeight="1" x14ac:dyDescent="0.2"/>
    <row r="369" ht="12.75" customHeight="1" x14ac:dyDescent="0.2"/>
    <row r="370" ht="12.75" customHeight="1" x14ac:dyDescent="0.2"/>
    <row r="371" ht="12.75" customHeight="1" x14ac:dyDescent="0.2"/>
    <row r="372" ht="12.75" customHeight="1" x14ac:dyDescent="0.2"/>
    <row r="373" ht="12.75" customHeight="1" x14ac:dyDescent="0.2"/>
    <row r="374" ht="12.75" customHeight="1" x14ac:dyDescent="0.2"/>
    <row r="375" ht="12.75" customHeight="1" x14ac:dyDescent="0.2"/>
    <row r="376" ht="12.75" customHeight="1" x14ac:dyDescent="0.2"/>
    <row r="377" ht="12.75" customHeight="1" x14ac:dyDescent="0.2"/>
    <row r="378" ht="12.75" customHeight="1" x14ac:dyDescent="0.2"/>
    <row r="379" ht="12.75" customHeight="1" x14ac:dyDescent="0.2"/>
    <row r="380" ht="12.75" customHeight="1" x14ac:dyDescent="0.2"/>
    <row r="381" ht="12.75" customHeight="1" x14ac:dyDescent="0.2"/>
    <row r="382" ht="12.75" customHeight="1" x14ac:dyDescent="0.2"/>
    <row r="383" ht="12.75" customHeight="1" x14ac:dyDescent="0.2"/>
    <row r="384" ht="12.75" customHeight="1" x14ac:dyDescent="0.2"/>
    <row r="385" ht="12.75" customHeight="1" x14ac:dyDescent="0.2"/>
    <row r="386" ht="12.75" customHeight="1" x14ac:dyDescent="0.2"/>
    <row r="387" ht="12.75" customHeight="1" x14ac:dyDescent="0.2"/>
    <row r="388" ht="12.75" customHeight="1" x14ac:dyDescent="0.2"/>
    <row r="389" ht="12.75" customHeight="1" x14ac:dyDescent="0.2"/>
    <row r="390" ht="12.75" customHeight="1" x14ac:dyDescent="0.2"/>
    <row r="391" ht="12.75" customHeight="1" x14ac:dyDescent="0.2"/>
    <row r="392" ht="12.75" customHeight="1" x14ac:dyDescent="0.2"/>
    <row r="393" ht="12.75" customHeight="1" x14ac:dyDescent="0.2"/>
    <row r="394" ht="12.75" customHeight="1" x14ac:dyDescent="0.2"/>
    <row r="395" ht="12.75" customHeight="1" x14ac:dyDescent="0.2"/>
    <row r="396" ht="12.75" customHeight="1" x14ac:dyDescent="0.2"/>
    <row r="397" ht="12.75" customHeight="1" x14ac:dyDescent="0.2"/>
    <row r="398" ht="12.75" customHeight="1" x14ac:dyDescent="0.2"/>
    <row r="399" ht="12.75" customHeight="1" x14ac:dyDescent="0.2"/>
    <row r="400" ht="12.75" customHeight="1" x14ac:dyDescent="0.2"/>
    <row r="401" ht="12.75" customHeight="1" x14ac:dyDescent="0.2"/>
    <row r="402" ht="12.75" customHeight="1" x14ac:dyDescent="0.2"/>
    <row r="403" ht="12.75" customHeight="1" x14ac:dyDescent="0.2"/>
    <row r="404" ht="12.75" customHeight="1" x14ac:dyDescent="0.2"/>
    <row r="405" ht="12.75" customHeight="1" x14ac:dyDescent="0.2"/>
    <row r="406" ht="12.75" customHeight="1" x14ac:dyDescent="0.2"/>
    <row r="407" ht="12.75" customHeight="1" x14ac:dyDescent="0.2"/>
    <row r="408" ht="12.75" customHeight="1" x14ac:dyDescent="0.2"/>
    <row r="409" ht="12.75" customHeight="1" x14ac:dyDescent="0.2"/>
    <row r="410" ht="12.75" customHeight="1" x14ac:dyDescent="0.2"/>
    <row r="411" ht="12.75" customHeight="1" x14ac:dyDescent="0.2"/>
    <row r="412" ht="12.75" customHeight="1" x14ac:dyDescent="0.2"/>
    <row r="413" ht="12.75" customHeight="1" x14ac:dyDescent="0.2"/>
    <row r="414" ht="12.75" customHeight="1" x14ac:dyDescent="0.2"/>
    <row r="415" ht="12.75" customHeight="1" x14ac:dyDescent="0.2"/>
    <row r="416" ht="12.75" customHeight="1" x14ac:dyDescent="0.2"/>
    <row r="417" ht="12.75" customHeight="1" x14ac:dyDescent="0.2"/>
    <row r="418" ht="12.75" customHeight="1" x14ac:dyDescent="0.2"/>
    <row r="419" ht="12.75" customHeight="1" x14ac:dyDescent="0.2"/>
    <row r="420" ht="12.75" customHeight="1" x14ac:dyDescent="0.2"/>
    <row r="421" ht="12.75" customHeight="1" x14ac:dyDescent="0.2"/>
    <row r="422" ht="12.75" customHeight="1" x14ac:dyDescent="0.2"/>
    <row r="423" ht="12.75" customHeight="1" x14ac:dyDescent="0.2"/>
    <row r="424" ht="12.75" customHeight="1" x14ac:dyDescent="0.2"/>
    <row r="425" ht="12.75" customHeight="1" x14ac:dyDescent="0.2"/>
    <row r="426" ht="12.75" customHeight="1" x14ac:dyDescent="0.2"/>
    <row r="427" ht="12.75" customHeight="1" x14ac:dyDescent="0.2"/>
    <row r="428" ht="12.75" customHeight="1" x14ac:dyDescent="0.2"/>
    <row r="429" ht="12.75" customHeight="1" x14ac:dyDescent="0.2"/>
    <row r="430" ht="12.75" customHeight="1" x14ac:dyDescent="0.2"/>
    <row r="431" ht="12.75" customHeight="1" x14ac:dyDescent="0.2"/>
    <row r="432" ht="12.75" customHeight="1" x14ac:dyDescent="0.2"/>
    <row r="433" ht="12.75" customHeight="1" x14ac:dyDescent="0.2"/>
    <row r="434" ht="12.75" customHeight="1" x14ac:dyDescent="0.2"/>
    <row r="435" ht="12.75" customHeight="1" x14ac:dyDescent="0.2"/>
    <row r="436" ht="12.75" customHeight="1" x14ac:dyDescent="0.2"/>
    <row r="437" ht="12.75" customHeight="1" x14ac:dyDescent="0.2"/>
    <row r="438" ht="12.75" customHeight="1" x14ac:dyDescent="0.2"/>
    <row r="439" ht="12.75" customHeight="1" x14ac:dyDescent="0.2"/>
    <row r="440" ht="12.75" customHeight="1" x14ac:dyDescent="0.2"/>
    <row r="441" ht="12.75" customHeight="1" x14ac:dyDescent="0.2"/>
    <row r="442" ht="12.75" customHeight="1" x14ac:dyDescent="0.2"/>
    <row r="443" ht="12.75" customHeight="1" x14ac:dyDescent="0.2"/>
    <row r="444" ht="12.75" customHeight="1" x14ac:dyDescent="0.2"/>
    <row r="445" ht="12.75" customHeight="1" x14ac:dyDescent="0.2"/>
    <row r="446" ht="12.75" customHeight="1" x14ac:dyDescent="0.2"/>
    <row r="447" ht="12.75" customHeight="1" x14ac:dyDescent="0.2"/>
    <row r="448" ht="12.75" customHeight="1" x14ac:dyDescent="0.2"/>
    <row r="449" ht="12.75" customHeight="1" x14ac:dyDescent="0.2"/>
    <row r="450" ht="12.75" customHeight="1" x14ac:dyDescent="0.2"/>
    <row r="451" ht="12.75" customHeight="1" x14ac:dyDescent="0.2"/>
    <row r="452" ht="12.75" customHeight="1" x14ac:dyDescent="0.2"/>
    <row r="453" ht="12.75" customHeight="1" x14ac:dyDescent="0.2"/>
    <row r="454" ht="12.75" customHeight="1" x14ac:dyDescent="0.2"/>
    <row r="455" ht="12.75" customHeight="1" x14ac:dyDescent="0.2"/>
    <row r="456" ht="12.75" customHeight="1" x14ac:dyDescent="0.2"/>
    <row r="457" ht="12.75" customHeight="1" x14ac:dyDescent="0.2"/>
    <row r="458" ht="12.75" customHeight="1" x14ac:dyDescent="0.2"/>
    <row r="459" ht="12.75" customHeight="1" x14ac:dyDescent="0.2"/>
    <row r="460" ht="12.75" customHeight="1" x14ac:dyDescent="0.2"/>
    <row r="461" ht="12.75" customHeight="1" x14ac:dyDescent="0.2"/>
    <row r="462" ht="12.75" customHeight="1" x14ac:dyDescent="0.2"/>
    <row r="463" ht="12.75" customHeight="1" x14ac:dyDescent="0.2"/>
    <row r="464" ht="12.75" customHeight="1" x14ac:dyDescent="0.2"/>
    <row r="465" ht="12.75" customHeight="1" x14ac:dyDescent="0.2"/>
    <row r="466" ht="12.75" customHeight="1" x14ac:dyDescent="0.2"/>
    <row r="467" ht="12.75" customHeight="1" x14ac:dyDescent="0.2"/>
    <row r="468" ht="12.75" customHeight="1" x14ac:dyDescent="0.2"/>
    <row r="469" ht="12.75" customHeight="1" x14ac:dyDescent="0.2"/>
    <row r="470" ht="12.75" customHeight="1" x14ac:dyDescent="0.2"/>
    <row r="471" ht="12.75" customHeight="1" x14ac:dyDescent="0.2"/>
    <row r="472" ht="12.75" customHeight="1" x14ac:dyDescent="0.2"/>
    <row r="473" ht="12.75" customHeight="1" x14ac:dyDescent="0.2"/>
    <row r="474" ht="12.75" customHeight="1" x14ac:dyDescent="0.2"/>
    <row r="475" ht="12.75" customHeight="1" x14ac:dyDescent="0.2"/>
    <row r="476" ht="12.75" customHeight="1" x14ac:dyDescent="0.2"/>
    <row r="477" ht="12.75" customHeight="1" x14ac:dyDescent="0.2"/>
    <row r="478" ht="12.75" customHeight="1" x14ac:dyDescent="0.2"/>
    <row r="479" ht="12.75" customHeight="1" x14ac:dyDescent="0.2"/>
    <row r="480" ht="12.75" customHeight="1" x14ac:dyDescent="0.2"/>
    <row r="481" ht="12.75" customHeight="1" x14ac:dyDescent="0.2"/>
    <row r="482" ht="12.75" customHeight="1" x14ac:dyDescent="0.2"/>
    <row r="483" ht="12.75" customHeight="1" x14ac:dyDescent="0.2"/>
    <row r="484" ht="12.75" customHeight="1" x14ac:dyDescent="0.2"/>
    <row r="485" ht="12.75" customHeight="1" x14ac:dyDescent="0.2"/>
    <row r="486" ht="12.75" customHeight="1" x14ac:dyDescent="0.2"/>
    <row r="487" ht="12.75" customHeight="1" x14ac:dyDescent="0.2"/>
    <row r="488" ht="12.75" customHeight="1" x14ac:dyDescent="0.2"/>
    <row r="489" ht="12.75" customHeight="1" x14ac:dyDescent="0.2"/>
    <row r="490" ht="12.75" customHeight="1" x14ac:dyDescent="0.2"/>
    <row r="491" ht="12.75" customHeight="1" x14ac:dyDescent="0.2"/>
    <row r="492" ht="12.75" customHeight="1" x14ac:dyDescent="0.2"/>
    <row r="493" ht="12.75" customHeight="1" x14ac:dyDescent="0.2"/>
    <row r="494" ht="12.75" customHeight="1" x14ac:dyDescent="0.2"/>
    <row r="495" ht="12.75" customHeight="1" x14ac:dyDescent="0.2"/>
    <row r="496" ht="12.75" customHeight="1" x14ac:dyDescent="0.2"/>
    <row r="497" ht="12.75" customHeight="1" x14ac:dyDescent="0.2"/>
    <row r="498" ht="12.75" customHeight="1" x14ac:dyDescent="0.2"/>
    <row r="499" ht="12.75" customHeight="1" x14ac:dyDescent="0.2"/>
    <row r="500" ht="12.75" customHeight="1" x14ac:dyDescent="0.2"/>
    <row r="501" ht="12.75" customHeight="1" x14ac:dyDescent="0.2"/>
    <row r="502" ht="12.75" customHeight="1" x14ac:dyDescent="0.2"/>
    <row r="503" ht="12.75" customHeight="1" x14ac:dyDescent="0.2"/>
    <row r="504" ht="12.75" customHeight="1" x14ac:dyDescent="0.2"/>
    <row r="505" ht="12.75" customHeight="1" x14ac:dyDescent="0.2"/>
    <row r="506" ht="12.75" customHeight="1" x14ac:dyDescent="0.2"/>
    <row r="507" ht="12.75" customHeight="1" x14ac:dyDescent="0.2"/>
    <row r="508" ht="12.75" customHeight="1" x14ac:dyDescent="0.2"/>
    <row r="509" ht="12.75" customHeight="1" x14ac:dyDescent="0.2"/>
    <row r="510" ht="12.75" customHeight="1" x14ac:dyDescent="0.2"/>
    <row r="511" ht="12.75" customHeight="1" x14ac:dyDescent="0.2"/>
    <row r="512" ht="12.75" customHeight="1" x14ac:dyDescent="0.2"/>
    <row r="513" ht="12.75" customHeight="1" x14ac:dyDescent="0.2"/>
    <row r="514" ht="12.75" customHeight="1" x14ac:dyDescent="0.2"/>
    <row r="515" ht="12.75" customHeight="1" x14ac:dyDescent="0.2"/>
    <row r="516" ht="12.75" customHeight="1" x14ac:dyDescent="0.2"/>
    <row r="517" ht="12.75" customHeight="1" x14ac:dyDescent="0.2"/>
    <row r="518" ht="12.75" customHeight="1" x14ac:dyDescent="0.2"/>
    <row r="519" ht="12.75" customHeight="1" x14ac:dyDescent="0.2"/>
    <row r="520" ht="12.75" customHeight="1" x14ac:dyDescent="0.2"/>
    <row r="521" ht="12.75" customHeight="1" x14ac:dyDescent="0.2"/>
    <row r="522" ht="12.75" customHeight="1" x14ac:dyDescent="0.2"/>
    <row r="523" ht="12.75" customHeight="1" x14ac:dyDescent="0.2"/>
    <row r="524" ht="12.75" customHeight="1" x14ac:dyDescent="0.2"/>
    <row r="525" ht="12.75" customHeight="1" x14ac:dyDescent="0.2"/>
    <row r="526" ht="12.75" customHeight="1" x14ac:dyDescent="0.2"/>
    <row r="527" ht="12.75" customHeight="1" x14ac:dyDescent="0.2"/>
    <row r="528" ht="12.75" customHeight="1" x14ac:dyDescent="0.2"/>
    <row r="529" ht="12.75" customHeight="1" x14ac:dyDescent="0.2"/>
    <row r="530" ht="12.75" customHeight="1" x14ac:dyDescent="0.2"/>
    <row r="531" ht="12.75" customHeight="1" x14ac:dyDescent="0.2"/>
    <row r="532" ht="12.75" customHeight="1" x14ac:dyDescent="0.2"/>
    <row r="533" ht="12.75" customHeight="1" x14ac:dyDescent="0.2"/>
    <row r="534" ht="12.75" customHeight="1" x14ac:dyDescent="0.2"/>
    <row r="535" ht="12.75" customHeight="1" x14ac:dyDescent="0.2"/>
    <row r="536" ht="12.75" customHeight="1" x14ac:dyDescent="0.2"/>
    <row r="537" ht="12.75" customHeight="1" x14ac:dyDescent="0.2"/>
    <row r="538" ht="12.75" customHeight="1" x14ac:dyDescent="0.2"/>
    <row r="539" ht="12.75" customHeight="1" x14ac:dyDescent="0.2"/>
    <row r="540" ht="12.75" customHeight="1" x14ac:dyDescent="0.2"/>
    <row r="541" ht="12.75" customHeight="1" x14ac:dyDescent="0.2"/>
    <row r="542" ht="12.75" customHeight="1" x14ac:dyDescent="0.2"/>
    <row r="543" ht="12.75" customHeight="1" x14ac:dyDescent="0.2"/>
    <row r="544" ht="12.75" customHeight="1" x14ac:dyDescent="0.2"/>
    <row r="545" ht="12.75" customHeight="1" x14ac:dyDescent="0.2"/>
    <row r="546" ht="12.75" customHeight="1" x14ac:dyDescent="0.2"/>
    <row r="547" ht="12.75" customHeight="1" x14ac:dyDescent="0.2"/>
    <row r="548" ht="12.75" customHeight="1" x14ac:dyDescent="0.2"/>
    <row r="549" ht="12.75" customHeight="1" x14ac:dyDescent="0.2"/>
    <row r="550" ht="12.75" customHeight="1" x14ac:dyDescent="0.2"/>
    <row r="551" ht="12.75" customHeight="1" x14ac:dyDescent="0.2"/>
    <row r="552" ht="12.75" customHeight="1" x14ac:dyDescent="0.2"/>
    <row r="553" ht="12.75" customHeight="1" x14ac:dyDescent="0.2"/>
    <row r="554" ht="12.75" customHeight="1" x14ac:dyDescent="0.2"/>
    <row r="555" ht="12.75" customHeight="1" x14ac:dyDescent="0.2"/>
    <row r="556" ht="12.75" customHeight="1" x14ac:dyDescent="0.2"/>
    <row r="557" ht="12.75" customHeight="1" x14ac:dyDescent="0.2"/>
    <row r="558" ht="12.75" customHeight="1" x14ac:dyDescent="0.2"/>
    <row r="559" ht="12.75" customHeight="1" x14ac:dyDescent="0.2"/>
    <row r="560" ht="12.75" customHeight="1" x14ac:dyDescent="0.2"/>
    <row r="561" ht="12.75" customHeight="1" x14ac:dyDescent="0.2"/>
    <row r="562" ht="12.75" customHeight="1" x14ac:dyDescent="0.2"/>
    <row r="563" ht="12.75" customHeight="1" x14ac:dyDescent="0.2"/>
    <row r="564" ht="12.75" customHeight="1" x14ac:dyDescent="0.2"/>
    <row r="565" ht="12.75" customHeight="1" x14ac:dyDescent="0.2"/>
    <row r="566" ht="12.75" customHeight="1" x14ac:dyDescent="0.2"/>
    <row r="567" ht="12.75" customHeight="1" x14ac:dyDescent="0.2"/>
    <row r="568" ht="12.75" customHeight="1" x14ac:dyDescent="0.2"/>
    <row r="569" ht="12.75" customHeight="1" x14ac:dyDescent="0.2"/>
    <row r="570" ht="12.75" customHeight="1" x14ac:dyDescent="0.2"/>
    <row r="571" ht="12.75" customHeight="1" x14ac:dyDescent="0.2"/>
    <row r="572" ht="12.75" customHeight="1" x14ac:dyDescent="0.2"/>
    <row r="573" ht="12.75" customHeight="1" x14ac:dyDescent="0.2"/>
    <row r="574" ht="12.75" customHeight="1" x14ac:dyDescent="0.2"/>
    <row r="575" ht="12.75" customHeight="1" x14ac:dyDescent="0.2"/>
    <row r="576" ht="12.75" customHeight="1" x14ac:dyDescent="0.2"/>
    <row r="577" ht="12.75" customHeight="1" x14ac:dyDescent="0.2"/>
    <row r="578" ht="12.75" customHeight="1" x14ac:dyDescent="0.2"/>
    <row r="579" ht="12.75" customHeight="1" x14ac:dyDescent="0.2"/>
    <row r="580" ht="12.75" customHeight="1" x14ac:dyDescent="0.2"/>
    <row r="581" ht="12.75" customHeight="1" x14ac:dyDescent="0.2"/>
    <row r="582" ht="12.75" customHeight="1" x14ac:dyDescent="0.2"/>
    <row r="583" ht="12.75" customHeight="1" x14ac:dyDescent="0.2"/>
    <row r="584" ht="12.75" customHeight="1" x14ac:dyDescent="0.2"/>
    <row r="585" ht="12.75" customHeight="1" x14ac:dyDescent="0.2"/>
    <row r="586" ht="12.75" customHeight="1" x14ac:dyDescent="0.2"/>
    <row r="587" ht="12.75" customHeight="1" x14ac:dyDescent="0.2"/>
    <row r="588" ht="12.75" customHeight="1" x14ac:dyDescent="0.2"/>
    <row r="589" ht="12.75" customHeight="1" x14ac:dyDescent="0.2"/>
    <row r="590" ht="12.75" customHeight="1" x14ac:dyDescent="0.2"/>
    <row r="591" ht="12.75" customHeight="1" x14ac:dyDescent="0.2"/>
    <row r="592" ht="12.75" customHeight="1" x14ac:dyDescent="0.2"/>
    <row r="593" ht="12.75" customHeight="1" x14ac:dyDescent="0.2"/>
    <row r="594" ht="12.75" customHeight="1" x14ac:dyDescent="0.2"/>
    <row r="595" ht="12.75" customHeight="1" x14ac:dyDescent="0.2"/>
    <row r="596" ht="12.75" customHeight="1" x14ac:dyDescent="0.2"/>
    <row r="597" ht="12.75" customHeight="1" x14ac:dyDescent="0.2"/>
    <row r="598" ht="12.75" customHeight="1" x14ac:dyDescent="0.2"/>
    <row r="599" ht="12.75" customHeight="1" x14ac:dyDescent="0.2"/>
    <row r="600" ht="12.75" customHeight="1" x14ac:dyDescent="0.2"/>
    <row r="601" ht="12.75" customHeight="1" x14ac:dyDescent="0.2"/>
    <row r="602" ht="12.75" customHeight="1" x14ac:dyDescent="0.2"/>
    <row r="603" ht="12.75" customHeight="1" x14ac:dyDescent="0.2"/>
    <row r="604" ht="12.75" customHeight="1" x14ac:dyDescent="0.2"/>
    <row r="605" ht="12.75" customHeight="1" x14ac:dyDescent="0.2"/>
    <row r="606" ht="12.75" customHeight="1" x14ac:dyDescent="0.2"/>
    <row r="607" ht="12.75" customHeight="1" x14ac:dyDescent="0.2"/>
    <row r="608" ht="12.75" customHeight="1" x14ac:dyDescent="0.2"/>
    <row r="609" ht="12.75" customHeight="1" x14ac:dyDescent="0.2"/>
    <row r="610" ht="12.75" customHeight="1" x14ac:dyDescent="0.2"/>
    <row r="611" ht="12.75" customHeight="1" x14ac:dyDescent="0.2"/>
    <row r="612" ht="12.75" customHeight="1" x14ac:dyDescent="0.2"/>
    <row r="613" ht="12.75" customHeight="1" x14ac:dyDescent="0.2"/>
    <row r="614" ht="12.75" customHeight="1" x14ac:dyDescent="0.2"/>
    <row r="615" ht="12.75" customHeight="1" x14ac:dyDescent="0.2"/>
    <row r="616" ht="12.75" customHeight="1" x14ac:dyDescent="0.2"/>
    <row r="617" ht="12.75" customHeight="1" x14ac:dyDescent="0.2"/>
    <row r="618" ht="12.75" customHeight="1" x14ac:dyDescent="0.2"/>
    <row r="619" ht="12.75" customHeight="1" x14ac:dyDescent="0.2"/>
    <row r="620" ht="12.75" customHeight="1" x14ac:dyDescent="0.2"/>
    <row r="621" ht="12.75" customHeight="1" x14ac:dyDescent="0.2"/>
    <row r="622" ht="12.75" customHeight="1" x14ac:dyDescent="0.2"/>
    <row r="623" ht="12.75" customHeight="1" x14ac:dyDescent="0.2"/>
    <row r="624" ht="12.75" customHeight="1" x14ac:dyDescent="0.2"/>
    <row r="625" ht="12.75" customHeight="1" x14ac:dyDescent="0.2"/>
    <row r="626" ht="12.75" customHeight="1" x14ac:dyDescent="0.2"/>
    <row r="627" ht="12.75" customHeight="1" x14ac:dyDescent="0.2"/>
    <row r="628" ht="12.75" customHeight="1" x14ac:dyDescent="0.2"/>
    <row r="629" ht="12.75" customHeight="1" x14ac:dyDescent="0.2"/>
    <row r="630" ht="12.75" customHeight="1" x14ac:dyDescent="0.2"/>
    <row r="631" ht="12.75" customHeight="1" x14ac:dyDescent="0.2"/>
    <row r="632" ht="12.75" customHeight="1" x14ac:dyDescent="0.2"/>
    <row r="633" ht="12.75" customHeight="1" x14ac:dyDescent="0.2"/>
    <row r="634" ht="12.75" customHeight="1" x14ac:dyDescent="0.2"/>
    <row r="635" ht="12.75" customHeight="1" x14ac:dyDescent="0.2"/>
    <row r="636" ht="12.75" customHeight="1" x14ac:dyDescent="0.2"/>
    <row r="637" ht="12.75" customHeight="1" x14ac:dyDescent="0.2"/>
    <row r="638" ht="12.75" customHeight="1" x14ac:dyDescent="0.2"/>
    <row r="639" ht="12.75" customHeight="1" x14ac:dyDescent="0.2"/>
    <row r="640" ht="12.75" customHeight="1" x14ac:dyDescent="0.2"/>
    <row r="641" ht="12.75" customHeight="1" x14ac:dyDescent="0.2"/>
    <row r="642" ht="12.75" customHeight="1" x14ac:dyDescent="0.2"/>
    <row r="643" ht="12.75" customHeight="1" x14ac:dyDescent="0.2"/>
    <row r="644" ht="12.75" customHeight="1" x14ac:dyDescent="0.2"/>
    <row r="645" ht="12.75" customHeight="1" x14ac:dyDescent="0.2"/>
    <row r="646" ht="12.75" customHeight="1" x14ac:dyDescent="0.2"/>
    <row r="647" ht="12.75" customHeight="1" x14ac:dyDescent="0.2"/>
    <row r="648" ht="12.75" customHeight="1" x14ac:dyDescent="0.2"/>
    <row r="649" ht="12.75" customHeight="1" x14ac:dyDescent="0.2"/>
    <row r="650" ht="12.75" customHeight="1" x14ac:dyDescent="0.2"/>
    <row r="651" ht="12.75" customHeight="1" x14ac:dyDescent="0.2"/>
    <row r="652" ht="12.75" customHeight="1" x14ac:dyDescent="0.2"/>
    <row r="653" ht="12.75" customHeight="1" x14ac:dyDescent="0.2"/>
    <row r="654" ht="12.75" customHeight="1" x14ac:dyDescent="0.2"/>
    <row r="655" ht="12.75" customHeight="1" x14ac:dyDescent="0.2"/>
    <row r="656" ht="12.75" customHeight="1" x14ac:dyDescent="0.2"/>
    <row r="657" ht="12.75" customHeight="1" x14ac:dyDescent="0.2"/>
    <row r="658" ht="12.75" customHeight="1" x14ac:dyDescent="0.2"/>
    <row r="659" ht="12.75" customHeight="1" x14ac:dyDescent="0.2"/>
    <row r="660" ht="12.75" customHeight="1" x14ac:dyDescent="0.2"/>
    <row r="661" ht="12.75" customHeight="1" x14ac:dyDescent="0.2"/>
    <row r="662" ht="12.75" customHeight="1" x14ac:dyDescent="0.2"/>
    <row r="663" ht="12.75" customHeight="1" x14ac:dyDescent="0.2"/>
    <row r="664" ht="12.75" customHeight="1" x14ac:dyDescent="0.2"/>
    <row r="665" ht="12.75" customHeight="1" x14ac:dyDescent="0.2"/>
    <row r="666" ht="12.75" customHeight="1" x14ac:dyDescent="0.2"/>
    <row r="667" ht="12.75" customHeight="1" x14ac:dyDescent="0.2"/>
    <row r="668" ht="12.75" customHeight="1" x14ac:dyDescent="0.2"/>
    <row r="669" ht="12.75" customHeight="1" x14ac:dyDescent="0.2"/>
    <row r="670" ht="12.75" customHeight="1" x14ac:dyDescent="0.2"/>
    <row r="671" ht="12.75" customHeight="1" x14ac:dyDescent="0.2"/>
    <row r="672" ht="12.75" customHeight="1" x14ac:dyDescent="0.2"/>
    <row r="673" ht="12.75" customHeight="1" x14ac:dyDescent="0.2"/>
    <row r="674" ht="12.75" customHeight="1" x14ac:dyDescent="0.2"/>
    <row r="675" ht="12.75" customHeight="1" x14ac:dyDescent="0.2"/>
    <row r="676" ht="12.75" customHeight="1" x14ac:dyDescent="0.2"/>
    <row r="677" ht="12.75" customHeight="1" x14ac:dyDescent="0.2"/>
    <row r="678" ht="12.75" customHeight="1" x14ac:dyDescent="0.2"/>
    <row r="679" ht="12.75" customHeight="1" x14ac:dyDescent="0.2"/>
    <row r="680" ht="12.75" customHeight="1" x14ac:dyDescent="0.2"/>
    <row r="681" ht="12.75" customHeight="1" x14ac:dyDescent="0.2"/>
    <row r="682" ht="12.75" customHeight="1" x14ac:dyDescent="0.2"/>
    <row r="683" ht="12.75" customHeight="1" x14ac:dyDescent="0.2"/>
    <row r="684" ht="12.75" customHeight="1" x14ac:dyDescent="0.2"/>
    <row r="685" ht="12.75" customHeight="1" x14ac:dyDescent="0.2"/>
    <row r="686" ht="12.75" customHeight="1" x14ac:dyDescent="0.2"/>
    <row r="687" ht="12.75" customHeight="1" x14ac:dyDescent="0.2"/>
    <row r="688" ht="12.75" customHeight="1" x14ac:dyDescent="0.2"/>
    <row r="689" ht="12.75" customHeight="1" x14ac:dyDescent="0.2"/>
    <row r="690" ht="12.75" customHeight="1" x14ac:dyDescent="0.2"/>
    <row r="691" ht="12.75" customHeight="1" x14ac:dyDescent="0.2"/>
    <row r="692" ht="12.75" customHeight="1" x14ac:dyDescent="0.2"/>
    <row r="693" ht="12.75" customHeight="1" x14ac:dyDescent="0.2"/>
    <row r="694" ht="12.75" customHeight="1" x14ac:dyDescent="0.2"/>
    <row r="695" ht="12.75" customHeight="1" x14ac:dyDescent="0.2"/>
    <row r="696" ht="12.75" customHeight="1" x14ac:dyDescent="0.2"/>
    <row r="697" ht="12.75" customHeight="1" x14ac:dyDescent="0.2"/>
    <row r="698" ht="12.75" customHeight="1" x14ac:dyDescent="0.2"/>
    <row r="699" ht="12.75" customHeight="1" x14ac:dyDescent="0.2"/>
    <row r="700" ht="12.75" customHeight="1" x14ac:dyDescent="0.2"/>
    <row r="701" ht="12.75" customHeight="1" x14ac:dyDescent="0.2"/>
    <row r="702" ht="12.75" customHeight="1" x14ac:dyDescent="0.2"/>
    <row r="703" ht="12.75" customHeight="1" x14ac:dyDescent="0.2"/>
    <row r="704" ht="12.75" customHeight="1" x14ac:dyDescent="0.2"/>
    <row r="705" ht="12.75" customHeight="1" x14ac:dyDescent="0.2"/>
    <row r="706" ht="12.75" customHeight="1" x14ac:dyDescent="0.2"/>
    <row r="707" ht="12.75" customHeight="1" x14ac:dyDescent="0.2"/>
    <row r="708" ht="12.75" customHeight="1" x14ac:dyDescent="0.2"/>
    <row r="709" ht="12.75" customHeight="1" x14ac:dyDescent="0.2"/>
    <row r="710" ht="12.75" customHeight="1" x14ac:dyDescent="0.2"/>
    <row r="711" ht="12.75" customHeight="1" x14ac:dyDescent="0.2"/>
    <row r="712" ht="12.75" customHeight="1" x14ac:dyDescent="0.2"/>
    <row r="713" ht="12.75" customHeight="1" x14ac:dyDescent="0.2"/>
    <row r="714" ht="12.75" customHeight="1" x14ac:dyDescent="0.2"/>
    <row r="715" ht="12.75" customHeight="1" x14ac:dyDescent="0.2"/>
    <row r="716" ht="12.75" customHeight="1" x14ac:dyDescent="0.2"/>
    <row r="717" ht="12.75" customHeight="1" x14ac:dyDescent="0.2"/>
    <row r="718" ht="12.75" customHeight="1" x14ac:dyDescent="0.2"/>
    <row r="719" ht="12.75" customHeight="1" x14ac:dyDescent="0.2"/>
    <row r="720" ht="12.75" customHeight="1" x14ac:dyDescent="0.2"/>
    <row r="721" ht="12.75" customHeight="1" x14ac:dyDescent="0.2"/>
    <row r="722" ht="12.75" customHeight="1" x14ac:dyDescent="0.2"/>
    <row r="723" ht="12.75" customHeight="1" x14ac:dyDescent="0.2"/>
    <row r="724" ht="12.75" customHeight="1" x14ac:dyDescent="0.2"/>
    <row r="725" ht="12.75" customHeight="1" x14ac:dyDescent="0.2"/>
    <row r="726" ht="12.75" customHeight="1" x14ac:dyDescent="0.2"/>
    <row r="727" ht="12.75" customHeight="1" x14ac:dyDescent="0.2"/>
    <row r="728" ht="12.75" customHeight="1" x14ac:dyDescent="0.2"/>
    <row r="729" ht="12.75" customHeight="1" x14ac:dyDescent="0.2"/>
    <row r="730" ht="12.75" customHeight="1" x14ac:dyDescent="0.2"/>
    <row r="731" ht="12.75" customHeight="1" x14ac:dyDescent="0.2"/>
    <row r="732" ht="12.75" customHeight="1" x14ac:dyDescent="0.2"/>
    <row r="733" ht="12.75" customHeight="1" x14ac:dyDescent="0.2"/>
    <row r="734" ht="12.75" customHeight="1" x14ac:dyDescent="0.2"/>
    <row r="735" ht="12.75" customHeight="1" x14ac:dyDescent="0.2"/>
    <row r="736" ht="12.75" customHeight="1" x14ac:dyDescent="0.2"/>
    <row r="737" ht="12.75" customHeight="1" x14ac:dyDescent="0.2"/>
    <row r="738" ht="12.75" customHeight="1" x14ac:dyDescent="0.2"/>
    <row r="739" ht="12.75" customHeight="1" x14ac:dyDescent="0.2"/>
    <row r="740" ht="12.75" customHeight="1" x14ac:dyDescent="0.2"/>
    <row r="741" ht="12.75" customHeight="1" x14ac:dyDescent="0.2"/>
    <row r="742" ht="12.75" customHeight="1" x14ac:dyDescent="0.2"/>
    <row r="743" ht="12.75" customHeight="1" x14ac:dyDescent="0.2"/>
    <row r="744" ht="12.75" customHeight="1" x14ac:dyDescent="0.2"/>
    <row r="745" ht="12.75" customHeight="1" x14ac:dyDescent="0.2"/>
    <row r="746" ht="12.75" customHeight="1" x14ac:dyDescent="0.2"/>
    <row r="747" ht="12.75" customHeight="1" x14ac:dyDescent="0.2"/>
    <row r="748" ht="12.75" customHeight="1" x14ac:dyDescent="0.2"/>
    <row r="749" ht="12.75" customHeight="1" x14ac:dyDescent="0.2"/>
    <row r="750" ht="12.75" customHeight="1" x14ac:dyDescent="0.2"/>
    <row r="751" ht="12.75" customHeight="1" x14ac:dyDescent="0.2"/>
    <row r="752" ht="12.75" customHeight="1" x14ac:dyDescent="0.2"/>
    <row r="753" ht="12.75" customHeight="1" x14ac:dyDescent="0.2"/>
    <row r="754" ht="12.75" customHeight="1" x14ac:dyDescent="0.2"/>
    <row r="755" ht="12.75" customHeight="1" x14ac:dyDescent="0.2"/>
    <row r="756" ht="12.75" customHeight="1" x14ac:dyDescent="0.2"/>
    <row r="757" ht="12.75" customHeight="1" x14ac:dyDescent="0.2"/>
    <row r="758" ht="12.75" customHeight="1" x14ac:dyDescent="0.2"/>
    <row r="759" ht="12.75" customHeight="1" x14ac:dyDescent="0.2"/>
    <row r="760" ht="12.75" customHeight="1" x14ac:dyDescent="0.2"/>
    <row r="761" ht="12.75" customHeight="1" x14ac:dyDescent="0.2"/>
    <row r="762" ht="12.75" customHeight="1" x14ac:dyDescent="0.2"/>
    <row r="763" ht="12.75" customHeight="1" x14ac:dyDescent="0.2"/>
    <row r="764" ht="12.75" customHeight="1" x14ac:dyDescent="0.2"/>
    <row r="765" ht="12.75" customHeight="1" x14ac:dyDescent="0.2"/>
    <row r="766" ht="12.75" customHeight="1" x14ac:dyDescent="0.2"/>
    <row r="767" ht="12.75" customHeight="1" x14ac:dyDescent="0.2"/>
    <row r="768" ht="12.75" customHeight="1" x14ac:dyDescent="0.2"/>
    <row r="769" ht="12.75" customHeight="1" x14ac:dyDescent="0.2"/>
    <row r="770" ht="12.75" customHeight="1" x14ac:dyDescent="0.2"/>
    <row r="771" ht="12.75" customHeight="1" x14ac:dyDescent="0.2"/>
    <row r="772" ht="12.75" customHeight="1" x14ac:dyDescent="0.2"/>
    <row r="773" ht="12.75" customHeight="1" x14ac:dyDescent="0.2"/>
    <row r="774" ht="12.75" customHeight="1" x14ac:dyDescent="0.2"/>
    <row r="775" ht="12.75" customHeight="1" x14ac:dyDescent="0.2"/>
    <row r="776" ht="12.75" customHeight="1" x14ac:dyDescent="0.2"/>
    <row r="777" ht="12.75" customHeight="1" x14ac:dyDescent="0.2"/>
    <row r="778" ht="12.75" customHeight="1" x14ac:dyDescent="0.2"/>
    <row r="779" ht="12.75" customHeight="1" x14ac:dyDescent="0.2"/>
    <row r="780" ht="12.75" customHeight="1" x14ac:dyDescent="0.2"/>
    <row r="781" ht="12.75" customHeight="1" x14ac:dyDescent="0.2"/>
    <row r="782" ht="12.75" customHeight="1" x14ac:dyDescent="0.2"/>
    <row r="783" ht="12.75" customHeight="1" x14ac:dyDescent="0.2"/>
    <row r="784" ht="12.75" customHeight="1" x14ac:dyDescent="0.2"/>
    <row r="785" ht="12.75" customHeight="1" x14ac:dyDescent="0.2"/>
    <row r="786" ht="12.75" customHeight="1" x14ac:dyDescent="0.2"/>
    <row r="787" ht="12.75" customHeight="1" x14ac:dyDescent="0.2"/>
    <row r="788" ht="12.75" customHeight="1" x14ac:dyDescent="0.2"/>
    <row r="789" ht="12.75" customHeight="1" x14ac:dyDescent="0.2"/>
    <row r="790" ht="12.75" customHeight="1" x14ac:dyDescent="0.2"/>
    <row r="791" ht="12.75" customHeight="1" x14ac:dyDescent="0.2"/>
    <row r="792" ht="12.75" customHeight="1" x14ac:dyDescent="0.2"/>
    <row r="793" ht="12.75" customHeight="1" x14ac:dyDescent="0.2"/>
    <row r="794" ht="12.75" customHeight="1" x14ac:dyDescent="0.2"/>
    <row r="795" ht="12.75" customHeight="1" x14ac:dyDescent="0.2"/>
    <row r="796" ht="12.75" customHeight="1" x14ac:dyDescent="0.2"/>
    <row r="797" ht="12.75" customHeight="1" x14ac:dyDescent="0.2"/>
    <row r="798" ht="12.75" customHeight="1" x14ac:dyDescent="0.2"/>
    <row r="799" ht="12.75" customHeight="1" x14ac:dyDescent="0.2"/>
    <row r="800" ht="12.75" customHeight="1" x14ac:dyDescent="0.2"/>
    <row r="801" ht="12.75" customHeight="1" x14ac:dyDescent="0.2"/>
    <row r="802" ht="12.75" customHeight="1" x14ac:dyDescent="0.2"/>
    <row r="803" ht="12.75" customHeight="1" x14ac:dyDescent="0.2"/>
    <row r="804" ht="12.75" customHeight="1" x14ac:dyDescent="0.2"/>
    <row r="805" ht="12.75" customHeight="1" x14ac:dyDescent="0.2"/>
    <row r="806" ht="12.75" customHeight="1" x14ac:dyDescent="0.2"/>
    <row r="807" ht="12.75" customHeight="1" x14ac:dyDescent="0.2"/>
    <row r="808" ht="12.75" customHeight="1" x14ac:dyDescent="0.2"/>
    <row r="809" ht="12.75" customHeight="1" x14ac:dyDescent="0.2"/>
    <row r="810" ht="12.75" customHeight="1" x14ac:dyDescent="0.2"/>
    <row r="811" ht="12.75" customHeight="1" x14ac:dyDescent="0.2"/>
    <row r="812" ht="12.75" customHeight="1" x14ac:dyDescent="0.2"/>
    <row r="813" ht="12.75" customHeight="1" x14ac:dyDescent="0.2"/>
    <row r="814" ht="12.75" customHeight="1" x14ac:dyDescent="0.2"/>
    <row r="815" ht="12.75" customHeight="1" x14ac:dyDescent="0.2"/>
    <row r="816" ht="12.75" customHeight="1" x14ac:dyDescent="0.2"/>
    <row r="817" ht="12.75" customHeight="1" x14ac:dyDescent="0.2"/>
    <row r="818" ht="12.75" customHeight="1" x14ac:dyDescent="0.2"/>
    <row r="819" ht="12.75" customHeight="1" x14ac:dyDescent="0.2"/>
    <row r="820" ht="12.75" customHeight="1" x14ac:dyDescent="0.2"/>
    <row r="821" ht="12.75" customHeight="1" x14ac:dyDescent="0.2"/>
    <row r="822" ht="12.75" customHeight="1" x14ac:dyDescent="0.2"/>
    <row r="823" ht="12.75" customHeight="1" x14ac:dyDescent="0.2"/>
    <row r="824" ht="12.75" customHeight="1" x14ac:dyDescent="0.2"/>
    <row r="825" ht="12.75" customHeight="1" x14ac:dyDescent="0.2"/>
    <row r="826" ht="12.75" customHeight="1" x14ac:dyDescent="0.2"/>
    <row r="827" ht="12.75" customHeight="1" x14ac:dyDescent="0.2"/>
    <row r="828" ht="12.75" customHeight="1" x14ac:dyDescent="0.2"/>
    <row r="829" ht="12.75" customHeight="1" x14ac:dyDescent="0.2"/>
    <row r="830" ht="12.75" customHeight="1" x14ac:dyDescent="0.2"/>
    <row r="831" ht="12.75" customHeight="1" x14ac:dyDescent="0.2"/>
    <row r="832" ht="12.75" customHeight="1" x14ac:dyDescent="0.2"/>
    <row r="833" ht="12.75" customHeight="1" x14ac:dyDescent="0.2"/>
    <row r="834" ht="12.75" customHeight="1" x14ac:dyDescent="0.2"/>
    <row r="835" ht="12.75" customHeight="1" x14ac:dyDescent="0.2"/>
    <row r="836" ht="12.75" customHeight="1" x14ac:dyDescent="0.2"/>
    <row r="837" ht="12.75" customHeight="1" x14ac:dyDescent="0.2"/>
    <row r="838" ht="12.75" customHeight="1" x14ac:dyDescent="0.2"/>
    <row r="839" ht="12.75" customHeight="1" x14ac:dyDescent="0.2"/>
    <row r="840" ht="12.75" customHeight="1" x14ac:dyDescent="0.2"/>
    <row r="841" ht="12.75" customHeight="1" x14ac:dyDescent="0.2"/>
    <row r="842" ht="12.75" customHeight="1" x14ac:dyDescent="0.2"/>
    <row r="843" ht="12.75" customHeight="1" x14ac:dyDescent="0.2"/>
    <row r="844" ht="12.75" customHeight="1" x14ac:dyDescent="0.2"/>
    <row r="845" ht="12.75" customHeight="1" x14ac:dyDescent="0.2"/>
    <row r="846" ht="12.75" customHeight="1" x14ac:dyDescent="0.2"/>
    <row r="847" ht="12.75" customHeight="1" x14ac:dyDescent="0.2"/>
    <row r="848" ht="12.75" customHeight="1" x14ac:dyDescent="0.2"/>
    <row r="849" ht="12.75" customHeight="1" x14ac:dyDescent="0.2"/>
    <row r="850" ht="12.75" customHeight="1" x14ac:dyDescent="0.2"/>
    <row r="851" ht="12.75" customHeight="1" x14ac:dyDescent="0.2"/>
    <row r="852" ht="12.75" customHeight="1" x14ac:dyDescent="0.2"/>
    <row r="853" ht="12.75" customHeight="1" x14ac:dyDescent="0.2"/>
    <row r="854" ht="12.75" customHeight="1" x14ac:dyDescent="0.2"/>
    <row r="855" ht="12.75" customHeight="1" x14ac:dyDescent="0.2"/>
    <row r="856" ht="12.75" customHeight="1" x14ac:dyDescent="0.2"/>
    <row r="857" ht="12.75" customHeight="1" x14ac:dyDescent="0.2"/>
    <row r="858" ht="12.75" customHeight="1" x14ac:dyDescent="0.2"/>
    <row r="859" ht="12.75" customHeight="1" x14ac:dyDescent="0.2"/>
    <row r="860" ht="12.75" customHeight="1" x14ac:dyDescent="0.2"/>
    <row r="861" ht="12.75" customHeight="1" x14ac:dyDescent="0.2"/>
    <row r="862" ht="12.75" customHeight="1" x14ac:dyDescent="0.2"/>
    <row r="863" ht="12.75" customHeight="1" x14ac:dyDescent="0.2"/>
    <row r="864" ht="12.75" customHeight="1" x14ac:dyDescent="0.2"/>
    <row r="865" ht="12.75" customHeight="1" x14ac:dyDescent="0.2"/>
    <row r="866" ht="12.75" customHeight="1" x14ac:dyDescent="0.2"/>
    <row r="867" ht="12.75" customHeight="1" x14ac:dyDescent="0.2"/>
    <row r="868" ht="12.75" customHeight="1" x14ac:dyDescent="0.2"/>
    <row r="869" ht="12.75" customHeight="1" x14ac:dyDescent="0.2"/>
    <row r="870" ht="12.75" customHeight="1" x14ac:dyDescent="0.2"/>
    <row r="871" ht="12.75" customHeight="1" x14ac:dyDescent="0.2"/>
    <row r="872" ht="12.75" customHeight="1" x14ac:dyDescent="0.2"/>
    <row r="873" ht="12.75" customHeight="1" x14ac:dyDescent="0.2"/>
    <row r="874" ht="12.75" customHeight="1" x14ac:dyDescent="0.2"/>
    <row r="875" ht="12.75" customHeight="1" x14ac:dyDescent="0.2"/>
    <row r="876" ht="12.75" customHeight="1" x14ac:dyDescent="0.2"/>
    <row r="877" ht="12.75" customHeight="1" x14ac:dyDescent="0.2"/>
    <row r="878" ht="12.75" customHeight="1" x14ac:dyDescent="0.2"/>
    <row r="879" ht="12.75" customHeight="1" x14ac:dyDescent="0.2"/>
    <row r="880" ht="12.75" customHeight="1" x14ac:dyDescent="0.2"/>
    <row r="881" ht="12.75" customHeight="1" x14ac:dyDescent="0.2"/>
    <row r="882" ht="12.75" customHeight="1" x14ac:dyDescent="0.2"/>
    <row r="883" ht="12.75" customHeight="1" x14ac:dyDescent="0.2"/>
    <row r="884" ht="12.75" customHeight="1" x14ac:dyDescent="0.2"/>
    <row r="885" ht="12.75" customHeight="1" x14ac:dyDescent="0.2"/>
    <row r="886" ht="12.75" customHeight="1" x14ac:dyDescent="0.2"/>
    <row r="887" ht="12.75" customHeight="1" x14ac:dyDescent="0.2"/>
    <row r="888" ht="12.75" customHeight="1" x14ac:dyDescent="0.2"/>
    <row r="889" ht="12.75" customHeight="1" x14ac:dyDescent="0.2"/>
    <row r="890" ht="12.75" customHeight="1" x14ac:dyDescent="0.2"/>
    <row r="891" ht="12.75" customHeight="1" x14ac:dyDescent="0.2"/>
    <row r="892" ht="12.75" customHeight="1" x14ac:dyDescent="0.2"/>
    <row r="893" ht="12.75" customHeight="1" x14ac:dyDescent="0.2"/>
    <row r="894" ht="12.75" customHeight="1" x14ac:dyDescent="0.2"/>
    <row r="895" ht="12.75" customHeight="1" x14ac:dyDescent="0.2"/>
    <row r="896" ht="12.75" customHeight="1" x14ac:dyDescent="0.2"/>
    <row r="897" ht="12.75" customHeight="1" x14ac:dyDescent="0.2"/>
    <row r="898" ht="12.75" customHeight="1" x14ac:dyDescent="0.2"/>
    <row r="899" ht="12.75" customHeight="1" x14ac:dyDescent="0.2"/>
    <row r="900" ht="12.75" customHeight="1" x14ac:dyDescent="0.2"/>
    <row r="901" ht="12.75" customHeight="1" x14ac:dyDescent="0.2"/>
    <row r="902" ht="12.75" customHeight="1" x14ac:dyDescent="0.2"/>
    <row r="903" ht="12.75" customHeight="1" x14ac:dyDescent="0.2"/>
    <row r="904" ht="12.75" customHeight="1" x14ac:dyDescent="0.2"/>
    <row r="905" ht="12.75" customHeight="1" x14ac:dyDescent="0.2"/>
    <row r="906" ht="12.75" customHeight="1" x14ac:dyDescent="0.2"/>
    <row r="907" ht="12.75" customHeight="1" x14ac:dyDescent="0.2"/>
    <row r="908" ht="12.75" customHeight="1" x14ac:dyDescent="0.2"/>
    <row r="909" ht="12.75" customHeight="1" x14ac:dyDescent="0.2"/>
    <row r="910" ht="12.75" customHeight="1" x14ac:dyDescent="0.2"/>
    <row r="911" ht="12.75" customHeight="1" x14ac:dyDescent="0.2"/>
    <row r="912" ht="12.75" customHeight="1" x14ac:dyDescent="0.2"/>
    <row r="913" ht="12.75" customHeight="1" x14ac:dyDescent="0.2"/>
    <row r="914" ht="12.75" customHeight="1" x14ac:dyDescent="0.2"/>
    <row r="915" ht="12.75" customHeight="1" x14ac:dyDescent="0.2"/>
    <row r="916" ht="12.75" customHeight="1" x14ac:dyDescent="0.2"/>
    <row r="917" ht="12.75" customHeight="1" x14ac:dyDescent="0.2"/>
    <row r="918" ht="12.75" customHeight="1" x14ac:dyDescent="0.2"/>
    <row r="919" ht="12.75" customHeight="1" x14ac:dyDescent="0.2"/>
    <row r="920" ht="12.75" customHeight="1" x14ac:dyDescent="0.2"/>
    <row r="921" ht="12.75" customHeight="1" x14ac:dyDescent="0.2"/>
    <row r="922" ht="12.75" customHeight="1" x14ac:dyDescent="0.2"/>
    <row r="923" ht="12.75" customHeight="1" x14ac:dyDescent="0.2"/>
    <row r="924" ht="12.75" customHeight="1" x14ac:dyDescent="0.2"/>
    <row r="925" ht="12.75" customHeight="1" x14ac:dyDescent="0.2"/>
    <row r="926" ht="12.75" customHeight="1" x14ac:dyDescent="0.2"/>
    <row r="927" ht="12.75" customHeight="1" x14ac:dyDescent="0.2"/>
    <row r="928" ht="12.75" customHeight="1" x14ac:dyDescent="0.2"/>
    <row r="929" ht="12.75" customHeight="1" x14ac:dyDescent="0.2"/>
    <row r="930" ht="12.75" customHeight="1" x14ac:dyDescent="0.2"/>
    <row r="931" ht="12.75" customHeight="1" x14ac:dyDescent="0.2"/>
    <row r="932" ht="12.75" customHeight="1" x14ac:dyDescent="0.2"/>
    <row r="933" ht="12.75" customHeight="1" x14ac:dyDescent="0.2"/>
    <row r="934" ht="12.75" customHeight="1" x14ac:dyDescent="0.2"/>
    <row r="935" ht="12.75" customHeight="1" x14ac:dyDescent="0.2"/>
    <row r="936" ht="12.75" customHeight="1" x14ac:dyDescent="0.2"/>
    <row r="937" ht="12.75" customHeight="1" x14ac:dyDescent="0.2"/>
    <row r="938" ht="12.75" customHeight="1" x14ac:dyDescent="0.2"/>
    <row r="939" ht="12.75" customHeight="1" x14ac:dyDescent="0.2"/>
    <row r="940" ht="12.75" customHeight="1" x14ac:dyDescent="0.2"/>
    <row r="941" ht="12.75" customHeight="1" x14ac:dyDescent="0.2"/>
    <row r="942" ht="12.75" customHeight="1" x14ac:dyDescent="0.2"/>
    <row r="943" ht="12.75" customHeight="1" x14ac:dyDescent="0.2"/>
    <row r="944" ht="12.75" customHeight="1" x14ac:dyDescent="0.2"/>
    <row r="945" ht="12.75" customHeight="1" x14ac:dyDescent="0.2"/>
    <row r="946" ht="12.75" customHeight="1" x14ac:dyDescent="0.2"/>
    <row r="947" ht="12.75" customHeight="1" x14ac:dyDescent="0.2"/>
    <row r="948" ht="12.75" customHeight="1" x14ac:dyDescent="0.2"/>
    <row r="949" ht="12.75" customHeight="1" x14ac:dyDescent="0.2"/>
    <row r="950" ht="12.75" customHeight="1" x14ac:dyDescent="0.2"/>
    <row r="951" ht="12.75" customHeight="1" x14ac:dyDescent="0.2"/>
    <row r="952" ht="12.75" customHeight="1" x14ac:dyDescent="0.2"/>
    <row r="953" ht="12.75" customHeight="1" x14ac:dyDescent="0.2"/>
    <row r="954" ht="12.75" customHeight="1" x14ac:dyDescent="0.2"/>
    <row r="955" ht="12.75" customHeight="1" x14ac:dyDescent="0.2"/>
    <row r="956" ht="12.75" customHeight="1" x14ac:dyDescent="0.2"/>
    <row r="957" ht="12.75" customHeight="1" x14ac:dyDescent="0.2"/>
    <row r="958" ht="12.75" customHeight="1" x14ac:dyDescent="0.2"/>
    <row r="959" ht="12.75" customHeight="1" x14ac:dyDescent="0.2"/>
    <row r="960" ht="12.75" customHeight="1" x14ac:dyDescent="0.2"/>
    <row r="961" ht="12.75" customHeight="1" x14ac:dyDescent="0.2"/>
    <row r="962" ht="12.75" customHeight="1" x14ac:dyDescent="0.2"/>
    <row r="963" ht="12.75" customHeight="1" x14ac:dyDescent="0.2"/>
    <row r="964" ht="12.75" customHeight="1" x14ac:dyDescent="0.2"/>
    <row r="965" ht="12.75" customHeight="1" x14ac:dyDescent="0.2"/>
    <row r="966" ht="12.75" customHeight="1" x14ac:dyDescent="0.2"/>
    <row r="967" ht="12.75" customHeight="1" x14ac:dyDescent="0.2"/>
    <row r="968" ht="12.75" customHeight="1" x14ac:dyDescent="0.2"/>
    <row r="969" ht="12.75" customHeight="1" x14ac:dyDescent="0.2"/>
    <row r="970" ht="12.75" customHeight="1" x14ac:dyDescent="0.2"/>
    <row r="971" ht="12.75" customHeight="1" x14ac:dyDescent="0.2"/>
    <row r="972" ht="12.75" customHeight="1" x14ac:dyDescent="0.2"/>
    <row r="973" ht="12.75" customHeight="1" x14ac:dyDescent="0.2"/>
    <row r="974" ht="12.75" customHeight="1" x14ac:dyDescent="0.2"/>
    <row r="975" ht="12.75" customHeight="1" x14ac:dyDescent="0.2"/>
    <row r="976" ht="12.75" customHeight="1" x14ac:dyDescent="0.2"/>
    <row r="977" ht="12.75" customHeight="1" x14ac:dyDescent="0.2"/>
    <row r="978" ht="12.75" customHeight="1" x14ac:dyDescent="0.2"/>
    <row r="979" ht="12.75" customHeight="1" x14ac:dyDescent="0.2"/>
    <row r="980" ht="12.75" customHeight="1" x14ac:dyDescent="0.2"/>
    <row r="981" ht="12.75" customHeight="1" x14ac:dyDescent="0.2"/>
    <row r="982" ht="12.75" customHeight="1" x14ac:dyDescent="0.2"/>
    <row r="983" ht="12.75" customHeight="1" x14ac:dyDescent="0.2"/>
    <row r="984" ht="12.75" customHeight="1" x14ac:dyDescent="0.2"/>
    <row r="985" ht="12.75" customHeight="1" x14ac:dyDescent="0.2"/>
    <row r="986" ht="12.75" customHeight="1" x14ac:dyDescent="0.2"/>
    <row r="987" ht="12.75" customHeight="1" x14ac:dyDescent="0.2"/>
    <row r="988" ht="12.75" customHeight="1" x14ac:dyDescent="0.2"/>
    <row r="989" ht="12.75" customHeight="1" x14ac:dyDescent="0.2"/>
    <row r="990" ht="12.75" customHeight="1" x14ac:dyDescent="0.2"/>
    <row r="991" ht="12.75" customHeight="1" x14ac:dyDescent="0.2"/>
    <row r="992" ht="12.75" customHeight="1" x14ac:dyDescent="0.2"/>
    <row r="993" ht="12.75" customHeight="1" x14ac:dyDescent="0.2"/>
    <row r="994" ht="12.75" customHeight="1" x14ac:dyDescent="0.2"/>
    <row r="995" ht="12.75" customHeight="1" x14ac:dyDescent="0.2"/>
    <row r="996" ht="12.75" customHeight="1" x14ac:dyDescent="0.2"/>
    <row r="997" ht="12.75" customHeight="1" x14ac:dyDescent="0.2"/>
    <row r="998" ht="12.75" customHeight="1" x14ac:dyDescent="0.2"/>
    <row r="999" ht="12.75" customHeight="1" x14ac:dyDescent="0.2"/>
    <row r="1000" ht="12.75" customHeight="1" x14ac:dyDescent="0.2"/>
  </sheetData>
  <conditionalFormatting sqref="D3">
    <cfRule type="notContainsBlanks" dxfId="3" priority="1">
      <formula>LEN(TRIM(D3))&gt;0</formula>
    </cfRule>
  </conditionalFormatting>
  <dataValidations count="3">
    <dataValidation type="list" allowBlank="1" showErrorMessage="1" sqref="E9:E37" xr:uid="{00000000-0002-0000-1E00-000000000000}">
      <formula1>"_,Leeg,Restafval,E-Waste,Metaal,Restafval + Metaal,Restafval + E-Waste,E-Waste + Metaal,Restafval + E-Waste + Metaal"</formula1>
    </dataValidation>
    <dataValidation type="list" allowBlank="1" showErrorMessage="1" sqref="D8:D37" xr:uid="{00000000-0002-0000-1E00-000001000000}">
      <formula1>$B$83:$B$98</formula1>
    </dataValidation>
    <dataValidation type="list" allowBlank="1" showErrorMessage="1" sqref="G9:G37" xr:uid="{00000000-0002-0000-1E00-000002000000}">
      <formula1>"_,Geen brandstof,Diesel,Benzine,LPG,CNG/LNG,Waterstof,Elektrisch"</formula1>
    </dataValidation>
  </dataValidations>
  <pageMargins left="0.78749999999999998" right="0.78749999999999998" top="1.0249999999999999" bottom="1.0249999999999999" header="0" footer="0"/>
  <pageSetup paperSize="9" orientation="portrait"/>
  <headerFooter>
    <oddHeader>&amp;C&amp;A</oddHeader>
    <oddFooter>&amp;CPage &amp;P</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K1000"/>
  <sheetViews>
    <sheetView workbookViewId="0">
      <selection activeCell="E4" sqref="E4"/>
    </sheetView>
  </sheetViews>
  <sheetFormatPr defaultColWidth="14.42578125" defaultRowHeight="15" customHeight="1" x14ac:dyDescent="0.2"/>
  <cols>
    <col min="1" max="2" width="11.5703125" customWidth="1"/>
    <col min="3" max="3" width="24.85546875" customWidth="1"/>
    <col min="4" max="4" width="58.42578125" customWidth="1"/>
    <col min="5" max="7" width="11.5703125" customWidth="1"/>
    <col min="8" max="8" width="17.85546875" customWidth="1"/>
    <col min="9" max="9" width="11.5703125" customWidth="1"/>
    <col min="10" max="10" width="33.85546875" customWidth="1"/>
    <col min="11" max="26" width="11.5703125" customWidth="1"/>
  </cols>
  <sheetData>
    <row r="1" spans="1:11" ht="12.75" customHeight="1" x14ac:dyDescent="0.2">
      <c r="A1" s="1"/>
      <c r="B1" s="2"/>
      <c r="C1" s="2"/>
      <c r="D1" s="2"/>
      <c r="E1" s="2"/>
      <c r="F1" s="2"/>
      <c r="G1" s="2"/>
      <c r="H1" s="2"/>
      <c r="I1" s="2"/>
      <c r="J1" s="65"/>
      <c r="K1" s="2"/>
    </row>
    <row r="2" spans="1:11" ht="12.75" customHeight="1" x14ac:dyDescent="0.2">
      <c r="A2" s="1"/>
      <c r="B2" s="8"/>
      <c r="C2" s="7" t="s">
        <v>473</v>
      </c>
      <c r="D2" s="8"/>
      <c r="E2" s="8"/>
      <c r="F2" s="8"/>
      <c r="G2" s="8"/>
      <c r="H2" s="8"/>
      <c r="I2" s="8"/>
      <c r="J2" s="33"/>
      <c r="K2" s="2"/>
    </row>
    <row r="3" spans="1:11" ht="12.75" customHeight="1" x14ac:dyDescent="0.4">
      <c r="A3" s="1"/>
      <c r="B3" s="8"/>
      <c r="C3" s="7" t="s">
        <v>417</v>
      </c>
      <c r="E3" s="54" t="str">
        <f>IF(ISBLANK(D3),"Voer de frequentie in van deze route!","ok")</f>
        <v>Voer de frequentie in van deze route!</v>
      </c>
      <c r="F3" s="8"/>
      <c r="G3" s="8"/>
      <c r="H3" s="8"/>
      <c r="I3" s="8"/>
      <c r="J3" s="33"/>
      <c r="K3" s="2"/>
    </row>
    <row r="4" spans="1:11" ht="12.75" customHeight="1" x14ac:dyDescent="0.4">
      <c r="A4" s="1"/>
      <c r="B4" s="8"/>
      <c r="C4" s="7" t="s">
        <v>122</v>
      </c>
      <c r="D4" s="8">
        <f>Voertuigen!D109</f>
        <v>0</v>
      </c>
      <c r="E4" s="54" t="str">
        <f>IF(OR(ISBLANK(D4),D4=0),"Voer een voertuig in bij tabblad voertuigen!","ok")</f>
        <v>Voer een voertuig in bij tabblad voertuigen!</v>
      </c>
      <c r="F4" s="8"/>
      <c r="G4" s="8"/>
      <c r="H4" s="8"/>
      <c r="I4" s="8"/>
      <c r="J4" s="33"/>
      <c r="K4" s="2"/>
    </row>
    <row r="5" spans="1:11" ht="12.75" customHeight="1" x14ac:dyDescent="0.4">
      <c r="A5" s="1"/>
      <c r="B5" s="8"/>
      <c r="C5" s="7" t="s">
        <v>418</v>
      </c>
      <c r="D5" s="8" t="str">
        <f>Voertuigen!E160</f>
        <v>-</v>
      </c>
      <c r="E5" s="54" t="str">
        <f>IF((D5="-"),"Voer een soort brandstof in bij tabblad voertuigen!","ok")</f>
        <v>Voer een soort brandstof in bij tabblad voertuigen!</v>
      </c>
      <c r="F5" s="8"/>
      <c r="G5" s="8"/>
      <c r="H5" s="8"/>
      <c r="I5" s="8"/>
      <c r="J5" s="33"/>
      <c r="K5" s="2"/>
    </row>
    <row r="6" spans="1:11" ht="12.75" customHeight="1" x14ac:dyDescent="0.2">
      <c r="A6" s="1"/>
      <c r="B6" s="8"/>
      <c r="C6" s="8"/>
      <c r="D6" s="8"/>
      <c r="E6" s="8"/>
      <c r="F6" s="8"/>
      <c r="G6" s="8"/>
      <c r="H6" s="8"/>
      <c r="I6" s="8"/>
      <c r="J6" s="33"/>
      <c r="K6" s="2"/>
    </row>
    <row r="7" spans="1:11" ht="12.75" customHeight="1" x14ac:dyDescent="0.2">
      <c r="A7" s="1"/>
      <c r="B7" s="8"/>
      <c r="C7" s="7" t="s">
        <v>419</v>
      </c>
      <c r="D7" s="7" t="s">
        <v>420</v>
      </c>
      <c r="E7" s="7" t="s">
        <v>421</v>
      </c>
      <c r="F7" s="7" t="s">
        <v>422</v>
      </c>
      <c r="G7" s="7" t="s">
        <v>423</v>
      </c>
      <c r="H7" s="7" t="s">
        <v>147</v>
      </c>
      <c r="I7" s="7" t="s">
        <v>424</v>
      </c>
      <c r="J7" s="7" t="s">
        <v>425</v>
      </c>
      <c r="K7" s="2"/>
    </row>
    <row r="8" spans="1:11" ht="12.75" customHeight="1" x14ac:dyDescent="0.2">
      <c r="A8" s="1"/>
      <c r="B8" s="8"/>
      <c r="C8" s="8">
        <v>1</v>
      </c>
      <c r="D8" s="39" t="s">
        <v>81</v>
      </c>
      <c r="E8" s="8" t="s">
        <v>427</v>
      </c>
      <c r="F8" s="8"/>
      <c r="G8" s="8"/>
      <c r="I8" s="8"/>
      <c r="J8" s="33"/>
      <c r="K8" s="2"/>
    </row>
    <row r="9" spans="1:11" ht="12.75" customHeight="1" x14ac:dyDescent="0.2">
      <c r="A9" s="1"/>
      <c r="B9" s="8"/>
      <c r="C9" s="8">
        <v>2</v>
      </c>
      <c r="D9" s="39" t="s">
        <v>81</v>
      </c>
      <c r="E9" s="39" t="s">
        <v>81</v>
      </c>
      <c r="G9" s="39" t="s">
        <v>81</v>
      </c>
      <c r="I9" s="8" t="str">
        <f t="shared" ref="I9:I37" si="0">IF(OR(F9="",G9="_"),IF(D9="_","","Vul de ontbrekende gegevens in"),"ok")</f>
        <v/>
      </c>
      <c r="J9" s="33" t="str">
        <f>IF(D9="_","",(IF(OR(D5=G9,D5="Hybride"),"Klopt","De ingevulde brandstofsoort klopt niet")))</f>
        <v/>
      </c>
      <c r="K9" s="2"/>
    </row>
    <row r="10" spans="1:11" ht="12.75" customHeight="1" x14ac:dyDescent="0.2">
      <c r="A10" s="1"/>
      <c r="B10" s="8"/>
      <c r="C10" s="8">
        <v>3</v>
      </c>
      <c r="D10" s="39" t="s">
        <v>81</v>
      </c>
      <c r="E10" s="39" t="s">
        <v>81</v>
      </c>
      <c r="G10" s="39" t="s">
        <v>81</v>
      </c>
      <c r="I10" s="8" t="str">
        <f t="shared" si="0"/>
        <v/>
      </c>
      <c r="J10" s="33" t="str">
        <f>IF(D10="_","",(IF(OR(D5=G10,D5="Hybride"),"Klopt","De ingevulde brandstofsoort klopt niet")))</f>
        <v/>
      </c>
      <c r="K10" s="2"/>
    </row>
    <row r="11" spans="1:11" ht="12.75" customHeight="1" x14ac:dyDescent="0.2">
      <c r="A11" s="1"/>
      <c r="B11" s="8"/>
      <c r="C11" s="8">
        <v>4</v>
      </c>
      <c r="D11" s="39" t="s">
        <v>81</v>
      </c>
      <c r="E11" s="39" t="s">
        <v>81</v>
      </c>
      <c r="G11" s="39" t="s">
        <v>81</v>
      </c>
      <c r="I11" s="8" t="str">
        <f t="shared" si="0"/>
        <v/>
      </c>
      <c r="J11" s="33" t="str">
        <f>IF(D11="_","",(IF(OR(D5=G11,D5="Hybride"),"Klopt","De ingevulde brandstofsoort klopt niet")))</f>
        <v/>
      </c>
      <c r="K11" s="2"/>
    </row>
    <row r="12" spans="1:11" ht="12.75" customHeight="1" x14ac:dyDescent="0.2">
      <c r="A12" s="1"/>
      <c r="B12" s="8"/>
      <c r="C12" s="8">
        <v>5</v>
      </c>
      <c r="D12" s="39" t="s">
        <v>81</v>
      </c>
      <c r="E12" s="39" t="s">
        <v>81</v>
      </c>
      <c r="G12" s="39" t="s">
        <v>81</v>
      </c>
      <c r="I12" s="8" t="str">
        <f t="shared" si="0"/>
        <v/>
      </c>
      <c r="J12" s="33" t="str">
        <f>IF(D12="_","",(IF(OR(D5=G12,D5="Hybride"),"Klopt","De ingevulde brandstofsoort klopt niet")))</f>
        <v/>
      </c>
      <c r="K12" s="2"/>
    </row>
    <row r="13" spans="1:11" ht="12.75" customHeight="1" x14ac:dyDescent="0.2">
      <c r="A13" s="1"/>
      <c r="B13" s="8"/>
      <c r="C13" s="8">
        <v>6</v>
      </c>
      <c r="D13" s="39" t="s">
        <v>81</v>
      </c>
      <c r="E13" s="39" t="s">
        <v>81</v>
      </c>
      <c r="G13" s="39" t="s">
        <v>81</v>
      </c>
      <c r="I13" s="8" t="str">
        <f t="shared" si="0"/>
        <v/>
      </c>
      <c r="J13" s="33" t="str">
        <f>IF(D13="_","",(IF(OR(D5=G13,D5="Hybride"),"Klopt","De ingevulde brandstofsoort klopt niet")))</f>
        <v/>
      </c>
      <c r="K13" s="2"/>
    </row>
    <row r="14" spans="1:11" ht="12.75" customHeight="1" x14ac:dyDescent="0.2">
      <c r="A14" s="1"/>
      <c r="B14" s="8"/>
      <c r="C14" s="8">
        <v>7</v>
      </c>
      <c r="D14" s="39" t="s">
        <v>81</v>
      </c>
      <c r="E14" s="39" t="s">
        <v>81</v>
      </c>
      <c r="G14" s="39" t="s">
        <v>81</v>
      </c>
      <c r="I14" s="8" t="str">
        <f t="shared" si="0"/>
        <v/>
      </c>
      <c r="J14" s="33" t="str">
        <f>IF(D14="_","",(IF(OR(D5=G14,D5="Hybride"),"Klopt","De ingevulde brandstofsoort klopt niet")))</f>
        <v/>
      </c>
      <c r="K14" s="2"/>
    </row>
    <row r="15" spans="1:11" ht="12.75" customHeight="1" x14ac:dyDescent="0.2">
      <c r="A15" s="1"/>
      <c r="B15" s="8"/>
      <c r="C15" s="8">
        <v>8</v>
      </c>
      <c r="D15" s="39" t="s">
        <v>81</v>
      </c>
      <c r="E15" s="39" t="s">
        <v>81</v>
      </c>
      <c r="G15" s="39" t="s">
        <v>81</v>
      </c>
      <c r="I15" s="8" t="str">
        <f t="shared" si="0"/>
        <v/>
      </c>
      <c r="J15" s="33" t="str">
        <f>IF(D15="_","",(IF(OR(D5=G15,D5="Hybride"),"Klopt","De ingevulde brandstofsoort klopt niet")))</f>
        <v/>
      </c>
      <c r="K15" s="2"/>
    </row>
    <row r="16" spans="1:11" ht="12.75" customHeight="1" x14ac:dyDescent="0.2">
      <c r="A16" s="1"/>
      <c r="B16" s="8"/>
      <c r="C16" s="8">
        <v>9</v>
      </c>
      <c r="D16" s="39" t="s">
        <v>81</v>
      </c>
      <c r="E16" s="39" t="s">
        <v>81</v>
      </c>
      <c r="G16" s="39" t="s">
        <v>81</v>
      </c>
      <c r="I16" s="8" t="str">
        <f t="shared" si="0"/>
        <v/>
      </c>
      <c r="J16" s="33" t="str">
        <f>IF(D16="_","",(IF(OR(D5=G16,D5="Hybride"),"Klopt","De ingevulde brandstofsoort klopt niet")))</f>
        <v/>
      </c>
      <c r="K16" s="2"/>
    </row>
    <row r="17" spans="1:11" ht="12.75" customHeight="1" x14ac:dyDescent="0.2">
      <c r="A17" s="1"/>
      <c r="B17" s="8"/>
      <c r="C17" s="8">
        <v>10</v>
      </c>
      <c r="D17" s="39" t="s">
        <v>81</v>
      </c>
      <c r="E17" s="39" t="s">
        <v>81</v>
      </c>
      <c r="G17" s="39" t="s">
        <v>81</v>
      </c>
      <c r="I17" s="8" t="str">
        <f t="shared" si="0"/>
        <v/>
      </c>
      <c r="J17" s="33" t="str">
        <f>IF(D17="_","",(IF(OR(D5=G17,D5="Hybride"),"Klopt","De ingevulde brandstofsoort klopt niet")))</f>
        <v/>
      </c>
      <c r="K17" s="2"/>
    </row>
    <row r="18" spans="1:11" ht="12.75" customHeight="1" x14ac:dyDescent="0.2">
      <c r="A18" s="1"/>
      <c r="B18" s="8"/>
      <c r="C18" s="8">
        <v>11</v>
      </c>
      <c r="D18" s="39" t="s">
        <v>81</v>
      </c>
      <c r="E18" s="39" t="s">
        <v>81</v>
      </c>
      <c r="G18" s="39" t="s">
        <v>81</v>
      </c>
      <c r="H18" s="39" t="s">
        <v>431</v>
      </c>
      <c r="I18" s="8" t="str">
        <f t="shared" si="0"/>
        <v/>
      </c>
      <c r="J18" s="33" t="str">
        <f>IF(D18="_","",(IF(OR(D5=G18,D5="Hybride"),"Klopt","De ingevulde brandstofsoort klopt niet")))</f>
        <v/>
      </c>
      <c r="K18" s="2"/>
    </row>
    <row r="19" spans="1:11" ht="12.75" customHeight="1" x14ac:dyDescent="0.2">
      <c r="A19" s="1"/>
      <c r="B19" s="8"/>
      <c r="C19" s="8">
        <v>12</v>
      </c>
      <c r="D19" s="39" t="s">
        <v>81</v>
      </c>
      <c r="E19" s="39" t="s">
        <v>81</v>
      </c>
      <c r="G19" s="39" t="s">
        <v>81</v>
      </c>
      <c r="H19" s="39" t="s">
        <v>431</v>
      </c>
      <c r="I19" s="8" t="str">
        <f t="shared" si="0"/>
        <v/>
      </c>
      <c r="J19" s="33" t="str">
        <f>IF(D19="_","",(IF(OR(D5=G19,D5="Hybride"),"Klopt","De ingevulde brandstofsoort klopt niet")))</f>
        <v/>
      </c>
      <c r="K19" s="2"/>
    </row>
    <row r="20" spans="1:11" ht="12.75" customHeight="1" x14ac:dyDescent="0.2">
      <c r="A20" s="1"/>
      <c r="B20" s="8"/>
      <c r="C20" s="8">
        <v>13</v>
      </c>
      <c r="D20" s="39" t="s">
        <v>81</v>
      </c>
      <c r="E20" s="39" t="s">
        <v>81</v>
      </c>
      <c r="G20" s="39" t="s">
        <v>81</v>
      </c>
      <c r="I20" s="8" t="str">
        <f t="shared" si="0"/>
        <v/>
      </c>
      <c r="J20" s="33" t="str">
        <f>IF(D20="_","",(IF(OR(D5=G20,D5="Hybride"),"Klopt","De ingevulde brandstofsoort klopt niet")))</f>
        <v/>
      </c>
      <c r="K20" s="2"/>
    </row>
    <row r="21" spans="1:11" ht="12.75" customHeight="1" x14ac:dyDescent="0.2">
      <c r="A21" s="1"/>
      <c r="B21" s="8"/>
      <c r="C21" s="8">
        <v>14</v>
      </c>
      <c r="D21" s="39" t="s">
        <v>81</v>
      </c>
      <c r="E21" s="39" t="s">
        <v>81</v>
      </c>
      <c r="F21" s="39" t="s">
        <v>445</v>
      </c>
      <c r="G21" s="39" t="s">
        <v>81</v>
      </c>
      <c r="I21" s="8" t="str">
        <f t="shared" si="0"/>
        <v/>
      </c>
      <c r="J21" s="33" t="str">
        <f>IF(D21="_","",(IF(OR(D5=G21,D5="Hybride"),"Klopt","De ingevulde brandstofsoort klopt niet")))</f>
        <v/>
      </c>
      <c r="K21" s="2"/>
    </row>
    <row r="22" spans="1:11" ht="12.75" customHeight="1" x14ac:dyDescent="0.2">
      <c r="A22" s="1"/>
      <c r="B22" s="8"/>
      <c r="C22" s="8">
        <v>15</v>
      </c>
      <c r="D22" s="39" t="s">
        <v>81</v>
      </c>
      <c r="E22" s="39" t="s">
        <v>81</v>
      </c>
      <c r="F22" s="39" t="s">
        <v>445</v>
      </c>
      <c r="G22" s="39" t="s">
        <v>81</v>
      </c>
      <c r="I22" s="8" t="str">
        <f t="shared" si="0"/>
        <v/>
      </c>
      <c r="J22" s="33" t="str">
        <f>IF(D22="_","",(IF(OR(D5=G22,D5="Hybride"),"Klopt","De ingevulde brandstofsoort klopt niet")))</f>
        <v/>
      </c>
      <c r="K22" s="2"/>
    </row>
    <row r="23" spans="1:11" ht="12.75" customHeight="1" x14ac:dyDescent="0.2">
      <c r="A23" s="1"/>
      <c r="B23" s="8"/>
      <c r="C23" s="8">
        <v>16</v>
      </c>
      <c r="D23" s="39" t="s">
        <v>81</v>
      </c>
      <c r="E23" s="39" t="s">
        <v>81</v>
      </c>
      <c r="F23" s="39" t="s">
        <v>445</v>
      </c>
      <c r="G23" s="39" t="s">
        <v>81</v>
      </c>
      <c r="I23" s="8" t="str">
        <f t="shared" si="0"/>
        <v/>
      </c>
      <c r="J23" s="33" t="str">
        <f>IF(D23="_","",(IF(OR(D5=G23,D5="Hybride"),"Klopt","De ingevulde brandstofsoort klopt niet")))</f>
        <v/>
      </c>
      <c r="K23" s="2"/>
    </row>
    <row r="24" spans="1:11" ht="12.75" customHeight="1" x14ac:dyDescent="0.2">
      <c r="A24" s="1"/>
      <c r="B24" s="8"/>
      <c r="C24" s="8">
        <v>17</v>
      </c>
      <c r="D24" s="39" t="s">
        <v>81</v>
      </c>
      <c r="E24" s="39" t="s">
        <v>81</v>
      </c>
      <c r="F24" s="39" t="s">
        <v>445</v>
      </c>
      <c r="G24" s="39" t="s">
        <v>81</v>
      </c>
      <c r="I24" s="8" t="str">
        <f t="shared" si="0"/>
        <v/>
      </c>
      <c r="J24" s="33" t="str">
        <f>IF(D24="_","",(IF(OR(D5=G24,D5="Hybride"),"Klopt","De ingevulde brandstofsoort klopt niet")))</f>
        <v/>
      </c>
      <c r="K24" s="2"/>
    </row>
    <row r="25" spans="1:11" ht="12.75" customHeight="1" x14ac:dyDescent="0.2">
      <c r="A25" s="1"/>
      <c r="B25" s="8"/>
      <c r="C25" s="8">
        <v>18</v>
      </c>
      <c r="D25" s="39" t="s">
        <v>81</v>
      </c>
      <c r="E25" s="39" t="s">
        <v>81</v>
      </c>
      <c r="F25" s="39" t="s">
        <v>445</v>
      </c>
      <c r="G25" s="39" t="s">
        <v>81</v>
      </c>
      <c r="I25" s="8" t="str">
        <f t="shared" si="0"/>
        <v/>
      </c>
      <c r="J25" s="33" t="str">
        <f>IF(D25="_","",(IF(OR(D5=G25,D5="Hybride"),"Klopt","De ingevulde brandstofsoort klopt niet")))</f>
        <v/>
      </c>
      <c r="K25" s="2"/>
    </row>
    <row r="26" spans="1:11" ht="12.75" customHeight="1" x14ac:dyDescent="0.2">
      <c r="A26" s="1"/>
      <c r="B26" s="8"/>
      <c r="C26" s="8">
        <v>19</v>
      </c>
      <c r="D26" s="39" t="s">
        <v>81</v>
      </c>
      <c r="E26" s="39" t="s">
        <v>81</v>
      </c>
      <c r="F26" s="39" t="s">
        <v>445</v>
      </c>
      <c r="G26" s="39" t="s">
        <v>81</v>
      </c>
      <c r="I26" s="8" t="str">
        <f t="shared" si="0"/>
        <v/>
      </c>
      <c r="J26" s="33" t="str">
        <f>IF(D26="_","",(IF(OR(D5=G26,D5="Hybride"),"Klopt","De ingevulde brandstofsoort klopt niet")))</f>
        <v/>
      </c>
      <c r="K26" s="2"/>
    </row>
    <row r="27" spans="1:11" ht="12.75" customHeight="1" x14ac:dyDescent="0.2">
      <c r="A27" s="1"/>
      <c r="B27" s="8"/>
      <c r="C27" s="8">
        <v>20</v>
      </c>
      <c r="D27" s="39" t="s">
        <v>81</v>
      </c>
      <c r="E27" s="39" t="s">
        <v>81</v>
      </c>
      <c r="F27" s="39" t="s">
        <v>445</v>
      </c>
      <c r="G27" s="39" t="s">
        <v>81</v>
      </c>
      <c r="I27" s="8" t="str">
        <f t="shared" si="0"/>
        <v/>
      </c>
      <c r="J27" s="33" t="str">
        <f>IF(D27="_","",(IF(OR(D5=G27,D5="Hybride"),"Klopt","De ingevulde brandstofsoort klopt niet")))</f>
        <v/>
      </c>
      <c r="K27" s="2"/>
    </row>
    <row r="28" spans="1:11" ht="12.75" customHeight="1" x14ac:dyDescent="0.2">
      <c r="A28" s="1"/>
      <c r="B28" s="8"/>
      <c r="C28" s="8">
        <v>21</v>
      </c>
      <c r="D28" s="39" t="s">
        <v>81</v>
      </c>
      <c r="E28" s="39" t="s">
        <v>81</v>
      </c>
      <c r="F28" s="39" t="s">
        <v>445</v>
      </c>
      <c r="G28" s="39" t="s">
        <v>81</v>
      </c>
      <c r="I28" s="8" t="str">
        <f t="shared" si="0"/>
        <v/>
      </c>
      <c r="J28" s="33" t="str">
        <f>IF(D28="_","",(IF(OR(D5=G28,D5="Hybride"),"Klopt","De ingevulde brandstofsoort klopt niet")))</f>
        <v/>
      </c>
      <c r="K28" s="2"/>
    </row>
    <row r="29" spans="1:11" ht="12.75" customHeight="1" x14ac:dyDescent="0.2">
      <c r="A29" s="1"/>
      <c r="B29" s="8"/>
      <c r="C29" s="8">
        <v>22</v>
      </c>
      <c r="D29" s="39" t="s">
        <v>81</v>
      </c>
      <c r="E29" s="39" t="s">
        <v>81</v>
      </c>
      <c r="G29" s="39" t="s">
        <v>81</v>
      </c>
      <c r="I29" s="8" t="str">
        <f t="shared" si="0"/>
        <v/>
      </c>
      <c r="J29" s="33" t="str">
        <f>IF(D29="_","",(IF(OR(D5=G29,D5="Hybride"),"Klopt","De ingevulde brandstofsoort klopt niet")))</f>
        <v/>
      </c>
      <c r="K29" s="2"/>
    </row>
    <row r="30" spans="1:11" ht="12.75" customHeight="1" x14ac:dyDescent="0.2">
      <c r="A30" s="1"/>
      <c r="B30" s="8"/>
      <c r="C30" s="8">
        <v>23</v>
      </c>
      <c r="D30" s="39" t="s">
        <v>81</v>
      </c>
      <c r="E30" s="39" t="s">
        <v>81</v>
      </c>
      <c r="G30" s="39" t="s">
        <v>81</v>
      </c>
      <c r="I30" s="8" t="str">
        <f t="shared" si="0"/>
        <v/>
      </c>
      <c r="J30" s="33" t="str">
        <f>IF(D30="_","",(IF(OR(D5=G30,D5="Hybride"),"Klopt","De ingevulde brandstofsoort klopt niet")))</f>
        <v/>
      </c>
      <c r="K30" s="2"/>
    </row>
    <row r="31" spans="1:11" ht="12.75" customHeight="1" x14ac:dyDescent="0.2">
      <c r="A31" s="1"/>
      <c r="B31" s="8"/>
      <c r="C31" s="8">
        <v>24</v>
      </c>
      <c r="D31" s="39" t="s">
        <v>81</v>
      </c>
      <c r="E31" s="39" t="s">
        <v>81</v>
      </c>
      <c r="G31" s="39" t="s">
        <v>81</v>
      </c>
      <c r="I31" s="8" t="str">
        <f t="shared" si="0"/>
        <v/>
      </c>
      <c r="J31" s="33" t="str">
        <f>IF(D31="_","",(IF(OR(D5=G31,D5="Hybride"),"Klopt","De ingevulde brandstofsoort klopt niet")))</f>
        <v/>
      </c>
      <c r="K31" s="2"/>
    </row>
    <row r="32" spans="1:11" ht="12.75" customHeight="1" x14ac:dyDescent="0.2">
      <c r="A32" s="1"/>
      <c r="B32" s="8"/>
      <c r="C32" s="8">
        <v>25</v>
      </c>
      <c r="D32" s="39" t="s">
        <v>81</v>
      </c>
      <c r="E32" s="39" t="s">
        <v>81</v>
      </c>
      <c r="G32" s="39" t="s">
        <v>81</v>
      </c>
      <c r="I32" s="8" t="str">
        <f t="shared" si="0"/>
        <v/>
      </c>
      <c r="J32" s="33" t="str">
        <f>IF(D32="_","",(IF(OR(D5=G32,D5="Hybride"),"Klopt","De ingevulde brandstofsoort klopt niet")))</f>
        <v/>
      </c>
      <c r="K32" s="2"/>
    </row>
    <row r="33" spans="1:11" ht="12.75" customHeight="1" x14ac:dyDescent="0.2">
      <c r="A33" s="1"/>
      <c r="B33" s="8"/>
      <c r="C33" s="8">
        <v>26</v>
      </c>
      <c r="D33" s="39" t="s">
        <v>81</v>
      </c>
      <c r="E33" s="39" t="s">
        <v>81</v>
      </c>
      <c r="G33" s="39" t="s">
        <v>81</v>
      </c>
      <c r="I33" s="8" t="str">
        <f t="shared" si="0"/>
        <v/>
      </c>
      <c r="J33" s="33" t="str">
        <f>IF(D33="_","",(IF(OR(D5=G33,D5="Hybride"),"Klopt","De ingevulde brandstofsoort klopt niet")))</f>
        <v/>
      </c>
      <c r="K33" s="2"/>
    </row>
    <row r="34" spans="1:11" ht="12.75" customHeight="1" x14ac:dyDescent="0.2">
      <c r="A34" s="1"/>
      <c r="B34" s="8"/>
      <c r="C34" s="8">
        <v>27</v>
      </c>
      <c r="D34" s="39" t="s">
        <v>81</v>
      </c>
      <c r="E34" s="39" t="s">
        <v>81</v>
      </c>
      <c r="G34" s="39" t="s">
        <v>81</v>
      </c>
      <c r="I34" s="8" t="str">
        <f t="shared" si="0"/>
        <v/>
      </c>
      <c r="J34" s="33" t="str">
        <f>IF(D34="_","",(IF(OR(D5=G34,D5="Hybride"),"Klopt","De ingevulde brandstofsoort klopt niet")))</f>
        <v/>
      </c>
      <c r="K34" s="2"/>
    </row>
    <row r="35" spans="1:11" ht="12.75" customHeight="1" x14ac:dyDescent="0.2">
      <c r="A35" s="1"/>
      <c r="B35" s="8"/>
      <c r="C35" s="8">
        <v>28</v>
      </c>
      <c r="D35" s="39" t="s">
        <v>81</v>
      </c>
      <c r="E35" s="39" t="s">
        <v>81</v>
      </c>
      <c r="G35" s="39" t="s">
        <v>81</v>
      </c>
      <c r="I35" s="8" t="str">
        <f t="shared" si="0"/>
        <v/>
      </c>
      <c r="J35" s="33" t="str">
        <f>IF(D35="_","",(IF(OR(D5=G35,D5="Hybride"),"Klopt","De ingevulde brandstofsoort klopt niet")))</f>
        <v/>
      </c>
      <c r="K35" s="2"/>
    </row>
    <row r="36" spans="1:11" ht="12.75" customHeight="1" x14ac:dyDescent="0.2">
      <c r="A36" s="1"/>
      <c r="B36" s="8"/>
      <c r="C36" s="8">
        <v>29</v>
      </c>
      <c r="D36" s="39" t="s">
        <v>81</v>
      </c>
      <c r="E36" s="39" t="s">
        <v>81</v>
      </c>
      <c r="G36" s="39" t="s">
        <v>81</v>
      </c>
      <c r="I36" s="8" t="str">
        <f t="shared" si="0"/>
        <v/>
      </c>
      <c r="J36" s="33" t="str">
        <f>IF(D36="_","",(IF(OR(D5=G36,D5="Hybride"),"Klopt","De ingevulde brandstofsoort klopt niet")))</f>
        <v/>
      </c>
      <c r="K36" s="2"/>
    </row>
    <row r="37" spans="1:11" ht="12.75" customHeight="1" x14ac:dyDescent="0.2">
      <c r="A37" s="1"/>
      <c r="B37" s="8"/>
      <c r="C37" s="8">
        <v>30</v>
      </c>
      <c r="D37" s="39" t="s">
        <v>81</v>
      </c>
      <c r="E37" s="39" t="s">
        <v>81</v>
      </c>
      <c r="F37" s="38"/>
      <c r="G37" s="39" t="s">
        <v>81</v>
      </c>
      <c r="H37" s="38"/>
      <c r="I37" s="8" t="str">
        <f t="shared" si="0"/>
        <v/>
      </c>
      <c r="J37" s="33" t="str">
        <f>IF(D37="_","",(IF(OR(D5=G37,D5="Hybride"),"Klopt","De ingevulde brandstofsoort klopt niet")))</f>
        <v/>
      </c>
      <c r="K37" s="2"/>
    </row>
    <row r="38" spans="1:11" ht="12.75" customHeight="1" x14ac:dyDescent="0.2">
      <c r="A38" s="1"/>
      <c r="B38" s="8"/>
      <c r="C38" s="8"/>
      <c r="D38" s="7" t="s">
        <v>432</v>
      </c>
      <c r="E38" s="7"/>
      <c r="F38" s="7">
        <f>SUM(F9:F28)</f>
        <v>0</v>
      </c>
      <c r="G38" s="8"/>
      <c r="H38" s="8"/>
      <c r="I38" s="8"/>
      <c r="J38" s="33"/>
      <c r="K38" s="2"/>
    </row>
    <row r="39" spans="1:11" ht="12.75" customHeight="1" x14ac:dyDescent="0.2">
      <c r="A39" s="1"/>
      <c r="B39" s="8"/>
      <c r="C39" s="8"/>
      <c r="D39" s="8"/>
      <c r="E39" s="8"/>
      <c r="F39" s="8"/>
      <c r="G39" s="8"/>
      <c r="H39" s="8"/>
      <c r="I39" s="8"/>
      <c r="J39" s="33"/>
      <c r="K39" s="2"/>
    </row>
    <row r="40" spans="1:11" ht="12.75" customHeight="1" x14ac:dyDescent="0.2">
      <c r="A40" s="2"/>
      <c r="B40" s="2"/>
      <c r="C40" s="2"/>
      <c r="D40" s="2"/>
      <c r="E40" s="2"/>
      <c r="F40" s="2"/>
      <c r="G40" s="2"/>
      <c r="H40" s="2"/>
      <c r="I40" s="2"/>
      <c r="J40" s="65"/>
      <c r="K40" s="2"/>
    </row>
    <row r="41" spans="1:11" ht="12.75" customHeight="1" x14ac:dyDescent="0.2">
      <c r="A41" s="2"/>
      <c r="B41" s="2"/>
      <c r="C41" s="2"/>
      <c r="D41" s="2"/>
      <c r="E41" s="2"/>
      <c r="F41" s="2"/>
      <c r="G41" s="2"/>
      <c r="H41" s="2"/>
      <c r="I41" s="2"/>
      <c r="J41" s="65"/>
      <c r="K41" s="2"/>
    </row>
    <row r="42" spans="1:11" ht="12.75" customHeight="1" x14ac:dyDescent="0.2">
      <c r="A42" s="2"/>
      <c r="B42" s="8"/>
      <c r="C42" s="7" t="s">
        <v>209</v>
      </c>
      <c r="D42" s="7" t="s">
        <v>210</v>
      </c>
      <c r="E42" s="7"/>
      <c r="F42" s="7"/>
      <c r="G42" s="7"/>
      <c r="H42" s="7" t="s">
        <v>211</v>
      </c>
      <c r="I42" s="7"/>
      <c r="J42" s="2"/>
      <c r="K42" s="2"/>
    </row>
    <row r="43" spans="1:11" ht="12.75" customHeight="1" x14ac:dyDescent="0.2">
      <c r="A43" s="2"/>
      <c r="B43" s="8"/>
      <c r="C43" s="40" t="s">
        <v>212</v>
      </c>
      <c r="D43" s="40" t="s">
        <v>213</v>
      </c>
      <c r="E43" s="40"/>
      <c r="F43" s="40"/>
      <c r="G43" s="40"/>
      <c r="H43" s="41" t="s">
        <v>214</v>
      </c>
      <c r="I43" s="8"/>
      <c r="J43" s="2"/>
      <c r="K43" s="2"/>
    </row>
    <row r="44" spans="1:11" ht="12.75" customHeight="1" x14ac:dyDescent="0.2">
      <c r="A44" s="2"/>
      <c r="B44" s="8"/>
      <c r="C44" s="40" t="s">
        <v>212</v>
      </c>
      <c r="D44" s="40" t="s">
        <v>215</v>
      </c>
      <c r="E44" s="40"/>
      <c r="F44" s="40"/>
      <c r="G44" s="40"/>
      <c r="H44" s="41" t="s">
        <v>216</v>
      </c>
      <c r="I44" s="8"/>
      <c r="J44" s="2"/>
      <c r="K44" s="2"/>
    </row>
    <row r="45" spans="1:11" ht="12.75" customHeight="1" x14ac:dyDescent="0.2">
      <c r="A45" s="2"/>
      <c r="B45" s="8"/>
      <c r="C45" s="40" t="s">
        <v>212</v>
      </c>
      <c r="D45" s="40" t="s">
        <v>217</v>
      </c>
      <c r="E45" s="40"/>
      <c r="F45" s="40"/>
      <c r="G45" s="40"/>
      <c r="H45" s="41" t="s">
        <v>218</v>
      </c>
      <c r="I45" s="8"/>
      <c r="J45" s="2"/>
      <c r="K45" s="2"/>
    </row>
    <row r="46" spans="1:11" ht="12.75" customHeight="1" x14ac:dyDescent="0.2">
      <c r="A46" s="2"/>
      <c r="B46" s="8"/>
      <c r="C46" s="40" t="s">
        <v>212</v>
      </c>
      <c r="D46" s="40" t="s">
        <v>219</v>
      </c>
      <c r="E46" s="40"/>
      <c r="F46" s="40"/>
      <c r="G46" s="40"/>
      <c r="H46" s="41" t="s">
        <v>220</v>
      </c>
      <c r="I46" s="8"/>
      <c r="J46" s="2"/>
      <c r="K46" s="2"/>
    </row>
    <row r="47" spans="1:11" ht="12.75" customHeight="1" x14ac:dyDescent="0.2">
      <c r="A47" s="2"/>
      <c r="B47" s="8"/>
      <c r="C47" s="40" t="s">
        <v>212</v>
      </c>
      <c r="D47" s="40" t="s">
        <v>221</v>
      </c>
      <c r="E47" s="40"/>
      <c r="F47" s="40"/>
      <c r="G47" s="40"/>
      <c r="H47" s="41" t="s">
        <v>222</v>
      </c>
      <c r="I47" s="8"/>
      <c r="J47" s="2"/>
      <c r="K47" s="2"/>
    </row>
    <row r="48" spans="1:11" ht="12.75" customHeight="1" x14ac:dyDescent="0.2">
      <c r="A48" s="2"/>
      <c r="B48" s="8"/>
      <c r="C48" s="40" t="s">
        <v>212</v>
      </c>
      <c r="D48" s="40" t="s">
        <v>223</v>
      </c>
      <c r="E48" s="40"/>
      <c r="F48" s="40"/>
      <c r="G48" s="40"/>
      <c r="H48" s="41" t="s">
        <v>224</v>
      </c>
      <c r="I48" s="8"/>
      <c r="J48" s="2"/>
      <c r="K48" s="2"/>
    </row>
    <row r="49" spans="1:11" ht="12.75" customHeight="1" x14ac:dyDescent="0.2">
      <c r="A49" s="2"/>
      <c r="B49" s="8"/>
      <c r="C49" s="40" t="s">
        <v>212</v>
      </c>
      <c r="D49" s="28" t="s">
        <v>225</v>
      </c>
      <c r="E49" s="28"/>
      <c r="F49" s="28"/>
      <c r="G49" s="40"/>
      <c r="H49" s="41" t="s">
        <v>226</v>
      </c>
      <c r="I49" s="8"/>
      <c r="J49" s="2"/>
      <c r="K49" s="2"/>
    </row>
    <row r="50" spans="1:11" ht="12.75" customHeight="1" x14ac:dyDescent="0.2">
      <c r="A50" s="2"/>
      <c r="B50" s="8"/>
      <c r="C50" s="42"/>
      <c r="D50" s="42"/>
      <c r="E50" s="43"/>
      <c r="F50" s="44"/>
      <c r="G50" s="44"/>
      <c r="H50" s="40"/>
      <c r="I50" s="8"/>
      <c r="J50" s="2"/>
      <c r="K50" s="2"/>
    </row>
    <row r="51" spans="1:11" ht="12.75" customHeight="1" x14ac:dyDescent="0.2">
      <c r="A51" s="2"/>
      <c r="B51" s="8"/>
      <c r="C51" s="40" t="s">
        <v>213</v>
      </c>
      <c r="D51" s="18" t="s">
        <v>215</v>
      </c>
      <c r="E51" s="18"/>
      <c r="F51" s="18"/>
      <c r="G51" s="40"/>
      <c r="H51" s="41" t="s">
        <v>227</v>
      </c>
      <c r="I51" s="8"/>
      <c r="J51" s="2"/>
      <c r="K51" s="2"/>
    </row>
    <row r="52" spans="1:11" ht="12.75" customHeight="1" x14ac:dyDescent="0.2">
      <c r="A52" s="2"/>
      <c r="B52" s="8"/>
      <c r="C52" s="40" t="s">
        <v>213</v>
      </c>
      <c r="D52" s="40" t="s">
        <v>217</v>
      </c>
      <c r="E52" s="40"/>
      <c r="F52" s="40"/>
      <c r="G52" s="40"/>
      <c r="H52" s="41" t="s">
        <v>228</v>
      </c>
      <c r="I52" s="8"/>
      <c r="J52" s="2"/>
      <c r="K52" s="2"/>
    </row>
    <row r="53" spans="1:11" ht="12.75" customHeight="1" x14ac:dyDescent="0.2">
      <c r="A53" s="2"/>
      <c r="B53" s="8"/>
      <c r="C53" s="40" t="s">
        <v>213</v>
      </c>
      <c r="D53" s="40" t="s">
        <v>219</v>
      </c>
      <c r="E53" s="40"/>
      <c r="F53" s="40"/>
      <c r="G53" s="40"/>
      <c r="H53" s="41" t="s">
        <v>229</v>
      </c>
      <c r="I53" s="8"/>
      <c r="J53" s="2"/>
      <c r="K53" s="2"/>
    </row>
    <row r="54" spans="1:11" ht="12.75" customHeight="1" x14ac:dyDescent="0.2">
      <c r="A54" s="2"/>
      <c r="B54" s="8"/>
      <c r="C54" s="40" t="s">
        <v>213</v>
      </c>
      <c r="D54" s="40" t="s">
        <v>221</v>
      </c>
      <c r="E54" s="40"/>
      <c r="F54" s="40"/>
      <c r="G54" s="40"/>
      <c r="H54" s="41" t="s">
        <v>230</v>
      </c>
      <c r="I54" s="8"/>
      <c r="J54" s="2"/>
      <c r="K54" s="2"/>
    </row>
    <row r="55" spans="1:11" ht="12.75" customHeight="1" x14ac:dyDescent="0.2">
      <c r="A55" s="2"/>
      <c r="B55" s="8"/>
      <c r="C55" s="40" t="s">
        <v>213</v>
      </c>
      <c r="D55" s="40" t="s">
        <v>223</v>
      </c>
      <c r="E55" s="40"/>
      <c r="F55" s="40"/>
      <c r="G55" s="40"/>
      <c r="H55" s="41" t="s">
        <v>231</v>
      </c>
      <c r="I55" s="8"/>
      <c r="J55" s="2"/>
      <c r="K55" s="2"/>
    </row>
    <row r="56" spans="1:11" ht="12.75" customHeight="1" x14ac:dyDescent="0.2">
      <c r="A56" s="2"/>
      <c r="B56" s="8"/>
      <c r="C56" s="40" t="s">
        <v>213</v>
      </c>
      <c r="D56" s="40" t="s">
        <v>225</v>
      </c>
      <c r="E56" s="40"/>
      <c r="F56" s="40"/>
      <c r="G56" s="40"/>
      <c r="H56" s="41" t="s">
        <v>232</v>
      </c>
      <c r="I56" s="8"/>
      <c r="J56" s="2"/>
      <c r="K56" s="2"/>
    </row>
    <row r="57" spans="1:11" ht="12.75" customHeight="1" x14ac:dyDescent="0.2">
      <c r="A57" s="2"/>
      <c r="B57" s="8"/>
      <c r="C57" s="40"/>
      <c r="D57" s="40"/>
      <c r="E57" s="40"/>
      <c r="F57" s="40"/>
      <c r="G57" s="40"/>
      <c r="H57" s="40"/>
      <c r="I57" s="8"/>
      <c r="J57" s="2"/>
      <c r="K57" s="2"/>
    </row>
    <row r="58" spans="1:11" ht="12.75" customHeight="1" x14ac:dyDescent="0.2">
      <c r="A58" s="2"/>
      <c r="B58" s="8"/>
      <c r="C58" s="40" t="s">
        <v>215</v>
      </c>
      <c r="D58" s="40" t="s">
        <v>217</v>
      </c>
      <c r="E58" s="40"/>
      <c r="F58" s="40"/>
      <c r="G58" s="40"/>
      <c r="H58" s="41" t="s">
        <v>233</v>
      </c>
      <c r="I58" s="8"/>
      <c r="J58" s="2"/>
      <c r="K58" s="2"/>
    </row>
    <row r="59" spans="1:11" ht="12.75" customHeight="1" x14ac:dyDescent="0.2">
      <c r="A59" s="2"/>
      <c r="B59" s="8"/>
      <c r="C59" s="40" t="s">
        <v>215</v>
      </c>
      <c r="D59" s="40" t="s">
        <v>219</v>
      </c>
      <c r="E59" s="40"/>
      <c r="F59" s="40"/>
      <c r="G59" s="40"/>
      <c r="H59" s="41" t="s">
        <v>234</v>
      </c>
      <c r="I59" s="8"/>
      <c r="J59" s="2"/>
      <c r="K59" s="2"/>
    </row>
    <row r="60" spans="1:11" ht="12.75" customHeight="1" x14ac:dyDescent="0.2">
      <c r="A60" s="2"/>
      <c r="B60" s="8"/>
      <c r="C60" s="40" t="s">
        <v>215</v>
      </c>
      <c r="D60" s="40" t="s">
        <v>221</v>
      </c>
      <c r="E60" s="40"/>
      <c r="F60" s="40"/>
      <c r="G60" s="40"/>
      <c r="H60" s="41" t="s">
        <v>235</v>
      </c>
      <c r="I60" s="8"/>
      <c r="J60" s="2"/>
      <c r="K60" s="2"/>
    </row>
    <row r="61" spans="1:11" ht="12.75" customHeight="1" x14ac:dyDescent="0.2">
      <c r="A61" s="2"/>
      <c r="B61" s="8"/>
      <c r="C61" s="40" t="s">
        <v>215</v>
      </c>
      <c r="D61" s="40" t="s">
        <v>223</v>
      </c>
      <c r="E61" s="40"/>
      <c r="F61" s="40"/>
      <c r="G61" s="40"/>
      <c r="H61" s="41" t="s">
        <v>236</v>
      </c>
      <c r="I61" s="8"/>
      <c r="J61" s="2"/>
      <c r="K61" s="2"/>
    </row>
    <row r="62" spans="1:11" ht="12.75" customHeight="1" x14ac:dyDescent="0.2">
      <c r="A62" s="2"/>
      <c r="B62" s="8"/>
      <c r="C62" s="40" t="s">
        <v>215</v>
      </c>
      <c r="D62" s="40" t="s">
        <v>225</v>
      </c>
      <c r="E62" s="40"/>
      <c r="F62" s="40"/>
      <c r="G62" s="40"/>
      <c r="H62" s="41" t="s">
        <v>237</v>
      </c>
      <c r="I62" s="8"/>
      <c r="J62" s="2"/>
      <c r="K62" s="2"/>
    </row>
    <row r="63" spans="1:11" ht="12.75" customHeight="1" x14ac:dyDescent="0.2">
      <c r="A63" s="2"/>
      <c r="B63" s="8"/>
      <c r="C63" s="40"/>
      <c r="D63" s="40"/>
      <c r="E63" s="40"/>
      <c r="F63" s="40"/>
      <c r="G63" s="40"/>
      <c r="H63" s="40"/>
      <c r="I63" s="8"/>
      <c r="J63" s="2"/>
      <c r="K63" s="2"/>
    </row>
    <row r="64" spans="1:11" ht="12.75" customHeight="1" x14ac:dyDescent="0.2">
      <c r="A64" s="2"/>
      <c r="B64" s="8"/>
      <c r="C64" s="40" t="s">
        <v>217</v>
      </c>
      <c r="D64" s="40" t="s">
        <v>219</v>
      </c>
      <c r="E64" s="40"/>
      <c r="F64" s="40"/>
      <c r="G64" s="40"/>
      <c r="H64" s="41" t="s">
        <v>238</v>
      </c>
      <c r="I64" s="8"/>
      <c r="J64" s="2"/>
      <c r="K64" s="2"/>
    </row>
    <row r="65" spans="1:11" ht="12.75" customHeight="1" x14ac:dyDescent="0.2">
      <c r="A65" s="2"/>
      <c r="B65" s="8"/>
      <c r="C65" s="40" t="s">
        <v>217</v>
      </c>
      <c r="D65" s="40" t="s">
        <v>221</v>
      </c>
      <c r="E65" s="40"/>
      <c r="F65" s="40"/>
      <c r="G65" s="40"/>
      <c r="H65" s="41" t="s">
        <v>239</v>
      </c>
      <c r="I65" s="8"/>
      <c r="J65" s="2"/>
      <c r="K65" s="2"/>
    </row>
    <row r="66" spans="1:11" ht="12.75" customHeight="1" x14ac:dyDescent="0.2">
      <c r="A66" s="2"/>
      <c r="B66" s="8"/>
      <c r="C66" s="40" t="s">
        <v>217</v>
      </c>
      <c r="D66" s="40" t="s">
        <v>223</v>
      </c>
      <c r="E66" s="40"/>
      <c r="F66" s="40"/>
      <c r="G66" s="40"/>
      <c r="H66" s="41" t="s">
        <v>240</v>
      </c>
      <c r="I66" s="8"/>
      <c r="J66" s="2"/>
      <c r="K66" s="2"/>
    </row>
    <row r="67" spans="1:11" ht="12.75" customHeight="1" x14ac:dyDescent="0.2">
      <c r="A67" s="2"/>
      <c r="B67" s="8"/>
      <c r="C67" s="40" t="s">
        <v>217</v>
      </c>
      <c r="D67" s="40" t="s">
        <v>225</v>
      </c>
      <c r="E67" s="40"/>
      <c r="F67" s="40"/>
      <c r="G67" s="40"/>
      <c r="H67" s="41" t="s">
        <v>241</v>
      </c>
      <c r="I67" s="8"/>
      <c r="J67" s="2"/>
      <c r="K67" s="2"/>
    </row>
    <row r="68" spans="1:11" ht="12.75" customHeight="1" x14ac:dyDescent="0.2">
      <c r="A68" s="2"/>
      <c r="B68" s="8"/>
      <c r="C68" s="40"/>
      <c r="D68" s="40"/>
      <c r="E68" s="40"/>
      <c r="F68" s="40"/>
      <c r="G68" s="40"/>
      <c r="H68" s="40"/>
      <c r="I68" s="8"/>
      <c r="J68" s="2"/>
      <c r="K68" s="2"/>
    </row>
    <row r="69" spans="1:11" ht="12.75" customHeight="1" x14ac:dyDescent="0.2">
      <c r="A69" s="2"/>
      <c r="B69" s="8"/>
      <c r="C69" s="40" t="s">
        <v>219</v>
      </c>
      <c r="D69" s="40" t="s">
        <v>221</v>
      </c>
      <c r="E69" s="40"/>
      <c r="F69" s="40"/>
      <c r="G69" s="40"/>
      <c r="H69" s="41" t="s">
        <v>242</v>
      </c>
      <c r="I69" s="8"/>
      <c r="J69" s="2"/>
      <c r="K69" s="2"/>
    </row>
    <row r="70" spans="1:11" ht="12.75" customHeight="1" x14ac:dyDescent="0.2">
      <c r="A70" s="2"/>
      <c r="B70" s="8"/>
      <c r="C70" s="40" t="s">
        <v>219</v>
      </c>
      <c r="D70" s="40" t="s">
        <v>223</v>
      </c>
      <c r="E70" s="40"/>
      <c r="F70" s="40"/>
      <c r="G70" s="40"/>
      <c r="H70" s="41" t="s">
        <v>243</v>
      </c>
      <c r="I70" s="8"/>
      <c r="J70" s="2"/>
      <c r="K70" s="2"/>
    </row>
    <row r="71" spans="1:11" ht="12.75" customHeight="1" x14ac:dyDescent="0.2">
      <c r="A71" s="2"/>
      <c r="B71" s="8"/>
      <c r="C71" s="40" t="s">
        <v>219</v>
      </c>
      <c r="D71" s="40" t="s">
        <v>225</v>
      </c>
      <c r="E71" s="40"/>
      <c r="F71" s="40"/>
      <c r="G71" s="40"/>
      <c r="H71" s="41" t="s">
        <v>244</v>
      </c>
      <c r="I71" s="8"/>
      <c r="J71" s="2"/>
      <c r="K71" s="2"/>
    </row>
    <row r="72" spans="1:11" ht="12.75" customHeight="1" x14ac:dyDescent="0.2">
      <c r="A72" s="2"/>
      <c r="B72" s="8"/>
      <c r="C72" s="40"/>
      <c r="D72" s="40"/>
      <c r="E72" s="40"/>
      <c r="F72" s="40"/>
      <c r="G72" s="40"/>
      <c r="H72" s="40"/>
      <c r="I72" s="8"/>
      <c r="J72" s="2"/>
      <c r="K72" s="2"/>
    </row>
    <row r="73" spans="1:11" ht="12.75" customHeight="1" x14ac:dyDescent="0.2">
      <c r="A73" s="2"/>
      <c r="B73" s="8"/>
      <c r="C73" s="40" t="s">
        <v>221</v>
      </c>
      <c r="D73" s="40" t="s">
        <v>223</v>
      </c>
      <c r="E73" s="40"/>
      <c r="F73" s="40"/>
      <c r="G73" s="40"/>
      <c r="H73" s="41" t="s">
        <v>245</v>
      </c>
      <c r="I73" s="8"/>
      <c r="J73" s="2"/>
      <c r="K73" s="2"/>
    </row>
    <row r="74" spans="1:11" ht="12.75" customHeight="1" x14ac:dyDescent="0.2">
      <c r="A74" s="2"/>
      <c r="B74" s="8"/>
      <c r="C74" s="40" t="s">
        <v>221</v>
      </c>
      <c r="D74" s="40" t="s">
        <v>225</v>
      </c>
      <c r="E74" s="40"/>
      <c r="F74" s="40"/>
      <c r="G74" s="40"/>
      <c r="H74" s="41" t="s">
        <v>246</v>
      </c>
      <c r="I74" s="8"/>
      <c r="J74" s="2"/>
      <c r="K74" s="2"/>
    </row>
    <row r="75" spans="1:11" ht="12.75" customHeight="1" x14ac:dyDescent="0.2">
      <c r="A75" s="2"/>
      <c r="B75" s="8"/>
      <c r="C75" s="40"/>
      <c r="D75" s="40"/>
      <c r="E75" s="40"/>
      <c r="F75" s="40"/>
      <c r="G75" s="40"/>
      <c r="H75" s="40"/>
      <c r="I75" s="8"/>
      <c r="J75" s="2"/>
      <c r="K75" s="2"/>
    </row>
    <row r="76" spans="1:11" ht="12.75" customHeight="1" x14ac:dyDescent="0.2">
      <c r="A76" s="2"/>
      <c r="B76" s="8"/>
      <c r="C76" s="40" t="s">
        <v>223</v>
      </c>
      <c r="D76" s="40" t="s">
        <v>225</v>
      </c>
      <c r="E76" s="40"/>
      <c r="F76" s="40"/>
      <c r="G76" s="40"/>
      <c r="H76" s="41" t="s">
        <v>247</v>
      </c>
      <c r="I76" s="8"/>
      <c r="J76" s="2"/>
      <c r="K76" s="2"/>
    </row>
    <row r="77" spans="1:11" ht="12.75" customHeight="1" x14ac:dyDescent="0.2">
      <c r="A77" s="2"/>
      <c r="B77" s="8"/>
      <c r="C77" s="8"/>
      <c r="D77" s="8"/>
      <c r="E77" s="8"/>
      <c r="F77" s="8"/>
      <c r="G77" s="8"/>
      <c r="H77" s="8"/>
      <c r="I77" s="8"/>
      <c r="J77" s="2"/>
      <c r="K77" s="2"/>
    </row>
    <row r="78" spans="1:11" ht="12.75" customHeight="1" x14ac:dyDescent="0.2">
      <c r="A78" s="2"/>
      <c r="B78" s="8"/>
      <c r="C78" s="8" t="s">
        <v>248</v>
      </c>
      <c r="D78" s="8"/>
      <c r="E78" s="8"/>
      <c r="F78" s="8"/>
      <c r="G78" s="8"/>
      <c r="H78" s="8"/>
      <c r="I78" s="8"/>
      <c r="J78" s="2"/>
      <c r="K78" s="2"/>
    </row>
    <row r="79" spans="1:11" ht="12.75" customHeight="1" x14ac:dyDescent="0.2">
      <c r="A79" s="2"/>
      <c r="B79" s="8"/>
      <c r="C79" s="8"/>
      <c r="D79" s="8"/>
      <c r="E79" s="8"/>
      <c r="F79" s="8"/>
      <c r="G79" s="8"/>
      <c r="H79" s="8"/>
      <c r="I79" s="8"/>
      <c r="J79" s="2"/>
      <c r="K79" s="2"/>
    </row>
    <row r="80" spans="1:11" ht="12.75" customHeight="1" x14ac:dyDescent="0.2">
      <c r="A80" s="2"/>
      <c r="B80" s="2"/>
      <c r="C80" s="2"/>
      <c r="D80" s="2"/>
      <c r="E80" s="2"/>
      <c r="F80" s="2"/>
      <c r="G80" s="2"/>
      <c r="H80" s="2"/>
      <c r="I80" s="2"/>
      <c r="J80" s="2"/>
      <c r="K80" s="2"/>
    </row>
    <row r="81" spans="1:4" ht="12.75" customHeight="1" x14ac:dyDescent="0.2">
      <c r="A81" s="2"/>
      <c r="B81" s="2"/>
      <c r="C81" s="2"/>
      <c r="D81" s="2"/>
    </row>
    <row r="82" spans="1:4" ht="12.75" customHeight="1" x14ac:dyDescent="0.2">
      <c r="A82" s="2"/>
      <c r="B82" s="2" t="s">
        <v>433</v>
      </c>
      <c r="C82" s="2"/>
      <c r="D82" s="2"/>
    </row>
    <row r="83" spans="1:4" ht="12.75" customHeight="1" x14ac:dyDescent="0.2">
      <c r="A83" s="2"/>
      <c r="B83" s="62" t="s">
        <v>81</v>
      </c>
      <c r="D83" s="2"/>
    </row>
    <row r="84" spans="1:4" ht="12.75" customHeight="1" x14ac:dyDescent="0.2">
      <c r="A84" s="2"/>
      <c r="B84" s="62" t="s">
        <v>426</v>
      </c>
      <c r="D84" s="2"/>
    </row>
    <row r="85" spans="1:4" ht="12.75" customHeight="1" x14ac:dyDescent="0.2">
      <c r="A85" s="2"/>
      <c r="B85" s="62" t="s">
        <v>434</v>
      </c>
      <c r="D85" s="2"/>
    </row>
    <row r="86" spans="1:4" ht="12.75" customHeight="1" x14ac:dyDescent="0.2">
      <c r="A86" s="2"/>
      <c r="B86" s="62" t="s">
        <v>435</v>
      </c>
      <c r="D86" s="2"/>
    </row>
    <row r="87" spans="1:4" ht="12.75" customHeight="1" x14ac:dyDescent="0.2">
      <c r="A87" s="2"/>
      <c r="B87" s="62" t="s">
        <v>436</v>
      </c>
      <c r="D87" s="2"/>
    </row>
    <row r="88" spans="1:4" ht="12.75" customHeight="1" x14ac:dyDescent="0.2">
      <c r="A88" s="2"/>
      <c r="B88" s="62" t="s">
        <v>429</v>
      </c>
      <c r="D88" s="2"/>
    </row>
    <row r="89" spans="1:4" ht="12.75" customHeight="1" x14ac:dyDescent="0.2">
      <c r="A89" s="2"/>
      <c r="B89" s="62" t="s">
        <v>437</v>
      </c>
      <c r="D89" s="2"/>
    </row>
    <row r="90" spans="1:4" ht="12.75" customHeight="1" x14ac:dyDescent="0.2">
      <c r="A90" s="2"/>
      <c r="B90" s="62" t="s">
        <v>438</v>
      </c>
      <c r="D90" s="2"/>
    </row>
    <row r="91" spans="1:4" ht="12.75" customHeight="1" x14ac:dyDescent="0.2">
      <c r="A91" s="2"/>
      <c r="B91" s="62" t="s">
        <v>428</v>
      </c>
      <c r="D91" s="2"/>
    </row>
    <row r="92" spans="1:4" ht="12.75" customHeight="1" x14ac:dyDescent="0.2">
      <c r="A92" s="2"/>
      <c r="B92" s="62" t="s">
        <v>439</v>
      </c>
      <c r="D92" s="2"/>
    </row>
    <row r="93" spans="1:4" ht="12.75" customHeight="1" x14ac:dyDescent="0.2">
      <c r="A93" s="2"/>
      <c r="B93" s="62" t="s">
        <v>440</v>
      </c>
      <c r="D93" s="2"/>
    </row>
    <row r="94" spans="1:4" ht="12.75" customHeight="1" x14ac:dyDescent="0.2">
      <c r="A94" s="2"/>
      <c r="B94" s="62" t="s">
        <v>441</v>
      </c>
      <c r="D94" s="2"/>
    </row>
    <row r="95" spans="1:4" ht="12.75" customHeight="1" x14ac:dyDescent="0.2">
      <c r="A95" s="2"/>
      <c r="B95" s="62" t="s">
        <v>430</v>
      </c>
      <c r="D95" s="2"/>
    </row>
    <row r="96" spans="1:4" ht="12.75" customHeight="1" x14ac:dyDescent="0.2">
      <c r="A96" s="2"/>
      <c r="B96" s="62" t="s">
        <v>442</v>
      </c>
      <c r="D96" s="2"/>
    </row>
    <row r="97" spans="1:4" ht="12.75" customHeight="1" x14ac:dyDescent="0.2">
      <c r="A97" s="2"/>
      <c r="B97" s="62" t="s">
        <v>443</v>
      </c>
      <c r="D97" s="2"/>
    </row>
    <row r="98" spans="1:4" ht="12.75" customHeight="1" x14ac:dyDescent="0.2">
      <c r="A98" s="2"/>
      <c r="B98" s="62" t="s">
        <v>198</v>
      </c>
      <c r="D98" s="2"/>
    </row>
    <row r="99" spans="1:4" ht="12.75" customHeight="1" x14ac:dyDescent="0.2">
      <c r="A99" s="2"/>
      <c r="B99" s="2"/>
      <c r="C99" s="2"/>
      <c r="D99" s="2"/>
    </row>
    <row r="100" spans="1:4" ht="12.75" customHeight="1" x14ac:dyDescent="0.2"/>
    <row r="101" spans="1:4" ht="12.75" customHeight="1" x14ac:dyDescent="0.2"/>
    <row r="102" spans="1:4" ht="12.75" customHeight="1" x14ac:dyDescent="0.2"/>
    <row r="103" spans="1:4" ht="12.75" customHeight="1" x14ac:dyDescent="0.2"/>
    <row r="104" spans="1:4" ht="12.75" customHeight="1" x14ac:dyDescent="0.2"/>
    <row r="105" spans="1:4" ht="12.75" customHeight="1" x14ac:dyDescent="0.2"/>
    <row r="106" spans="1:4" ht="12.75" customHeight="1" x14ac:dyDescent="0.2"/>
    <row r="107" spans="1:4" ht="12.75" customHeight="1" x14ac:dyDescent="0.2"/>
    <row r="108" spans="1:4" ht="12.75" customHeight="1" x14ac:dyDescent="0.2"/>
    <row r="109" spans="1:4" ht="12.75" customHeight="1" x14ac:dyDescent="0.2"/>
    <row r="110" spans="1:4" ht="12.75" customHeight="1" x14ac:dyDescent="0.2"/>
    <row r="111" spans="1:4" ht="12.75" customHeight="1" x14ac:dyDescent="0.2"/>
    <row r="112" spans="1:4"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row r="158" ht="12.75" customHeight="1" x14ac:dyDescent="0.2"/>
    <row r="159" ht="12.75" customHeight="1" x14ac:dyDescent="0.2"/>
    <row r="160"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row r="169" ht="12.75" customHeight="1" x14ac:dyDescent="0.2"/>
    <row r="170" ht="12.75" customHeight="1" x14ac:dyDescent="0.2"/>
    <row r="171" ht="12.75" customHeight="1" x14ac:dyDescent="0.2"/>
    <row r="172" ht="12.75" customHeight="1" x14ac:dyDescent="0.2"/>
    <row r="173" ht="12.75" customHeight="1" x14ac:dyDescent="0.2"/>
    <row r="174" ht="12.75" customHeight="1" x14ac:dyDescent="0.2"/>
    <row r="175" ht="12.75" customHeight="1" x14ac:dyDescent="0.2"/>
    <row r="176"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ht="12.75" customHeight="1" x14ac:dyDescent="0.2"/>
    <row r="194" ht="12.75" customHeight="1" x14ac:dyDescent="0.2"/>
    <row r="195" ht="12.75" customHeight="1" x14ac:dyDescent="0.2"/>
    <row r="196" ht="12.75" customHeight="1" x14ac:dyDescent="0.2"/>
    <row r="197" ht="12.75" customHeight="1" x14ac:dyDescent="0.2"/>
    <row r="198" ht="12.75" customHeight="1" x14ac:dyDescent="0.2"/>
    <row r="199" ht="12.75" customHeight="1" x14ac:dyDescent="0.2"/>
    <row r="200" ht="12.75" customHeight="1" x14ac:dyDescent="0.2"/>
    <row r="201" ht="12.75" customHeight="1" x14ac:dyDescent="0.2"/>
    <row r="202" ht="12.75" customHeight="1" x14ac:dyDescent="0.2"/>
    <row r="203" ht="12.75" customHeight="1" x14ac:dyDescent="0.2"/>
    <row r="204" ht="12.75" customHeight="1" x14ac:dyDescent="0.2"/>
    <row r="205" ht="12.75" customHeight="1" x14ac:dyDescent="0.2"/>
    <row r="206" ht="12.75" customHeight="1" x14ac:dyDescent="0.2"/>
    <row r="207" ht="12.75" customHeight="1" x14ac:dyDescent="0.2"/>
    <row r="208" ht="12.75" customHeight="1" x14ac:dyDescent="0.2"/>
    <row r="209" ht="12.75" customHeight="1" x14ac:dyDescent="0.2"/>
    <row r="210" ht="12.75" customHeight="1" x14ac:dyDescent="0.2"/>
    <row r="211" ht="12.75" customHeight="1" x14ac:dyDescent="0.2"/>
    <row r="212" ht="12.75" customHeight="1" x14ac:dyDescent="0.2"/>
    <row r="213" ht="12.75" customHeight="1" x14ac:dyDescent="0.2"/>
    <row r="214" ht="12.75" customHeight="1" x14ac:dyDescent="0.2"/>
    <row r="215" ht="12.75" customHeight="1" x14ac:dyDescent="0.2"/>
    <row r="216" ht="12.75" customHeight="1" x14ac:dyDescent="0.2"/>
    <row r="217" ht="12.75" customHeight="1" x14ac:dyDescent="0.2"/>
    <row r="218" ht="12.75" customHeight="1" x14ac:dyDescent="0.2"/>
    <row r="219" ht="12.75" customHeight="1" x14ac:dyDescent="0.2"/>
    <row r="220" ht="12.75" customHeight="1" x14ac:dyDescent="0.2"/>
    <row r="221" ht="12.75" customHeight="1" x14ac:dyDescent="0.2"/>
    <row r="222" ht="12.75" customHeight="1" x14ac:dyDescent="0.2"/>
    <row r="223" ht="12.75" customHeight="1" x14ac:dyDescent="0.2"/>
    <row r="224" ht="12.75" customHeight="1" x14ac:dyDescent="0.2"/>
    <row r="225" ht="12.75" customHeight="1" x14ac:dyDescent="0.2"/>
    <row r="226" ht="12.75" customHeight="1" x14ac:dyDescent="0.2"/>
    <row r="227" ht="12.75" customHeight="1" x14ac:dyDescent="0.2"/>
    <row r="228" ht="12.75" customHeight="1" x14ac:dyDescent="0.2"/>
    <row r="229" ht="12.75" customHeight="1" x14ac:dyDescent="0.2"/>
    <row r="230" ht="12.75" customHeight="1" x14ac:dyDescent="0.2"/>
    <row r="231" ht="12.75" customHeight="1" x14ac:dyDescent="0.2"/>
    <row r="232" ht="12.75" customHeight="1" x14ac:dyDescent="0.2"/>
    <row r="233" ht="12.75" customHeight="1" x14ac:dyDescent="0.2"/>
    <row r="234" ht="12.75" customHeight="1" x14ac:dyDescent="0.2"/>
    <row r="235" ht="12.75" customHeight="1" x14ac:dyDescent="0.2"/>
    <row r="236" ht="12.75" customHeight="1" x14ac:dyDescent="0.2"/>
    <row r="237" ht="12.75" customHeight="1" x14ac:dyDescent="0.2"/>
    <row r="238" ht="12.75" customHeight="1" x14ac:dyDescent="0.2"/>
    <row r="239" ht="12.75" customHeight="1" x14ac:dyDescent="0.2"/>
    <row r="240" ht="12.75" customHeight="1" x14ac:dyDescent="0.2"/>
    <row r="241" ht="12.75" customHeight="1" x14ac:dyDescent="0.2"/>
    <row r="242" ht="12.75" customHeight="1" x14ac:dyDescent="0.2"/>
    <row r="243" ht="12.75" customHeight="1" x14ac:dyDescent="0.2"/>
    <row r="244" ht="12.75" customHeight="1" x14ac:dyDescent="0.2"/>
    <row r="245" ht="12.75" customHeight="1" x14ac:dyDescent="0.2"/>
    <row r="246" ht="12.75" customHeight="1" x14ac:dyDescent="0.2"/>
    <row r="247" ht="12.75" customHeight="1" x14ac:dyDescent="0.2"/>
    <row r="248" ht="12.75" customHeight="1" x14ac:dyDescent="0.2"/>
    <row r="249" ht="12.75" customHeight="1" x14ac:dyDescent="0.2"/>
    <row r="250" ht="12.75" customHeight="1" x14ac:dyDescent="0.2"/>
    <row r="251" ht="12.75" customHeight="1" x14ac:dyDescent="0.2"/>
    <row r="252" ht="12.75" customHeight="1" x14ac:dyDescent="0.2"/>
    <row r="253" ht="12.75" customHeight="1" x14ac:dyDescent="0.2"/>
    <row r="254" ht="12.75" customHeight="1" x14ac:dyDescent="0.2"/>
    <row r="255" ht="12.75" customHeight="1" x14ac:dyDescent="0.2"/>
    <row r="256" ht="12.75" customHeight="1" x14ac:dyDescent="0.2"/>
    <row r="257" ht="12.75" customHeight="1" x14ac:dyDescent="0.2"/>
    <row r="258" ht="12.75" customHeight="1" x14ac:dyDescent="0.2"/>
    <row r="259" ht="12.75" customHeight="1" x14ac:dyDescent="0.2"/>
    <row r="260" ht="12.75" customHeight="1" x14ac:dyDescent="0.2"/>
    <row r="261" ht="12.75" customHeight="1" x14ac:dyDescent="0.2"/>
    <row r="262" ht="12.75" customHeight="1" x14ac:dyDescent="0.2"/>
    <row r="263" ht="12.75" customHeight="1" x14ac:dyDescent="0.2"/>
    <row r="264" ht="12.75" customHeight="1" x14ac:dyDescent="0.2"/>
    <row r="265" ht="12.75" customHeight="1" x14ac:dyDescent="0.2"/>
    <row r="266" ht="12.75" customHeight="1" x14ac:dyDescent="0.2"/>
    <row r="267" ht="12.75" customHeight="1" x14ac:dyDescent="0.2"/>
    <row r="268" ht="12.75" customHeight="1" x14ac:dyDescent="0.2"/>
    <row r="269" ht="12.75" customHeight="1" x14ac:dyDescent="0.2"/>
    <row r="270" ht="12.75" customHeight="1" x14ac:dyDescent="0.2"/>
    <row r="271" ht="12.75" customHeight="1" x14ac:dyDescent="0.2"/>
    <row r="272" ht="12.75" customHeight="1" x14ac:dyDescent="0.2"/>
    <row r="273" ht="12.75" customHeight="1" x14ac:dyDescent="0.2"/>
    <row r="274" ht="12.75" customHeight="1" x14ac:dyDescent="0.2"/>
    <row r="275" ht="12.75" customHeight="1" x14ac:dyDescent="0.2"/>
    <row r="276" ht="12.75" customHeight="1" x14ac:dyDescent="0.2"/>
    <row r="277" ht="12.75" customHeight="1" x14ac:dyDescent="0.2"/>
    <row r="278" ht="12.75" customHeight="1" x14ac:dyDescent="0.2"/>
    <row r="279" ht="12.75" customHeight="1" x14ac:dyDescent="0.2"/>
    <row r="280" ht="12.75" customHeight="1" x14ac:dyDescent="0.2"/>
    <row r="281" ht="12.75" customHeight="1" x14ac:dyDescent="0.2"/>
    <row r="282" ht="12.75" customHeight="1" x14ac:dyDescent="0.2"/>
    <row r="283" ht="12.75" customHeight="1" x14ac:dyDescent="0.2"/>
    <row r="284" ht="12.75" customHeight="1" x14ac:dyDescent="0.2"/>
    <row r="285" ht="12.75" customHeight="1" x14ac:dyDescent="0.2"/>
    <row r="286" ht="12.75" customHeight="1" x14ac:dyDescent="0.2"/>
    <row r="287" ht="12.75" customHeight="1" x14ac:dyDescent="0.2"/>
    <row r="288" ht="12.75" customHeight="1" x14ac:dyDescent="0.2"/>
    <row r="289" ht="12.75" customHeight="1" x14ac:dyDescent="0.2"/>
    <row r="290" ht="12.75" customHeight="1" x14ac:dyDescent="0.2"/>
    <row r="291" ht="12.75" customHeight="1" x14ac:dyDescent="0.2"/>
    <row r="292" ht="12.75" customHeight="1" x14ac:dyDescent="0.2"/>
    <row r="293" ht="12.75" customHeight="1" x14ac:dyDescent="0.2"/>
    <row r="294" ht="12.75" customHeight="1" x14ac:dyDescent="0.2"/>
    <row r="295" ht="12.75" customHeight="1" x14ac:dyDescent="0.2"/>
    <row r="296" ht="12.75" customHeight="1" x14ac:dyDescent="0.2"/>
    <row r="297" ht="12.75" customHeight="1" x14ac:dyDescent="0.2"/>
    <row r="298" ht="12.75" customHeight="1" x14ac:dyDescent="0.2"/>
    <row r="299" ht="12.75" customHeight="1" x14ac:dyDescent="0.2"/>
    <row r="300" ht="12.75" customHeight="1" x14ac:dyDescent="0.2"/>
    <row r="301" ht="12.75" customHeight="1" x14ac:dyDescent="0.2"/>
    <row r="302" ht="12.75" customHeight="1" x14ac:dyDescent="0.2"/>
    <row r="303" ht="12.75" customHeight="1" x14ac:dyDescent="0.2"/>
    <row r="304" ht="12.75" customHeight="1" x14ac:dyDescent="0.2"/>
    <row r="305" ht="12.75" customHeight="1" x14ac:dyDescent="0.2"/>
    <row r="306" ht="12.75" customHeight="1" x14ac:dyDescent="0.2"/>
    <row r="307" ht="12.75" customHeight="1" x14ac:dyDescent="0.2"/>
    <row r="308" ht="12.75" customHeight="1" x14ac:dyDescent="0.2"/>
    <row r="309" ht="12.75" customHeight="1" x14ac:dyDescent="0.2"/>
    <row r="310" ht="12.75" customHeight="1" x14ac:dyDescent="0.2"/>
    <row r="311" ht="12.75" customHeight="1" x14ac:dyDescent="0.2"/>
    <row r="312" ht="12.75" customHeight="1" x14ac:dyDescent="0.2"/>
    <row r="313" ht="12.75" customHeight="1" x14ac:dyDescent="0.2"/>
    <row r="314" ht="12.75" customHeight="1" x14ac:dyDescent="0.2"/>
    <row r="315" ht="12.75" customHeight="1" x14ac:dyDescent="0.2"/>
    <row r="316" ht="12.75" customHeight="1" x14ac:dyDescent="0.2"/>
    <row r="317" ht="12.75" customHeight="1" x14ac:dyDescent="0.2"/>
    <row r="318" ht="12.75" customHeight="1" x14ac:dyDescent="0.2"/>
    <row r="319" ht="12.75" customHeight="1" x14ac:dyDescent="0.2"/>
    <row r="320" ht="12.75" customHeight="1" x14ac:dyDescent="0.2"/>
    <row r="321" ht="12.75" customHeight="1" x14ac:dyDescent="0.2"/>
    <row r="322" ht="12.75" customHeight="1" x14ac:dyDescent="0.2"/>
    <row r="323" ht="12.75" customHeight="1" x14ac:dyDescent="0.2"/>
    <row r="324" ht="12.75" customHeight="1" x14ac:dyDescent="0.2"/>
    <row r="325" ht="12.75" customHeight="1" x14ac:dyDescent="0.2"/>
    <row r="326" ht="12.75" customHeight="1" x14ac:dyDescent="0.2"/>
    <row r="327" ht="12.75" customHeight="1" x14ac:dyDescent="0.2"/>
    <row r="328" ht="12.75" customHeight="1" x14ac:dyDescent="0.2"/>
    <row r="329" ht="12.75" customHeight="1" x14ac:dyDescent="0.2"/>
    <row r="330" ht="12.75" customHeight="1" x14ac:dyDescent="0.2"/>
    <row r="331" ht="12.75" customHeight="1" x14ac:dyDescent="0.2"/>
    <row r="332" ht="12.75" customHeight="1" x14ac:dyDescent="0.2"/>
    <row r="333" ht="12.75" customHeight="1" x14ac:dyDescent="0.2"/>
    <row r="334" ht="12.75" customHeight="1" x14ac:dyDescent="0.2"/>
    <row r="335" ht="12.75" customHeight="1" x14ac:dyDescent="0.2"/>
    <row r="336" ht="12.75" customHeight="1" x14ac:dyDescent="0.2"/>
    <row r="337" ht="12.75" customHeight="1" x14ac:dyDescent="0.2"/>
    <row r="338" ht="12.75" customHeight="1" x14ac:dyDescent="0.2"/>
    <row r="339" ht="12.75" customHeight="1" x14ac:dyDescent="0.2"/>
    <row r="340" ht="12.75" customHeight="1" x14ac:dyDescent="0.2"/>
    <row r="341" ht="12.75" customHeight="1" x14ac:dyDescent="0.2"/>
    <row r="342" ht="12.75" customHeight="1" x14ac:dyDescent="0.2"/>
    <row r="343" ht="12.75" customHeight="1" x14ac:dyDescent="0.2"/>
    <row r="344" ht="12.75" customHeight="1" x14ac:dyDescent="0.2"/>
    <row r="345" ht="12.75" customHeight="1" x14ac:dyDescent="0.2"/>
    <row r="346" ht="12.75" customHeight="1" x14ac:dyDescent="0.2"/>
    <row r="347" ht="12.75" customHeight="1" x14ac:dyDescent="0.2"/>
    <row r="348" ht="12.75" customHeight="1" x14ac:dyDescent="0.2"/>
    <row r="349" ht="12.75" customHeight="1" x14ac:dyDescent="0.2"/>
    <row r="350" ht="12.75" customHeight="1" x14ac:dyDescent="0.2"/>
    <row r="351" ht="12.75" customHeight="1" x14ac:dyDescent="0.2"/>
    <row r="352" ht="12.75" customHeight="1" x14ac:dyDescent="0.2"/>
    <row r="353" ht="12.75" customHeight="1" x14ac:dyDescent="0.2"/>
    <row r="354" ht="12.75" customHeight="1" x14ac:dyDescent="0.2"/>
    <row r="355" ht="12.75" customHeight="1" x14ac:dyDescent="0.2"/>
    <row r="356" ht="12.75" customHeight="1" x14ac:dyDescent="0.2"/>
    <row r="357" ht="12.75" customHeight="1" x14ac:dyDescent="0.2"/>
    <row r="358" ht="12.75" customHeight="1" x14ac:dyDescent="0.2"/>
    <row r="359" ht="12.75" customHeight="1" x14ac:dyDescent="0.2"/>
    <row r="360" ht="12.75" customHeight="1" x14ac:dyDescent="0.2"/>
    <row r="361" ht="12.75" customHeight="1" x14ac:dyDescent="0.2"/>
    <row r="362" ht="12.75" customHeight="1" x14ac:dyDescent="0.2"/>
    <row r="363" ht="12.75" customHeight="1" x14ac:dyDescent="0.2"/>
    <row r="364" ht="12.75" customHeight="1" x14ac:dyDescent="0.2"/>
    <row r="365" ht="12.75" customHeight="1" x14ac:dyDescent="0.2"/>
    <row r="366" ht="12.75" customHeight="1" x14ac:dyDescent="0.2"/>
    <row r="367" ht="12.75" customHeight="1" x14ac:dyDescent="0.2"/>
    <row r="368" ht="12.75" customHeight="1" x14ac:dyDescent="0.2"/>
    <row r="369" ht="12.75" customHeight="1" x14ac:dyDescent="0.2"/>
    <row r="370" ht="12.75" customHeight="1" x14ac:dyDescent="0.2"/>
    <row r="371" ht="12.75" customHeight="1" x14ac:dyDescent="0.2"/>
    <row r="372" ht="12.75" customHeight="1" x14ac:dyDescent="0.2"/>
    <row r="373" ht="12.75" customHeight="1" x14ac:dyDescent="0.2"/>
    <row r="374" ht="12.75" customHeight="1" x14ac:dyDescent="0.2"/>
    <row r="375" ht="12.75" customHeight="1" x14ac:dyDescent="0.2"/>
    <row r="376" ht="12.75" customHeight="1" x14ac:dyDescent="0.2"/>
    <row r="377" ht="12.75" customHeight="1" x14ac:dyDescent="0.2"/>
    <row r="378" ht="12.75" customHeight="1" x14ac:dyDescent="0.2"/>
    <row r="379" ht="12.75" customHeight="1" x14ac:dyDescent="0.2"/>
    <row r="380" ht="12.75" customHeight="1" x14ac:dyDescent="0.2"/>
    <row r="381" ht="12.75" customHeight="1" x14ac:dyDescent="0.2"/>
    <row r="382" ht="12.75" customHeight="1" x14ac:dyDescent="0.2"/>
    <row r="383" ht="12.75" customHeight="1" x14ac:dyDescent="0.2"/>
    <row r="384" ht="12.75" customHeight="1" x14ac:dyDescent="0.2"/>
    <row r="385" ht="12.75" customHeight="1" x14ac:dyDescent="0.2"/>
    <row r="386" ht="12.75" customHeight="1" x14ac:dyDescent="0.2"/>
    <row r="387" ht="12.75" customHeight="1" x14ac:dyDescent="0.2"/>
    <row r="388" ht="12.75" customHeight="1" x14ac:dyDescent="0.2"/>
    <row r="389" ht="12.75" customHeight="1" x14ac:dyDescent="0.2"/>
    <row r="390" ht="12.75" customHeight="1" x14ac:dyDescent="0.2"/>
    <row r="391" ht="12.75" customHeight="1" x14ac:dyDescent="0.2"/>
    <row r="392" ht="12.75" customHeight="1" x14ac:dyDescent="0.2"/>
    <row r="393" ht="12.75" customHeight="1" x14ac:dyDescent="0.2"/>
    <row r="394" ht="12.75" customHeight="1" x14ac:dyDescent="0.2"/>
    <row r="395" ht="12.75" customHeight="1" x14ac:dyDescent="0.2"/>
    <row r="396" ht="12.75" customHeight="1" x14ac:dyDescent="0.2"/>
    <row r="397" ht="12.75" customHeight="1" x14ac:dyDescent="0.2"/>
    <row r="398" ht="12.75" customHeight="1" x14ac:dyDescent="0.2"/>
    <row r="399" ht="12.75" customHeight="1" x14ac:dyDescent="0.2"/>
    <row r="400" ht="12.75" customHeight="1" x14ac:dyDescent="0.2"/>
    <row r="401" ht="12.75" customHeight="1" x14ac:dyDescent="0.2"/>
    <row r="402" ht="12.75" customHeight="1" x14ac:dyDescent="0.2"/>
    <row r="403" ht="12.75" customHeight="1" x14ac:dyDescent="0.2"/>
    <row r="404" ht="12.75" customHeight="1" x14ac:dyDescent="0.2"/>
    <row r="405" ht="12.75" customHeight="1" x14ac:dyDescent="0.2"/>
    <row r="406" ht="12.75" customHeight="1" x14ac:dyDescent="0.2"/>
    <row r="407" ht="12.75" customHeight="1" x14ac:dyDescent="0.2"/>
    <row r="408" ht="12.75" customHeight="1" x14ac:dyDescent="0.2"/>
    <row r="409" ht="12.75" customHeight="1" x14ac:dyDescent="0.2"/>
    <row r="410" ht="12.75" customHeight="1" x14ac:dyDescent="0.2"/>
    <row r="411" ht="12.75" customHeight="1" x14ac:dyDescent="0.2"/>
    <row r="412" ht="12.75" customHeight="1" x14ac:dyDescent="0.2"/>
    <row r="413" ht="12.75" customHeight="1" x14ac:dyDescent="0.2"/>
    <row r="414" ht="12.75" customHeight="1" x14ac:dyDescent="0.2"/>
    <row r="415" ht="12.75" customHeight="1" x14ac:dyDescent="0.2"/>
    <row r="416" ht="12.75" customHeight="1" x14ac:dyDescent="0.2"/>
    <row r="417" ht="12.75" customHeight="1" x14ac:dyDescent="0.2"/>
    <row r="418" ht="12.75" customHeight="1" x14ac:dyDescent="0.2"/>
    <row r="419" ht="12.75" customHeight="1" x14ac:dyDescent="0.2"/>
    <row r="420" ht="12.75" customHeight="1" x14ac:dyDescent="0.2"/>
    <row r="421" ht="12.75" customHeight="1" x14ac:dyDescent="0.2"/>
    <row r="422" ht="12.75" customHeight="1" x14ac:dyDescent="0.2"/>
    <row r="423" ht="12.75" customHeight="1" x14ac:dyDescent="0.2"/>
    <row r="424" ht="12.75" customHeight="1" x14ac:dyDescent="0.2"/>
    <row r="425" ht="12.75" customHeight="1" x14ac:dyDescent="0.2"/>
    <row r="426" ht="12.75" customHeight="1" x14ac:dyDescent="0.2"/>
    <row r="427" ht="12.75" customHeight="1" x14ac:dyDescent="0.2"/>
    <row r="428" ht="12.75" customHeight="1" x14ac:dyDescent="0.2"/>
    <row r="429" ht="12.75" customHeight="1" x14ac:dyDescent="0.2"/>
    <row r="430" ht="12.75" customHeight="1" x14ac:dyDescent="0.2"/>
    <row r="431" ht="12.75" customHeight="1" x14ac:dyDescent="0.2"/>
    <row r="432" ht="12.75" customHeight="1" x14ac:dyDescent="0.2"/>
    <row r="433" ht="12.75" customHeight="1" x14ac:dyDescent="0.2"/>
    <row r="434" ht="12.75" customHeight="1" x14ac:dyDescent="0.2"/>
    <row r="435" ht="12.75" customHeight="1" x14ac:dyDescent="0.2"/>
    <row r="436" ht="12.75" customHeight="1" x14ac:dyDescent="0.2"/>
    <row r="437" ht="12.75" customHeight="1" x14ac:dyDescent="0.2"/>
    <row r="438" ht="12.75" customHeight="1" x14ac:dyDescent="0.2"/>
    <row r="439" ht="12.75" customHeight="1" x14ac:dyDescent="0.2"/>
    <row r="440" ht="12.75" customHeight="1" x14ac:dyDescent="0.2"/>
    <row r="441" ht="12.75" customHeight="1" x14ac:dyDescent="0.2"/>
    <row r="442" ht="12.75" customHeight="1" x14ac:dyDescent="0.2"/>
    <row r="443" ht="12.75" customHeight="1" x14ac:dyDescent="0.2"/>
    <row r="444" ht="12.75" customHeight="1" x14ac:dyDescent="0.2"/>
    <row r="445" ht="12.75" customHeight="1" x14ac:dyDescent="0.2"/>
    <row r="446" ht="12.75" customHeight="1" x14ac:dyDescent="0.2"/>
    <row r="447" ht="12.75" customHeight="1" x14ac:dyDescent="0.2"/>
    <row r="448" ht="12.75" customHeight="1" x14ac:dyDescent="0.2"/>
    <row r="449" ht="12.75" customHeight="1" x14ac:dyDescent="0.2"/>
    <row r="450" ht="12.75" customHeight="1" x14ac:dyDescent="0.2"/>
    <row r="451" ht="12.75" customHeight="1" x14ac:dyDescent="0.2"/>
    <row r="452" ht="12.75" customHeight="1" x14ac:dyDescent="0.2"/>
    <row r="453" ht="12.75" customHeight="1" x14ac:dyDescent="0.2"/>
    <row r="454" ht="12.75" customHeight="1" x14ac:dyDescent="0.2"/>
    <row r="455" ht="12.75" customHeight="1" x14ac:dyDescent="0.2"/>
    <row r="456" ht="12.75" customHeight="1" x14ac:dyDescent="0.2"/>
    <row r="457" ht="12.75" customHeight="1" x14ac:dyDescent="0.2"/>
    <row r="458" ht="12.75" customHeight="1" x14ac:dyDescent="0.2"/>
    <row r="459" ht="12.75" customHeight="1" x14ac:dyDescent="0.2"/>
    <row r="460" ht="12.75" customHeight="1" x14ac:dyDescent="0.2"/>
    <row r="461" ht="12.75" customHeight="1" x14ac:dyDescent="0.2"/>
    <row r="462" ht="12.75" customHeight="1" x14ac:dyDescent="0.2"/>
    <row r="463" ht="12.75" customHeight="1" x14ac:dyDescent="0.2"/>
    <row r="464" ht="12.75" customHeight="1" x14ac:dyDescent="0.2"/>
    <row r="465" ht="12.75" customHeight="1" x14ac:dyDescent="0.2"/>
    <row r="466" ht="12.75" customHeight="1" x14ac:dyDescent="0.2"/>
    <row r="467" ht="12.75" customHeight="1" x14ac:dyDescent="0.2"/>
    <row r="468" ht="12.75" customHeight="1" x14ac:dyDescent="0.2"/>
    <row r="469" ht="12.75" customHeight="1" x14ac:dyDescent="0.2"/>
    <row r="470" ht="12.75" customHeight="1" x14ac:dyDescent="0.2"/>
    <row r="471" ht="12.75" customHeight="1" x14ac:dyDescent="0.2"/>
    <row r="472" ht="12.75" customHeight="1" x14ac:dyDescent="0.2"/>
    <row r="473" ht="12.75" customHeight="1" x14ac:dyDescent="0.2"/>
    <row r="474" ht="12.75" customHeight="1" x14ac:dyDescent="0.2"/>
    <row r="475" ht="12.75" customHeight="1" x14ac:dyDescent="0.2"/>
    <row r="476" ht="12.75" customHeight="1" x14ac:dyDescent="0.2"/>
    <row r="477" ht="12.75" customHeight="1" x14ac:dyDescent="0.2"/>
    <row r="478" ht="12.75" customHeight="1" x14ac:dyDescent="0.2"/>
    <row r="479" ht="12.75" customHeight="1" x14ac:dyDescent="0.2"/>
    <row r="480" ht="12.75" customHeight="1" x14ac:dyDescent="0.2"/>
    <row r="481" ht="12.75" customHeight="1" x14ac:dyDescent="0.2"/>
    <row r="482" ht="12.75" customHeight="1" x14ac:dyDescent="0.2"/>
    <row r="483" ht="12.75" customHeight="1" x14ac:dyDescent="0.2"/>
    <row r="484" ht="12.75" customHeight="1" x14ac:dyDescent="0.2"/>
    <row r="485" ht="12.75" customHeight="1" x14ac:dyDescent="0.2"/>
    <row r="486" ht="12.75" customHeight="1" x14ac:dyDescent="0.2"/>
    <row r="487" ht="12.75" customHeight="1" x14ac:dyDescent="0.2"/>
    <row r="488" ht="12.75" customHeight="1" x14ac:dyDescent="0.2"/>
    <row r="489" ht="12.75" customHeight="1" x14ac:dyDescent="0.2"/>
    <row r="490" ht="12.75" customHeight="1" x14ac:dyDescent="0.2"/>
    <row r="491" ht="12.75" customHeight="1" x14ac:dyDescent="0.2"/>
    <row r="492" ht="12.75" customHeight="1" x14ac:dyDescent="0.2"/>
    <row r="493" ht="12.75" customHeight="1" x14ac:dyDescent="0.2"/>
    <row r="494" ht="12.75" customHeight="1" x14ac:dyDescent="0.2"/>
    <row r="495" ht="12.75" customHeight="1" x14ac:dyDescent="0.2"/>
    <row r="496" ht="12.75" customHeight="1" x14ac:dyDescent="0.2"/>
    <row r="497" ht="12.75" customHeight="1" x14ac:dyDescent="0.2"/>
    <row r="498" ht="12.75" customHeight="1" x14ac:dyDescent="0.2"/>
    <row r="499" ht="12.75" customHeight="1" x14ac:dyDescent="0.2"/>
    <row r="500" ht="12.75" customHeight="1" x14ac:dyDescent="0.2"/>
    <row r="501" ht="12.75" customHeight="1" x14ac:dyDescent="0.2"/>
    <row r="502" ht="12.75" customHeight="1" x14ac:dyDescent="0.2"/>
    <row r="503" ht="12.75" customHeight="1" x14ac:dyDescent="0.2"/>
    <row r="504" ht="12.75" customHeight="1" x14ac:dyDescent="0.2"/>
    <row r="505" ht="12.75" customHeight="1" x14ac:dyDescent="0.2"/>
    <row r="506" ht="12.75" customHeight="1" x14ac:dyDescent="0.2"/>
    <row r="507" ht="12.75" customHeight="1" x14ac:dyDescent="0.2"/>
    <row r="508" ht="12.75" customHeight="1" x14ac:dyDescent="0.2"/>
    <row r="509" ht="12.75" customHeight="1" x14ac:dyDescent="0.2"/>
    <row r="510" ht="12.75" customHeight="1" x14ac:dyDescent="0.2"/>
    <row r="511" ht="12.75" customHeight="1" x14ac:dyDescent="0.2"/>
    <row r="512" ht="12.75" customHeight="1" x14ac:dyDescent="0.2"/>
    <row r="513" ht="12.75" customHeight="1" x14ac:dyDescent="0.2"/>
    <row r="514" ht="12.75" customHeight="1" x14ac:dyDescent="0.2"/>
    <row r="515" ht="12.75" customHeight="1" x14ac:dyDescent="0.2"/>
    <row r="516" ht="12.75" customHeight="1" x14ac:dyDescent="0.2"/>
    <row r="517" ht="12.75" customHeight="1" x14ac:dyDescent="0.2"/>
    <row r="518" ht="12.75" customHeight="1" x14ac:dyDescent="0.2"/>
    <row r="519" ht="12.75" customHeight="1" x14ac:dyDescent="0.2"/>
    <row r="520" ht="12.75" customHeight="1" x14ac:dyDescent="0.2"/>
    <row r="521" ht="12.75" customHeight="1" x14ac:dyDescent="0.2"/>
    <row r="522" ht="12.75" customHeight="1" x14ac:dyDescent="0.2"/>
    <row r="523" ht="12.75" customHeight="1" x14ac:dyDescent="0.2"/>
    <row r="524" ht="12.75" customHeight="1" x14ac:dyDescent="0.2"/>
    <row r="525" ht="12.75" customHeight="1" x14ac:dyDescent="0.2"/>
    <row r="526" ht="12.75" customHeight="1" x14ac:dyDescent="0.2"/>
    <row r="527" ht="12.75" customHeight="1" x14ac:dyDescent="0.2"/>
    <row r="528" ht="12.75" customHeight="1" x14ac:dyDescent="0.2"/>
    <row r="529" ht="12.75" customHeight="1" x14ac:dyDescent="0.2"/>
    <row r="530" ht="12.75" customHeight="1" x14ac:dyDescent="0.2"/>
    <row r="531" ht="12.75" customHeight="1" x14ac:dyDescent="0.2"/>
    <row r="532" ht="12.75" customHeight="1" x14ac:dyDescent="0.2"/>
    <row r="533" ht="12.75" customHeight="1" x14ac:dyDescent="0.2"/>
    <row r="534" ht="12.75" customHeight="1" x14ac:dyDescent="0.2"/>
    <row r="535" ht="12.75" customHeight="1" x14ac:dyDescent="0.2"/>
    <row r="536" ht="12.75" customHeight="1" x14ac:dyDescent="0.2"/>
    <row r="537" ht="12.75" customHeight="1" x14ac:dyDescent="0.2"/>
    <row r="538" ht="12.75" customHeight="1" x14ac:dyDescent="0.2"/>
    <row r="539" ht="12.75" customHeight="1" x14ac:dyDescent="0.2"/>
    <row r="540" ht="12.75" customHeight="1" x14ac:dyDescent="0.2"/>
    <row r="541" ht="12.75" customHeight="1" x14ac:dyDescent="0.2"/>
    <row r="542" ht="12.75" customHeight="1" x14ac:dyDescent="0.2"/>
    <row r="543" ht="12.75" customHeight="1" x14ac:dyDescent="0.2"/>
    <row r="544" ht="12.75" customHeight="1" x14ac:dyDescent="0.2"/>
    <row r="545" ht="12.75" customHeight="1" x14ac:dyDescent="0.2"/>
    <row r="546" ht="12.75" customHeight="1" x14ac:dyDescent="0.2"/>
    <row r="547" ht="12.75" customHeight="1" x14ac:dyDescent="0.2"/>
    <row r="548" ht="12.75" customHeight="1" x14ac:dyDescent="0.2"/>
    <row r="549" ht="12.75" customHeight="1" x14ac:dyDescent="0.2"/>
    <row r="550" ht="12.75" customHeight="1" x14ac:dyDescent="0.2"/>
    <row r="551" ht="12.75" customHeight="1" x14ac:dyDescent="0.2"/>
    <row r="552" ht="12.75" customHeight="1" x14ac:dyDescent="0.2"/>
    <row r="553" ht="12.75" customHeight="1" x14ac:dyDescent="0.2"/>
    <row r="554" ht="12.75" customHeight="1" x14ac:dyDescent="0.2"/>
    <row r="555" ht="12.75" customHeight="1" x14ac:dyDescent="0.2"/>
    <row r="556" ht="12.75" customHeight="1" x14ac:dyDescent="0.2"/>
    <row r="557" ht="12.75" customHeight="1" x14ac:dyDescent="0.2"/>
    <row r="558" ht="12.75" customHeight="1" x14ac:dyDescent="0.2"/>
    <row r="559" ht="12.75" customHeight="1" x14ac:dyDescent="0.2"/>
    <row r="560" ht="12.75" customHeight="1" x14ac:dyDescent="0.2"/>
    <row r="561" ht="12.75" customHeight="1" x14ac:dyDescent="0.2"/>
    <row r="562" ht="12.75" customHeight="1" x14ac:dyDescent="0.2"/>
    <row r="563" ht="12.75" customHeight="1" x14ac:dyDescent="0.2"/>
    <row r="564" ht="12.75" customHeight="1" x14ac:dyDescent="0.2"/>
    <row r="565" ht="12.75" customHeight="1" x14ac:dyDescent="0.2"/>
    <row r="566" ht="12.75" customHeight="1" x14ac:dyDescent="0.2"/>
    <row r="567" ht="12.75" customHeight="1" x14ac:dyDescent="0.2"/>
    <row r="568" ht="12.75" customHeight="1" x14ac:dyDescent="0.2"/>
    <row r="569" ht="12.75" customHeight="1" x14ac:dyDescent="0.2"/>
    <row r="570" ht="12.75" customHeight="1" x14ac:dyDescent="0.2"/>
    <row r="571" ht="12.75" customHeight="1" x14ac:dyDescent="0.2"/>
    <row r="572" ht="12.75" customHeight="1" x14ac:dyDescent="0.2"/>
    <row r="573" ht="12.75" customHeight="1" x14ac:dyDescent="0.2"/>
    <row r="574" ht="12.75" customHeight="1" x14ac:dyDescent="0.2"/>
    <row r="575" ht="12.75" customHeight="1" x14ac:dyDescent="0.2"/>
    <row r="576" ht="12.75" customHeight="1" x14ac:dyDescent="0.2"/>
    <row r="577" ht="12.75" customHeight="1" x14ac:dyDescent="0.2"/>
    <row r="578" ht="12.75" customHeight="1" x14ac:dyDescent="0.2"/>
    <row r="579" ht="12.75" customHeight="1" x14ac:dyDescent="0.2"/>
    <row r="580" ht="12.75" customHeight="1" x14ac:dyDescent="0.2"/>
    <row r="581" ht="12.75" customHeight="1" x14ac:dyDescent="0.2"/>
    <row r="582" ht="12.75" customHeight="1" x14ac:dyDescent="0.2"/>
    <row r="583" ht="12.75" customHeight="1" x14ac:dyDescent="0.2"/>
    <row r="584" ht="12.75" customHeight="1" x14ac:dyDescent="0.2"/>
    <row r="585" ht="12.75" customHeight="1" x14ac:dyDescent="0.2"/>
    <row r="586" ht="12.75" customHeight="1" x14ac:dyDescent="0.2"/>
    <row r="587" ht="12.75" customHeight="1" x14ac:dyDescent="0.2"/>
    <row r="588" ht="12.75" customHeight="1" x14ac:dyDescent="0.2"/>
    <row r="589" ht="12.75" customHeight="1" x14ac:dyDescent="0.2"/>
    <row r="590" ht="12.75" customHeight="1" x14ac:dyDescent="0.2"/>
    <row r="591" ht="12.75" customHeight="1" x14ac:dyDescent="0.2"/>
    <row r="592" ht="12.75" customHeight="1" x14ac:dyDescent="0.2"/>
    <row r="593" ht="12.75" customHeight="1" x14ac:dyDescent="0.2"/>
    <row r="594" ht="12.75" customHeight="1" x14ac:dyDescent="0.2"/>
    <row r="595" ht="12.75" customHeight="1" x14ac:dyDescent="0.2"/>
    <row r="596" ht="12.75" customHeight="1" x14ac:dyDescent="0.2"/>
    <row r="597" ht="12.75" customHeight="1" x14ac:dyDescent="0.2"/>
    <row r="598" ht="12.75" customHeight="1" x14ac:dyDescent="0.2"/>
    <row r="599" ht="12.75" customHeight="1" x14ac:dyDescent="0.2"/>
    <row r="600" ht="12.75" customHeight="1" x14ac:dyDescent="0.2"/>
    <row r="601" ht="12.75" customHeight="1" x14ac:dyDescent="0.2"/>
    <row r="602" ht="12.75" customHeight="1" x14ac:dyDescent="0.2"/>
    <row r="603" ht="12.75" customHeight="1" x14ac:dyDescent="0.2"/>
    <row r="604" ht="12.75" customHeight="1" x14ac:dyDescent="0.2"/>
    <row r="605" ht="12.75" customHeight="1" x14ac:dyDescent="0.2"/>
    <row r="606" ht="12.75" customHeight="1" x14ac:dyDescent="0.2"/>
    <row r="607" ht="12.75" customHeight="1" x14ac:dyDescent="0.2"/>
    <row r="608" ht="12.75" customHeight="1" x14ac:dyDescent="0.2"/>
    <row r="609" ht="12.75" customHeight="1" x14ac:dyDescent="0.2"/>
    <row r="610" ht="12.75" customHeight="1" x14ac:dyDescent="0.2"/>
    <row r="611" ht="12.75" customHeight="1" x14ac:dyDescent="0.2"/>
    <row r="612" ht="12.75" customHeight="1" x14ac:dyDescent="0.2"/>
    <row r="613" ht="12.75" customHeight="1" x14ac:dyDescent="0.2"/>
    <row r="614" ht="12.75" customHeight="1" x14ac:dyDescent="0.2"/>
    <row r="615" ht="12.75" customHeight="1" x14ac:dyDescent="0.2"/>
    <row r="616" ht="12.75" customHeight="1" x14ac:dyDescent="0.2"/>
    <row r="617" ht="12.75" customHeight="1" x14ac:dyDescent="0.2"/>
    <row r="618" ht="12.75" customHeight="1" x14ac:dyDescent="0.2"/>
    <row r="619" ht="12.75" customHeight="1" x14ac:dyDescent="0.2"/>
    <row r="620" ht="12.75" customHeight="1" x14ac:dyDescent="0.2"/>
    <row r="621" ht="12.75" customHeight="1" x14ac:dyDescent="0.2"/>
    <row r="622" ht="12.75" customHeight="1" x14ac:dyDescent="0.2"/>
    <row r="623" ht="12.75" customHeight="1" x14ac:dyDescent="0.2"/>
    <row r="624" ht="12.75" customHeight="1" x14ac:dyDescent="0.2"/>
    <row r="625" ht="12.75" customHeight="1" x14ac:dyDescent="0.2"/>
    <row r="626" ht="12.75" customHeight="1" x14ac:dyDescent="0.2"/>
    <row r="627" ht="12.75" customHeight="1" x14ac:dyDescent="0.2"/>
    <row r="628" ht="12.75" customHeight="1" x14ac:dyDescent="0.2"/>
    <row r="629" ht="12.75" customHeight="1" x14ac:dyDescent="0.2"/>
    <row r="630" ht="12.75" customHeight="1" x14ac:dyDescent="0.2"/>
    <row r="631" ht="12.75" customHeight="1" x14ac:dyDescent="0.2"/>
    <row r="632" ht="12.75" customHeight="1" x14ac:dyDescent="0.2"/>
    <row r="633" ht="12.75" customHeight="1" x14ac:dyDescent="0.2"/>
    <row r="634" ht="12.75" customHeight="1" x14ac:dyDescent="0.2"/>
    <row r="635" ht="12.75" customHeight="1" x14ac:dyDescent="0.2"/>
    <row r="636" ht="12.75" customHeight="1" x14ac:dyDescent="0.2"/>
    <row r="637" ht="12.75" customHeight="1" x14ac:dyDescent="0.2"/>
    <row r="638" ht="12.75" customHeight="1" x14ac:dyDescent="0.2"/>
    <row r="639" ht="12.75" customHeight="1" x14ac:dyDescent="0.2"/>
    <row r="640" ht="12.75" customHeight="1" x14ac:dyDescent="0.2"/>
    <row r="641" ht="12.75" customHeight="1" x14ac:dyDescent="0.2"/>
    <row r="642" ht="12.75" customHeight="1" x14ac:dyDescent="0.2"/>
    <row r="643" ht="12.75" customHeight="1" x14ac:dyDescent="0.2"/>
    <row r="644" ht="12.75" customHeight="1" x14ac:dyDescent="0.2"/>
    <row r="645" ht="12.75" customHeight="1" x14ac:dyDescent="0.2"/>
    <row r="646" ht="12.75" customHeight="1" x14ac:dyDescent="0.2"/>
    <row r="647" ht="12.75" customHeight="1" x14ac:dyDescent="0.2"/>
    <row r="648" ht="12.75" customHeight="1" x14ac:dyDescent="0.2"/>
    <row r="649" ht="12.75" customHeight="1" x14ac:dyDescent="0.2"/>
    <row r="650" ht="12.75" customHeight="1" x14ac:dyDescent="0.2"/>
    <row r="651" ht="12.75" customHeight="1" x14ac:dyDescent="0.2"/>
    <row r="652" ht="12.75" customHeight="1" x14ac:dyDescent="0.2"/>
    <row r="653" ht="12.75" customHeight="1" x14ac:dyDescent="0.2"/>
    <row r="654" ht="12.75" customHeight="1" x14ac:dyDescent="0.2"/>
    <row r="655" ht="12.75" customHeight="1" x14ac:dyDescent="0.2"/>
    <row r="656" ht="12.75" customHeight="1" x14ac:dyDescent="0.2"/>
    <row r="657" ht="12.75" customHeight="1" x14ac:dyDescent="0.2"/>
    <row r="658" ht="12.75" customHeight="1" x14ac:dyDescent="0.2"/>
    <row r="659" ht="12.75" customHeight="1" x14ac:dyDescent="0.2"/>
    <row r="660" ht="12.75" customHeight="1" x14ac:dyDescent="0.2"/>
    <row r="661" ht="12.75" customHeight="1" x14ac:dyDescent="0.2"/>
    <row r="662" ht="12.75" customHeight="1" x14ac:dyDescent="0.2"/>
    <row r="663" ht="12.75" customHeight="1" x14ac:dyDescent="0.2"/>
    <row r="664" ht="12.75" customHeight="1" x14ac:dyDescent="0.2"/>
    <row r="665" ht="12.75" customHeight="1" x14ac:dyDescent="0.2"/>
    <row r="666" ht="12.75" customHeight="1" x14ac:dyDescent="0.2"/>
    <row r="667" ht="12.75" customHeight="1" x14ac:dyDescent="0.2"/>
    <row r="668" ht="12.75" customHeight="1" x14ac:dyDescent="0.2"/>
    <row r="669" ht="12.75" customHeight="1" x14ac:dyDescent="0.2"/>
    <row r="670" ht="12.75" customHeight="1" x14ac:dyDescent="0.2"/>
    <row r="671" ht="12.75" customHeight="1" x14ac:dyDescent="0.2"/>
    <row r="672" ht="12.75" customHeight="1" x14ac:dyDescent="0.2"/>
    <row r="673" ht="12.75" customHeight="1" x14ac:dyDescent="0.2"/>
    <row r="674" ht="12.75" customHeight="1" x14ac:dyDescent="0.2"/>
    <row r="675" ht="12.75" customHeight="1" x14ac:dyDescent="0.2"/>
    <row r="676" ht="12.75" customHeight="1" x14ac:dyDescent="0.2"/>
    <row r="677" ht="12.75" customHeight="1" x14ac:dyDescent="0.2"/>
    <row r="678" ht="12.75" customHeight="1" x14ac:dyDescent="0.2"/>
    <row r="679" ht="12.75" customHeight="1" x14ac:dyDescent="0.2"/>
    <row r="680" ht="12.75" customHeight="1" x14ac:dyDescent="0.2"/>
    <row r="681" ht="12.75" customHeight="1" x14ac:dyDescent="0.2"/>
    <row r="682" ht="12.75" customHeight="1" x14ac:dyDescent="0.2"/>
    <row r="683" ht="12.75" customHeight="1" x14ac:dyDescent="0.2"/>
    <row r="684" ht="12.75" customHeight="1" x14ac:dyDescent="0.2"/>
    <row r="685" ht="12.75" customHeight="1" x14ac:dyDescent="0.2"/>
    <row r="686" ht="12.75" customHeight="1" x14ac:dyDescent="0.2"/>
    <row r="687" ht="12.75" customHeight="1" x14ac:dyDescent="0.2"/>
    <row r="688" ht="12.75" customHeight="1" x14ac:dyDescent="0.2"/>
    <row r="689" ht="12.75" customHeight="1" x14ac:dyDescent="0.2"/>
    <row r="690" ht="12.75" customHeight="1" x14ac:dyDescent="0.2"/>
    <row r="691" ht="12.75" customHeight="1" x14ac:dyDescent="0.2"/>
    <row r="692" ht="12.75" customHeight="1" x14ac:dyDescent="0.2"/>
    <row r="693" ht="12.75" customHeight="1" x14ac:dyDescent="0.2"/>
    <row r="694" ht="12.75" customHeight="1" x14ac:dyDescent="0.2"/>
    <row r="695" ht="12.75" customHeight="1" x14ac:dyDescent="0.2"/>
    <row r="696" ht="12.75" customHeight="1" x14ac:dyDescent="0.2"/>
    <row r="697" ht="12.75" customHeight="1" x14ac:dyDescent="0.2"/>
    <row r="698" ht="12.75" customHeight="1" x14ac:dyDescent="0.2"/>
    <row r="699" ht="12.75" customHeight="1" x14ac:dyDescent="0.2"/>
    <row r="700" ht="12.75" customHeight="1" x14ac:dyDescent="0.2"/>
    <row r="701" ht="12.75" customHeight="1" x14ac:dyDescent="0.2"/>
    <row r="702" ht="12.75" customHeight="1" x14ac:dyDescent="0.2"/>
    <row r="703" ht="12.75" customHeight="1" x14ac:dyDescent="0.2"/>
    <row r="704" ht="12.75" customHeight="1" x14ac:dyDescent="0.2"/>
    <row r="705" ht="12.75" customHeight="1" x14ac:dyDescent="0.2"/>
    <row r="706" ht="12.75" customHeight="1" x14ac:dyDescent="0.2"/>
    <row r="707" ht="12.75" customHeight="1" x14ac:dyDescent="0.2"/>
    <row r="708" ht="12.75" customHeight="1" x14ac:dyDescent="0.2"/>
    <row r="709" ht="12.75" customHeight="1" x14ac:dyDescent="0.2"/>
    <row r="710" ht="12.75" customHeight="1" x14ac:dyDescent="0.2"/>
    <row r="711" ht="12.75" customHeight="1" x14ac:dyDescent="0.2"/>
    <row r="712" ht="12.75" customHeight="1" x14ac:dyDescent="0.2"/>
    <row r="713" ht="12.75" customHeight="1" x14ac:dyDescent="0.2"/>
    <row r="714" ht="12.75" customHeight="1" x14ac:dyDescent="0.2"/>
    <row r="715" ht="12.75" customHeight="1" x14ac:dyDescent="0.2"/>
    <row r="716" ht="12.75" customHeight="1" x14ac:dyDescent="0.2"/>
    <row r="717" ht="12.75" customHeight="1" x14ac:dyDescent="0.2"/>
    <row r="718" ht="12.75" customHeight="1" x14ac:dyDescent="0.2"/>
    <row r="719" ht="12.75" customHeight="1" x14ac:dyDescent="0.2"/>
    <row r="720" ht="12.75" customHeight="1" x14ac:dyDescent="0.2"/>
    <row r="721" ht="12.75" customHeight="1" x14ac:dyDescent="0.2"/>
    <row r="722" ht="12.75" customHeight="1" x14ac:dyDescent="0.2"/>
    <row r="723" ht="12.75" customHeight="1" x14ac:dyDescent="0.2"/>
    <row r="724" ht="12.75" customHeight="1" x14ac:dyDescent="0.2"/>
    <row r="725" ht="12.75" customHeight="1" x14ac:dyDescent="0.2"/>
    <row r="726" ht="12.75" customHeight="1" x14ac:dyDescent="0.2"/>
    <row r="727" ht="12.75" customHeight="1" x14ac:dyDescent="0.2"/>
    <row r="728" ht="12.75" customHeight="1" x14ac:dyDescent="0.2"/>
    <row r="729" ht="12.75" customHeight="1" x14ac:dyDescent="0.2"/>
    <row r="730" ht="12.75" customHeight="1" x14ac:dyDescent="0.2"/>
    <row r="731" ht="12.75" customHeight="1" x14ac:dyDescent="0.2"/>
    <row r="732" ht="12.75" customHeight="1" x14ac:dyDescent="0.2"/>
    <row r="733" ht="12.75" customHeight="1" x14ac:dyDescent="0.2"/>
    <row r="734" ht="12.75" customHeight="1" x14ac:dyDescent="0.2"/>
    <row r="735" ht="12.75" customHeight="1" x14ac:dyDescent="0.2"/>
    <row r="736" ht="12.75" customHeight="1" x14ac:dyDescent="0.2"/>
    <row r="737" ht="12.75" customHeight="1" x14ac:dyDescent="0.2"/>
    <row r="738" ht="12.75" customHeight="1" x14ac:dyDescent="0.2"/>
    <row r="739" ht="12.75" customHeight="1" x14ac:dyDescent="0.2"/>
    <row r="740" ht="12.75" customHeight="1" x14ac:dyDescent="0.2"/>
    <row r="741" ht="12.75" customHeight="1" x14ac:dyDescent="0.2"/>
    <row r="742" ht="12.75" customHeight="1" x14ac:dyDescent="0.2"/>
    <row r="743" ht="12.75" customHeight="1" x14ac:dyDescent="0.2"/>
    <row r="744" ht="12.75" customHeight="1" x14ac:dyDescent="0.2"/>
    <row r="745" ht="12.75" customHeight="1" x14ac:dyDescent="0.2"/>
    <row r="746" ht="12.75" customHeight="1" x14ac:dyDescent="0.2"/>
    <row r="747" ht="12.75" customHeight="1" x14ac:dyDescent="0.2"/>
    <row r="748" ht="12.75" customHeight="1" x14ac:dyDescent="0.2"/>
    <row r="749" ht="12.75" customHeight="1" x14ac:dyDescent="0.2"/>
    <row r="750" ht="12.75" customHeight="1" x14ac:dyDescent="0.2"/>
    <row r="751" ht="12.75" customHeight="1" x14ac:dyDescent="0.2"/>
    <row r="752" ht="12.75" customHeight="1" x14ac:dyDescent="0.2"/>
    <row r="753" ht="12.75" customHeight="1" x14ac:dyDescent="0.2"/>
    <row r="754" ht="12.75" customHeight="1" x14ac:dyDescent="0.2"/>
    <row r="755" ht="12.75" customHeight="1" x14ac:dyDescent="0.2"/>
    <row r="756" ht="12.75" customHeight="1" x14ac:dyDescent="0.2"/>
    <row r="757" ht="12.75" customHeight="1" x14ac:dyDescent="0.2"/>
    <row r="758" ht="12.75" customHeight="1" x14ac:dyDescent="0.2"/>
    <row r="759" ht="12.75" customHeight="1" x14ac:dyDescent="0.2"/>
    <row r="760" ht="12.75" customHeight="1" x14ac:dyDescent="0.2"/>
    <row r="761" ht="12.75" customHeight="1" x14ac:dyDescent="0.2"/>
    <row r="762" ht="12.75" customHeight="1" x14ac:dyDescent="0.2"/>
    <row r="763" ht="12.75" customHeight="1" x14ac:dyDescent="0.2"/>
    <row r="764" ht="12.75" customHeight="1" x14ac:dyDescent="0.2"/>
    <row r="765" ht="12.75" customHeight="1" x14ac:dyDescent="0.2"/>
    <row r="766" ht="12.75" customHeight="1" x14ac:dyDescent="0.2"/>
    <row r="767" ht="12.75" customHeight="1" x14ac:dyDescent="0.2"/>
    <row r="768" ht="12.75" customHeight="1" x14ac:dyDescent="0.2"/>
    <row r="769" ht="12.75" customHeight="1" x14ac:dyDescent="0.2"/>
    <row r="770" ht="12.75" customHeight="1" x14ac:dyDescent="0.2"/>
    <row r="771" ht="12.75" customHeight="1" x14ac:dyDescent="0.2"/>
    <row r="772" ht="12.75" customHeight="1" x14ac:dyDescent="0.2"/>
    <row r="773" ht="12.75" customHeight="1" x14ac:dyDescent="0.2"/>
    <row r="774" ht="12.75" customHeight="1" x14ac:dyDescent="0.2"/>
    <row r="775" ht="12.75" customHeight="1" x14ac:dyDescent="0.2"/>
    <row r="776" ht="12.75" customHeight="1" x14ac:dyDescent="0.2"/>
    <row r="777" ht="12.75" customHeight="1" x14ac:dyDescent="0.2"/>
    <row r="778" ht="12.75" customHeight="1" x14ac:dyDescent="0.2"/>
    <row r="779" ht="12.75" customHeight="1" x14ac:dyDescent="0.2"/>
    <row r="780" ht="12.75" customHeight="1" x14ac:dyDescent="0.2"/>
    <row r="781" ht="12.75" customHeight="1" x14ac:dyDescent="0.2"/>
    <row r="782" ht="12.75" customHeight="1" x14ac:dyDescent="0.2"/>
    <row r="783" ht="12.75" customHeight="1" x14ac:dyDescent="0.2"/>
    <row r="784" ht="12.75" customHeight="1" x14ac:dyDescent="0.2"/>
    <row r="785" ht="12.75" customHeight="1" x14ac:dyDescent="0.2"/>
    <row r="786" ht="12.75" customHeight="1" x14ac:dyDescent="0.2"/>
    <row r="787" ht="12.75" customHeight="1" x14ac:dyDescent="0.2"/>
    <row r="788" ht="12.75" customHeight="1" x14ac:dyDescent="0.2"/>
    <row r="789" ht="12.75" customHeight="1" x14ac:dyDescent="0.2"/>
    <row r="790" ht="12.75" customHeight="1" x14ac:dyDescent="0.2"/>
    <row r="791" ht="12.75" customHeight="1" x14ac:dyDescent="0.2"/>
    <row r="792" ht="12.75" customHeight="1" x14ac:dyDescent="0.2"/>
    <row r="793" ht="12.75" customHeight="1" x14ac:dyDescent="0.2"/>
    <row r="794" ht="12.75" customHeight="1" x14ac:dyDescent="0.2"/>
    <row r="795" ht="12.75" customHeight="1" x14ac:dyDescent="0.2"/>
    <row r="796" ht="12.75" customHeight="1" x14ac:dyDescent="0.2"/>
    <row r="797" ht="12.75" customHeight="1" x14ac:dyDescent="0.2"/>
    <row r="798" ht="12.75" customHeight="1" x14ac:dyDescent="0.2"/>
    <row r="799" ht="12.75" customHeight="1" x14ac:dyDescent="0.2"/>
    <row r="800" ht="12.75" customHeight="1" x14ac:dyDescent="0.2"/>
    <row r="801" ht="12.75" customHeight="1" x14ac:dyDescent="0.2"/>
    <row r="802" ht="12.75" customHeight="1" x14ac:dyDescent="0.2"/>
    <row r="803" ht="12.75" customHeight="1" x14ac:dyDescent="0.2"/>
    <row r="804" ht="12.75" customHeight="1" x14ac:dyDescent="0.2"/>
    <row r="805" ht="12.75" customHeight="1" x14ac:dyDescent="0.2"/>
    <row r="806" ht="12.75" customHeight="1" x14ac:dyDescent="0.2"/>
    <row r="807" ht="12.75" customHeight="1" x14ac:dyDescent="0.2"/>
    <row r="808" ht="12.75" customHeight="1" x14ac:dyDescent="0.2"/>
    <row r="809" ht="12.75" customHeight="1" x14ac:dyDescent="0.2"/>
    <row r="810" ht="12.75" customHeight="1" x14ac:dyDescent="0.2"/>
    <row r="811" ht="12.75" customHeight="1" x14ac:dyDescent="0.2"/>
    <row r="812" ht="12.75" customHeight="1" x14ac:dyDescent="0.2"/>
    <row r="813" ht="12.75" customHeight="1" x14ac:dyDescent="0.2"/>
    <row r="814" ht="12.75" customHeight="1" x14ac:dyDescent="0.2"/>
    <row r="815" ht="12.75" customHeight="1" x14ac:dyDescent="0.2"/>
    <row r="816" ht="12.75" customHeight="1" x14ac:dyDescent="0.2"/>
    <row r="817" ht="12.75" customHeight="1" x14ac:dyDescent="0.2"/>
    <row r="818" ht="12.75" customHeight="1" x14ac:dyDescent="0.2"/>
    <row r="819" ht="12.75" customHeight="1" x14ac:dyDescent="0.2"/>
    <row r="820" ht="12.75" customHeight="1" x14ac:dyDescent="0.2"/>
    <row r="821" ht="12.75" customHeight="1" x14ac:dyDescent="0.2"/>
    <row r="822" ht="12.75" customHeight="1" x14ac:dyDescent="0.2"/>
    <row r="823" ht="12.75" customHeight="1" x14ac:dyDescent="0.2"/>
    <row r="824" ht="12.75" customHeight="1" x14ac:dyDescent="0.2"/>
    <row r="825" ht="12.75" customHeight="1" x14ac:dyDescent="0.2"/>
    <row r="826" ht="12.75" customHeight="1" x14ac:dyDescent="0.2"/>
    <row r="827" ht="12.75" customHeight="1" x14ac:dyDescent="0.2"/>
    <row r="828" ht="12.75" customHeight="1" x14ac:dyDescent="0.2"/>
    <row r="829" ht="12.75" customHeight="1" x14ac:dyDescent="0.2"/>
    <row r="830" ht="12.75" customHeight="1" x14ac:dyDescent="0.2"/>
    <row r="831" ht="12.75" customHeight="1" x14ac:dyDescent="0.2"/>
    <row r="832" ht="12.75" customHeight="1" x14ac:dyDescent="0.2"/>
    <row r="833" ht="12.75" customHeight="1" x14ac:dyDescent="0.2"/>
    <row r="834" ht="12.75" customHeight="1" x14ac:dyDescent="0.2"/>
    <row r="835" ht="12.75" customHeight="1" x14ac:dyDescent="0.2"/>
    <row r="836" ht="12.75" customHeight="1" x14ac:dyDescent="0.2"/>
    <row r="837" ht="12.75" customHeight="1" x14ac:dyDescent="0.2"/>
    <row r="838" ht="12.75" customHeight="1" x14ac:dyDescent="0.2"/>
    <row r="839" ht="12.75" customHeight="1" x14ac:dyDescent="0.2"/>
    <row r="840" ht="12.75" customHeight="1" x14ac:dyDescent="0.2"/>
    <row r="841" ht="12.75" customHeight="1" x14ac:dyDescent="0.2"/>
    <row r="842" ht="12.75" customHeight="1" x14ac:dyDescent="0.2"/>
    <row r="843" ht="12.75" customHeight="1" x14ac:dyDescent="0.2"/>
    <row r="844" ht="12.75" customHeight="1" x14ac:dyDescent="0.2"/>
    <row r="845" ht="12.75" customHeight="1" x14ac:dyDescent="0.2"/>
    <row r="846" ht="12.75" customHeight="1" x14ac:dyDescent="0.2"/>
    <row r="847" ht="12.75" customHeight="1" x14ac:dyDescent="0.2"/>
    <row r="848" ht="12.75" customHeight="1" x14ac:dyDescent="0.2"/>
    <row r="849" ht="12.75" customHeight="1" x14ac:dyDescent="0.2"/>
    <row r="850" ht="12.75" customHeight="1" x14ac:dyDescent="0.2"/>
    <row r="851" ht="12.75" customHeight="1" x14ac:dyDescent="0.2"/>
    <row r="852" ht="12.75" customHeight="1" x14ac:dyDescent="0.2"/>
    <row r="853" ht="12.75" customHeight="1" x14ac:dyDescent="0.2"/>
    <row r="854" ht="12.75" customHeight="1" x14ac:dyDescent="0.2"/>
    <row r="855" ht="12.75" customHeight="1" x14ac:dyDescent="0.2"/>
    <row r="856" ht="12.75" customHeight="1" x14ac:dyDescent="0.2"/>
    <row r="857" ht="12.75" customHeight="1" x14ac:dyDescent="0.2"/>
    <row r="858" ht="12.75" customHeight="1" x14ac:dyDescent="0.2"/>
    <row r="859" ht="12.75" customHeight="1" x14ac:dyDescent="0.2"/>
    <row r="860" ht="12.75" customHeight="1" x14ac:dyDescent="0.2"/>
    <row r="861" ht="12.75" customHeight="1" x14ac:dyDescent="0.2"/>
    <row r="862" ht="12.75" customHeight="1" x14ac:dyDescent="0.2"/>
    <row r="863" ht="12.75" customHeight="1" x14ac:dyDescent="0.2"/>
    <row r="864" ht="12.75" customHeight="1" x14ac:dyDescent="0.2"/>
    <row r="865" ht="12.75" customHeight="1" x14ac:dyDescent="0.2"/>
    <row r="866" ht="12.75" customHeight="1" x14ac:dyDescent="0.2"/>
    <row r="867" ht="12.75" customHeight="1" x14ac:dyDescent="0.2"/>
    <row r="868" ht="12.75" customHeight="1" x14ac:dyDescent="0.2"/>
    <row r="869" ht="12.75" customHeight="1" x14ac:dyDescent="0.2"/>
    <row r="870" ht="12.75" customHeight="1" x14ac:dyDescent="0.2"/>
    <row r="871" ht="12.75" customHeight="1" x14ac:dyDescent="0.2"/>
    <row r="872" ht="12.75" customHeight="1" x14ac:dyDescent="0.2"/>
    <row r="873" ht="12.75" customHeight="1" x14ac:dyDescent="0.2"/>
    <row r="874" ht="12.75" customHeight="1" x14ac:dyDescent="0.2"/>
    <row r="875" ht="12.75" customHeight="1" x14ac:dyDescent="0.2"/>
    <row r="876" ht="12.75" customHeight="1" x14ac:dyDescent="0.2"/>
    <row r="877" ht="12.75" customHeight="1" x14ac:dyDescent="0.2"/>
    <row r="878" ht="12.75" customHeight="1" x14ac:dyDescent="0.2"/>
    <row r="879" ht="12.75" customHeight="1" x14ac:dyDescent="0.2"/>
    <row r="880" ht="12.75" customHeight="1" x14ac:dyDescent="0.2"/>
    <row r="881" ht="12.75" customHeight="1" x14ac:dyDescent="0.2"/>
    <row r="882" ht="12.75" customHeight="1" x14ac:dyDescent="0.2"/>
    <row r="883" ht="12.75" customHeight="1" x14ac:dyDescent="0.2"/>
    <row r="884" ht="12.75" customHeight="1" x14ac:dyDescent="0.2"/>
    <row r="885" ht="12.75" customHeight="1" x14ac:dyDescent="0.2"/>
    <row r="886" ht="12.75" customHeight="1" x14ac:dyDescent="0.2"/>
    <row r="887" ht="12.75" customHeight="1" x14ac:dyDescent="0.2"/>
    <row r="888" ht="12.75" customHeight="1" x14ac:dyDescent="0.2"/>
    <row r="889" ht="12.75" customHeight="1" x14ac:dyDescent="0.2"/>
    <row r="890" ht="12.75" customHeight="1" x14ac:dyDescent="0.2"/>
    <row r="891" ht="12.75" customHeight="1" x14ac:dyDescent="0.2"/>
    <row r="892" ht="12.75" customHeight="1" x14ac:dyDescent="0.2"/>
    <row r="893" ht="12.75" customHeight="1" x14ac:dyDescent="0.2"/>
    <row r="894" ht="12.75" customHeight="1" x14ac:dyDescent="0.2"/>
    <row r="895" ht="12.75" customHeight="1" x14ac:dyDescent="0.2"/>
    <row r="896" ht="12.75" customHeight="1" x14ac:dyDescent="0.2"/>
    <row r="897" ht="12.75" customHeight="1" x14ac:dyDescent="0.2"/>
    <row r="898" ht="12.75" customHeight="1" x14ac:dyDescent="0.2"/>
    <row r="899" ht="12.75" customHeight="1" x14ac:dyDescent="0.2"/>
    <row r="900" ht="12.75" customHeight="1" x14ac:dyDescent="0.2"/>
    <row r="901" ht="12.75" customHeight="1" x14ac:dyDescent="0.2"/>
    <row r="902" ht="12.75" customHeight="1" x14ac:dyDescent="0.2"/>
    <row r="903" ht="12.75" customHeight="1" x14ac:dyDescent="0.2"/>
    <row r="904" ht="12.75" customHeight="1" x14ac:dyDescent="0.2"/>
    <row r="905" ht="12.75" customHeight="1" x14ac:dyDescent="0.2"/>
    <row r="906" ht="12.75" customHeight="1" x14ac:dyDescent="0.2"/>
    <row r="907" ht="12.75" customHeight="1" x14ac:dyDescent="0.2"/>
    <row r="908" ht="12.75" customHeight="1" x14ac:dyDescent="0.2"/>
    <row r="909" ht="12.75" customHeight="1" x14ac:dyDescent="0.2"/>
    <row r="910" ht="12.75" customHeight="1" x14ac:dyDescent="0.2"/>
    <row r="911" ht="12.75" customHeight="1" x14ac:dyDescent="0.2"/>
    <row r="912" ht="12.75" customHeight="1" x14ac:dyDescent="0.2"/>
    <row r="913" ht="12.75" customHeight="1" x14ac:dyDescent="0.2"/>
    <row r="914" ht="12.75" customHeight="1" x14ac:dyDescent="0.2"/>
    <row r="915" ht="12.75" customHeight="1" x14ac:dyDescent="0.2"/>
    <row r="916" ht="12.75" customHeight="1" x14ac:dyDescent="0.2"/>
    <row r="917" ht="12.75" customHeight="1" x14ac:dyDescent="0.2"/>
    <row r="918" ht="12.75" customHeight="1" x14ac:dyDescent="0.2"/>
    <row r="919" ht="12.75" customHeight="1" x14ac:dyDescent="0.2"/>
    <row r="920" ht="12.75" customHeight="1" x14ac:dyDescent="0.2"/>
    <row r="921" ht="12.75" customHeight="1" x14ac:dyDescent="0.2"/>
    <row r="922" ht="12.75" customHeight="1" x14ac:dyDescent="0.2"/>
    <row r="923" ht="12.75" customHeight="1" x14ac:dyDescent="0.2"/>
    <row r="924" ht="12.75" customHeight="1" x14ac:dyDescent="0.2"/>
    <row r="925" ht="12.75" customHeight="1" x14ac:dyDescent="0.2"/>
    <row r="926" ht="12.75" customHeight="1" x14ac:dyDescent="0.2"/>
    <row r="927" ht="12.75" customHeight="1" x14ac:dyDescent="0.2"/>
    <row r="928" ht="12.75" customHeight="1" x14ac:dyDescent="0.2"/>
    <row r="929" ht="12.75" customHeight="1" x14ac:dyDescent="0.2"/>
    <row r="930" ht="12.75" customHeight="1" x14ac:dyDescent="0.2"/>
    <row r="931" ht="12.75" customHeight="1" x14ac:dyDescent="0.2"/>
    <row r="932" ht="12.75" customHeight="1" x14ac:dyDescent="0.2"/>
    <row r="933" ht="12.75" customHeight="1" x14ac:dyDescent="0.2"/>
    <row r="934" ht="12.75" customHeight="1" x14ac:dyDescent="0.2"/>
    <row r="935" ht="12.75" customHeight="1" x14ac:dyDescent="0.2"/>
    <row r="936" ht="12.75" customHeight="1" x14ac:dyDescent="0.2"/>
    <row r="937" ht="12.75" customHeight="1" x14ac:dyDescent="0.2"/>
    <row r="938" ht="12.75" customHeight="1" x14ac:dyDescent="0.2"/>
    <row r="939" ht="12.75" customHeight="1" x14ac:dyDescent="0.2"/>
    <row r="940" ht="12.75" customHeight="1" x14ac:dyDescent="0.2"/>
    <row r="941" ht="12.75" customHeight="1" x14ac:dyDescent="0.2"/>
    <row r="942" ht="12.75" customHeight="1" x14ac:dyDescent="0.2"/>
    <row r="943" ht="12.75" customHeight="1" x14ac:dyDescent="0.2"/>
    <row r="944" ht="12.75" customHeight="1" x14ac:dyDescent="0.2"/>
    <row r="945" ht="12.75" customHeight="1" x14ac:dyDescent="0.2"/>
    <row r="946" ht="12.75" customHeight="1" x14ac:dyDescent="0.2"/>
    <row r="947" ht="12.75" customHeight="1" x14ac:dyDescent="0.2"/>
    <row r="948" ht="12.75" customHeight="1" x14ac:dyDescent="0.2"/>
    <row r="949" ht="12.75" customHeight="1" x14ac:dyDescent="0.2"/>
    <row r="950" ht="12.75" customHeight="1" x14ac:dyDescent="0.2"/>
    <row r="951" ht="12.75" customHeight="1" x14ac:dyDescent="0.2"/>
    <row r="952" ht="12.75" customHeight="1" x14ac:dyDescent="0.2"/>
    <row r="953" ht="12.75" customHeight="1" x14ac:dyDescent="0.2"/>
    <row r="954" ht="12.75" customHeight="1" x14ac:dyDescent="0.2"/>
    <row r="955" ht="12.75" customHeight="1" x14ac:dyDescent="0.2"/>
    <row r="956" ht="12.75" customHeight="1" x14ac:dyDescent="0.2"/>
    <row r="957" ht="12.75" customHeight="1" x14ac:dyDescent="0.2"/>
    <row r="958" ht="12.75" customHeight="1" x14ac:dyDescent="0.2"/>
    <row r="959" ht="12.75" customHeight="1" x14ac:dyDescent="0.2"/>
    <row r="960" ht="12.75" customHeight="1" x14ac:dyDescent="0.2"/>
    <row r="961" ht="12.75" customHeight="1" x14ac:dyDescent="0.2"/>
    <row r="962" ht="12.75" customHeight="1" x14ac:dyDescent="0.2"/>
    <row r="963" ht="12.75" customHeight="1" x14ac:dyDescent="0.2"/>
    <row r="964" ht="12.75" customHeight="1" x14ac:dyDescent="0.2"/>
    <row r="965" ht="12.75" customHeight="1" x14ac:dyDescent="0.2"/>
    <row r="966" ht="12.75" customHeight="1" x14ac:dyDescent="0.2"/>
    <row r="967" ht="12.75" customHeight="1" x14ac:dyDescent="0.2"/>
    <row r="968" ht="12.75" customHeight="1" x14ac:dyDescent="0.2"/>
    <row r="969" ht="12.75" customHeight="1" x14ac:dyDescent="0.2"/>
    <row r="970" ht="12.75" customHeight="1" x14ac:dyDescent="0.2"/>
    <row r="971" ht="12.75" customHeight="1" x14ac:dyDescent="0.2"/>
    <row r="972" ht="12.75" customHeight="1" x14ac:dyDescent="0.2"/>
    <row r="973" ht="12.75" customHeight="1" x14ac:dyDescent="0.2"/>
    <row r="974" ht="12.75" customHeight="1" x14ac:dyDescent="0.2"/>
    <row r="975" ht="12.75" customHeight="1" x14ac:dyDescent="0.2"/>
    <row r="976" ht="12.75" customHeight="1" x14ac:dyDescent="0.2"/>
    <row r="977" ht="12.75" customHeight="1" x14ac:dyDescent="0.2"/>
    <row r="978" ht="12.75" customHeight="1" x14ac:dyDescent="0.2"/>
    <row r="979" ht="12.75" customHeight="1" x14ac:dyDescent="0.2"/>
    <row r="980" ht="12.75" customHeight="1" x14ac:dyDescent="0.2"/>
    <row r="981" ht="12.75" customHeight="1" x14ac:dyDescent="0.2"/>
    <row r="982" ht="12.75" customHeight="1" x14ac:dyDescent="0.2"/>
    <row r="983" ht="12.75" customHeight="1" x14ac:dyDescent="0.2"/>
    <row r="984" ht="12.75" customHeight="1" x14ac:dyDescent="0.2"/>
    <row r="985" ht="12.75" customHeight="1" x14ac:dyDescent="0.2"/>
    <row r="986" ht="12.75" customHeight="1" x14ac:dyDescent="0.2"/>
    <row r="987" ht="12.75" customHeight="1" x14ac:dyDescent="0.2"/>
    <row r="988" ht="12.75" customHeight="1" x14ac:dyDescent="0.2"/>
    <row r="989" ht="12.75" customHeight="1" x14ac:dyDescent="0.2"/>
    <row r="990" ht="12.75" customHeight="1" x14ac:dyDescent="0.2"/>
    <row r="991" ht="12.75" customHeight="1" x14ac:dyDescent="0.2"/>
    <row r="992" ht="12.75" customHeight="1" x14ac:dyDescent="0.2"/>
    <row r="993" ht="12.75" customHeight="1" x14ac:dyDescent="0.2"/>
    <row r="994" ht="12.75" customHeight="1" x14ac:dyDescent="0.2"/>
    <row r="995" ht="12.75" customHeight="1" x14ac:dyDescent="0.2"/>
    <row r="996" ht="12.75" customHeight="1" x14ac:dyDescent="0.2"/>
    <row r="997" ht="12.75" customHeight="1" x14ac:dyDescent="0.2"/>
    <row r="998" ht="12.75" customHeight="1" x14ac:dyDescent="0.2"/>
    <row r="999" ht="12.75" customHeight="1" x14ac:dyDescent="0.2"/>
    <row r="1000" ht="12.75" customHeight="1" x14ac:dyDescent="0.2"/>
  </sheetData>
  <conditionalFormatting sqref="D3">
    <cfRule type="notContainsBlanks" dxfId="2" priority="1">
      <formula>LEN(TRIM(D3))&gt;0</formula>
    </cfRule>
  </conditionalFormatting>
  <dataValidations count="3">
    <dataValidation type="list" allowBlank="1" showErrorMessage="1" sqref="E9:E37" xr:uid="{00000000-0002-0000-1F00-000000000000}">
      <formula1>"_,Leeg,Restafval,E-Waste,Metaal,Restafval + Metaal,Restafval + E-Waste,E-Waste + Metaal,Restafval + E-Waste + Metaal"</formula1>
    </dataValidation>
    <dataValidation type="list" allowBlank="1" showErrorMessage="1" sqref="D8:D37" xr:uid="{00000000-0002-0000-1F00-000001000000}">
      <formula1>$B$83:$B$98</formula1>
    </dataValidation>
    <dataValidation type="list" allowBlank="1" showErrorMessage="1" sqref="G9:G37" xr:uid="{00000000-0002-0000-1F00-000002000000}">
      <formula1>"_,Geen brandstof,Diesel,Benzine,LPG,CNG/LNG,Waterstof,Elektrisch"</formula1>
    </dataValidation>
  </dataValidations>
  <pageMargins left="0.78749999999999998" right="0.78749999999999998" top="1.0249999999999999" bottom="1.0249999999999999" header="0" footer="0"/>
  <pageSetup paperSize="9" orientation="portrait"/>
  <headerFooter>
    <oddHeader>&amp;C&amp;A</oddHeader>
    <oddFooter>&amp;CPage &amp;P</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K1000"/>
  <sheetViews>
    <sheetView workbookViewId="0">
      <selection activeCell="E4" sqref="E4"/>
    </sheetView>
  </sheetViews>
  <sheetFormatPr defaultColWidth="14.42578125" defaultRowHeight="15" customHeight="1" x14ac:dyDescent="0.2"/>
  <cols>
    <col min="1" max="2" width="11.5703125" customWidth="1"/>
    <col min="3" max="3" width="26.5703125" customWidth="1"/>
    <col min="4" max="4" width="57.28515625" customWidth="1"/>
    <col min="5" max="9" width="11.5703125" customWidth="1"/>
    <col min="10" max="10" width="33.85546875" customWidth="1"/>
    <col min="11" max="26" width="11.5703125" customWidth="1"/>
  </cols>
  <sheetData>
    <row r="1" spans="1:11" ht="12.75" customHeight="1" x14ac:dyDescent="0.2">
      <c r="A1" s="1"/>
      <c r="B1" s="2"/>
      <c r="C1" s="2"/>
      <c r="D1" s="2"/>
      <c r="E1" s="2"/>
      <c r="F1" s="2"/>
      <c r="G1" s="2"/>
      <c r="H1" s="2"/>
      <c r="I1" s="2"/>
      <c r="J1" s="65"/>
      <c r="K1" s="2"/>
    </row>
    <row r="2" spans="1:11" ht="12.75" customHeight="1" x14ac:dyDescent="0.2">
      <c r="A2" s="1"/>
      <c r="B2" s="8"/>
      <c r="C2" s="7" t="s">
        <v>474</v>
      </c>
      <c r="D2" s="8"/>
      <c r="E2" s="8"/>
      <c r="F2" s="8"/>
      <c r="G2" s="8"/>
      <c r="H2" s="8"/>
      <c r="I2" s="8"/>
      <c r="J2" s="33"/>
      <c r="K2" s="2"/>
    </row>
    <row r="3" spans="1:11" ht="12.75" customHeight="1" x14ac:dyDescent="0.4">
      <c r="A3" s="1"/>
      <c r="B3" s="8"/>
      <c r="C3" s="7" t="s">
        <v>417</v>
      </c>
      <c r="E3" s="54" t="str">
        <f>IF(ISBLANK(D3),"Voer de frequentie in van deze route!","ok")</f>
        <v>Voer de frequentie in van deze route!</v>
      </c>
      <c r="F3" s="8"/>
      <c r="G3" s="8"/>
      <c r="H3" s="8"/>
      <c r="I3" s="8"/>
      <c r="J3" s="33"/>
      <c r="K3" s="2"/>
    </row>
    <row r="4" spans="1:11" ht="12.75" customHeight="1" x14ac:dyDescent="0.4">
      <c r="A4" s="1"/>
      <c r="B4" s="8"/>
      <c r="C4" s="7" t="s">
        <v>122</v>
      </c>
      <c r="D4" s="8">
        <f>Voertuigen!D110</f>
        <v>0</v>
      </c>
      <c r="E4" s="54" t="str">
        <f>IF(OR(ISBLANK(D4),D4=0),"Voer een voertuig in bij tabblad voertuigen!","ok")</f>
        <v>Voer een voertuig in bij tabblad voertuigen!</v>
      </c>
      <c r="F4" s="8"/>
      <c r="G4" s="8"/>
      <c r="H4" s="8"/>
      <c r="I4" s="8"/>
      <c r="J4" s="33"/>
      <c r="K4" s="2"/>
    </row>
    <row r="5" spans="1:11" ht="12.75" customHeight="1" x14ac:dyDescent="0.4">
      <c r="A5" s="1"/>
      <c r="B5" s="8"/>
      <c r="C5" s="7" t="s">
        <v>418</v>
      </c>
      <c r="D5" s="8" t="str">
        <f>Voertuigen!E161</f>
        <v>-</v>
      </c>
      <c r="E5" s="54" t="str">
        <f>IF((D5="-"),"Voer een soort brandstof in bij tabblad voertuigen!","ok")</f>
        <v>Voer een soort brandstof in bij tabblad voertuigen!</v>
      </c>
      <c r="F5" s="8"/>
      <c r="G5" s="8"/>
      <c r="H5" s="8"/>
      <c r="I5" s="8"/>
      <c r="J5" s="33"/>
      <c r="K5" s="2"/>
    </row>
    <row r="6" spans="1:11" ht="12.75" customHeight="1" x14ac:dyDescent="0.2">
      <c r="A6" s="1"/>
      <c r="B6" s="8"/>
      <c r="C6" s="8"/>
      <c r="D6" s="8"/>
      <c r="E6" s="8"/>
      <c r="F6" s="8"/>
      <c r="G6" s="8"/>
      <c r="H6" s="8"/>
      <c r="I6" s="8"/>
      <c r="J6" s="33"/>
      <c r="K6" s="2"/>
    </row>
    <row r="7" spans="1:11" ht="12.75" customHeight="1" x14ac:dyDescent="0.2">
      <c r="A7" s="1"/>
      <c r="B7" s="8"/>
      <c r="C7" s="7" t="s">
        <v>419</v>
      </c>
      <c r="D7" s="7" t="s">
        <v>420</v>
      </c>
      <c r="E7" s="7" t="s">
        <v>421</v>
      </c>
      <c r="F7" s="7" t="s">
        <v>422</v>
      </c>
      <c r="G7" s="7" t="s">
        <v>423</v>
      </c>
      <c r="H7" s="7" t="s">
        <v>147</v>
      </c>
      <c r="I7" s="7" t="s">
        <v>424</v>
      </c>
      <c r="J7" s="7" t="s">
        <v>425</v>
      </c>
      <c r="K7" s="2"/>
    </row>
    <row r="8" spans="1:11" ht="12.75" customHeight="1" x14ac:dyDescent="0.2">
      <c r="A8" s="1"/>
      <c r="B8" s="8"/>
      <c r="C8" s="8">
        <v>1</v>
      </c>
      <c r="D8" s="39" t="s">
        <v>81</v>
      </c>
      <c r="E8" s="8" t="s">
        <v>427</v>
      </c>
      <c r="F8" s="8"/>
      <c r="G8" s="8"/>
      <c r="I8" s="8"/>
      <c r="J8" s="33"/>
      <c r="K8" s="2"/>
    </row>
    <row r="9" spans="1:11" ht="12.75" customHeight="1" x14ac:dyDescent="0.2">
      <c r="A9" s="1"/>
      <c r="B9" s="8"/>
      <c r="C9" s="8">
        <v>2</v>
      </c>
      <c r="D9" s="39" t="s">
        <v>81</v>
      </c>
      <c r="E9" s="39" t="s">
        <v>81</v>
      </c>
      <c r="G9" s="39" t="s">
        <v>81</v>
      </c>
      <c r="I9" s="8" t="str">
        <f t="shared" ref="I9:I37" si="0">IF(OR(F9="",G9="_"),IF(D9="_","","Vul de ontbrekende gegevens in"),"ok")</f>
        <v/>
      </c>
      <c r="J9" s="33" t="str">
        <f>IF(D9="_","",(IF(OR(D5=G9,D5="Hybride"),"Klopt","De ingevulde brandstofsoort klopt niet")))</f>
        <v/>
      </c>
      <c r="K9" s="2"/>
    </row>
    <row r="10" spans="1:11" ht="12.75" customHeight="1" x14ac:dyDescent="0.2">
      <c r="A10" s="1"/>
      <c r="B10" s="8"/>
      <c r="C10" s="8">
        <v>3</v>
      </c>
      <c r="D10" s="39" t="s">
        <v>81</v>
      </c>
      <c r="E10" s="39" t="s">
        <v>81</v>
      </c>
      <c r="G10" s="39" t="s">
        <v>81</v>
      </c>
      <c r="I10" s="8" t="str">
        <f t="shared" si="0"/>
        <v/>
      </c>
      <c r="J10" s="33" t="str">
        <f>IF(D10="_","",(IF(OR(D5=G10,D5="Hybride"),"Klopt","De ingevulde brandstofsoort klopt niet")))</f>
        <v/>
      </c>
      <c r="K10" s="2"/>
    </row>
    <row r="11" spans="1:11" ht="12.75" customHeight="1" x14ac:dyDescent="0.2">
      <c r="A11" s="1"/>
      <c r="B11" s="8"/>
      <c r="C11" s="8">
        <v>4</v>
      </c>
      <c r="D11" s="39" t="s">
        <v>81</v>
      </c>
      <c r="E11" s="39" t="s">
        <v>81</v>
      </c>
      <c r="G11" s="39" t="s">
        <v>81</v>
      </c>
      <c r="I11" s="8" t="str">
        <f t="shared" si="0"/>
        <v/>
      </c>
      <c r="J11" s="33" t="str">
        <f>IF(D11="_","",(IF(OR(D5=G11,D5="Hybride"),"Klopt","De ingevulde brandstofsoort klopt niet")))</f>
        <v/>
      </c>
      <c r="K11" s="2"/>
    </row>
    <row r="12" spans="1:11" ht="12.75" customHeight="1" x14ac:dyDescent="0.2">
      <c r="A12" s="1"/>
      <c r="B12" s="8"/>
      <c r="C12" s="8">
        <v>5</v>
      </c>
      <c r="D12" s="39" t="s">
        <v>81</v>
      </c>
      <c r="E12" s="39" t="s">
        <v>81</v>
      </c>
      <c r="G12" s="39" t="s">
        <v>81</v>
      </c>
      <c r="I12" s="8" t="str">
        <f t="shared" si="0"/>
        <v/>
      </c>
      <c r="J12" s="33" t="str">
        <f>IF(D12="_","",(IF(OR(D5=G12,D5="Hybride"),"Klopt","De ingevulde brandstofsoort klopt niet")))</f>
        <v/>
      </c>
      <c r="K12" s="2"/>
    </row>
    <row r="13" spans="1:11" ht="12.75" customHeight="1" x14ac:dyDescent="0.2">
      <c r="A13" s="1"/>
      <c r="B13" s="8"/>
      <c r="C13" s="8">
        <v>6</v>
      </c>
      <c r="D13" s="39" t="s">
        <v>81</v>
      </c>
      <c r="E13" s="39" t="s">
        <v>81</v>
      </c>
      <c r="G13" s="39" t="s">
        <v>81</v>
      </c>
      <c r="I13" s="8" t="str">
        <f t="shared" si="0"/>
        <v/>
      </c>
      <c r="J13" s="33" t="str">
        <f>IF(D13="_","",(IF(OR(D5=G13,D5="Hybride"),"Klopt","De ingevulde brandstofsoort klopt niet")))</f>
        <v/>
      </c>
      <c r="K13" s="2"/>
    </row>
    <row r="14" spans="1:11" ht="12.75" customHeight="1" x14ac:dyDescent="0.2">
      <c r="A14" s="1"/>
      <c r="B14" s="8"/>
      <c r="C14" s="8">
        <v>7</v>
      </c>
      <c r="D14" s="39" t="s">
        <v>81</v>
      </c>
      <c r="E14" s="39" t="s">
        <v>81</v>
      </c>
      <c r="G14" s="39" t="s">
        <v>81</v>
      </c>
      <c r="I14" s="8" t="str">
        <f t="shared" si="0"/>
        <v/>
      </c>
      <c r="J14" s="33" t="str">
        <f>IF(D14="_","",(IF(OR(D5=G14,D5="Hybride"),"Klopt","De ingevulde brandstofsoort klopt niet")))</f>
        <v/>
      </c>
      <c r="K14" s="2"/>
    </row>
    <row r="15" spans="1:11" ht="12.75" customHeight="1" x14ac:dyDescent="0.2">
      <c r="A15" s="1"/>
      <c r="B15" s="8"/>
      <c r="C15" s="8">
        <v>8</v>
      </c>
      <c r="D15" s="39" t="s">
        <v>81</v>
      </c>
      <c r="E15" s="39" t="s">
        <v>81</v>
      </c>
      <c r="G15" s="39" t="s">
        <v>81</v>
      </c>
      <c r="I15" s="8" t="str">
        <f t="shared" si="0"/>
        <v/>
      </c>
      <c r="J15" s="33" t="str">
        <f>IF(D15="_","",(IF(OR(D5=G15,D5="Hybride"),"Klopt","De ingevulde brandstofsoort klopt niet")))</f>
        <v/>
      </c>
      <c r="K15" s="2"/>
    </row>
    <row r="16" spans="1:11" ht="12.75" customHeight="1" x14ac:dyDescent="0.2">
      <c r="A16" s="1"/>
      <c r="B16" s="8"/>
      <c r="C16" s="8">
        <v>9</v>
      </c>
      <c r="D16" s="39" t="s">
        <v>81</v>
      </c>
      <c r="E16" s="39" t="s">
        <v>81</v>
      </c>
      <c r="G16" s="39" t="s">
        <v>81</v>
      </c>
      <c r="I16" s="8" t="str">
        <f t="shared" si="0"/>
        <v/>
      </c>
      <c r="J16" s="33" t="str">
        <f>IF(D16="_","",(IF(OR(D5=G16,D5="Hybride"),"Klopt","De ingevulde brandstofsoort klopt niet")))</f>
        <v/>
      </c>
      <c r="K16" s="2"/>
    </row>
    <row r="17" spans="1:11" ht="12.75" customHeight="1" x14ac:dyDescent="0.2">
      <c r="A17" s="1"/>
      <c r="B17" s="8"/>
      <c r="C17" s="8">
        <v>10</v>
      </c>
      <c r="D17" s="39" t="s">
        <v>81</v>
      </c>
      <c r="E17" s="39" t="s">
        <v>81</v>
      </c>
      <c r="G17" s="39" t="s">
        <v>81</v>
      </c>
      <c r="I17" s="8" t="str">
        <f t="shared" si="0"/>
        <v/>
      </c>
      <c r="J17" s="33" t="str">
        <f>IF(D17="_","",(IF(OR(D5=G17,D5="Hybride"),"Klopt","De ingevulde brandstofsoort klopt niet")))</f>
        <v/>
      </c>
      <c r="K17" s="2"/>
    </row>
    <row r="18" spans="1:11" ht="12.75" customHeight="1" x14ac:dyDescent="0.2">
      <c r="A18" s="1"/>
      <c r="B18" s="8"/>
      <c r="C18" s="8">
        <v>11</v>
      </c>
      <c r="D18" s="39" t="s">
        <v>81</v>
      </c>
      <c r="E18" s="39" t="s">
        <v>81</v>
      </c>
      <c r="G18" s="39" t="s">
        <v>81</v>
      </c>
      <c r="H18" s="39" t="s">
        <v>431</v>
      </c>
      <c r="I18" s="8" t="str">
        <f t="shared" si="0"/>
        <v/>
      </c>
      <c r="J18" s="33" t="str">
        <f>IF(D18="_","",(IF(OR(D5=G18,D5="Hybride"),"Klopt","De ingevulde brandstofsoort klopt niet")))</f>
        <v/>
      </c>
      <c r="K18" s="2"/>
    </row>
    <row r="19" spans="1:11" ht="12.75" customHeight="1" x14ac:dyDescent="0.2">
      <c r="A19" s="1"/>
      <c r="B19" s="8"/>
      <c r="C19" s="8">
        <v>12</v>
      </c>
      <c r="D19" s="39" t="s">
        <v>81</v>
      </c>
      <c r="E19" s="39" t="s">
        <v>81</v>
      </c>
      <c r="G19" s="39" t="s">
        <v>81</v>
      </c>
      <c r="H19" s="39" t="s">
        <v>431</v>
      </c>
      <c r="I19" s="8" t="str">
        <f t="shared" si="0"/>
        <v/>
      </c>
      <c r="J19" s="33" t="str">
        <f>IF(D19="_","",(IF(OR(D5=G19,D5="Hybride"),"Klopt","De ingevulde brandstofsoort klopt niet")))</f>
        <v/>
      </c>
      <c r="K19" s="2"/>
    </row>
    <row r="20" spans="1:11" ht="12.75" customHeight="1" x14ac:dyDescent="0.2">
      <c r="A20" s="1"/>
      <c r="B20" s="8"/>
      <c r="C20" s="8">
        <v>13</v>
      </c>
      <c r="D20" s="39" t="s">
        <v>81</v>
      </c>
      <c r="E20" s="39" t="s">
        <v>81</v>
      </c>
      <c r="G20" s="39" t="s">
        <v>81</v>
      </c>
      <c r="I20" s="8" t="str">
        <f t="shared" si="0"/>
        <v/>
      </c>
      <c r="J20" s="33" t="str">
        <f>IF(D20="_","",(IF(OR(D5=G20,D5="Hybride"),"Klopt","De ingevulde brandstofsoort klopt niet")))</f>
        <v/>
      </c>
      <c r="K20" s="2"/>
    </row>
    <row r="21" spans="1:11" ht="12.75" customHeight="1" x14ac:dyDescent="0.2">
      <c r="A21" s="1"/>
      <c r="B21" s="8"/>
      <c r="C21" s="8">
        <v>14</v>
      </c>
      <c r="D21" s="39" t="s">
        <v>81</v>
      </c>
      <c r="E21" s="39" t="s">
        <v>81</v>
      </c>
      <c r="F21" s="39" t="s">
        <v>445</v>
      </c>
      <c r="G21" s="39" t="s">
        <v>81</v>
      </c>
      <c r="I21" s="8" t="str">
        <f t="shared" si="0"/>
        <v/>
      </c>
      <c r="J21" s="33" t="str">
        <f>IF(D21="_","",(IF(OR(D5=G21,D5="Hybride"),"Klopt","De ingevulde brandstofsoort klopt niet")))</f>
        <v/>
      </c>
      <c r="K21" s="2"/>
    </row>
    <row r="22" spans="1:11" ht="12.75" customHeight="1" x14ac:dyDescent="0.2">
      <c r="A22" s="1"/>
      <c r="B22" s="8"/>
      <c r="C22" s="8">
        <v>15</v>
      </c>
      <c r="D22" s="39" t="s">
        <v>81</v>
      </c>
      <c r="E22" s="39" t="s">
        <v>81</v>
      </c>
      <c r="F22" s="39" t="s">
        <v>445</v>
      </c>
      <c r="G22" s="39" t="s">
        <v>81</v>
      </c>
      <c r="I22" s="8" t="str">
        <f t="shared" si="0"/>
        <v/>
      </c>
      <c r="J22" s="33" t="str">
        <f>IF(D22="_","",(IF(OR(D5=G22,D5="Hybride"),"Klopt","De ingevulde brandstofsoort klopt niet")))</f>
        <v/>
      </c>
      <c r="K22" s="2"/>
    </row>
    <row r="23" spans="1:11" ht="12.75" customHeight="1" x14ac:dyDescent="0.2">
      <c r="A23" s="1"/>
      <c r="B23" s="8"/>
      <c r="C23" s="8">
        <v>16</v>
      </c>
      <c r="D23" s="39" t="s">
        <v>81</v>
      </c>
      <c r="E23" s="39" t="s">
        <v>81</v>
      </c>
      <c r="F23" s="39" t="s">
        <v>445</v>
      </c>
      <c r="G23" s="39" t="s">
        <v>81</v>
      </c>
      <c r="I23" s="8" t="str">
        <f t="shared" si="0"/>
        <v/>
      </c>
      <c r="J23" s="33" t="str">
        <f>IF(D23="_","",(IF(OR(D5=G23,D5="Hybride"),"Klopt","De ingevulde brandstofsoort klopt niet")))</f>
        <v/>
      </c>
      <c r="K23" s="2"/>
    </row>
    <row r="24" spans="1:11" ht="12.75" customHeight="1" x14ac:dyDescent="0.2">
      <c r="A24" s="1"/>
      <c r="B24" s="8"/>
      <c r="C24" s="8">
        <v>17</v>
      </c>
      <c r="D24" s="39" t="s">
        <v>81</v>
      </c>
      <c r="E24" s="39" t="s">
        <v>81</v>
      </c>
      <c r="F24" s="39" t="s">
        <v>445</v>
      </c>
      <c r="G24" s="39" t="s">
        <v>81</v>
      </c>
      <c r="I24" s="8" t="str">
        <f t="shared" si="0"/>
        <v/>
      </c>
      <c r="J24" s="33" t="str">
        <f>IF(D24="_","",(IF(OR(D5=G24,D5="Hybride"),"Klopt","De ingevulde brandstofsoort klopt niet")))</f>
        <v/>
      </c>
      <c r="K24" s="2"/>
    </row>
    <row r="25" spans="1:11" ht="12.75" customHeight="1" x14ac:dyDescent="0.2">
      <c r="A25" s="1"/>
      <c r="B25" s="8"/>
      <c r="C25" s="8">
        <v>18</v>
      </c>
      <c r="D25" s="39" t="s">
        <v>81</v>
      </c>
      <c r="E25" s="39" t="s">
        <v>81</v>
      </c>
      <c r="F25" s="39" t="s">
        <v>445</v>
      </c>
      <c r="G25" s="39" t="s">
        <v>81</v>
      </c>
      <c r="I25" s="8" t="str">
        <f t="shared" si="0"/>
        <v/>
      </c>
      <c r="J25" s="33" t="str">
        <f>IF(D25="_","",(IF(OR(D5=G25,D5="Hybride"),"Klopt","De ingevulde brandstofsoort klopt niet")))</f>
        <v/>
      </c>
      <c r="K25" s="2"/>
    </row>
    <row r="26" spans="1:11" ht="12.75" customHeight="1" x14ac:dyDescent="0.2">
      <c r="A26" s="1"/>
      <c r="B26" s="8"/>
      <c r="C26" s="8">
        <v>19</v>
      </c>
      <c r="D26" s="39" t="s">
        <v>81</v>
      </c>
      <c r="E26" s="39" t="s">
        <v>81</v>
      </c>
      <c r="F26" s="39" t="s">
        <v>445</v>
      </c>
      <c r="G26" s="39" t="s">
        <v>81</v>
      </c>
      <c r="I26" s="8" t="str">
        <f t="shared" si="0"/>
        <v/>
      </c>
      <c r="J26" s="33" t="str">
        <f>IF(D26="_","",(IF(OR(D5=G26,D5="Hybride"),"Klopt","De ingevulde brandstofsoort klopt niet")))</f>
        <v/>
      </c>
      <c r="K26" s="2"/>
    </row>
    <row r="27" spans="1:11" ht="12.75" customHeight="1" x14ac:dyDescent="0.2">
      <c r="A27" s="1"/>
      <c r="B27" s="8"/>
      <c r="C27" s="8">
        <v>20</v>
      </c>
      <c r="D27" s="39" t="s">
        <v>81</v>
      </c>
      <c r="E27" s="39" t="s">
        <v>81</v>
      </c>
      <c r="F27" s="39" t="s">
        <v>445</v>
      </c>
      <c r="G27" s="39" t="s">
        <v>81</v>
      </c>
      <c r="I27" s="8" t="str">
        <f t="shared" si="0"/>
        <v/>
      </c>
      <c r="J27" s="33" t="str">
        <f>IF(D27="_","",(IF(OR(D5=G27,D5="Hybride"),"Klopt","De ingevulde brandstofsoort klopt niet")))</f>
        <v/>
      </c>
      <c r="K27" s="2"/>
    </row>
    <row r="28" spans="1:11" ht="12.75" customHeight="1" x14ac:dyDescent="0.2">
      <c r="A28" s="1"/>
      <c r="B28" s="8"/>
      <c r="C28" s="8">
        <v>21</v>
      </c>
      <c r="D28" s="39" t="s">
        <v>81</v>
      </c>
      <c r="E28" s="39" t="s">
        <v>81</v>
      </c>
      <c r="F28" s="39" t="s">
        <v>445</v>
      </c>
      <c r="G28" s="39" t="s">
        <v>81</v>
      </c>
      <c r="I28" s="8" t="str">
        <f t="shared" si="0"/>
        <v/>
      </c>
      <c r="J28" s="33" t="str">
        <f>IF(D28="_","",(IF(OR(D5=G28,D5="Hybride"),"Klopt","De ingevulde brandstofsoort klopt niet")))</f>
        <v/>
      </c>
      <c r="K28" s="2"/>
    </row>
    <row r="29" spans="1:11" ht="12.75" customHeight="1" x14ac:dyDescent="0.2">
      <c r="A29" s="1"/>
      <c r="B29" s="8"/>
      <c r="C29" s="8">
        <v>22</v>
      </c>
      <c r="D29" s="39" t="s">
        <v>81</v>
      </c>
      <c r="E29" s="39" t="s">
        <v>81</v>
      </c>
      <c r="G29" s="39" t="s">
        <v>81</v>
      </c>
      <c r="I29" s="8" t="str">
        <f t="shared" si="0"/>
        <v/>
      </c>
      <c r="J29" s="33" t="str">
        <f>IF(D29="_","",(IF(OR(D5=G29,D5="Hybride"),"Klopt","De ingevulde brandstofsoort klopt niet")))</f>
        <v/>
      </c>
      <c r="K29" s="2"/>
    </row>
    <row r="30" spans="1:11" ht="12.75" customHeight="1" x14ac:dyDescent="0.2">
      <c r="A30" s="1"/>
      <c r="B30" s="8"/>
      <c r="C30" s="8">
        <v>23</v>
      </c>
      <c r="D30" s="39" t="s">
        <v>81</v>
      </c>
      <c r="E30" s="39" t="s">
        <v>81</v>
      </c>
      <c r="G30" s="39" t="s">
        <v>81</v>
      </c>
      <c r="I30" s="8" t="str">
        <f t="shared" si="0"/>
        <v/>
      </c>
      <c r="J30" s="33" t="str">
        <f>IF(D30="_","",(IF(OR(D5=G30,D5="Hybride"),"Klopt","De ingevulde brandstofsoort klopt niet")))</f>
        <v/>
      </c>
      <c r="K30" s="2"/>
    </row>
    <row r="31" spans="1:11" ht="12.75" customHeight="1" x14ac:dyDescent="0.2">
      <c r="A31" s="1"/>
      <c r="B31" s="8"/>
      <c r="C31" s="8">
        <v>24</v>
      </c>
      <c r="D31" s="39" t="s">
        <v>81</v>
      </c>
      <c r="E31" s="39" t="s">
        <v>81</v>
      </c>
      <c r="G31" s="39" t="s">
        <v>81</v>
      </c>
      <c r="I31" s="8" t="str">
        <f t="shared" si="0"/>
        <v/>
      </c>
      <c r="J31" s="33" t="str">
        <f>IF(D31="_","",(IF(OR(D5=G31,D5="Hybride"),"Klopt","De ingevulde brandstofsoort klopt niet")))</f>
        <v/>
      </c>
      <c r="K31" s="2"/>
    </row>
    <row r="32" spans="1:11" ht="12.75" customHeight="1" x14ac:dyDescent="0.2">
      <c r="A32" s="1"/>
      <c r="B32" s="8"/>
      <c r="C32" s="8">
        <v>25</v>
      </c>
      <c r="D32" s="39" t="s">
        <v>81</v>
      </c>
      <c r="E32" s="39" t="s">
        <v>81</v>
      </c>
      <c r="G32" s="39" t="s">
        <v>81</v>
      </c>
      <c r="I32" s="8" t="str">
        <f t="shared" si="0"/>
        <v/>
      </c>
      <c r="J32" s="33" t="str">
        <f>IF(D32="_","",(IF(OR(D5=G32,D5="Hybride"),"Klopt","De ingevulde brandstofsoort klopt niet")))</f>
        <v/>
      </c>
      <c r="K32" s="2"/>
    </row>
    <row r="33" spans="1:11" ht="12.75" customHeight="1" x14ac:dyDescent="0.2">
      <c r="A33" s="1"/>
      <c r="B33" s="8"/>
      <c r="C33" s="8">
        <v>26</v>
      </c>
      <c r="D33" s="39" t="s">
        <v>81</v>
      </c>
      <c r="E33" s="39" t="s">
        <v>81</v>
      </c>
      <c r="G33" s="39" t="s">
        <v>81</v>
      </c>
      <c r="I33" s="8" t="str">
        <f t="shared" si="0"/>
        <v/>
      </c>
      <c r="J33" s="33" t="str">
        <f>IF(D33="_","",(IF(OR(D5=G33,D5="Hybride"),"Klopt","De ingevulde brandstofsoort klopt niet")))</f>
        <v/>
      </c>
      <c r="K33" s="2"/>
    </row>
    <row r="34" spans="1:11" ht="12.75" customHeight="1" x14ac:dyDescent="0.2">
      <c r="A34" s="1"/>
      <c r="B34" s="8"/>
      <c r="C34" s="8">
        <v>27</v>
      </c>
      <c r="D34" s="39" t="s">
        <v>81</v>
      </c>
      <c r="E34" s="39" t="s">
        <v>81</v>
      </c>
      <c r="G34" s="39" t="s">
        <v>81</v>
      </c>
      <c r="I34" s="8" t="str">
        <f t="shared" si="0"/>
        <v/>
      </c>
      <c r="J34" s="33" t="str">
        <f>IF(D34="_","",(IF(OR(D5=G34,D5="Hybride"),"Klopt","De ingevulde brandstofsoort klopt niet")))</f>
        <v/>
      </c>
      <c r="K34" s="2"/>
    </row>
    <row r="35" spans="1:11" ht="12.75" customHeight="1" x14ac:dyDescent="0.2">
      <c r="A35" s="1"/>
      <c r="B35" s="8"/>
      <c r="C35" s="8">
        <v>28</v>
      </c>
      <c r="D35" s="39" t="s">
        <v>81</v>
      </c>
      <c r="E35" s="39" t="s">
        <v>81</v>
      </c>
      <c r="G35" s="39" t="s">
        <v>81</v>
      </c>
      <c r="I35" s="8" t="str">
        <f t="shared" si="0"/>
        <v/>
      </c>
      <c r="J35" s="33" t="str">
        <f>IF(D35="_","",(IF(OR(D5=G35,D5="Hybride"),"Klopt","De ingevulde brandstofsoort klopt niet")))</f>
        <v/>
      </c>
      <c r="K35" s="2"/>
    </row>
    <row r="36" spans="1:11" ht="12.75" customHeight="1" x14ac:dyDescent="0.2">
      <c r="A36" s="1"/>
      <c r="B36" s="8"/>
      <c r="C36" s="8">
        <v>29</v>
      </c>
      <c r="D36" s="39" t="s">
        <v>81</v>
      </c>
      <c r="E36" s="39" t="s">
        <v>81</v>
      </c>
      <c r="G36" s="39" t="s">
        <v>81</v>
      </c>
      <c r="I36" s="8" t="str">
        <f t="shared" si="0"/>
        <v/>
      </c>
      <c r="J36" s="33" t="str">
        <f>IF(D36="_","",(IF(OR(D5=G36,D5="Hybride"),"Klopt","De ingevulde brandstofsoort klopt niet")))</f>
        <v/>
      </c>
      <c r="K36" s="2"/>
    </row>
    <row r="37" spans="1:11" ht="12.75" customHeight="1" x14ac:dyDescent="0.2">
      <c r="A37" s="1"/>
      <c r="B37" s="8"/>
      <c r="C37" s="8">
        <v>30</v>
      </c>
      <c r="D37" s="39" t="s">
        <v>81</v>
      </c>
      <c r="E37" s="39" t="s">
        <v>81</v>
      </c>
      <c r="F37" s="38"/>
      <c r="G37" s="39" t="s">
        <v>81</v>
      </c>
      <c r="H37" s="38"/>
      <c r="I37" s="8" t="str">
        <f t="shared" si="0"/>
        <v/>
      </c>
      <c r="J37" s="33" t="str">
        <f>IF(D37="_","",(IF(OR(D5=G37,D5="Hybride"),"Klopt","De ingevulde brandstofsoort klopt niet")))</f>
        <v/>
      </c>
      <c r="K37" s="2"/>
    </row>
    <row r="38" spans="1:11" ht="12.75" customHeight="1" x14ac:dyDescent="0.2">
      <c r="A38" s="1"/>
      <c r="B38" s="8"/>
      <c r="C38" s="8"/>
      <c r="D38" s="7" t="s">
        <v>432</v>
      </c>
      <c r="E38" s="7"/>
      <c r="F38" s="7">
        <f>SUM(F9:F28)</f>
        <v>0</v>
      </c>
      <c r="G38" s="8"/>
      <c r="H38" s="8"/>
      <c r="I38" s="8"/>
      <c r="J38" s="33"/>
      <c r="K38" s="2"/>
    </row>
    <row r="39" spans="1:11" ht="12.75" customHeight="1" x14ac:dyDescent="0.2">
      <c r="A39" s="1"/>
      <c r="B39" s="8"/>
      <c r="C39" s="8"/>
      <c r="D39" s="8"/>
      <c r="E39" s="8"/>
      <c r="F39" s="8"/>
      <c r="G39" s="8"/>
      <c r="H39" s="8"/>
      <c r="I39" s="8"/>
      <c r="J39" s="33"/>
      <c r="K39" s="2"/>
    </row>
    <row r="40" spans="1:11" ht="12.75" customHeight="1" x14ac:dyDescent="0.2">
      <c r="A40" s="2"/>
      <c r="B40" s="2"/>
      <c r="C40" s="2"/>
      <c r="D40" s="2"/>
      <c r="E40" s="2"/>
      <c r="F40" s="2"/>
      <c r="G40" s="2"/>
      <c r="H40" s="2"/>
      <c r="I40" s="2"/>
      <c r="J40" s="65"/>
      <c r="K40" s="2"/>
    </row>
    <row r="41" spans="1:11" ht="12.75" customHeight="1" x14ac:dyDescent="0.2">
      <c r="A41" s="2"/>
      <c r="B41" s="2"/>
      <c r="C41" s="2"/>
      <c r="D41" s="2"/>
      <c r="E41" s="2"/>
      <c r="F41" s="2"/>
      <c r="G41" s="2"/>
      <c r="H41" s="2"/>
      <c r="I41" s="2"/>
      <c r="J41" s="65"/>
      <c r="K41" s="2"/>
    </row>
    <row r="42" spans="1:11" ht="12.75" customHeight="1" x14ac:dyDescent="0.2">
      <c r="A42" s="2"/>
      <c r="B42" s="8"/>
      <c r="C42" s="7" t="s">
        <v>209</v>
      </c>
      <c r="D42" s="7" t="s">
        <v>210</v>
      </c>
      <c r="E42" s="7"/>
      <c r="F42" s="7"/>
      <c r="G42" s="7"/>
      <c r="H42" s="7" t="s">
        <v>211</v>
      </c>
      <c r="I42" s="7"/>
      <c r="J42" s="2"/>
      <c r="K42" s="2"/>
    </row>
    <row r="43" spans="1:11" ht="12.75" customHeight="1" x14ac:dyDescent="0.2">
      <c r="A43" s="2"/>
      <c r="B43" s="8"/>
      <c r="C43" s="40" t="s">
        <v>212</v>
      </c>
      <c r="D43" s="40" t="s">
        <v>213</v>
      </c>
      <c r="E43" s="40"/>
      <c r="F43" s="40"/>
      <c r="G43" s="40"/>
      <c r="H43" s="41" t="s">
        <v>214</v>
      </c>
      <c r="I43" s="8"/>
      <c r="J43" s="2"/>
      <c r="K43" s="2"/>
    </row>
    <row r="44" spans="1:11" ht="12.75" customHeight="1" x14ac:dyDescent="0.2">
      <c r="A44" s="2"/>
      <c r="B44" s="8"/>
      <c r="C44" s="40" t="s">
        <v>212</v>
      </c>
      <c r="D44" s="40" t="s">
        <v>215</v>
      </c>
      <c r="E44" s="40"/>
      <c r="F44" s="40"/>
      <c r="G44" s="40"/>
      <c r="H44" s="41" t="s">
        <v>216</v>
      </c>
      <c r="I44" s="8"/>
      <c r="J44" s="2"/>
      <c r="K44" s="2"/>
    </row>
    <row r="45" spans="1:11" ht="12.75" customHeight="1" x14ac:dyDescent="0.2">
      <c r="A45" s="2"/>
      <c r="B45" s="8"/>
      <c r="C45" s="40" t="s">
        <v>212</v>
      </c>
      <c r="D45" s="40" t="s">
        <v>217</v>
      </c>
      <c r="E45" s="40"/>
      <c r="F45" s="40"/>
      <c r="G45" s="40"/>
      <c r="H45" s="41" t="s">
        <v>218</v>
      </c>
      <c r="I45" s="8"/>
      <c r="J45" s="2"/>
      <c r="K45" s="2"/>
    </row>
    <row r="46" spans="1:11" ht="12.75" customHeight="1" x14ac:dyDescent="0.2">
      <c r="A46" s="2"/>
      <c r="B46" s="8"/>
      <c r="C46" s="40" t="s">
        <v>212</v>
      </c>
      <c r="D46" s="40" t="s">
        <v>219</v>
      </c>
      <c r="E46" s="40"/>
      <c r="F46" s="40"/>
      <c r="G46" s="40"/>
      <c r="H46" s="41" t="s">
        <v>220</v>
      </c>
      <c r="I46" s="8"/>
      <c r="J46" s="2"/>
      <c r="K46" s="2"/>
    </row>
    <row r="47" spans="1:11" ht="12.75" customHeight="1" x14ac:dyDescent="0.2">
      <c r="A47" s="2"/>
      <c r="B47" s="8"/>
      <c r="C47" s="40" t="s">
        <v>212</v>
      </c>
      <c r="D47" s="40" t="s">
        <v>221</v>
      </c>
      <c r="E47" s="40"/>
      <c r="F47" s="40"/>
      <c r="G47" s="40"/>
      <c r="H47" s="41" t="s">
        <v>222</v>
      </c>
      <c r="I47" s="8"/>
      <c r="J47" s="2"/>
      <c r="K47" s="2"/>
    </row>
    <row r="48" spans="1:11" ht="12.75" customHeight="1" x14ac:dyDescent="0.2">
      <c r="A48" s="2"/>
      <c r="B48" s="8"/>
      <c r="C48" s="40" t="s">
        <v>212</v>
      </c>
      <c r="D48" s="40" t="s">
        <v>223</v>
      </c>
      <c r="E48" s="40"/>
      <c r="F48" s="40"/>
      <c r="G48" s="40"/>
      <c r="H48" s="41" t="s">
        <v>224</v>
      </c>
      <c r="I48" s="8"/>
      <c r="J48" s="2"/>
      <c r="K48" s="2"/>
    </row>
    <row r="49" spans="1:11" ht="12.75" customHeight="1" x14ac:dyDescent="0.2">
      <c r="A49" s="2"/>
      <c r="B49" s="8"/>
      <c r="C49" s="40" t="s">
        <v>212</v>
      </c>
      <c r="D49" s="28" t="s">
        <v>225</v>
      </c>
      <c r="E49" s="28"/>
      <c r="F49" s="28"/>
      <c r="G49" s="40"/>
      <c r="H49" s="41" t="s">
        <v>226</v>
      </c>
      <c r="I49" s="8"/>
      <c r="J49" s="2"/>
      <c r="K49" s="2"/>
    </row>
    <row r="50" spans="1:11" ht="12.75" customHeight="1" x14ac:dyDescent="0.2">
      <c r="A50" s="2"/>
      <c r="B50" s="8"/>
      <c r="C50" s="42"/>
      <c r="D50" s="42"/>
      <c r="E50" s="43"/>
      <c r="F50" s="44"/>
      <c r="G50" s="44"/>
      <c r="H50" s="40"/>
      <c r="I50" s="8"/>
      <c r="J50" s="2"/>
      <c r="K50" s="2"/>
    </row>
    <row r="51" spans="1:11" ht="12.75" customHeight="1" x14ac:dyDescent="0.2">
      <c r="A51" s="2"/>
      <c r="B51" s="8"/>
      <c r="C51" s="40" t="s">
        <v>213</v>
      </c>
      <c r="D51" s="18" t="s">
        <v>215</v>
      </c>
      <c r="E51" s="18"/>
      <c r="F51" s="18"/>
      <c r="G51" s="40"/>
      <c r="H51" s="41" t="s">
        <v>227</v>
      </c>
      <c r="I51" s="8"/>
      <c r="J51" s="2"/>
      <c r="K51" s="2"/>
    </row>
    <row r="52" spans="1:11" ht="12.75" customHeight="1" x14ac:dyDescent="0.2">
      <c r="A52" s="2"/>
      <c r="B52" s="8"/>
      <c r="C52" s="40" t="s">
        <v>213</v>
      </c>
      <c r="D52" s="40" t="s">
        <v>217</v>
      </c>
      <c r="E52" s="40"/>
      <c r="F52" s="40"/>
      <c r="G52" s="40"/>
      <c r="H52" s="41" t="s">
        <v>228</v>
      </c>
      <c r="I52" s="8"/>
      <c r="J52" s="2"/>
      <c r="K52" s="2"/>
    </row>
    <row r="53" spans="1:11" ht="12.75" customHeight="1" x14ac:dyDescent="0.2">
      <c r="A53" s="2"/>
      <c r="B53" s="8"/>
      <c r="C53" s="40" t="s">
        <v>213</v>
      </c>
      <c r="D53" s="40" t="s">
        <v>219</v>
      </c>
      <c r="E53" s="40"/>
      <c r="F53" s="40"/>
      <c r="G53" s="40"/>
      <c r="H53" s="41" t="s">
        <v>229</v>
      </c>
      <c r="I53" s="8"/>
      <c r="J53" s="2"/>
      <c r="K53" s="2"/>
    </row>
    <row r="54" spans="1:11" ht="12.75" customHeight="1" x14ac:dyDescent="0.2">
      <c r="A54" s="2"/>
      <c r="B54" s="8"/>
      <c r="C54" s="40" t="s">
        <v>213</v>
      </c>
      <c r="D54" s="40" t="s">
        <v>221</v>
      </c>
      <c r="E54" s="40"/>
      <c r="F54" s="40"/>
      <c r="G54" s="40"/>
      <c r="H54" s="41" t="s">
        <v>230</v>
      </c>
      <c r="I54" s="8"/>
      <c r="J54" s="2"/>
      <c r="K54" s="2"/>
    </row>
    <row r="55" spans="1:11" ht="12.75" customHeight="1" x14ac:dyDescent="0.2">
      <c r="A55" s="2"/>
      <c r="B55" s="8"/>
      <c r="C55" s="40" t="s">
        <v>213</v>
      </c>
      <c r="D55" s="40" t="s">
        <v>223</v>
      </c>
      <c r="E55" s="40"/>
      <c r="F55" s="40"/>
      <c r="G55" s="40"/>
      <c r="H55" s="41" t="s">
        <v>231</v>
      </c>
      <c r="I55" s="8"/>
      <c r="J55" s="2"/>
      <c r="K55" s="2"/>
    </row>
    <row r="56" spans="1:11" ht="12.75" customHeight="1" x14ac:dyDescent="0.2">
      <c r="A56" s="2"/>
      <c r="B56" s="8"/>
      <c r="C56" s="40" t="s">
        <v>213</v>
      </c>
      <c r="D56" s="40" t="s">
        <v>225</v>
      </c>
      <c r="E56" s="40"/>
      <c r="F56" s="40"/>
      <c r="G56" s="40"/>
      <c r="H56" s="41" t="s">
        <v>232</v>
      </c>
      <c r="I56" s="8"/>
      <c r="J56" s="2"/>
      <c r="K56" s="2"/>
    </row>
    <row r="57" spans="1:11" ht="12.75" customHeight="1" x14ac:dyDescent="0.2">
      <c r="A57" s="2"/>
      <c r="B57" s="8"/>
      <c r="C57" s="40"/>
      <c r="D57" s="40"/>
      <c r="E57" s="40"/>
      <c r="F57" s="40"/>
      <c r="G57" s="40"/>
      <c r="H57" s="40"/>
      <c r="I57" s="8"/>
      <c r="J57" s="2"/>
      <c r="K57" s="2"/>
    </row>
    <row r="58" spans="1:11" ht="12.75" customHeight="1" x14ac:dyDescent="0.2">
      <c r="A58" s="2"/>
      <c r="B58" s="8"/>
      <c r="C58" s="40" t="s">
        <v>215</v>
      </c>
      <c r="D58" s="40" t="s">
        <v>217</v>
      </c>
      <c r="E58" s="40"/>
      <c r="F58" s="40"/>
      <c r="G58" s="40"/>
      <c r="H58" s="41" t="s">
        <v>233</v>
      </c>
      <c r="I58" s="8"/>
      <c r="J58" s="2"/>
      <c r="K58" s="2"/>
    </row>
    <row r="59" spans="1:11" ht="12.75" customHeight="1" x14ac:dyDescent="0.2">
      <c r="A59" s="2"/>
      <c r="B59" s="8"/>
      <c r="C59" s="40" t="s">
        <v>215</v>
      </c>
      <c r="D59" s="40" t="s">
        <v>219</v>
      </c>
      <c r="E59" s="40"/>
      <c r="F59" s="40"/>
      <c r="G59" s="40"/>
      <c r="H59" s="41" t="s">
        <v>234</v>
      </c>
      <c r="I59" s="8"/>
      <c r="J59" s="2"/>
      <c r="K59" s="2"/>
    </row>
    <row r="60" spans="1:11" ht="12.75" customHeight="1" x14ac:dyDescent="0.2">
      <c r="A60" s="2"/>
      <c r="B60" s="8"/>
      <c r="C60" s="40" t="s">
        <v>215</v>
      </c>
      <c r="D60" s="40" t="s">
        <v>221</v>
      </c>
      <c r="E60" s="40"/>
      <c r="F60" s="40"/>
      <c r="G60" s="40"/>
      <c r="H60" s="41" t="s">
        <v>235</v>
      </c>
      <c r="I60" s="8"/>
      <c r="J60" s="2"/>
      <c r="K60" s="2"/>
    </row>
    <row r="61" spans="1:11" ht="12.75" customHeight="1" x14ac:dyDescent="0.2">
      <c r="A61" s="2"/>
      <c r="B61" s="8"/>
      <c r="C61" s="40" t="s">
        <v>215</v>
      </c>
      <c r="D61" s="40" t="s">
        <v>223</v>
      </c>
      <c r="E61" s="40"/>
      <c r="F61" s="40"/>
      <c r="G61" s="40"/>
      <c r="H61" s="41" t="s">
        <v>236</v>
      </c>
      <c r="I61" s="8"/>
      <c r="J61" s="2"/>
      <c r="K61" s="2"/>
    </row>
    <row r="62" spans="1:11" ht="12.75" customHeight="1" x14ac:dyDescent="0.2">
      <c r="A62" s="2"/>
      <c r="B62" s="8"/>
      <c r="C62" s="40" t="s">
        <v>215</v>
      </c>
      <c r="D62" s="40" t="s">
        <v>225</v>
      </c>
      <c r="E62" s="40"/>
      <c r="F62" s="40"/>
      <c r="G62" s="40"/>
      <c r="H62" s="41" t="s">
        <v>237</v>
      </c>
      <c r="I62" s="8"/>
      <c r="J62" s="2"/>
      <c r="K62" s="2"/>
    </row>
    <row r="63" spans="1:11" ht="12.75" customHeight="1" x14ac:dyDescent="0.2">
      <c r="A63" s="2"/>
      <c r="B63" s="8"/>
      <c r="C63" s="40"/>
      <c r="D63" s="40"/>
      <c r="E63" s="40"/>
      <c r="F63" s="40"/>
      <c r="G63" s="40"/>
      <c r="H63" s="40"/>
      <c r="I63" s="8"/>
      <c r="J63" s="2"/>
      <c r="K63" s="2"/>
    </row>
    <row r="64" spans="1:11" ht="12.75" customHeight="1" x14ac:dyDescent="0.2">
      <c r="A64" s="2"/>
      <c r="B64" s="8"/>
      <c r="C64" s="40" t="s">
        <v>217</v>
      </c>
      <c r="D64" s="40" t="s">
        <v>219</v>
      </c>
      <c r="E64" s="40"/>
      <c r="F64" s="40"/>
      <c r="G64" s="40"/>
      <c r="H64" s="41" t="s">
        <v>238</v>
      </c>
      <c r="I64" s="8"/>
      <c r="J64" s="2"/>
      <c r="K64" s="2"/>
    </row>
    <row r="65" spans="1:11" ht="12.75" customHeight="1" x14ac:dyDescent="0.2">
      <c r="A65" s="2"/>
      <c r="B65" s="8"/>
      <c r="C65" s="40" t="s">
        <v>217</v>
      </c>
      <c r="D65" s="40" t="s">
        <v>221</v>
      </c>
      <c r="E65" s="40"/>
      <c r="F65" s="40"/>
      <c r="G65" s="40"/>
      <c r="H65" s="41" t="s">
        <v>239</v>
      </c>
      <c r="I65" s="8"/>
      <c r="J65" s="2"/>
      <c r="K65" s="2"/>
    </row>
    <row r="66" spans="1:11" ht="12.75" customHeight="1" x14ac:dyDescent="0.2">
      <c r="A66" s="2"/>
      <c r="B66" s="8"/>
      <c r="C66" s="40" t="s">
        <v>217</v>
      </c>
      <c r="D66" s="40" t="s">
        <v>223</v>
      </c>
      <c r="E66" s="40"/>
      <c r="F66" s="40"/>
      <c r="G66" s="40"/>
      <c r="H66" s="41" t="s">
        <v>240</v>
      </c>
      <c r="I66" s="8"/>
      <c r="J66" s="2"/>
      <c r="K66" s="2"/>
    </row>
    <row r="67" spans="1:11" ht="12.75" customHeight="1" x14ac:dyDescent="0.2">
      <c r="A67" s="2"/>
      <c r="B67" s="8"/>
      <c r="C67" s="40" t="s">
        <v>217</v>
      </c>
      <c r="D67" s="40" t="s">
        <v>225</v>
      </c>
      <c r="E67" s="40"/>
      <c r="F67" s="40"/>
      <c r="G67" s="40"/>
      <c r="H67" s="41" t="s">
        <v>241</v>
      </c>
      <c r="I67" s="8"/>
      <c r="J67" s="2"/>
      <c r="K67" s="2"/>
    </row>
    <row r="68" spans="1:11" ht="12.75" customHeight="1" x14ac:dyDescent="0.2">
      <c r="A68" s="2"/>
      <c r="B68" s="8"/>
      <c r="C68" s="40"/>
      <c r="D68" s="40"/>
      <c r="E68" s="40"/>
      <c r="F68" s="40"/>
      <c r="G68" s="40"/>
      <c r="H68" s="40"/>
      <c r="I68" s="8"/>
      <c r="J68" s="2"/>
      <c r="K68" s="2"/>
    </row>
    <row r="69" spans="1:11" ht="12.75" customHeight="1" x14ac:dyDescent="0.2">
      <c r="A69" s="2"/>
      <c r="B69" s="8"/>
      <c r="C69" s="40" t="s">
        <v>219</v>
      </c>
      <c r="D69" s="40" t="s">
        <v>221</v>
      </c>
      <c r="E69" s="40"/>
      <c r="F69" s="40"/>
      <c r="G69" s="40"/>
      <c r="H69" s="41" t="s">
        <v>242</v>
      </c>
      <c r="I69" s="8"/>
      <c r="J69" s="2"/>
      <c r="K69" s="2"/>
    </row>
    <row r="70" spans="1:11" ht="12.75" customHeight="1" x14ac:dyDescent="0.2">
      <c r="A70" s="2"/>
      <c r="B70" s="8"/>
      <c r="C70" s="40" t="s">
        <v>219</v>
      </c>
      <c r="D70" s="40" t="s">
        <v>223</v>
      </c>
      <c r="E70" s="40"/>
      <c r="F70" s="40"/>
      <c r="G70" s="40"/>
      <c r="H70" s="41" t="s">
        <v>243</v>
      </c>
      <c r="I70" s="8"/>
      <c r="J70" s="2"/>
      <c r="K70" s="2"/>
    </row>
    <row r="71" spans="1:11" ht="12.75" customHeight="1" x14ac:dyDescent="0.2">
      <c r="A71" s="2"/>
      <c r="B71" s="8"/>
      <c r="C71" s="40" t="s">
        <v>219</v>
      </c>
      <c r="D71" s="40" t="s">
        <v>225</v>
      </c>
      <c r="E71" s="40"/>
      <c r="F71" s="40"/>
      <c r="G71" s="40"/>
      <c r="H71" s="41" t="s">
        <v>244</v>
      </c>
      <c r="I71" s="8"/>
      <c r="J71" s="2"/>
      <c r="K71" s="2"/>
    </row>
    <row r="72" spans="1:11" ht="12.75" customHeight="1" x14ac:dyDescent="0.2">
      <c r="A72" s="2"/>
      <c r="B72" s="8"/>
      <c r="C72" s="40"/>
      <c r="D72" s="40"/>
      <c r="E72" s="40"/>
      <c r="F72" s="40"/>
      <c r="G72" s="40"/>
      <c r="H72" s="40"/>
      <c r="I72" s="8"/>
      <c r="J72" s="2"/>
      <c r="K72" s="2"/>
    </row>
    <row r="73" spans="1:11" ht="12.75" customHeight="1" x14ac:dyDescent="0.2">
      <c r="A73" s="2"/>
      <c r="B73" s="8"/>
      <c r="C73" s="40" t="s">
        <v>221</v>
      </c>
      <c r="D73" s="40" t="s">
        <v>223</v>
      </c>
      <c r="E73" s="40"/>
      <c r="F73" s="40"/>
      <c r="G73" s="40"/>
      <c r="H73" s="41" t="s">
        <v>245</v>
      </c>
      <c r="I73" s="8"/>
      <c r="J73" s="2"/>
      <c r="K73" s="2"/>
    </row>
    <row r="74" spans="1:11" ht="12.75" customHeight="1" x14ac:dyDescent="0.2">
      <c r="A74" s="2"/>
      <c r="B74" s="8"/>
      <c r="C74" s="40" t="s">
        <v>221</v>
      </c>
      <c r="D74" s="40" t="s">
        <v>225</v>
      </c>
      <c r="E74" s="40"/>
      <c r="F74" s="40"/>
      <c r="G74" s="40"/>
      <c r="H74" s="41" t="s">
        <v>246</v>
      </c>
      <c r="I74" s="8"/>
      <c r="J74" s="2"/>
      <c r="K74" s="2"/>
    </row>
    <row r="75" spans="1:11" ht="12.75" customHeight="1" x14ac:dyDescent="0.2">
      <c r="A75" s="2"/>
      <c r="B75" s="8"/>
      <c r="C75" s="40"/>
      <c r="D75" s="40"/>
      <c r="E75" s="40"/>
      <c r="F75" s="40"/>
      <c r="G75" s="40"/>
      <c r="H75" s="40"/>
      <c r="I75" s="8"/>
      <c r="J75" s="2"/>
      <c r="K75" s="2"/>
    </row>
    <row r="76" spans="1:11" ht="12.75" customHeight="1" x14ac:dyDescent="0.2">
      <c r="A76" s="2"/>
      <c r="B76" s="8"/>
      <c r="C76" s="40" t="s">
        <v>223</v>
      </c>
      <c r="D76" s="40" t="s">
        <v>225</v>
      </c>
      <c r="E76" s="40"/>
      <c r="F76" s="40"/>
      <c r="G76" s="40"/>
      <c r="H76" s="41" t="s">
        <v>247</v>
      </c>
      <c r="I76" s="8"/>
      <c r="J76" s="2"/>
      <c r="K76" s="2"/>
    </row>
    <row r="77" spans="1:11" ht="12.75" customHeight="1" x14ac:dyDescent="0.2">
      <c r="A77" s="2"/>
      <c r="B77" s="8"/>
      <c r="C77" s="8"/>
      <c r="D77" s="8"/>
      <c r="E77" s="8"/>
      <c r="F77" s="8"/>
      <c r="G77" s="8"/>
      <c r="H77" s="8"/>
      <c r="I77" s="8"/>
      <c r="J77" s="2"/>
      <c r="K77" s="2"/>
    </row>
    <row r="78" spans="1:11" ht="12.75" customHeight="1" x14ac:dyDescent="0.2">
      <c r="A78" s="2"/>
      <c r="B78" s="8"/>
      <c r="C78" s="8" t="s">
        <v>248</v>
      </c>
      <c r="D78" s="8"/>
      <c r="E78" s="8"/>
      <c r="F78" s="8"/>
      <c r="G78" s="8"/>
      <c r="H78" s="8"/>
      <c r="I78" s="8"/>
      <c r="J78" s="2"/>
      <c r="K78" s="2"/>
    </row>
    <row r="79" spans="1:11" ht="12.75" customHeight="1" x14ac:dyDescent="0.2">
      <c r="A79" s="2"/>
      <c r="B79" s="8"/>
      <c r="C79" s="8"/>
      <c r="D79" s="8"/>
      <c r="E79" s="8"/>
      <c r="F79" s="8"/>
      <c r="G79" s="8"/>
      <c r="H79" s="8"/>
      <c r="I79" s="8"/>
      <c r="J79" s="2"/>
      <c r="K79" s="2"/>
    </row>
    <row r="80" spans="1:11" ht="12.75" customHeight="1" x14ac:dyDescent="0.2">
      <c r="A80" s="2"/>
      <c r="B80" s="2"/>
      <c r="C80" s="2"/>
      <c r="D80" s="2"/>
      <c r="E80" s="2"/>
      <c r="F80" s="2"/>
      <c r="G80" s="2"/>
      <c r="H80" s="2"/>
      <c r="I80" s="2"/>
      <c r="J80" s="2"/>
      <c r="K80" s="2"/>
    </row>
    <row r="81" spans="1:4" ht="12.75" customHeight="1" x14ac:dyDescent="0.2">
      <c r="A81" s="2"/>
      <c r="B81" s="2"/>
      <c r="C81" s="2"/>
      <c r="D81" s="2"/>
    </row>
    <row r="82" spans="1:4" ht="12.75" customHeight="1" x14ac:dyDescent="0.2">
      <c r="A82" s="2"/>
      <c r="B82" s="2" t="s">
        <v>433</v>
      </c>
      <c r="C82" s="2"/>
      <c r="D82" s="2"/>
    </row>
    <row r="83" spans="1:4" ht="12.75" customHeight="1" x14ac:dyDescent="0.2">
      <c r="A83" s="2"/>
      <c r="B83" s="62" t="s">
        <v>81</v>
      </c>
      <c r="D83" s="2"/>
    </row>
    <row r="84" spans="1:4" ht="12.75" customHeight="1" x14ac:dyDescent="0.2">
      <c r="A84" s="2"/>
      <c r="B84" s="62" t="s">
        <v>426</v>
      </c>
      <c r="D84" s="2"/>
    </row>
    <row r="85" spans="1:4" ht="12.75" customHeight="1" x14ac:dyDescent="0.2">
      <c r="A85" s="2"/>
      <c r="B85" s="62" t="s">
        <v>434</v>
      </c>
      <c r="D85" s="2"/>
    </row>
    <row r="86" spans="1:4" ht="12.75" customHeight="1" x14ac:dyDescent="0.2">
      <c r="A86" s="2"/>
      <c r="B86" s="62" t="s">
        <v>435</v>
      </c>
      <c r="D86" s="2"/>
    </row>
    <row r="87" spans="1:4" ht="12.75" customHeight="1" x14ac:dyDescent="0.2">
      <c r="A87" s="2"/>
      <c r="B87" s="62" t="s">
        <v>436</v>
      </c>
      <c r="D87" s="2"/>
    </row>
    <row r="88" spans="1:4" ht="12.75" customHeight="1" x14ac:dyDescent="0.2">
      <c r="A88" s="2"/>
      <c r="B88" s="62" t="s">
        <v>429</v>
      </c>
      <c r="D88" s="2"/>
    </row>
    <row r="89" spans="1:4" ht="12.75" customHeight="1" x14ac:dyDescent="0.2">
      <c r="A89" s="2"/>
      <c r="B89" s="62" t="s">
        <v>437</v>
      </c>
      <c r="D89" s="2"/>
    </row>
    <row r="90" spans="1:4" ht="12.75" customHeight="1" x14ac:dyDescent="0.2">
      <c r="A90" s="2"/>
      <c r="B90" s="62" t="s">
        <v>438</v>
      </c>
      <c r="D90" s="2"/>
    </row>
    <row r="91" spans="1:4" ht="12.75" customHeight="1" x14ac:dyDescent="0.2">
      <c r="A91" s="2"/>
      <c r="B91" s="62" t="s">
        <v>428</v>
      </c>
      <c r="D91" s="2"/>
    </row>
    <row r="92" spans="1:4" ht="12.75" customHeight="1" x14ac:dyDescent="0.2">
      <c r="A92" s="2"/>
      <c r="B92" s="62" t="s">
        <v>439</v>
      </c>
      <c r="D92" s="2"/>
    </row>
    <row r="93" spans="1:4" ht="12.75" customHeight="1" x14ac:dyDescent="0.2">
      <c r="A93" s="2"/>
      <c r="B93" s="62" t="s">
        <v>440</v>
      </c>
      <c r="D93" s="2"/>
    </row>
    <row r="94" spans="1:4" ht="12.75" customHeight="1" x14ac:dyDescent="0.2">
      <c r="A94" s="2"/>
      <c r="B94" s="62" t="s">
        <v>441</v>
      </c>
      <c r="D94" s="2"/>
    </row>
    <row r="95" spans="1:4" ht="12.75" customHeight="1" x14ac:dyDescent="0.2">
      <c r="A95" s="2"/>
      <c r="B95" s="62" t="s">
        <v>430</v>
      </c>
      <c r="D95" s="2"/>
    </row>
    <row r="96" spans="1:4" ht="12.75" customHeight="1" x14ac:dyDescent="0.2">
      <c r="A96" s="2"/>
      <c r="B96" s="62" t="s">
        <v>442</v>
      </c>
      <c r="D96" s="2"/>
    </row>
    <row r="97" spans="1:4" ht="12.75" customHeight="1" x14ac:dyDescent="0.2">
      <c r="A97" s="2"/>
      <c r="B97" s="62" t="s">
        <v>443</v>
      </c>
      <c r="D97" s="2"/>
    </row>
    <row r="98" spans="1:4" ht="12.75" customHeight="1" x14ac:dyDescent="0.2">
      <c r="A98" s="2"/>
      <c r="B98" s="62" t="s">
        <v>198</v>
      </c>
      <c r="D98" s="2"/>
    </row>
    <row r="99" spans="1:4" ht="12.75" customHeight="1" x14ac:dyDescent="0.2">
      <c r="A99" s="2"/>
      <c r="B99" s="2"/>
      <c r="C99" s="2"/>
      <c r="D99" s="2"/>
    </row>
    <row r="100" spans="1:4" ht="12.75" customHeight="1" x14ac:dyDescent="0.2"/>
    <row r="101" spans="1:4" ht="12.75" customHeight="1" x14ac:dyDescent="0.2"/>
    <row r="102" spans="1:4" ht="12.75" customHeight="1" x14ac:dyDescent="0.2"/>
    <row r="103" spans="1:4" ht="12.75" customHeight="1" x14ac:dyDescent="0.2"/>
    <row r="104" spans="1:4" ht="12.75" customHeight="1" x14ac:dyDescent="0.2"/>
    <row r="105" spans="1:4" ht="12.75" customHeight="1" x14ac:dyDescent="0.2"/>
    <row r="106" spans="1:4" ht="12.75" customHeight="1" x14ac:dyDescent="0.2"/>
    <row r="107" spans="1:4" ht="12.75" customHeight="1" x14ac:dyDescent="0.2"/>
    <row r="108" spans="1:4" ht="12.75" customHeight="1" x14ac:dyDescent="0.2"/>
    <row r="109" spans="1:4" ht="12.75" customHeight="1" x14ac:dyDescent="0.2"/>
    <row r="110" spans="1:4" ht="12.75" customHeight="1" x14ac:dyDescent="0.2"/>
    <row r="111" spans="1:4" ht="12.75" customHeight="1" x14ac:dyDescent="0.2"/>
    <row r="112" spans="1:4"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row r="158" ht="12.75" customHeight="1" x14ac:dyDescent="0.2"/>
    <row r="159" ht="12.75" customHeight="1" x14ac:dyDescent="0.2"/>
    <row r="160"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row r="169" ht="12.75" customHeight="1" x14ac:dyDescent="0.2"/>
    <row r="170" ht="12.75" customHeight="1" x14ac:dyDescent="0.2"/>
    <row r="171" ht="12.75" customHeight="1" x14ac:dyDescent="0.2"/>
    <row r="172" ht="12.75" customHeight="1" x14ac:dyDescent="0.2"/>
    <row r="173" ht="12.75" customHeight="1" x14ac:dyDescent="0.2"/>
    <row r="174" ht="12.75" customHeight="1" x14ac:dyDescent="0.2"/>
    <row r="175" ht="12.75" customHeight="1" x14ac:dyDescent="0.2"/>
    <row r="176"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ht="12.75" customHeight="1" x14ac:dyDescent="0.2"/>
    <row r="194" ht="12.75" customHeight="1" x14ac:dyDescent="0.2"/>
    <row r="195" ht="12.75" customHeight="1" x14ac:dyDescent="0.2"/>
    <row r="196" ht="12.75" customHeight="1" x14ac:dyDescent="0.2"/>
    <row r="197" ht="12.75" customHeight="1" x14ac:dyDescent="0.2"/>
    <row r="198" ht="12.75" customHeight="1" x14ac:dyDescent="0.2"/>
    <row r="199" ht="12.75" customHeight="1" x14ac:dyDescent="0.2"/>
    <row r="200" ht="12.75" customHeight="1" x14ac:dyDescent="0.2"/>
    <row r="201" ht="12.75" customHeight="1" x14ac:dyDescent="0.2"/>
    <row r="202" ht="12.75" customHeight="1" x14ac:dyDescent="0.2"/>
    <row r="203" ht="12.75" customHeight="1" x14ac:dyDescent="0.2"/>
    <row r="204" ht="12.75" customHeight="1" x14ac:dyDescent="0.2"/>
    <row r="205" ht="12.75" customHeight="1" x14ac:dyDescent="0.2"/>
    <row r="206" ht="12.75" customHeight="1" x14ac:dyDescent="0.2"/>
    <row r="207" ht="12.75" customHeight="1" x14ac:dyDescent="0.2"/>
    <row r="208" ht="12.75" customHeight="1" x14ac:dyDescent="0.2"/>
    <row r="209" ht="12.75" customHeight="1" x14ac:dyDescent="0.2"/>
    <row r="210" ht="12.75" customHeight="1" x14ac:dyDescent="0.2"/>
    <row r="211" ht="12.75" customHeight="1" x14ac:dyDescent="0.2"/>
    <row r="212" ht="12.75" customHeight="1" x14ac:dyDescent="0.2"/>
    <row r="213" ht="12.75" customHeight="1" x14ac:dyDescent="0.2"/>
    <row r="214" ht="12.75" customHeight="1" x14ac:dyDescent="0.2"/>
    <row r="215" ht="12.75" customHeight="1" x14ac:dyDescent="0.2"/>
    <row r="216" ht="12.75" customHeight="1" x14ac:dyDescent="0.2"/>
    <row r="217" ht="12.75" customHeight="1" x14ac:dyDescent="0.2"/>
    <row r="218" ht="12.75" customHeight="1" x14ac:dyDescent="0.2"/>
    <row r="219" ht="12.75" customHeight="1" x14ac:dyDescent="0.2"/>
    <row r="220" ht="12.75" customHeight="1" x14ac:dyDescent="0.2"/>
    <row r="221" ht="12.75" customHeight="1" x14ac:dyDescent="0.2"/>
    <row r="222" ht="12.75" customHeight="1" x14ac:dyDescent="0.2"/>
    <row r="223" ht="12.75" customHeight="1" x14ac:dyDescent="0.2"/>
    <row r="224" ht="12.75" customHeight="1" x14ac:dyDescent="0.2"/>
    <row r="225" ht="12.75" customHeight="1" x14ac:dyDescent="0.2"/>
    <row r="226" ht="12.75" customHeight="1" x14ac:dyDescent="0.2"/>
    <row r="227" ht="12.75" customHeight="1" x14ac:dyDescent="0.2"/>
    <row r="228" ht="12.75" customHeight="1" x14ac:dyDescent="0.2"/>
    <row r="229" ht="12.75" customHeight="1" x14ac:dyDescent="0.2"/>
    <row r="230" ht="12.75" customHeight="1" x14ac:dyDescent="0.2"/>
    <row r="231" ht="12.75" customHeight="1" x14ac:dyDescent="0.2"/>
    <row r="232" ht="12.75" customHeight="1" x14ac:dyDescent="0.2"/>
    <row r="233" ht="12.75" customHeight="1" x14ac:dyDescent="0.2"/>
    <row r="234" ht="12.75" customHeight="1" x14ac:dyDescent="0.2"/>
    <row r="235" ht="12.75" customHeight="1" x14ac:dyDescent="0.2"/>
    <row r="236" ht="12.75" customHeight="1" x14ac:dyDescent="0.2"/>
    <row r="237" ht="12.75" customHeight="1" x14ac:dyDescent="0.2"/>
    <row r="238" ht="12.75" customHeight="1" x14ac:dyDescent="0.2"/>
    <row r="239" ht="12.75" customHeight="1" x14ac:dyDescent="0.2"/>
    <row r="240" ht="12.75" customHeight="1" x14ac:dyDescent="0.2"/>
    <row r="241" ht="12.75" customHeight="1" x14ac:dyDescent="0.2"/>
    <row r="242" ht="12.75" customHeight="1" x14ac:dyDescent="0.2"/>
    <row r="243" ht="12.75" customHeight="1" x14ac:dyDescent="0.2"/>
    <row r="244" ht="12.75" customHeight="1" x14ac:dyDescent="0.2"/>
    <row r="245" ht="12.75" customHeight="1" x14ac:dyDescent="0.2"/>
    <row r="246" ht="12.75" customHeight="1" x14ac:dyDescent="0.2"/>
    <row r="247" ht="12.75" customHeight="1" x14ac:dyDescent="0.2"/>
    <row r="248" ht="12.75" customHeight="1" x14ac:dyDescent="0.2"/>
    <row r="249" ht="12.75" customHeight="1" x14ac:dyDescent="0.2"/>
    <row r="250" ht="12.75" customHeight="1" x14ac:dyDescent="0.2"/>
    <row r="251" ht="12.75" customHeight="1" x14ac:dyDescent="0.2"/>
    <row r="252" ht="12.75" customHeight="1" x14ac:dyDescent="0.2"/>
    <row r="253" ht="12.75" customHeight="1" x14ac:dyDescent="0.2"/>
    <row r="254" ht="12.75" customHeight="1" x14ac:dyDescent="0.2"/>
    <row r="255" ht="12.75" customHeight="1" x14ac:dyDescent="0.2"/>
    <row r="256" ht="12.75" customHeight="1" x14ac:dyDescent="0.2"/>
    <row r="257" ht="12.75" customHeight="1" x14ac:dyDescent="0.2"/>
    <row r="258" ht="12.75" customHeight="1" x14ac:dyDescent="0.2"/>
    <row r="259" ht="12.75" customHeight="1" x14ac:dyDescent="0.2"/>
    <row r="260" ht="12.75" customHeight="1" x14ac:dyDescent="0.2"/>
    <row r="261" ht="12.75" customHeight="1" x14ac:dyDescent="0.2"/>
    <row r="262" ht="12.75" customHeight="1" x14ac:dyDescent="0.2"/>
    <row r="263" ht="12.75" customHeight="1" x14ac:dyDescent="0.2"/>
    <row r="264" ht="12.75" customHeight="1" x14ac:dyDescent="0.2"/>
    <row r="265" ht="12.75" customHeight="1" x14ac:dyDescent="0.2"/>
    <row r="266" ht="12.75" customHeight="1" x14ac:dyDescent="0.2"/>
    <row r="267" ht="12.75" customHeight="1" x14ac:dyDescent="0.2"/>
    <row r="268" ht="12.75" customHeight="1" x14ac:dyDescent="0.2"/>
    <row r="269" ht="12.75" customHeight="1" x14ac:dyDescent="0.2"/>
    <row r="270" ht="12.75" customHeight="1" x14ac:dyDescent="0.2"/>
    <row r="271" ht="12.75" customHeight="1" x14ac:dyDescent="0.2"/>
    <row r="272" ht="12.75" customHeight="1" x14ac:dyDescent="0.2"/>
    <row r="273" ht="12.75" customHeight="1" x14ac:dyDescent="0.2"/>
    <row r="274" ht="12.75" customHeight="1" x14ac:dyDescent="0.2"/>
    <row r="275" ht="12.75" customHeight="1" x14ac:dyDescent="0.2"/>
    <row r="276" ht="12.75" customHeight="1" x14ac:dyDescent="0.2"/>
    <row r="277" ht="12.75" customHeight="1" x14ac:dyDescent="0.2"/>
    <row r="278" ht="12.75" customHeight="1" x14ac:dyDescent="0.2"/>
    <row r="279" ht="12.75" customHeight="1" x14ac:dyDescent="0.2"/>
    <row r="280" ht="12.75" customHeight="1" x14ac:dyDescent="0.2"/>
    <row r="281" ht="12.75" customHeight="1" x14ac:dyDescent="0.2"/>
    <row r="282" ht="12.75" customHeight="1" x14ac:dyDescent="0.2"/>
    <row r="283" ht="12.75" customHeight="1" x14ac:dyDescent="0.2"/>
    <row r="284" ht="12.75" customHeight="1" x14ac:dyDescent="0.2"/>
    <row r="285" ht="12.75" customHeight="1" x14ac:dyDescent="0.2"/>
    <row r="286" ht="12.75" customHeight="1" x14ac:dyDescent="0.2"/>
    <row r="287" ht="12.75" customHeight="1" x14ac:dyDescent="0.2"/>
    <row r="288" ht="12.75" customHeight="1" x14ac:dyDescent="0.2"/>
    <row r="289" ht="12.75" customHeight="1" x14ac:dyDescent="0.2"/>
    <row r="290" ht="12.75" customHeight="1" x14ac:dyDescent="0.2"/>
    <row r="291" ht="12.75" customHeight="1" x14ac:dyDescent="0.2"/>
    <row r="292" ht="12.75" customHeight="1" x14ac:dyDescent="0.2"/>
    <row r="293" ht="12.75" customHeight="1" x14ac:dyDescent="0.2"/>
    <row r="294" ht="12.75" customHeight="1" x14ac:dyDescent="0.2"/>
    <row r="295" ht="12.75" customHeight="1" x14ac:dyDescent="0.2"/>
    <row r="296" ht="12.75" customHeight="1" x14ac:dyDescent="0.2"/>
    <row r="297" ht="12.75" customHeight="1" x14ac:dyDescent="0.2"/>
    <row r="298" ht="12.75" customHeight="1" x14ac:dyDescent="0.2"/>
    <row r="299" ht="12.75" customHeight="1" x14ac:dyDescent="0.2"/>
    <row r="300" ht="12.75" customHeight="1" x14ac:dyDescent="0.2"/>
    <row r="301" ht="12.75" customHeight="1" x14ac:dyDescent="0.2"/>
    <row r="302" ht="12.75" customHeight="1" x14ac:dyDescent="0.2"/>
    <row r="303" ht="12.75" customHeight="1" x14ac:dyDescent="0.2"/>
    <row r="304" ht="12.75" customHeight="1" x14ac:dyDescent="0.2"/>
    <row r="305" ht="12.75" customHeight="1" x14ac:dyDescent="0.2"/>
    <row r="306" ht="12.75" customHeight="1" x14ac:dyDescent="0.2"/>
    <row r="307" ht="12.75" customHeight="1" x14ac:dyDescent="0.2"/>
    <row r="308" ht="12.75" customHeight="1" x14ac:dyDescent="0.2"/>
    <row r="309" ht="12.75" customHeight="1" x14ac:dyDescent="0.2"/>
    <row r="310" ht="12.75" customHeight="1" x14ac:dyDescent="0.2"/>
    <row r="311" ht="12.75" customHeight="1" x14ac:dyDescent="0.2"/>
    <row r="312" ht="12.75" customHeight="1" x14ac:dyDescent="0.2"/>
    <row r="313" ht="12.75" customHeight="1" x14ac:dyDescent="0.2"/>
    <row r="314" ht="12.75" customHeight="1" x14ac:dyDescent="0.2"/>
    <row r="315" ht="12.75" customHeight="1" x14ac:dyDescent="0.2"/>
    <row r="316" ht="12.75" customHeight="1" x14ac:dyDescent="0.2"/>
    <row r="317" ht="12.75" customHeight="1" x14ac:dyDescent="0.2"/>
    <row r="318" ht="12.75" customHeight="1" x14ac:dyDescent="0.2"/>
    <row r="319" ht="12.75" customHeight="1" x14ac:dyDescent="0.2"/>
    <row r="320" ht="12.75" customHeight="1" x14ac:dyDescent="0.2"/>
    <row r="321" ht="12.75" customHeight="1" x14ac:dyDescent="0.2"/>
    <row r="322" ht="12.75" customHeight="1" x14ac:dyDescent="0.2"/>
    <row r="323" ht="12.75" customHeight="1" x14ac:dyDescent="0.2"/>
    <row r="324" ht="12.75" customHeight="1" x14ac:dyDescent="0.2"/>
    <row r="325" ht="12.75" customHeight="1" x14ac:dyDescent="0.2"/>
    <row r="326" ht="12.75" customHeight="1" x14ac:dyDescent="0.2"/>
    <row r="327" ht="12.75" customHeight="1" x14ac:dyDescent="0.2"/>
    <row r="328" ht="12.75" customHeight="1" x14ac:dyDescent="0.2"/>
    <row r="329" ht="12.75" customHeight="1" x14ac:dyDescent="0.2"/>
    <row r="330" ht="12.75" customHeight="1" x14ac:dyDescent="0.2"/>
    <row r="331" ht="12.75" customHeight="1" x14ac:dyDescent="0.2"/>
    <row r="332" ht="12.75" customHeight="1" x14ac:dyDescent="0.2"/>
    <row r="333" ht="12.75" customHeight="1" x14ac:dyDescent="0.2"/>
    <row r="334" ht="12.75" customHeight="1" x14ac:dyDescent="0.2"/>
    <row r="335" ht="12.75" customHeight="1" x14ac:dyDescent="0.2"/>
    <row r="336" ht="12.75" customHeight="1" x14ac:dyDescent="0.2"/>
    <row r="337" ht="12.75" customHeight="1" x14ac:dyDescent="0.2"/>
    <row r="338" ht="12.75" customHeight="1" x14ac:dyDescent="0.2"/>
    <row r="339" ht="12.75" customHeight="1" x14ac:dyDescent="0.2"/>
    <row r="340" ht="12.75" customHeight="1" x14ac:dyDescent="0.2"/>
    <row r="341" ht="12.75" customHeight="1" x14ac:dyDescent="0.2"/>
    <row r="342" ht="12.75" customHeight="1" x14ac:dyDescent="0.2"/>
    <row r="343" ht="12.75" customHeight="1" x14ac:dyDescent="0.2"/>
    <row r="344" ht="12.75" customHeight="1" x14ac:dyDescent="0.2"/>
    <row r="345" ht="12.75" customHeight="1" x14ac:dyDescent="0.2"/>
    <row r="346" ht="12.75" customHeight="1" x14ac:dyDescent="0.2"/>
    <row r="347" ht="12.75" customHeight="1" x14ac:dyDescent="0.2"/>
    <row r="348" ht="12.75" customHeight="1" x14ac:dyDescent="0.2"/>
    <row r="349" ht="12.75" customHeight="1" x14ac:dyDescent="0.2"/>
    <row r="350" ht="12.75" customHeight="1" x14ac:dyDescent="0.2"/>
    <row r="351" ht="12.75" customHeight="1" x14ac:dyDescent="0.2"/>
    <row r="352" ht="12.75" customHeight="1" x14ac:dyDescent="0.2"/>
    <row r="353" ht="12.75" customHeight="1" x14ac:dyDescent="0.2"/>
    <row r="354" ht="12.75" customHeight="1" x14ac:dyDescent="0.2"/>
    <row r="355" ht="12.75" customHeight="1" x14ac:dyDescent="0.2"/>
    <row r="356" ht="12.75" customHeight="1" x14ac:dyDescent="0.2"/>
    <row r="357" ht="12.75" customHeight="1" x14ac:dyDescent="0.2"/>
    <row r="358" ht="12.75" customHeight="1" x14ac:dyDescent="0.2"/>
    <row r="359" ht="12.75" customHeight="1" x14ac:dyDescent="0.2"/>
    <row r="360" ht="12.75" customHeight="1" x14ac:dyDescent="0.2"/>
    <row r="361" ht="12.75" customHeight="1" x14ac:dyDescent="0.2"/>
    <row r="362" ht="12.75" customHeight="1" x14ac:dyDescent="0.2"/>
    <row r="363" ht="12.75" customHeight="1" x14ac:dyDescent="0.2"/>
    <row r="364" ht="12.75" customHeight="1" x14ac:dyDescent="0.2"/>
    <row r="365" ht="12.75" customHeight="1" x14ac:dyDescent="0.2"/>
    <row r="366" ht="12.75" customHeight="1" x14ac:dyDescent="0.2"/>
    <row r="367" ht="12.75" customHeight="1" x14ac:dyDescent="0.2"/>
    <row r="368" ht="12.75" customHeight="1" x14ac:dyDescent="0.2"/>
    <row r="369" ht="12.75" customHeight="1" x14ac:dyDescent="0.2"/>
    <row r="370" ht="12.75" customHeight="1" x14ac:dyDescent="0.2"/>
    <row r="371" ht="12.75" customHeight="1" x14ac:dyDescent="0.2"/>
    <row r="372" ht="12.75" customHeight="1" x14ac:dyDescent="0.2"/>
    <row r="373" ht="12.75" customHeight="1" x14ac:dyDescent="0.2"/>
    <row r="374" ht="12.75" customHeight="1" x14ac:dyDescent="0.2"/>
    <row r="375" ht="12.75" customHeight="1" x14ac:dyDescent="0.2"/>
    <row r="376" ht="12.75" customHeight="1" x14ac:dyDescent="0.2"/>
    <row r="377" ht="12.75" customHeight="1" x14ac:dyDescent="0.2"/>
    <row r="378" ht="12.75" customHeight="1" x14ac:dyDescent="0.2"/>
    <row r="379" ht="12.75" customHeight="1" x14ac:dyDescent="0.2"/>
    <row r="380" ht="12.75" customHeight="1" x14ac:dyDescent="0.2"/>
    <row r="381" ht="12.75" customHeight="1" x14ac:dyDescent="0.2"/>
    <row r="382" ht="12.75" customHeight="1" x14ac:dyDescent="0.2"/>
    <row r="383" ht="12.75" customHeight="1" x14ac:dyDescent="0.2"/>
    <row r="384" ht="12.75" customHeight="1" x14ac:dyDescent="0.2"/>
    <row r="385" ht="12.75" customHeight="1" x14ac:dyDescent="0.2"/>
    <row r="386" ht="12.75" customHeight="1" x14ac:dyDescent="0.2"/>
    <row r="387" ht="12.75" customHeight="1" x14ac:dyDescent="0.2"/>
    <row r="388" ht="12.75" customHeight="1" x14ac:dyDescent="0.2"/>
    <row r="389" ht="12.75" customHeight="1" x14ac:dyDescent="0.2"/>
    <row r="390" ht="12.75" customHeight="1" x14ac:dyDescent="0.2"/>
    <row r="391" ht="12.75" customHeight="1" x14ac:dyDescent="0.2"/>
    <row r="392" ht="12.75" customHeight="1" x14ac:dyDescent="0.2"/>
    <row r="393" ht="12.75" customHeight="1" x14ac:dyDescent="0.2"/>
    <row r="394" ht="12.75" customHeight="1" x14ac:dyDescent="0.2"/>
    <row r="395" ht="12.75" customHeight="1" x14ac:dyDescent="0.2"/>
    <row r="396" ht="12.75" customHeight="1" x14ac:dyDescent="0.2"/>
    <row r="397" ht="12.75" customHeight="1" x14ac:dyDescent="0.2"/>
    <row r="398" ht="12.75" customHeight="1" x14ac:dyDescent="0.2"/>
    <row r="399" ht="12.75" customHeight="1" x14ac:dyDescent="0.2"/>
    <row r="400" ht="12.75" customHeight="1" x14ac:dyDescent="0.2"/>
    <row r="401" ht="12.75" customHeight="1" x14ac:dyDescent="0.2"/>
    <row r="402" ht="12.75" customHeight="1" x14ac:dyDescent="0.2"/>
    <row r="403" ht="12.75" customHeight="1" x14ac:dyDescent="0.2"/>
    <row r="404" ht="12.75" customHeight="1" x14ac:dyDescent="0.2"/>
    <row r="405" ht="12.75" customHeight="1" x14ac:dyDescent="0.2"/>
    <row r="406" ht="12.75" customHeight="1" x14ac:dyDescent="0.2"/>
    <row r="407" ht="12.75" customHeight="1" x14ac:dyDescent="0.2"/>
    <row r="408" ht="12.75" customHeight="1" x14ac:dyDescent="0.2"/>
    <row r="409" ht="12.75" customHeight="1" x14ac:dyDescent="0.2"/>
    <row r="410" ht="12.75" customHeight="1" x14ac:dyDescent="0.2"/>
    <row r="411" ht="12.75" customHeight="1" x14ac:dyDescent="0.2"/>
    <row r="412" ht="12.75" customHeight="1" x14ac:dyDescent="0.2"/>
    <row r="413" ht="12.75" customHeight="1" x14ac:dyDescent="0.2"/>
    <row r="414" ht="12.75" customHeight="1" x14ac:dyDescent="0.2"/>
    <row r="415" ht="12.75" customHeight="1" x14ac:dyDescent="0.2"/>
    <row r="416" ht="12.75" customHeight="1" x14ac:dyDescent="0.2"/>
    <row r="417" ht="12.75" customHeight="1" x14ac:dyDescent="0.2"/>
    <row r="418" ht="12.75" customHeight="1" x14ac:dyDescent="0.2"/>
    <row r="419" ht="12.75" customHeight="1" x14ac:dyDescent="0.2"/>
    <row r="420" ht="12.75" customHeight="1" x14ac:dyDescent="0.2"/>
    <row r="421" ht="12.75" customHeight="1" x14ac:dyDescent="0.2"/>
    <row r="422" ht="12.75" customHeight="1" x14ac:dyDescent="0.2"/>
    <row r="423" ht="12.75" customHeight="1" x14ac:dyDescent="0.2"/>
    <row r="424" ht="12.75" customHeight="1" x14ac:dyDescent="0.2"/>
    <row r="425" ht="12.75" customHeight="1" x14ac:dyDescent="0.2"/>
    <row r="426" ht="12.75" customHeight="1" x14ac:dyDescent="0.2"/>
    <row r="427" ht="12.75" customHeight="1" x14ac:dyDescent="0.2"/>
    <row r="428" ht="12.75" customHeight="1" x14ac:dyDescent="0.2"/>
    <row r="429" ht="12.75" customHeight="1" x14ac:dyDescent="0.2"/>
    <row r="430" ht="12.75" customHeight="1" x14ac:dyDescent="0.2"/>
    <row r="431" ht="12.75" customHeight="1" x14ac:dyDescent="0.2"/>
    <row r="432" ht="12.75" customHeight="1" x14ac:dyDescent="0.2"/>
    <row r="433" ht="12.75" customHeight="1" x14ac:dyDescent="0.2"/>
    <row r="434" ht="12.75" customHeight="1" x14ac:dyDescent="0.2"/>
    <row r="435" ht="12.75" customHeight="1" x14ac:dyDescent="0.2"/>
    <row r="436" ht="12.75" customHeight="1" x14ac:dyDescent="0.2"/>
    <row r="437" ht="12.75" customHeight="1" x14ac:dyDescent="0.2"/>
    <row r="438" ht="12.75" customHeight="1" x14ac:dyDescent="0.2"/>
    <row r="439" ht="12.75" customHeight="1" x14ac:dyDescent="0.2"/>
    <row r="440" ht="12.75" customHeight="1" x14ac:dyDescent="0.2"/>
    <row r="441" ht="12.75" customHeight="1" x14ac:dyDescent="0.2"/>
    <row r="442" ht="12.75" customHeight="1" x14ac:dyDescent="0.2"/>
    <row r="443" ht="12.75" customHeight="1" x14ac:dyDescent="0.2"/>
    <row r="444" ht="12.75" customHeight="1" x14ac:dyDescent="0.2"/>
    <row r="445" ht="12.75" customHeight="1" x14ac:dyDescent="0.2"/>
    <row r="446" ht="12.75" customHeight="1" x14ac:dyDescent="0.2"/>
    <row r="447" ht="12.75" customHeight="1" x14ac:dyDescent="0.2"/>
    <row r="448" ht="12.75" customHeight="1" x14ac:dyDescent="0.2"/>
    <row r="449" ht="12.75" customHeight="1" x14ac:dyDescent="0.2"/>
    <row r="450" ht="12.75" customHeight="1" x14ac:dyDescent="0.2"/>
    <row r="451" ht="12.75" customHeight="1" x14ac:dyDescent="0.2"/>
    <row r="452" ht="12.75" customHeight="1" x14ac:dyDescent="0.2"/>
    <row r="453" ht="12.75" customHeight="1" x14ac:dyDescent="0.2"/>
    <row r="454" ht="12.75" customHeight="1" x14ac:dyDescent="0.2"/>
    <row r="455" ht="12.75" customHeight="1" x14ac:dyDescent="0.2"/>
    <row r="456" ht="12.75" customHeight="1" x14ac:dyDescent="0.2"/>
    <row r="457" ht="12.75" customHeight="1" x14ac:dyDescent="0.2"/>
    <row r="458" ht="12.75" customHeight="1" x14ac:dyDescent="0.2"/>
    <row r="459" ht="12.75" customHeight="1" x14ac:dyDescent="0.2"/>
    <row r="460" ht="12.75" customHeight="1" x14ac:dyDescent="0.2"/>
    <row r="461" ht="12.75" customHeight="1" x14ac:dyDescent="0.2"/>
    <row r="462" ht="12.75" customHeight="1" x14ac:dyDescent="0.2"/>
    <row r="463" ht="12.75" customHeight="1" x14ac:dyDescent="0.2"/>
    <row r="464" ht="12.75" customHeight="1" x14ac:dyDescent="0.2"/>
    <row r="465" ht="12.75" customHeight="1" x14ac:dyDescent="0.2"/>
    <row r="466" ht="12.75" customHeight="1" x14ac:dyDescent="0.2"/>
    <row r="467" ht="12.75" customHeight="1" x14ac:dyDescent="0.2"/>
    <row r="468" ht="12.75" customHeight="1" x14ac:dyDescent="0.2"/>
    <row r="469" ht="12.75" customHeight="1" x14ac:dyDescent="0.2"/>
    <row r="470" ht="12.75" customHeight="1" x14ac:dyDescent="0.2"/>
    <row r="471" ht="12.75" customHeight="1" x14ac:dyDescent="0.2"/>
    <row r="472" ht="12.75" customHeight="1" x14ac:dyDescent="0.2"/>
    <row r="473" ht="12.75" customHeight="1" x14ac:dyDescent="0.2"/>
    <row r="474" ht="12.75" customHeight="1" x14ac:dyDescent="0.2"/>
    <row r="475" ht="12.75" customHeight="1" x14ac:dyDescent="0.2"/>
    <row r="476" ht="12.75" customHeight="1" x14ac:dyDescent="0.2"/>
    <row r="477" ht="12.75" customHeight="1" x14ac:dyDescent="0.2"/>
    <row r="478" ht="12.75" customHeight="1" x14ac:dyDescent="0.2"/>
    <row r="479" ht="12.75" customHeight="1" x14ac:dyDescent="0.2"/>
    <row r="480" ht="12.75" customHeight="1" x14ac:dyDescent="0.2"/>
    <row r="481" ht="12.75" customHeight="1" x14ac:dyDescent="0.2"/>
    <row r="482" ht="12.75" customHeight="1" x14ac:dyDescent="0.2"/>
    <row r="483" ht="12.75" customHeight="1" x14ac:dyDescent="0.2"/>
    <row r="484" ht="12.75" customHeight="1" x14ac:dyDescent="0.2"/>
    <row r="485" ht="12.75" customHeight="1" x14ac:dyDescent="0.2"/>
    <row r="486" ht="12.75" customHeight="1" x14ac:dyDescent="0.2"/>
    <row r="487" ht="12.75" customHeight="1" x14ac:dyDescent="0.2"/>
    <row r="488" ht="12.75" customHeight="1" x14ac:dyDescent="0.2"/>
    <row r="489" ht="12.75" customHeight="1" x14ac:dyDescent="0.2"/>
    <row r="490" ht="12.75" customHeight="1" x14ac:dyDescent="0.2"/>
    <row r="491" ht="12.75" customHeight="1" x14ac:dyDescent="0.2"/>
    <row r="492" ht="12.75" customHeight="1" x14ac:dyDescent="0.2"/>
    <row r="493" ht="12.75" customHeight="1" x14ac:dyDescent="0.2"/>
    <row r="494" ht="12.75" customHeight="1" x14ac:dyDescent="0.2"/>
    <row r="495" ht="12.75" customHeight="1" x14ac:dyDescent="0.2"/>
    <row r="496" ht="12.75" customHeight="1" x14ac:dyDescent="0.2"/>
    <row r="497" ht="12.75" customHeight="1" x14ac:dyDescent="0.2"/>
    <row r="498" ht="12.75" customHeight="1" x14ac:dyDescent="0.2"/>
    <row r="499" ht="12.75" customHeight="1" x14ac:dyDescent="0.2"/>
    <row r="500" ht="12.75" customHeight="1" x14ac:dyDescent="0.2"/>
    <row r="501" ht="12.75" customHeight="1" x14ac:dyDescent="0.2"/>
    <row r="502" ht="12.75" customHeight="1" x14ac:dyDescent="0.2"/>
    <row r="503" ht="12.75" customHeight="1" x14ac:dyDescent="0.2"/>
    <row r="504" ht="12.75" customHeight="1" x14ac:dyDescent="0.2"/>
    <row r="505" ht="12.75" customHeight="1" x14ac:dyDescent="0.2"/>
    <row r="506" ht="12.75" customHeight="1" x14ac:dyDescent="0.2"/>
    <row r="507" ht="12.75" customHeight="1" x14ac:dyDescent="0.2"/>
    <row r="508" ht="12.75" customHeight="1" x14ac:dyDescent="0.2"/>
    <row r="509" ht="12.75" customHeight="1" x14ac:dyDescent="0.2"/>
    <row r="510" ht="12.75" customHeight="1" x14ac:dyDescent="0.2"/>
    <row r="511" ht="12.75" customHeight="1" x14ac:dyDescent="0.2"/>
    <row r="512" ht="12.75" customHeight="1" x14ac:dyDescent="0.2"/>
    <row r="513" ht="12.75" customHeight="1" x14ac:dyDescent="0.2"/>
    <row r="514" ht="12.75" customHeight="1" x14ac:dyDescent="0.2"/>
    <row r="515" ht="12.75" customHeight="1" x14ac:dyDescent="0.2"/>
    <row r="516" ht="12.75" customHeight="1" x14ac:dyDescent="0.2"/>
    <row r="517" ht="12.75" customHeight="1" x14ac:dyDescent="0.2"/>
    <row r="518" ht="12.75" customHeight="1" x14ac:dyDescent="0.2"/>
    <row r="519" ht="12.75" customHeight="1" x14ac:dyDescent="0.2"/>
    <row r="520" ht="12.75" customHeight="1" x14ac:dyDescent="0.2"/>
    <row r="521" ht="12.75" customHeight="1" x14ac:dyDescent="0.2"/>
    <row r="522" ht="12.75" customHeight="1" x14ac:dyDescent="0.2"/>
    <row r="523" ht="12.75" customHeight="1" x14ac:dyDescent="0.2"/>
    <row r="524" ht="12.75" customHeight="1" x14ac:dyDescent="0.2"/>
    <row r="525" ht="12.75" customHeight="1" x14ac:dyDescent="0.2"/>
    <row r="526" ht="12.75" customHeight="1" x14ac:dyDescent="0.2"/>
    <row r="527" ht="12.75" customHeight="1" x14ac:dyDescent="0.2"/>
    <row r="528" ht="12.75" customHeight="1" x14ac:dyDescent="0.2"/>
    <row r="529" ht="12.75" customHeight="1" x14ac:dyDescent="0.2"/>
    <row r="530" ht="12.75" customHeight="1" x14ac:dyDescent="0.2"/>
    <row r="531" ht="12.75" customHeight="1" x14ac:dyDescent="0.2"/>
    <row r="532" ht="12.75" customHeight="1" x14ac:dyDescent="0.2"/>
    <row r="533" ht="12.75" customHeight="1" x14ac:dyDescent="0.2"/>
    <row r="534" ht="12.75" customHeight="1" x14ac:dyDescent="0.2"/>
    <row r="535" ht="12.75" customHeight="1" x14ac:dyDescent="0.2"/>
    <row r="536" ht="12.75" customHeight="1" x14ac:dyDescent="0.2"/>
    <row r="537" ht="12.75" customHeight="1" x14ac:dyDescent="0.2"/>
    <row r="538" ht="12.75" customHeight="1" x14ac:dyDescent="0.2"/>
    <row r="539" ht="12.75" customHeight="1" x14ac:dyDescent="0.2"/>
    <row r="540" ht="12.75" customHeight="1" x14ac:dyDescent="0.2"/>
    <row r="541" ht="12.75" customHeight="1" x14ac:dyDescent="0.2"/>
    <row r="542" ht="12.75" customHeight="1" x14ac:dyDescent="0.2"/>
    <row r="543" ht="12.75" customHeight="1" x14ac:dyDescent="0.2"/>
    <row r="544" ht="12.75" customHeight="1" x14ac:dyDescent="0.2"/>
    <row r="545" ht="12.75" customHeight="1" x14ac:dyDescent="0.2"/>
    <row r="546" ht="12.75" customHeight="1" x14ac:dyDescent="0.2"/>
    <row r="547" ht="12.75" customHeight="1" x14ac:dyDescent="0.2"/>
    <row r="548" ht="12.75" customHeight="1" x14ac:dyDescent="0.2"/>
    <row r="549" ht="12.75" customHeight="1" x14ac:dyDescent="0.2"/>
    <row r="550" ht="12.75" customHeight="1" x14ac:dyDescent="0.2"/>
    <row r="551" ht="12.75" customHeight="1" x14ac:dyDescent="0.2"/>
    <row r="552" ht="12.75" customHeight="1" x14ac:dyDescent="0.2"/>
    <row r="553" ht="12.75" customHeight="1" x14ac:dyDescent="0.2"/>
    <row r="554" ht="12.75" customHeight="1" x14ac:dyDescent="0.2"/>
    <row r="555" ht="12.75" customHeight="1" x14ac:dyDescent="0.2"/>
    <row r="556" ht="12.75" customHeight="1" x14ac:dyDescent="0.2"/>
    <row r="557" ht="12.75" customHeight="1" x14ac:dyDescent="0.2"/>
    <row r="558" ht="12.75" customHeight="1" x14ac:dyDescent="0.2"/>
    <row r="559" ht="12.75" customHeight="1" x14ac:dyDescent="0.2"/>
    <row r="560" ht="12.75" customHeight="1" x14ac:dyDescent="0.2"/>
    <row r="561" ht="12.75" customHeight="1" x14ac:dyDescent="0.2"/>
    <row r="562" ht="12.75" customHeight="1" x14ac:dyDescent="0.2"/>
    <row r="563" ht="12.75" customHeight="1" x14ac:dyDescent="0.2"/>
    <row r="564" ht="12.75" customHeight="1" x14ac:dyDescent="0.2"/>
    <row r="565" ht="12.75" customHeight="1" x14ac:dyDescent="0.2"/>
    <row r="566" ht="12.75" customHeight="1" x14ac:dyDescent="0.2"/>
    <row r="567" ht="12.75" customHeight="1" x14ac:dyDescent="0.2"/>
    <row r="568" ht="12.75" customHeight="1" x14ac:dyDescent="0.2"/>
    <row r="569" ht="12.75" customHeight="1" x14ac:dyDescent="0.2"/>
    <row r="570" ht="12.75" customHeight="1" x14ac:dyDescent="0.2"/>
    <row r="571" ht="12.75" customHeight="1" x14ac:dyDescent="0.2"/>
    <row r="572" ht="12.75" customHeight="1" x14ac:dyDescent="0.2"/>
    <row r="573" ht="12.75" customHeight="1" x14ac:dyDescent="0.2"/>
    <row r="574" ht="12.75" customHeight="1" x14ac:dyDescent="0.2"/>
    <row r="575" ht="12.75" customHeight="1" x14ac:dyDescent="0.2"/>
    <row r="576" ht="12.75" customHeight="1" x14ac:dyDescent="0.2"/>
    <row r="577" ht="12.75" customHeight="1" x14ac:dyDescent="0.2"/>
    <row r="578" ht="12.75" customHeight="1" x14ac:dyDescent="0.2"/>
    <row r="579" ht="12.75" customHeight="1" x14ac:dyDescent="0.2"/>
    <row r="580" ht="12.75" customHeight="1" x14ac:dyDescent="0.2"/>
    <row r="581" ht="12.75" customHeight="1" x14ac:dyDescent="0.2"/>
    <row r="582" ht="12.75" customHeight="1" x14ac:dyDescent="0.2"/>
    <row r="583" ht="12.75" customHeight="1" x14ac:dyDescent="0.2"/>
    <row r="584" ht="12.75" customHeight="1" x14ac:dyDescent="0.2"/>
    <row r="585" ht="12.75" customHeight="1" x14ac:dyDescent="0.2"/>
    <row r="586" ht="12.75" customHeight="1" x14ac:dyDescent="0.2"/>
    <row r="587" ht="12.75" customHeight="1" x14ac:dyDescent="0.2"/>
    <row r="588" ht="12.75" customHeight="1" x14ac:dyDescent="0.2"/>
    <row r="589" ht="12.75" customHeight="1" x14ac:dyDescent="0.2"/>
    <row r="590" ht="12.75" customHeight="1" x14ac:dyDescent="0.2"/>
    <row r="591" ht="12.75" customHeight="1" x14ac:dyDescent="0.2"/>
    <row r="592" ht="12.75" customHeight="1" x14ac:dyDescent="0.2"/>
    <row r="593" ht="12.75" customHeight="1" x14ac:dyDescent="0.2"/>
    <row r="594" ht="12.75" customHeight="1" x14ac:dyDescent="0.2"/>
    <row r="595" ht="12.75" customHeight="1" x14ac:dyDescent="0.2"/>
    <row r="596" ht="12.75" customHeight="1" x14ac:dyDescent="0.2"/>
    <row r="597" ht="12.75" customHeight="1" x14ac:dyDescent="0.2"/>
    <row r="598" ht="12.75" customHeight="1" x14ac:dyDescent="0.2"/>
    <row r="599" ht="12.75" customHeight="1" x14ac:dyDescent="0.2"/>
    <row r="600" ht="12.75" customHeight="1" x14ac:dyDescent="0.2"/>
    <row r="601" ht="12.75" customHeight="1" x14ac:dyDescent="0.2"/>
    <row r="602" ht="12.75" customHeight="1" x14ac:dyDescent="0.2"/>
    <row r="603" ht="12.75" customHeight="1" x14ac:dyDescent="0.2"/>
    <row r="604" ht="12.75" customHeight="1" x14ac:dyDescent="0.2"/>
    <row r="605" ht="12.75" customHeight="1" x14ac:dyDescent="0.2"/>
    <row r="606" ht="12.75" customHeight="1" x14ac:dyDescent="0.2"/>
    <row r="607" ht="12.75" customHeight="1" x14ac:dyDescent="0.2"/>
    <row r="608" ht="12.75" customHeight="1" x14ac:dyDescent="0.2"/>
    <row r="609" ht="12.75" customHeight="1" x14ac:dyDescent="0.2"/>
    <row r="610" ht="12.75" customHeight="1" x14ac:dyDescent="0.2"/>
    <row r="611" ht="12.75" customHeight="1" x14ac:dyDescent="0.2"/>
    <row r="612" ht="12.75" customHeight="1" x14ac:dyDescent="0.2"/>
    <row r="613" ht="12.75" customHeight="1" x14ac:dyDescent="0.2"/>
    <row r="614" ht="12.75" customHeight="1" x14ac:dyDescent="0.2"/>
    <row r="615" ht="12.75" customHeight="1" x14ac:dyDescent="0.2"/>
    <row r="616" ht="12.75" customHeight="1" x14ac:dyDescent="0.2"/>
    <row r="617" ht="12.75" customHeight="1" x14ac:dyDescent="0.2"/>
    <row r="618" ht="12.75" customHeight="1" x14ac:dyDescent="0.2"/>
    <row r="619" ht="12.75" customHeight="1" x14ac:dyDescent="0.2"/>
    <row r="620" ht="12.75" customHeight="1" x14ac:dyDescent="0.2"/>
    <row r="621" ht="12.75" customHeight="1" x14ac:dyDescent="0.2"/>
    <row r="622" ht="12.75" customHeight="1" x14ac:dyDescent="0.2"/>
    <row r="623" ht="12.75" customHeight="1" x14ac:dyDescent="0.2"/>
    <row r="624" ht="12.75" customHeight="1" x14ac:dyDescent="0.2"/>
    <row r="625" ht="12.75" customHeight="1" x14ac:dyDescent="0.2"/>
    <row r="626" ht="12.75" customHeight="1" x14ac:dyDescent="0.2"/>
    <row r="627" ht="12.75" customHeight="1" x14ac:dyDescent="0.2"/>
    <row r="628" ht="12.75" customHeight="1" x14ac:dyDescent="0.2"/>
    <row r="629" ht="12.75" customHeight="1" x14ac:dyDescent="0.2"/>
    <row r="630" ht="12.75" customHeight="1" x14ac:dyDescent="0.2"/>
    <row r="631" ht="12.75" customHeight="1" x14ac:dyDescent="0.2"/>
    <row r="632" ht="12.75" customHeight="1" x14ac:dyDescent="0.2"/>
    <row r="633" ht="12.75" customHeight="1" x14ac:dyDescent="0.2"/>
    <row r="634" ht="12.75" customHeight="1" x14ac:dyDescent="0.2"/>
    <row r="635" ht="12.75" customHeight="1" x14ac:dyDescent="0.2"/>
    <row r="636" ht="12.75" customHeight="1" x14ac:dyDescent="0.2"/>
    <row r="637" ht="12.75" customHeight="1" x14ac:dyDescent="0.2"/>
    <row r="638" ht="12.75" customHeight="1" x14ac:dyDescent="0.2"/>
    <row r="639" ht="12.75" customHeight="1" x14ac:dyDescent="0.2"/>
    <row r="640" ht="12.75" customHeight="1" x14ac:dyDescent="0.2"/>
    <row r="641" ht="12.75" customHeight="1" x14ac:dyDescent="0.2"/>
    <row r="642" ht="12.75" customHeight="1" x14ac:dyDescent="0.2"/>
    <row r="643" ht="12.75" customHeight="1" x14ac:dyDescent="0.2"/>
    <row r="644" ht="12.75" customHeight="1" x14ac:dyDescent="0.2"/>
    <row r="645" ht="12.75" customHeight="1" x14ac:dyDescent="0.2"/>
    <row r="646" ht="12.75" customHeight="1" x14ac:dyDescent="0.2"/>
    <row r="647" ht="12.75" customHeight="1" x14ac:dyDescent="0.2"/>
    <row r="648" ht="12.75" customHeight="1" x14ac:dyDescent="0.2"/>
    <row r="649" ht="12.75" customHeight="1" x14ac:dyDescent="0.2"/>
    <row r="650" ht="12.75" customHeight="1" x14ac:dyDescent="0.2"/>
    <row r="651" ht="12.75" customHeight="1" x14ac:dyDescent="0.2"/>
    <row r="652" ht="12.75" customHeight="1" x14ac:dyDescent="0.2"/>
    <row r="653" ht="12.75" customHeight="1" x14ac:dyDescent="0.2"/>
    <row r="654" ht="12.75" customHeight="1" x14ac:dyDescent="0.2"/>
    <row r="655" ht="12.75" customHeight="1" x14ac:dyDescent="0.2"/>
    <row r="656" ht="12.75" customHeight="1" x14ac:dyDescent="0.2"/>
    <row r="657" ht="12.75" customHeight="1" x14ac:dyDescent="0.2"/>
    <row r="658" ht="12.75" customHeight="1" x14ac:dyDescent="0.2"/>
    <row r="659" ht="12.75" customHeight="1" x14ac:dyDescent="0.2"/>
    <row r="660" ht="12.75" customHeight="1" x14ac:dyDescent="0.2"/>
    <row r="661" ht="12.75" customHeight="1" x14ac:dyDescent="0.2"/>
    <row r="662" ht="12.75" customHeight="1" x14ac:dyDescent="0.2"/>
    <row r="663" ht="12.75" customHeight="1" x14ac:dyDescent="0.2"/>
    <row r="664" ht="12.75" customHeight="1" x14ac:dyDescent="0.2"/>
    <row r="665" ht="12.75" customHeight="1" x14ac:dyDescent="0.2"/>
    <row r="666" ht="12.75" customHeight="1" x14ac:dyDescent="0.2"/>
    <row r="667" ht="12.75" customHeight="1" x14ac:dyDescent="0.2"/>
    <row r="668" ht="12.75" customHeight="1" x14ac:dyDescent="0.2"/>
    <row r="669" ht="12.75" customHeight="1" x14ac:dyDescent="0.2"/>
    <row r="670" ht="12.75" customHeight="1" x14ac:dyDescent="0.2"/>
    <row r="671" ht="12.75" customHeight="1" x14ac:dyDescent="0.2"/>
    <row r="672" ht="12.75" customHeight="1" x14ac:dyDescent="0.2"/>
    <row r="673" ht="12.75" customHeight="1" x14ac:dyDescent="0.2"/>
    <row r="674" ht="12.75" customHeight="1" x14ac:dyDescent="0.2"/>
    <row r="675" ht="12.75" customHeight="1" x14ac:dyDescent="0.2"/>
    <row r="676" ht="12.75" customHeight="1" x14ac:dyDescent="0.2"/>
    <row r="677" ht="12.75" customHeight="1" x14ac:dyDescent="0.2"/>
    <row r="678" ht="12.75" customHeight="1" x14ac:dyDescent="0.2"/>
    <row r="679" ht="12.75" customHeight="1" x14ac:dyDescent="0.2"/>
    <row r="680" ht="12.75" customHeight="1" x14ac:dyDescent="0.2"/>
    <row r="681" ht="12.75" customHeight="1" x14ac:dyDescent="0.2"/>
    <row r="682" ht="12.75" customHeight="1" x14ac:dyDescent="0.2"/>
    <row r="683" ht="12.75" customHeight="1" x14ac:dyDescent="0.2"/>
    <row r="684" ht="12.75" customHeight="1" x14ac:dyDescent="0.2"/>
    <row r="685" ht="12.75" customHeight="1" x14ac:dyDescent="0.2"/>
    <row r="686" ht="12.75" customHeight="1" x14ac:dyDescent="0.2"/>
    <row r="687" ht="12.75" customHeight="1" x14ac:dyDescent="0.2"/>
    <row r="688" ht="12.75" customHeight="1" x14ac:dyDescent="0.2"/>
    <row r="689" ht="12.75" customHeight="1" x14ac:dyDescent="0.2"/>
    <row r="690" ht="12.75" customHeight="1" x14ac:dyDescent="0.2"/>
    <row r="691" ht="12.75" customHeight="1" x14ac:dyDescent="0.2"/>
    <row r="692" ht="12.75" customHeight="1" x14ac:dyDescent="0.2"/>
    <row r="693" ht="12.75" customHeight="1" x14ac:dyDescent="0.2"/>
    <row r="694" ht="12.75" customHeight="1" x14ac:dyDescent="0.2"/>
    <row r="695" ht="12.75" customHeight="1" x14ac:dyDescent="0.2"/>
    <row r="696" ht="12.75" customHeight="1" x14ac:dyDescent="0.2"/>
    <row r="697" ht="12.75" customHeight="1" x14ac:dyDescent="0.2"/>
    <row r="698" ht="12.75" customHeight="1" x14ac:dyDescent="0.2"/>
    <row r="699" ht="12.75" customHeight="1" x14ac:dyDescent="0.2"/>
    <row r="700" ht="12.75" customHeight="1" x14ac:dyDescent="0.2"/>
    <row r="701" ht="12.75" customHeight="1" x14ac:dyDescent="0.2"/>
    <row r="702" ht="12.75" customHeight="1" x14ac:dyDescent="0.2"/>
    <row r="703" ht="12.75" customHeight="1" x14ac:dyDescent="0.2"/>
    <row r="704" ht="12.75" customHeight="1" x14ac:dyDescent="0.2"/>
    <row r="705" ht="12.75" customHeight="1" x14ac:dyDescent="0.2"/>
    <row r="706" ht="12.75" customHeight="1" x14ac:dyDescent="0.2"/>
    <row r="707" ht="12.75" customHeight="1" x14ac:dyDescent="0.2"/>
    <row r="708" ht="12.75" customHeight="1" x14ac:dyDescent="0.2"/>
    <row r="709" ht="12.75" customHeight="1" x14ac:dyDescent="0.2"/>
    <row r="710" ht="12.75" customHeight="1" x14ac:dyDescent="0.2"/>
    <row r="711" ht="12.75" customHeight="1" x14ac:dyDescent="0.2"/>
    <row r="712" ht="12.75" customHeight="1" x14ac:dyDescent="0.2"/>
    <row r="713" ht="12.75" customHeight="1" x14ac:dyDescent="0.2"/>
    <row r="714" ht="12.75" customHeight="1" x14ac:dyDescent="0.2"/>
    <row r="715" ht="12.75" customHeight="1" x14ac:dyDescent="0.2"/>
    <row r="716" ht="12.75" customHeight="1" x14ac:dyDescent="0.2"/>
    <row r="717" ht="12.75" customHeight="1" x14ac:dyDescent="0.2"/>
    <row r="718" ht="12.75" customHeight="1" x14ac:dyDescent="0.2"/>
    <row r="719" ht="12.75" customHeight="1" x14ac:dyDescent="0.2"/>
    <row r="720" ht="12.75" customHeight="1" x14ac:dyDescent="0.2"/>
    <row r="721" ht="12.75" customHeight="1" x14ac:dyDescent="0.2"/>
    <row r="722" ht="12.75" customHeight="1" x14ac:dyDescent="0.2"/>
    <row r="723" ht="12.75" customHeight="1" x14ac:dyDescent="0.2"/>
    <row r="724" ht="12.75" customHeight="1" x14ac:dyDescent="0.2"/>
    <row r="725" ht="12.75" customHeight="1" x14ac:dyDescent="0.2"/>
    <row r="726" ht="12.75" customHeight="1" x14ac:dyDescent="0.2"/>
    <row r="727" ht="12.75" customHeight="1" x14ac:dyDescent="0.2"/>
    <row r="728" ht="12.75" customHeight="1" x14ac:dyDescent="0.2"/>
    <row r="729" ht="12.75" customHeight="1" x14ac:dyDescent="0.2"/>
    <row r="730" ht="12.75" customHeight="1" x14ac:dyDescent="0.2"/>
    <row r="731" ht="12.75" customHeight="1" x14ac:dyDescent="0.2"/>
    <row r="732" ht="12.75" customHeight="1" x14ac:dyDescent="0.2"/>
    <row r="733" ht="12.75" customHeight="1" x14ac:dyDescent="0.2"/>
    <row r="734" ht="12.75" customHeight="1" x14ac:dyDescent="0.2"/>
    <row r="735" ht="12.75" customHeight="1" x14ac:dyDescent="0.2"/>
    <row r="736" ht="12.75" customHeight="1" x14ac:dyDescent="0.2"/>
    <row r="737" ht="12.75" customHeight="1" x14ac:dyDescent="0.2"/>
    <row r="738" ht="12.75" customHeight="1" x14ac:dyDescent="0.2"/>
    <row r="739" ht="12.75" customHeight="1" x14ac:dyDescent="0.2"/>
    <row r="740" ht="12.75" customHeight="1" x14ac:dyDescent="0.2"/>
    <row r="741" ht="12.75" customHeight="1" x14ac:dyDescent="0.2"/>
    <row r="742" ht="12.75" customHeight="1" x14ac:dyDescent="0.2"/>
    <row r="743" ht="12.75" customHeight="1" x14ac:dyDescent="0.2"/>
    <row r="744" ht="12.75" customHeight="1" x14ac:dyDescent="0.2"/>
    <row r="745" ht="12.75" customHeight="1" x14ac:dyDescent="0.2"/>
    <row r="746" ht="12.75" customHeight="1" x14ac:dyDescent="0.2"/>
    <row r="747" ht="12.75" customHeight="1" x14ac:dyDescent="0.2"/>
    <row r="748" ht="12.75" customHeight="1" x14ac:dyDescent="0.2"/>
    <row r="749" ht="12.75" customHeight="1" x14ac:dyDescent="0.2"/>
    <row r="750" ht="12.75" customHeight="1" x14ac:dyDescent="0.2"/>
    <row r="751" ht="12.75" customHeight="1" x14ac:dyDescent="0.2"/>
    <row r="752" ht="12.75" customHeight="1" x14ac:dyDescent="0.2"/>
    <row r="753" ht="12.75" customHeight="1" x14ac:dyDescent="0.2"/>
    <row r="754" ht="12.75" customHeight="1" x14ac:dyDescent="0.2"/>
    <row r="755" ht="12.75" customHeight="1" x14ac:dyDescent="0.2"/>
    <row r="756" ht="12.75" customHeight="1" x14ac:dyDescent="0.2"/>
    <row r="757" ht="12.75" customHeight="1" x14ac:dyDescent="0.2"/>
    <row r="758" ht="12.75" customHeight="1" x14ac:dyDescent="0.2"/>
    <row r="759" ht="12.75" customHeight="1" x14ac:dyDescent="0.2"/>
    <row r="760" ht="12.75" customHeight="1" x14ac:dyDescent="0.2"/>
    <row r="761" ht="12.75" customHeight="1" x14ac:dyDescent="0.2"/>
    <row r="762" ht="12.75" customHeight="1" x14ac:dyDescent="0.2"/>
    <row r="763" ht="12.75" customHeight="1" x14ac:dyDescent="0.2"/>
    <row r="764" ht="12.75" customHeight="1" x14ac:dyDescent="0.2"/>
    <row r="765" ht="12.75" customHeight="1" x14ac:dyDescent="0.2"/>
    <row r="766" ht="12.75" customHeight="1" x14ac:dyDescent="0.2"/>
    <row r="767" ht="12.75" customHeight="1" x14ac:dyDescent="0.2"/>
    <row r="768" ht="12.75" customHeight="1" x14ac:dyDescent="0.2"/>
    <row r="769" ht="12.75" customHeight="1" x14ac:dyDescent="0.2"/>
    <row r="770" ht="12.75" customHeight="1" x14ac:dyDescent="0.2"/>
    <row r="771" ht="12.75" customHeight="1" x14ac:dyDescent="0.2"/>
    <row r="772" ht="12.75" customHeight="1" x14ac:dyDescent="0.2"/>
    <row r="773" ht="12.75" customHeight="1" x14ac:dyDescent="0.2"/>
    <row r="774" ht="12.75" customHeight="1" x14ac:dyDescent="0.2"/>
    <row r="775" ht="12.75" customHeight="1" x14ac:dyDescent="0.2"/>
    <row r="776" ht="12.75" customHeight="1" x14ac:dyDescent="0.2"/>
    <row r="777" ht="12.75" customHeight="1" x14ac:dyDescent="0.2"/>
    <row r="778" ht="12.75" customHeight="1" x14ac:dyDescent="0.2"/>
    <row r="779" ht="12.75" customHeight="1" x14ac:dyDescent="0.2"/>
    <row r="780" ht="12.75" customHeight="1" x14ac:dyDescent="0.2"/>
    <row r="781" ht="12.75" customHeight="1" x14ac:dyDescent="0.2"/>
    <row r="782" ht="12.75" customHeight="1" x14ac:dyDescent="0.2"/>
    <row r="783" ht="12.75" customHeight="1" x14ac:dyDescent="0.2"/>
    <row r="784" ht="12.75" customHeight="1" x14ac:dyDescent="0.2"/>
    <row r="785" ht="12.75" customHeight="1" x14ac:dyDescent="0.2"/>
    <row r="786" ht="12.75" customHeight="1" x14ac:dyDescent="0.2"/>
    <row r="787" ht="12.75" customHeight="1" x14ac:dyDescent="0.2"/>
    <row r="788" ht="12.75" customHeight="1" x14ac:dyDescent="0.2"/>
    <row r="789" ht="12.75" customHeight="1" x14ac:dyDescent="0.2"/>
    <row r="790" ht="12.75" customHeight="1" x14ac:dyDescent="0.2"/>
    <row r="791" ht="12.75" customHeight="1" x14ac:dyDescent="0.2"/>
    <row r="792" ht="12.75" customHeight="1" x14ac:dyDescent="0.2"/>
    <row r="793" ht="12.75" customHeight="1" x14ac:dyDescent="0.2"/>
    <row r="794" ht="12.75" customHeight="1" x14ac:dyDescent="0.2"/>
    <row r="795" ht="12.75" customHeight="1" x14ac:dyDescent="0.2"/>
    <row r="796" ht="12.75" customHeight="1" x14ac:dyDescent="0.2"/>
    <row r="797" ht="12.75" customHeight="1" x14ac:dyDescent="0.2"/>
    <row r="798" ht="12.75" customHeight="1" x14ac:dyDescent="0.2"/>
    <row r="799" ht="12.75" customHeight="1" x14ac:dyDescent="0.2"/>
    <row r="800" ht="12.75" customHeight="1" x14ac:dyDescent="0.2"/>
    <row r="801" ht="12.75" customHeight="1" x14ac:dyDescent="0.2"/>
    <row r="802" ht="12.75" customHeight="1" x14ac:dyDescent="0.2"/>
    <row r="803" ht="12.75" customHeight="1" x14ac:dyDescent="0.2"/>
    <row r="804" ht="12.75" customHeight="1" x14ac:dyDescent="0.2"/>
    <row r="805" ht="12.75" customHeight="1" x14ac:dyDescent="0.2"/>
    <row r="806" ht="12.75" customHeight="1" x14ac:dyDescent="0.2"/>
    <row r="807" ht="12.75" customHeight="1" x14ac:dyDescent="0.2"/>
    <row r="808" ht="12.75" customHeight="1" x14ac:dyDescent="0.2"/>
    <row r="809" ht="12.75" customHeight="1" x14ac:dyDescent="0.2"/>
    <row r="810" ht="12.75" customHeight="1" x14ac:dyDescent="0.2"/>
    <row r="811" ht="12.75" customHeight="1" x14ac:dyDescent="0.2"/>
    <row r="812" ht="12.75" customHeight="1" x14ac:dyDescent="0.2"/>
    <row r="813" ht="12.75" customHeight="1" x14ac:dyDescent="0.2"/>
    <row r="814" ht="12.75" customHeight="1" x14ac:dyDescent="0.2"/>
    <row r="815" ht="12.75" customHeight="1" x14ac:dyDescent="0.2"/>
    <row r="816" ht="12.75" customHeight="1" x14ac:dyDescent="0.2"/>
    <row r="817" ht="12.75" customHeight="1" x14ac:dyDescent="0.2"/>
    <row r="818" ht="12.75" customHeight="1" x14ac:dyDescent="0.2"/>
    <row r="819" ht="12.75" customHeight="1" x14ac:dyDescent="0.2"/>
    <row r="820" ht="12.75" customHeight="1" x14ac:dyDescent="0.2"/>
    <row r="821" ht="12.75" customHeight="1" x14ac:dyDescent="0.2"/>
    <row r="822" ht="12.75" customHeight="1" x14ac:dyDescent="0.2"/>
    <row r="823" ht="12.75" customHeight="1" x14ac:dyDescent="0.2"/>
    <row r="824" ht="12.75" customHeight="1" x14ac:dyDescent="0.2"/>
    <row r="825" ht="12.75" customHeight="1" x14ac:dyDescent="0.2"/>
    <row r="826" ht="12.75" customHeight="1" x14ac:dyDescent="0.2"/>
    <row r="827" ht="12.75" customHeight="1" x14ac:dyDescent="0.2"/>
    <row r="828" ht="12.75" customHeight="1" x14ac:dyDescent="0.2"/>
    <row r="829" ht="12.75" customHeight="1" x14ac:dyDescent="0.2"/>
    <row r="830" ht="12.75" customHeight="1" x14ac:dyDescent="0.2"/>
    <row r="831" ht="12.75" customHeight="1" x14ac:dyDescent="0.2"/>
    <row r="832" ht="12.75" customHeight="1" x14ac:dyDescent="0.2"/>
    <row r="833" ht="12.75" customHeight="1" x14ac:dyDescent="0.2"/>
    <row r="834" ht="12.75" customHeight="1" x14ac:dyDescent="0.2"/>
    <row r="835" ht="12.75" customHeight="1" x14ac:dyDescent="0.2"/>
    <row r="836" ht="12.75" customHeight="1" x14ac:dyDescent="0.2"/>
    <row r="837" ht="12.75" customHeight="1" x14ac:dyDescent="0.2"/>
    <row r="838" ht="12.75" customHeight="1" x14ac:dyDescent="0.2"/>
    <row r="839" ht="12.75" customHeight="1" x14ac:dyDescent="0.2"/>
    <row r="840" ht="12.75" customHeight="1" x14ac:dyDescent="0.2"/>
    <row r="841" ht="12.75" customHeight="1" x14ac:dyDescent="0.2"/>
    <row r="842" ht="12.75" customHeight="1" x14ac:dyDescent="0.2"/>
    <row r="843" ht="12.75" customHeight="1" x14ac:dyDescent="0.2"/>
    <row r="844" ht="12.75" customHeight="1" x14ac:dyDescent="0.2"/>
    <row r="845" ht="12.75" customHeight="1" x14ac:dyDescent="0.2"/>
    <row r="846" ht="12.75" customHeight="1" x14ac:dyDescent="0.2"/>
    <row r="847" ht="12.75" customHeight="1" x14ac:dyDescent="0.2"/>
    <row r="848" ht="12.75" customHeight="1" x14ac:dyDescent="0.2"/>
    <row r="849" ht="12.75" customHeight="1" x14ac:dyDescent="0.2"/>
    <row r="850" ht="12.75" customHeight="1" x14ac:dyDescent="0.2"/>
    <row r="851" ht="12.75" customHeight="1" x14ac:dyDescent="0.2"/>
    <row r="852" ht="12.75" customHeight="1" x14ac:dyDescent="0.2"/>
    <row r="853" ht="12.75" customHeight="1" x14ac:dyDescent="0.2"/>
    <row r="854" ht="12.75" customHeight="1" x14ac:dyDescent="0.2"/>
    <row r="855" ht="12.75" customHeight="1" x14ac:dyDescent="0.2"/>
    <row r="856" ht="12.75" customHeight="1" x14ac:dyDescent="0.2"/>
    <row r="857" ht="12.75" customHeight="1" x14ac:dyDescent="0.2"/>
    <row r="858" ht="12.75" customHeight="1" x14ac:dyDescent="0.2"/>
    <row r="859" ht="12.75" customHeight="1" x14ac:dyDescent="0.2"/>
    <row r="860" ht="12.75" customHeight="1" x14ac:dyDescent="0.2"/>
    <row r="861" ht="12.75" customHeight="1" x14ac:dyDescent="0.2"/>
    <row r="862" ht="12.75" customHeight="1" x14ac:dyDescent="0.2"/>
    <row r="863" ht="12.75" customHeight="1" x14ac:dyDescent="0.2"/>
    <row r="864" ht="12.75" customHeight="1" x14ac:dyDescent="0.2"/>
    <row r="865" ht="12.75" customHeight="1" x14ac:dyDescent="0.2"/>
    <row r="866" ht="12.75" customHeight="1" x14ac:dyDescent="0.2"/>
    <row r="867" ht="12.75" customHeight="1" x14ac:dyDescent="0.2"/>
    <row r="868" ht="12.75" customHeight="1" x14ac:dyDescent="0.2"/>
    <row r="869" ht="12.75" customHeight="1" x14ac:dyDescent="0.2"/>
    <row r="870" ht="12.75" customHeight="1" x14ac:dyDescent="0.2"/>
    <row r="871" ht="12.75" customHeight="1" x14ac:dyDescent="0.2"/>
    <row r="872" ht="12.75" customHeight="1" x14ac:dyDescent="0.2"/>
    <row r="873" ht="12.75" customHeight="1" x14ac:dyDescent="0.2"/>
    <row r="874" ht="12.75" customHeight="1" x14ac:dyDescent="0.2"/>
    <row r="875" ht="12.75" customHeight="1" x14ac:dyDescent="0.2"/>
    <row r="876" ht="12.75" customHeight="1" x14ac:dyDescent="0.2"/>
    <row r="877" ht="12.75" customHeight="1" x14ac:dyDescent="0.2"/>
    <row r="878" ht="12.75" customHeight="1" x14ac:dyDescent="0.2"/>
    <row r="879" ht="12.75" customHeight="1" x14ac:dyDescent="0.2"/>
    <row r="880" ht="12.75" customHeight="1" x14ac:dyDescent="0.2"/>
    <row r="881" ht="12.75" customHeight="1" x14ac:dyDescent="0.2"/>
    <row r="882" ht="12.75" customHeight="1" x14ac:dyDescent="0.2"/>
    <row r="883" ht="12.75" customHeight="1" x14ac:dyDescent="0.2"/>
    <row r="884" ht="12.75" customHeight="1" x14ac:dyDescent="0.2"/>
    <row r="885" ht="12.75" customHeight="1" x14ac:dyDescent="0.2"/>
    <row r="886" ht="12.75" customHeight="1" x14ac:dyDescent="0.2"/>
    <row r="887" ht="12.75" customHeight="1" x14ac:dyDescent="0.2"/>
    <row r="888" ht="12.75" customHeight="1" x14ac:dyDescent="0.2"/>
    <row r="889" ht="12.75" customHeight="1" x14ac:dyDescent="0.2"/>
    <row r="890" ht="12.75" customHeight="1" x14ac:dyDescent="0.2"/>
    <row r="891" ht="12.75" customHeight="1" x14ac:dyDescent="0.2"/>
    <row r="892" ht="12.75" customHeight="1" x14ac:dyDescent="0.2"/>
    <row r="893" ht="12.75" customHeight="1" x14ac:dyDescent="0.2"/>
    <row r="894" ht="12.75" customHeight="1" x14ac:dyDescent="0.2"/>
    <row r="895" ht="12.75" customHeight="1" x14ac:dyDescent="0.2"/>
    <row r="896" ht="12.75" customHeight="1" x14ac:dyDescent="0.2"/>
    <row r="897" ht="12.75" customHeight="1" x14ac:dyDescent="0.2"/>
    <row r="898" ht="12.75" customHeight="1" x14ac:dyDescent="0.2"/>
    <row r="899" ht="12.75" customHeight="1" x14ac:dyDescent="0.2"/>
    <row r="900" ht="12.75" customHeight="1" x14ac:dyDescent="0.2"/>
    <row r="901" ht="12.75" customHeight="1" x14ac:dyDescent="0.2"/>
    <row r="902" ht="12.75" customHeight="1" x14ac:dyDescent="0.2"/>
    <row r="903" ht="12.75" customHeight="1" x14ac:dyDescent="0.2"/>
    <row r="904" ht="12.75" customHeight="1" x14ac:dyDescent="0.2"/>
    <row r="905" ht="12.75" customHeight="1" x14ac:dyDescent="0.2"/>
    <row r="906" ht="12.75" customHeight="1" x14ac:dyDescent="0.2"/>
    <row r="907" ht="12.75" customHeight="1" x14ac:dyDescent="0.2"/>
    <row r="908" ht="12.75" customHeight="1" x14ac:dyDescent="0.2"/>
    <row r="909" ht="12.75" customHeight="1" x14ac:dyDescent="0.2"/>
    <row r="910" ht="12.75" customHeight="1" x14ac:dyDescent="0.2"/>
    <row r="911" ht="12.75" customHeight="1" x14ac:dyDescent="0.2"/>
    <row r="912" ht="12.75" customHeight="1" x14ac:dyDescent="0.2"/>
    <row r="913" ht="12.75" customHeight="1" x14ac:dyDescent="0.2"/>
    <row r="914" ht="12.75" customHeight="1" x14ac:dyDescent="0.2"/>
    <row r="915" ht="12.75" customHeight="1" x14ac:dyDescent="0.2"/>
    <row r="916" ht="12.75" customHeight="1" x14ac:dyDescent="0.2"/>
    <row r="917" ht="12.75" customHeight="1" x14ac:dyDescent="0.2"/>
    <row r="918" ht="12.75" customHeight="1" x14ac:dyDescent="0.2"/>
    <row r="919" ht="12.75" customHeight="1" x14ac:dyDescent="0.2"/>
    <row r="920" ht="12.75" customHeight="1" x14ac:dyDescent="0.2"/>
    <row r="921" ht="12.75" customHeight="1" x14ac:dyDescent="0.2"/>
    <row r="922" ht="12.75" customHeight="1" x14ac:dyDescent="0.2"/>
    <row r="923" ht="12.75" customHeight="1" x14ac:dyDescent="0.2"/>
    <row r="924" ht="12.75" customHeight="1" x14ac:dyDescent="0.2"/>
    <row r="925" ht="12.75" customHeight="1" x14ac:dyDescent="0.2"/>
    <row r="926" ht="12.75" customHeight="1" x14ac:dyDescent="0.2"/>
    <row r="927" ht="12.75" customHeight="1" x14ac:dyDescent="0.2"/>
    <row r="928" ht="12.75" customHeight="1" x14ac:dyDescent="0.2"/>
    <row r="929" ht="12.75" customHeight="1" x14ac:dyDescent="0.2"/>
    <row r="930" ht="12.75" customHeight="1" x14ac:dyDescent="0.2"/>
    <row r="931" ht="12.75" customHeight="1" x14ac:dyDescent="0.2"/>
    <row r="932" ht="12.75" customHeight="1" x14ac:dyDescent="0.2"/>
    <row r="933" ht="12.75" customHeight="1" x14ac:dyDescent="0.2"/>
    <row r="934" ht="12.75" customHeight="1" x14ac:dyDescent="0.2"/>
    <row r="935" ht="12.75" customHeight="1" x14ac:dyDescent="0.2"/>
    <row r="936" ht="12.75" customHeight="1" x14ac:dyDescent="0.2"/>
    <row r="937" ht="12.75" customHeight="1" x14ac:dyDescent="0.2"/>
    <row r="938" ht="12.75" customHeight="1" x14ac:dyDescent="0.2"/>
    <row r="939" ht="12.75" customHeight="1" x14ac:dyDescent="0.2"/>
    <row r="940" ht="12.75" customHeight="1" x14ac:dyDescent="0.2"/>
    <row r="941" ht="12.75" customHeight="1" x14ac:dyDescent="0.2"/>
    <row r="942" ht="12.75" customHeight="1" x14ac:dyDescent="0.2"/>
    <row r="943" ht="12.75" customHeight="1" x14ac:dyDescent="0.2"/>
    <row r="944" ht="12.75" customHeight="1" x14ac:dyDescent="0.2"/>
    <row r="945" ht="12.75" customHeight="1" x14ac:dyDescent="0.2"/>
    <row r="946" ht="12.75" customHeight="1" x14ac:dyDescent="0.2"/>
    <row r="947" ht="12.75" customHeight="1" x14ac:dyDescent="0.2"/>
    <row r="948" ht="12.75" customHeight="1" x14ac:dyDescent="0.2"/>
    <row r="949" ht="12.75" customHeight="1" x14ac:dyDescent="0.2"/>
    <row r="950" ht="12.75" customHeight="1" x14ac:dyDescent="0.2"/>
    <row r="951" ht="12.75" customHeight="1" x14ac:dyDescent="0.2"/>
    <row r="952" ht="12.75" customHeight="1" x14ac:dyDescent="0.2"/>
    <row r="953" ht="12.75" customHeight="1" x14ac:dyDescent="0.2"/>
    <row r="954" ht="12.75" customHeight="1" x14ac:dyDescent="0.2"/>
    <row r="955" ht="12.75" customHeight="1" x14ac:dyDescent="0.2"/>
    <row r="956" ht="12.75" customHeight="1" x14ac:dyDescent="0.2"/>
    <row r="957" ht="12.75" customHeight="1" x14ac:dyDescent="0.2"/>
    <row r="958" ht="12.75" customHeight="1" x14ac:dyDescent="0.2"/>
    <row r="959" ht="12.75" customHeight="1" x14ac:dyDescent="0.2"/>
    <row r="960" ht="12.75" customHeight="1" x14ac:dyDescent="0.2"/>
    <row r="961" ht="12.75" customHeight="1" x14ac:dyDescent="0.2"/>
    <row r="962" ht="12.75" customHeight="1" x14ac:dyDescent="0.2"/>
    <row r="963" ht="12.75" customHeight="1" x14ac:dyDescent="0.2"/>
    <row r="964" ht="12.75" customHeight="1" x14ac:dyDescent="0.2"/>
    <row r="965" ht="12.75" customHeight="1" x14ac:dyDescent="0.2"/>
    <row r="966" ht="12.75" customHeight="1" x14ac:dyDescent="0.2"/>
    <row r="967" ht="12.75" customHeight="1" x14ac:dyDescent="0.2"/>
    <row r="968" ht="12.75" customHeight="1" x14ac:dyDescent="0.2"/>
    <row r="969" ht="12.75" customHeight="1" x14ac:dyDescent="0.2"/>
    <row r="970" ht="12.75" customHeight="1" x14ac:dyDescent="0.2"/>
    <row r="971" ht="12.75" customHeight="1" x14ac:dyDescent="0.2"/>
    <row r="972" ht="12.75" customHeight="1" x14ac:dyDescent="0.2"/>
    <row r="973" ht="12.75" customHeight="1" x14ac:dyDescent="0.2"/>
    <row r="974" ht="12.75" customHeight="1" x14ac:dyDescent="0.2"/>
    <row r="975" ht="12.75" customHeight="1" x14ac:dyDescent="0.2"/>
    <row r="976" ht="12.75" customHeight="1" x14ac:dyDescent="0.2"/>
    <row r="977" ht="12.75" customHeight="1" x14ac:dyDescent="0.2"/>
    <row r="978" ht="12.75" customHeight="1" x14ac:dyDescent="0.2"/>
    <row r="979" ht="12.75" customHeight="1" x14ac:dyDescent="0.2"/>
    <row r="980" ht="12.75" customHeight="1" x14ac:dyDescent="0.2"/>
    <row r="981" ht="12.75" customHeight="1" x14ac:dyDescent="0.2"/>
    <row r="982" ht="12.75" customHeight="1" x14ac:dyDescent="0.2"/>
    <row r="983" ht="12.75" customHeight="1" x14ac:dyDescent="0.2"/>
    <row r="984" ht="12.75" customHeight="1" x14ac:dyDescent="0.2"/>
    <row r="985" ht="12.75" customHeight="1" x14ac:dyDescent="0.2"/>
    <row r="986" ht="12.75" customHeight="1" x14ac:dyDescent="0.2"/>
    <row r="987" ht="12.75" customHeight="1" x14ac:dyDescent="0.2"/>
    <row r="988" ht="12.75" customHeight="1" x14ac:dyDescent="0.2"/>
    <row r="989" ht="12.75" customHeight="1" x14ac:dyDescent="0.2"/>
    <row r="990" ht="12.75" customHeight="1" x14ac:dyDescent="0.2"/>
    <row r="991" ht="12.75" customHeight="1" x14ac:dyDescent="0.2"/>
    <row r="992" ht="12.75" customHeight="1" x14ac:dyDescent="0.2"/>
    <row r="993" ht="12.75" customHeight="1" x14ac:dyDescent="0.2"/>
    <row r="994" ht="12.75" customHeight="1" x14ac:dyDescent="0.2"/>
    <row r="995" ht="12.75" customHeight="1" x14ac:dyDescent="0.2"/>
    <row r="996" ht="12.75" customHeight="1" x14ac:dyDescent="0.2"/>
    <row r="997" ht="12.75" customHeight="1" x14ac:dyDescent="0.2"/>
    <row r="998" ht="12.75" customHeight="1" x14ac:dyDescent="0.2"/>
    <row r="999" ht="12.75" customHeight="1" x14ac:dyDescent="0.2"/>
    <row r="1000" ht="12.75" customHeight="1" x14ac:dyDescent="0.2"/>
  </sheetData>
  <conditionalFormatting sqref="D3">
    <cfRule type="notContainsBlanks" dxfId="1" priority="1">
      <formula>LEN(TRIM(D3))&gt;0</formula>
    </cfRule>
  </conditionalFormatting>
  <dataValidations count="3">
    <dataValidation type="list" allowBlank="1" showErrorMessage="1" sqref="E9:E37" xr:uid="{00000000-0002-0000-2000-000000000000}">
      <formula1>"_,Leeg,Restafval,E-Waste,Metaal,Restafval + Metaal,Restafval + E-Waste,E-Waste + Metaal,Restafval + E-Waste + Metaal"</formula1>
    </dataValidation>
    <dataValidation type="list" allowBlank="1" showErrorMessage="1" sqref="D8:D37" xr:uid="{00000000-0002-0000-2000-000001000000}">
      <formula1>$B$83:$B$98</formula1>
    </dataValidation>
    <dataValidation type="list" allowBlank="1" showErrorMessage="1" sqref="G9:G37" xr:uid="{00000000-0002-0000-2000-000002000000}">
      <formula1>"_,Geen brandstof,Diesel,Benzine,LPG,CNG/LNG,Waterstof,Elektrisch"</formula1>
    </dataValidation>
  </dataValidations>
  <pageMargins left="0.78749999999999998" right="0.78749999999999998" top="1.0249999999999999" bottom="1.0249999999999999" header="0" footer="0"/>
  <pageSetup paperSize="9" orientation="portrait"/>
  <headerFooter>
    <oddHeader>&amp;C&amp;A</oddHeader>
    <oddFooter>&amp;CPage &amp;P</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K1000"/>
  <sheetViews>
    <sheetView workbookViewId="0">
      <selection activeCell="E4" sqref="E4"/>
    </sheetView>
  </sheetViews>
  <sheetFormatPr defaultColWidth="14.42578125" defaultRowHeight="15" customHeight="1" x14ac:dyDescent="0.2"/>
  <cols>
    <col min="1" max="2" width="11.5703125" customWidth="1"/>
    <col min="3" max="3" width="26.42578125" customWidth="1"/>
    <col min="4" max="4" width="56.85546875" customWidth="1"/>
    <col min="5" max="5" width="15.5703125" customWidth="1"/>
    <col min="6" max="7" width="11.5703125" customWidth="1"/>
    <col min="8" max="8" width="20" customWidth="1"/>
    <col min="9" max="9" width="11.5703125" customWidth="1"/>
    <col min="10" max="10" width="33.85546875" customWidth="1"/>
    <col min="11" max="26" width="11.5703125" customWidth="1"/>
  </cols>
  <sheetData>
    <row r="1" spans="1:11" ht="12.75" customHeight="1" x14ac:dyDescent="0.2">
      <c r="A1" s="1"/>
      <c r="B1" s="2"/>
      <c r="C1" s="2"/>
      <c r="D1" s="2"/>
      <c r="E1" s="2"/>
      <c r="F1" s="2"/>
      <c r="G1" s="2"/>
      <c r="H1" s="2"/>
      <c r="I1" s="2"/>
      <c r="J1" s="65"/>
      <c r="K1" s="2"/>
    </row>
    <row r="2" spans="1:11" ht="12.75" customHeight="1" x14ac:dyDescent="0.2">
      <c r="A2" s="1"/>
      <c r="B2" s="8"/>
      <c r="C2" s="7" t="s">
        <v>475</v>
      </c>
      <c r="D2" s="8"/>
      <c r="E2" s="8"/>
      <c r="F2" s="8"/>
      <c r="G2" s="8"/>
      <c r="H2" s="8"/>
      <c r="I2" s="8"/>
      <c r="J2" s="33"/>
      <c r="K2" s="2"/>
    </row>
    <row r="3" spans="1:11" ht="12.75" customHeight="1" x14ac:dyDescent="0.4">
      <c r="A3" s="1"/>
      <c r="B3" s="8"/>
      <c r="C3" s="7" t="s">
        <v>417</v>
      </c>
      <c r="E3" s="54" t="str">
        <f>IF(ISBLANK(D3),"Voer de frequentie in van deze route!","ok")</f>
        <v>Voer de frequentie in van deze route!</v>
      </c>
      <c r="F3" s="8"/>
      <c r="G3" s="8"/>
      <c r="H3" s="8"/>
      <c r="I3" s="8"/>
      <c r="J3" s="33"/>
      <c r="K3" s="2"/>
    </row>
    <row r="4" spans="1:11" ht="12.75" customHeight="1" x14ac:dyDescent="0.4">
      <c r="A4" s="1"/>
      <c r="B4" s="8"/>
      <c r="C4" s="7" t="s">
        <v>122</v>
      </c>
      <c r="D4" s="8">
        <f>Voertuigen!D111</f>
        <v>0</v>
      </c>
      <c r="E4" s="54" t="str">
        <f>IF(OR(ISBLANK(D4),D4=0),"Voer een voertuig in bij tabblad voertuigen!","ok")</f>
        <v>Voer een voertuig in bij tabblad voertuigen!</v>
      </c>
      <c r="F4" s="8"/>
      <c r="G4" s="8"/>
      <c r="H4" s="8"/>
      <c r="I4" s="8"/>
      <c r="J4" s="33"/>
      <c r="K4" s="2"/>
    </row>
    <row r="5" spans="1:11" ht="12.75" customHeight="1" x14ac:dyDescent="0.4">
      <c r="A5" s="1"/>
      <c r="B5" s="8"/>
      <c r="C5" s="7" t="s">
        <v>418</v>
      </c>
      <c r="D5" s="8" t="str">
        <f>Voertuigen!E162</f>
        <v>-</v>
      </c>
      <c r="E5" s="54" t="str">
        <f>IF((D5="-"),"Voer een soort brandstof in bij tabblad voertuigen!","ok")</f>
        <v>Voer een soort brandstof in bij tabblad voertuigen!</v>
      </c>
      <c r="F5" s="8"/>
      <c r="G5" s="8"/>
      <c r="H5" s="8"/>
      <c r="I5" s="8"/>
      <c r="J5" s="33"/>
      <c r="K5" s="2"/>
    </row>
    <row r="6" spans="1:11" ht="12.75" customHeight="1" x14ac:dyDescent="0.2">
      <c r="A6" s="1"/>
      <c r="B6" s="8"/>
      <c r="C6" s="8"/>
      <c r="D6" s="8"/>
      <c r="E6" s="8"/>
      <c r="F6" s="8"/>
      <c r="G6" s="8"/>
      <c r="H6" s="8"/>
      <c r="I6" s="8"/>
      <c r="J6" s="33"/>
      <c r="K6" s="2"/>
    </row>
    <row r="7" spans="1:11" ht="12.75" customHeight="1" x14ac:dyDescent="0.2">
      <c r="A7" s="1"/>
      <c r="B7" s="8"/>
      <c r="C7" s="7" t="s">
        <v>419</v>
      </c>
      <c r="D7" s="7" t="s">
        <v>420</v>
      </c>
      <c r="E7" s="7" t="s">
        <v>421</v>
      </c>
      <c r="F7" s="7" t="s">
        <v>422</v>
      </c>
      <c r="G7" s="7" t="s">
        <v>423</v>
      </c>
      <c r="H7" s="7" t="s">
        <v>147</v>
      </c>
      <c r="I7" s="7" t="s">
        <v>424</v>
      </c>
      <c r="J7" s="7" t="s">
        <v>425</v>
      </c>
      <c r="K7" s="2"/>
    </row>
    <row r="8" spans="1:11" ht="12.75" customHeight="1" x14ac:dyDescent="0.2">
      <c r="A8" s="1"/>
      <c r="B8" s="8"/>
      <c r="C8" s="8">
        <v>1</v>
      </c>
      <c r="D8" s="39" t="s">
        <v>81</v>
      </c>
      <c r="E8" s="8" t="s">
        <v>427</v>
      </c>
      <c r="F8" s="8"/>
      <c r="G8" s="8"/>
      <c r="I8" s="8"/>
      <c r="J8" s="33"/>
      <c r="K8" s="2"/>
    </row>
    <row r="9" spans="1:11" ht="12.75" customHeight="1" x14ac:dyDescent="0.2">
      <c r="A9" s="1"/>
      <c r="B9" s="8"/>
      <c r="C9" s="8">
        <v>2</v>
      </c>
      <c r="D9" s="39" t="s">
        <v>81</v>
      </c>
      <c r="E9" s="39" t="s">
        <v>81</v>
      </c>
      <c r="G9" s="39" t="s">
        <v>81</v>
      </c>
      <c r="I9" s="8" t="str">
        <f t="shared" ref="I9:I37" si="0">IF(OR(F9="",G9="_"),IF(D9="_","","Vul de ontbrekende gegevens in"),"ok")</f>
        <v/>
      </c>
      <c r="J9" s="33" t="str">
        <f>IF(D9="_","",(IF(OR(D5=G9,D5="Hybride"),"Klopt","De ingevulde brandstofsoort klopt niet")))</f>
        <v/>
      </c>
      <c r="K9" s="2"/>
    </row>
    <row r="10" spans="1:11" ht="12.75" customHeight="1" x14ac:dyDescent="0.2">
      <c r="A10" s="1"/>
      <c r="B10" s="8"/>
      <c r="C10" s="8">
        <v>3</v>
      </c>
      <c r="D10" s="39" t="s">
        <v>81</v>
      </c>
      <c r="E10" s="39" t="s">
        <v>81</v>
      </c>
      <c r="G10" s="39" t="s">
        <v>81</v>
      </c>
      <c r="I10" s="8" t="str">
        <f t="shared" si="0"/>
        <v/>
      </c>
      <c r="J10" s="33" t="str">
        <f>IF(D10="_","",(IF(OR(D5=G10,D5="Hybride"),"Klopt","De ingevulde brandstofsoort klopt niet")))</f>
        <v/>
      </c>
      <c r="K10" s="2"/>
    </row>
    <row r="11" spans="1:11" ht="12.75" customHeight="1" x14ac:dyDescent="0.2">
      <c r="A11" s="1"/>
      <c r="B11" s="8"/>
      <c r="C11" s="8">
        <v>4</v>
      </c>
      <c r="D11" s="39" t="s">
        <v>81</v>
      </c>
      <c r="E11" s="39" t="s">
        <v>81</v>
      </c>
      <c r="G11" s="39" t="s">
        <v>81</v>
      </c>
      <c r="I11" s="8" t="str">
        <f t="shared" si="0"/>
        <v/>
      </c>
      <c r="J11" s="33" t="str">
        <f>IF(D11="_","",(IF(OR(D5=G11,D5="Hybride"),"Klopt","De ingevulde brandstofsoort klopt niet")))</f>
        <v/>
      </c>
      <c r="K11" s="2"/>
    </row>
    <row r="12" spans="1:11" ht="12.75" customHeight="1" x14ac:dyDescent="0.2">
      <c r="A12" s="1"/>
      <c r="B12" s="8"/>
      <c r="C12" s="8">
        <v>5</v>
      </c>
      <c r="D12" s="39" t="s">
        <v>81</v>
      </c>
      <c r="E12" s="39" t="s">
        <v>81</v>
      </c>
      <c r="G12" s="39" t="s">
        <v>81</v>
      </c>
      <c r="I12" s="8" t="str">
        <f t="shared" si="0"/>
        <v/>
      </c>
      <c r="J12" s="33" t="str">
        <f>IF(D12="_","",(IF(OR(D5=G12,D5="Hybride"),"Klopt","De ingevulde brandstofsoort klopt niet")))</f>
        <v/>
      </c>
      <c r="K12" s="2"/>
    </row>
    <row r="13" spans="1:11" ht="12.75" customHeight="1" x14ac:dyDescent="0.2">
      <c r="A13" s="1"/>
      <c r="B13" s="8"/>
      <c r="C13" s="8">
        <v>6</v>
      </c>
      <c r="D13" s="39" t="s">
        <v>81</v>
      </c>
      <c r="E13" s="39" t="s">
        <v>81</v>
      </c>
      <c r="G13" s="39" t="s">
        <v>81</v>
      </c>
      <c r="I13" s="8" t="str">
        <f t="shared" si="0"/>
        <v/>
      </c>
      <c r="J13" s="33" t="str">
        <f>IF(D13="_","",(IF(OR(D5=G13,D5="Hybride"),"Klopt","De ingevulde brandstofsoort klopt niet")))</f>
        <v/>
      </c>
      <c r="K13" s="2"/>
    </row>
    <row r="14" spans="1:11" ht="12.75" customHeight="1" x14ac:dyDescent="0.2">
      <c r="A14" s="1"/>
      <c r="B14" s="8"/>
      <c r="C14" s="8">
        <v>7</v>
      </c>
      <c r="D14" s="39" t="s">
        <v>81</v>
      </c>
      <c r="E14" s="39" t="s">
        <v>81</v>
      </c>
      <c r="G14" s="39" t="s">
        <v>81</v>
      </c>
      <c r="I14" s="8" t="str">
        <f t="shared" si="0"/>
        <v/>
      </c>
      <c r="J14" s="33" t="str">
        <f>IF(D14="_","",(IF(OR(D5=G14,D5="Hybride"),"Klopt","De ingevulde brandstofsoort klopt niet")))</f>
        <v/>
      </c>
      <c r="K14" s="2"/>
    </row>
    <row r="15" spans="1:11" ht="12.75" customHeight="1" x14ac:dyDescent="0.2">
      <c r="A15" s="1"/>
      <c r="B15" s="8"/>
      <c r="C15" s="8">
        <v>8</v>
      </c>
      <c r="D15" s="39" t="s">
        <v>81</v>
      </c>
      <c r="E15" s="39" t="s">
        <v>81</v>
      </c>
      <c r="G15" s="39" t="s">
        <v>81</v>
      </c>
      <c r="I15" s="8" t="str">
        <f t="shared" si="0"/>
        <v/>
      </c>
      <c r="J15" s="33" t="str">
        <f>IF(D15="_","",(IF(OR(D5=G15,D5="Hybride"),"Klopt","De ingevulde brandstofsoort klopt niet")))</f>
        <v/>
      </c>
      <c r="K15" s="2"/>
    </row>
    <row r="16" spans="1:11" ht="12.75" customHeight="1" x14ac:dyDescent="0.2">
      <c r="A16" s="1"/>
      <c r="B16" s="8"/>
      <c r="C16" s="8">
        <v>9</v>
      </c>
      <c r="D16" s="39" t="s">
        <v>81</v>
      </c>
      <c r="E16" s="39" t="s">
        <v>81</v>
      </c>
      <c r="G16" s="39" t="s">
        <v>81</v>
      </c>
      <c r="I16" s="8" t="str">
        <f t="shared" si="0"/>
        <v/>
      </c>
      <c r="J16" s="33" t="str">
        <f>IF(D16="_","",(IF(OR(D5=G16,D5="Hybride"),"Klopt","De ingevulde brandstofsoort klopt niet")))</f>
        <v/>
      </c>
      <c r="K16" s="2"/>
    </row>
    <row r="17" spans="1:11" ht="12.75" customHeight="1" x14ac:dyDescent="0.2">
      <c r="A17" s="1"/>
      <c r="B17" s="8"/>
      <c r="C17" s="8">
        <v>10</v>
      </c>
      <c r="D17" s="39" t="s">
        <v>81</v>
      </c>
      <c r="E17" s="39" t="s">
        <v>81</v>
      </c>
      <c r="G17" s="39" t="s">
        <v>81</v>
      </c>
      <c r="I17" s="8" t="str">
        <f t="shared" si="0"/>
        <v/>
      </c>
      <c r="J17" s="33" t="str">
        <f>IF(D17="_","",(IF(OR(D5=G17,D5="Hybride"),"Klopt","De ingevulde brandstofsoort klopt niet")))</f>
        <v/>
      </c>
      <c r="K17" s="2"/>
    </row>
    <row r="18" spans="1:11" ht="12.75" customHeight="1" x14ac:dyDescent="0.2">
      <c r="A18" s="1"/>
      <c r="B18" s="8"/>
      <c r="C18" s="8">
        <v>11</v>
      </c>
      <c r="D18" s="39" t="s">
        <v>81</v>
      </c>
      <c r="E18" s="39" t="s">
        <v>81</v>
      </c>
      <c r="G18" s="39" t="s">
        <v>81</v>
      </c>
      <c r="I18" s="8" t="str">
        <f t="shared" si="0"/>
        <v/>
      </c>
      <c r="J18" s="33" t="str">
        <f>IF(D18="_","",(IF(OR(D5=G18,D5="Hybride"),"Klopt","De ingevulde brandstofsoort klopt niet")))</f>
        <v/>
      </c>
      <c r="K18" s="2"/>
    </row>
    <row r="19" spans="1:11" ht="12.75" customHeight="1" x14ac:dyDescent="0.2">
      <c r="A19" s="1"/>
      <c r="B19" s="8"/>
      <c r="C19" s="8">
        <v>12</v>
      </c>
      <c r="D19" s="39" t="s">
        <v>81</v>
      </c>
      <c r="E19" s="39" t="s">
        <v>81</v>
      </c>
      <c r="G19" s="39" t="s">
        <v>81</v>
      </c>
      <c r="H19" s="39" t="s">
        <v>431</v>
      </c>
      <c r="I19" s="8" t="str">
        <f t="shared" si="0"/>
        <v/>
      </c>
      <c r="J19" s="33" t="str">
        <f>IF(D19="_","",(IF(OR(D5=G19,D5="Hybride"),"Klopt","De ingevulde brandstofsoort klopt niet")))</f>
        <v/>
      </c>
      <c r="K19" s="2"/>
    </row>
    <row r="20" spans="1:11" ht="12.75" customHeight="1" x14ac:dyDescent="0.2">
      <c r="A20" s="1"/>
      <c r="B20" s="8"/>
      <c r="C20" s="8">
        <v>13</v>
      </c>
      <c r="D20" s="39" t="s">
        <v>81</v>
      </c>
      <c r="E20" s="39" t="s">
        <v>81</v>
      </c>
      <c r="G20" s="39" t="s">
        <v>81</v>
      </c>
      <c r="I20" s="8" t="str">
        <f t="shared" si="0"/>
        <v/>
      </c>
      <c r="J20" s="33" t="str">
        <f>IF(D20="_","",(IF(OR(D5=G20,D5="Hybride"),"Klopt","De ingevulde brandstofsoort klopt niet")))</f>
        <v/>
      </c>
      <c r="K20" s="2"/>
    </row>
    <row r="21" spans="1:11" ht="12.75" customHeight="1" x14ac:dyDescent="0.2">
      <c r="A21" s="1"/>
      <c r="B21" s="8"/>
      <c r="C21" s="8">
        <v>14</v>
      </c>
      <c r="D21" s="39" t="s">
        <v>81</v>
      </c>
      <c r="E21" s="39" t="s">
        <v>81</v>
      </c>
      <c r="F21" s="39" t="s">
        <v>445</v>
      </c>
      <c r="G21" s="39" t="s">
        <v>81</v>
      </c>
      <c r="I21" s="8" t="str">
        <f t="shared" si="0"/>
        <v/>
      </c>
      <c r="J21" s="33" t="str">
        <f>IF(D21="_","",(IF(OR(D5=G21,D5="Hybride"),"Klopt","De ingevulde brandstofsoort klopt niet")))</f>
        <v/>
      </c>
      <c r="K21" s="2"/>
    </row>
    <row r="22" spans="1:11" ht="12.75" customHeight="1" x14ac:dyDescent="0.2">
      <c r="A22" s="1"/>
      <c r="B22" s="8"/>
      <c r="C22" s="8">
        <v>15</v>
      </c>
      <c r="D22" s="39" t="s">
        <v>81</v>
      </c>
      <c r="E22" s="39" t="s">
        <v>81</v>
      </c>
      <c r="F22" s="39" t="s">
        <v>445</v>
      </c>
      <c r="G22" s="39" t="s">
        <v>81</v>
      </c>
      <c r="I22" s="8" t="str">
        <f t="shared" si="0"/>
        <v/>
      </c>
      <c r="J22" s="33" t="str">
        <f>IF(D22="_","",(IF(OR(D5=G22,D5="Hybride"),"Klopt","De ingevulde brandstofsoort klopt niet")))</f>
        <v/>
      </c>
      <c r="K22" s="2"/>
    </row>
    <row r="23" spans="1:11" ht="12.75" customHeight="1" x14ac:dyDescent="0.2">
      <c r="A23" s="1"/>
      <c r="B23" s="8"/>
      <c r="C23" s="8">
        <v>16</v>
      </c>
      <c r="D23" s="39" t="s">
        <v>81</v>
      </c>
      <c r="E23" s="39" t="s">
        <v>81</v>
      </c>
      <c r="F23" s="39" t="s">
        <v>445</v>
      </c>
      <c r="G23" s="39" t="s">
        <v>81</v>
      </c>
      <c r="I23" s="8" t="str">
        <f t="shared" si="0"/>
        <v/>
      </c>
      <c r="J23" s="33" t="str">
        <f>IF(D23="_","",(IF(OR(D5=G23,D5="Hybride"),"Klopt","De ingevulde brandstofsoort klopt niet")))</f>
        <v/>
      </c>
      <c r="K23" s="2"/>
    </row>
    <row r="24" spans="1:11" ht="12.75" customHeight="1" x14ac:dyDescent="0.2">
      <c r="A24" s="1"/>
      <c r="B24" s="8"/>
      <c r="C24" s="8">
        <v>17</v>
      </c>
      <c r="D24" s="39" t="s">
        <v>81</v>
      </c>
      <c r="E24" s="39" t="s">
        <v>81</v>
      </c>
      <c r="F24" s="39" t="s">
        <v>445</v>
      </c>
      <c r="G24" s="39" t="s">
        <v>81</v>
      </c>
      <c r="I24" s="8" t="str">
        <f t="shared" si="0"/>
        <v/>
      </c>
      <c r="J24" s="33" t="str">
        <f>IF(D24="_","",(IF(OR(D5=G24,D5="Hybride"),"Klopt","De ingevulde brandstofsoort klopt niet")))</f>
        <v/>
      </c>
      <c r="K24" s="2"/>
    </row>
    <row r="25" spans="1:11" ht="12.75" customHeight="1" x14ac:dyDescent="0.2">
      <c r="A25" s="1"/>
      <c r="B25" s="8"/>
      <c r="C25" s="8">
        <v>18</v>
      </c>
      <c r="D25" s="39" t="s">
        <v>81</v>
      </c>
      <c r="E25" s="39" t="s">
        <v>81</v>
      </c>
      <c r="F25" s="39" t="s">
        <v>445</v>
      </c>
      <c r="G25" s="39" t="s">
        <v>81</v>
      </c>
      <c r="I25" s="8" t="str">
        <f t="shared" si="0"/>
        <v/>
      </c>
      <c r="J25" s="33" t="str">
        <f>IF(D25="_","",(IF(OR(D5=G25,D5="Hybride"),"Klopt","De ingevulde brandstofsoort klopt niet")))</f>
        <v/>
      </c>
      <c r="K25" s="2"/>
    </row>
    <row r="26" spans="1:11" ht="12.75" customHeight="1" x14ac:dyDescent="0.2">
      <c r="A26" s="1"/>
      <c r="B26" s="8"/>
      <c r="C26" s="8">
        <v>19</v>
      </c>
      <c r="D26" s="39" t="s">
        <v>81</v>
      </c>
      <c r="E26" s="39" t="s">
        <v>81</v>
      </c>
      <c r="F26" s="39" t="s">
        <v>445</v>
      </c>
      <c r="G26" s="39" t="s">
        <v>81</v>
      </c>
      <c r="I26" s="8" t="str">
        <f t="shared" si="0"/>
        <v/>
      </c>
      <c r="J26" s="33" t="str">
        <f>IF(D26="_","",(IF(OR(D5=G26,D5="Hybride"),"Klopt","De ingevulde brandstofsoort klopt niet")))</f>
        <v/>
      </c>
      <c r="K26" s="2"/>
    </row>
    <row r="27" spans="1:11" ht="12.75" customHeight="1" x14ac:dyDescent="0.2">
      <c r="A27" s="1"/>
      <c r="B27" s="8"/>
      <c r="C27" s="8">
        <v>20</v>
      </c>
      <c r="D27" s="39" t="s">
        <v>81</v>
      </c>
      <c r="E27" s="39" t="s">
        <v>81</v>
      </c>
      <c r="F27" s="39" t="s">
        <v>445</v>
      </c>
      <c r="G27" s="39" t="s">
        <v>81</v>
      </c>
      <c r="I27" s="8" t="str">
        <f t="shared" si="0"/>
        <v/>
      </c>
      <c r="J27" s="33" t="str">
        <f>IF(D27="_","",(IF(OR(D5=G27,D5="Hybride"),"Klopt","De ingevulde brandstofsoort klopt niet")))</f>
        <v/>
      </c>
      <c r="K27" s="2"/>
    </row>
    <row r="28" spans="1:11" ht="12.75" customHeight="1" x14ac:dyDescent="0.2">
      <c r="A28" s="1"/>
      <c r="B28" s="8"/>
      <c r="C28" s="8">
        <v>21</v>
      </c>
      <c r="D28" s="39" t="s">
        <v>81</v>
      </c>
      <c r="E28" s="39" t="s">
        <v>81</v>
      </c>
      <c r="F28" s="39" t="s">
        <v>445</v>
      </c>
      <c r="G28" s="39" t="s">
        <v>81</v>
      </c>
      <c r="I28" s="8" t="str">
        <f t="shared" si="0"/>
        <v/>
      </c>
      <c r="J28" s="33" t="str">
        <f>IF(D28="_","",(IF(OR(D5=G28,D5="Hybride"),"Klopt","De ingevulde brandstofsoort klopt niet")))</f>
        <v/>
      </c>
      <c r="K28" s="2"/>
    </row>
    <row r="29" spans="1:11" ht="12.75" customHeight="1" x14ac:dyDescent="0.2">
      <c r="A29" s="1"/>
      <c r="B29" s="8"/>
      <c r="C29" s="8">
        <v>22</v>
      </c>
      <c r="D29" s="39" t="s">
        <v>81</v>
      </c>
      <c r="E29" s="39" t="s">
        <v>81</v>
      </c>
      <c r="G29" s="39" t="s">
        <v>81</v>
      </c>
      <c r="I29" s="8" t="str">
        <f t="shared" si="0"/>
        <v/>
      </c>
      <c r="J29" s="33" t="str">
        <f>IF(D29="_","",(IF(OR(D5=G29,D5="Hybride"),"Klopt","De ingevulde brandstofsoort klopt niet")))</f>
        <v/>
      </c>
      <c r="K29" s="2"/>
    </row>
    <row r="30" spans="1:11" ht="12.75" customHeight="1" x14ac:dyDescent="0.2">
      <c r="A30" s="1"/>
      <c r="B30" s="8"/>
      <c r="C30" s="8">
        <v>23</v>
      </c>
      <c r="D30" s="39" t="s">
        <v>81</v>
      </c>
      <c r="E30" s="39" t="s">
        <v>81</v>
      </c>
      <c r="G30" s="39" t="s">
        <v>81</v>
      </c>
      <c r="I30" s="8" t="str">
        <f t="shared" si="0"/>
        <v/>
      </c>
      <c r="J30" s="33" t="str">
        <f>IF(D30="_","",(IF(OR(D5=G30,D5="Hybride"),"Klopt","De ingevulde brandstofsoort klopt niet")))</f>
        <v/>
      </c>
      <c r="K30" s="2"/>
    </row>
    <row r="31" spans="1:11" ht="12.75" customHeight="1" x14ac:dyDescent="0.2">
      <c r="A31" s="1"/>
      <c r="B31" s="8"/>
      <c r="C31" s="8">
        <v>24</v>
      </c>
      <c r="D31" s="39" t="s">
        <v>81</v>
      </c>
      <c r="E31" s="39" t="s">
        <v>81</v>
      </c>
      <c r="G31" s="39" t="s">
        <v>81</v>
      </c>
      <c r="I31" s="8" t="str">
        <f t="shared" si="0"/>
        <v/>
      </c>
      <c r="J31" s="33" t="str">
        <f>IF(D31="_","",(IF(OR(D5=G31,D5="Hybride"),"Klopt","De ingevulde brandstofsoort klopt niet")))</f>
        <v/>
      </c>
      <c r="K31" s="2"/>
    </row>
    <row r="32" spans="1:11" ht="12.75" customHeight="1" x14ac:dyDescent="0.2">
      <c r="A32" s="1"/>
      <c r="B32" s="8"/>
      <c r="C32" s="8">
        <v>25</v>
      </c>
      <c r="D32" s="39" t="s">
        <v>81</v>
      </c>
      <c r="E32" s="39" t="s">
        <v>81</v>
      </c>
      <c r="G32" s="39" t="s">
        <v>81</v>
      </c>
      <c r="I32" s="8" t="str">
        <f t="shared" si="0"/>
        <v/>
      </c>
      <c r="J32" s="33" t="str">
        <f>IF(D32="_","",(IF(OR(D5=G32,D5="Hybride"),"Klopt","De ingevulde brandstofsoort klopt niet")))</f>
        <v/>
      </c>
      <c r="K32" s="2"/>
    </row>
    <row r="33" spans="1:11" ht="12.75" customHeight="1" x14ac:dyDescent="0.2">
      <c r="A33" s="1"/>
      <c r="B33" s="8"/>
      <c r="C33" s="8">
        <v>26</v>
      </c>
      <c r="D33" s="39" t="s">
        <v>81</v>
      </c>
      <c r="E33" s="39" t="s">
        <v>81</v>
      </c>
      <c r="G33" s="39" t="s">
        <v>81</v>
      </c>
      <c r="I33" s="8" t="str">
        <f t="shared" si="0"/>
        <v/>
      </c>
      <c r="J33" s="33" t="str">
        <f>IF(D33="_","",(IF(OR(D5=G33,D5="Hybride"),"Klopt","De ingevulde brandstofsoort klopt niet")))</f>
        <v/>
      </c>
      <c r="K33" s="2"/>
    </row>
    <row r="34" spans="1:11" ht="12.75" customHeight="1" x14ac:dyDescent="0.2">
      <c r="A34" s="1"/>
      <c r="B34" s="8"/>
      <c r="C34" s="8">
        <v>27</v>
      </c>
      <c r="D34" s="39" t="s">
        <v>81</v>
      </c>
      <c r="E34" s="39" t="s">
        <v>81</v>
      </c>
      <c r="G34" s="39" t="s">
        <v>81</v>
      </c>
      <c r="I34" s="8" t="str">
        <f t="shared" si="0"/>
        <v/>
      </c>
      <c r="J34" s="33" t="str">
        <f>IF(D34="_","",(IF(OR(D5=G34,D5="Hybride"),"Klopt","De ingevulde brandstofsoort klopt niet")))</f>
        <v/>
      </c>
      <c r="K34" s="2"/>
    </row>
    <row r="35" spans="1:11" ht="12.75" customHeight="1" x14ac:dyDescent="0.2">
      <c r="A35" s="1"/>
      <c r="B35" s="8"/>
      <c r="C35" s="8">
        <v>28</v>
      </c>
      <c r="D35" s="39" t="s">
        <v>81</v>
      </c>
      <c r="E35" s="39" t="s">
        <v>81</v>
      </c>
      <c r="G35" s="39" t="s">
        <v>81</v>
      </c>
      <c r="I35" s="8" t="str">
        <f t="shared" si="0"/>
        <v/>
      </c>
      <c r="J35" s="33" t="str">
        <f>IF(D35="_","",(IF(OR(D5=G35,D5="Hybride"),"Klopt","De ingevulde brandstofsoort klopt niet")))</f>
        <v/>
      </c>
      <c r="K35" s="2"/>
    </row>
    <row r="36" spans="1:11" ht="12.75" customHeight="1" x14ac:dyDescent="0.2">
      <c r="A36" s="1"/>
      <c r="B36" s="8"/>
      <c r="C36" s="8">
        <v>29</v>
      </c>
      <c r="D36" s="39" t="s">
        <v>81</v>
      </c>
      <c r="E36" s="39" t="s">
        <v>81</v>
      </c>
      <c r="G36" s="39" t="s">
        <v>81</v>
      </c>
      <c r="I36" s="8" t="str">
        <f t="shared" si="0"/>
        <v/>
      </c>
      <c r="J36" s="33" t="str">
        <f>IF(D36="_","",(IF(OR(D5=G36,D5="Hybride"),"Klopt","De ingevulde brandstofsoort klopt niet")))</f>
        <v/>
      </c>
      <c r="K36" s="2"/>
    </row>
    <row r="37" spans="1:11" ht="12.75" customHeight="1" x14ac:dyDescent="0.2">
      <c r="A37" s="1"/>
      <c r="B37" s="8"/>
      <c r="C37" s="8">
        <v>30</v>
      </c>
      <c r="D37" s="39" t="s">
        <v>81</v>
      </c>
      <c r="E37" s="39" t="s">
        <v>81</v>
      </c>
      <c r="F37" s="38"/>
      <c r="G37" s="39" t="s">
        <v>81</v>
      </c>
      <c r="H37" s="38"/>
      <c r="I37" s="8" t="str">
        <f t="shared" si="0"/>
        <v/>
      </c>
      <c r="J37" s="33" t="str">
        <f>IF(D37="_","",(IF(OR(D5=G37,D5="Hybride"),"Klopt","De ingevulde brandstofsoort klopt niet")))</f>
        <v/>
      </c>
      <c r="K37" s="2"/>
    </row>
    <row r="38" spans="1:11" ht="12.75" customHeight="1" x14ac:dyDescent="0.2">
      <c r="A38" s="1"/>
      <c r="B38" s="8"/>
      <c r="C38" s="8"/>
      <c r="D38" s="7" t="s">
        <v>432</v>
      </c>
      <c r="E38" s="7"/>
      <c r="F38" s="7">
        <f>SUM(F9:F28)</f>
        <v>0</v>
      </c>
      <c r="G38" s="8"/>
      <c r="H38" s="8"/>
      <c r="I38" s="8"/>
      <c r="J38" s="33"/>
      <c r="K38" s="2"/>
    </row>
    <row r="39" spans="1:11" ht="12.75" customHeight="1" x14ac:dyDescent="0.2">
      <c r="A39" s="1"/>
      <c r="B39" s="8"/>
      <c r="C39" s="8"/>
      <c r="D39" s="8"/>
      <c r="E39" s="8"/>
      <c r="F39" s="8"/>
      <c r="G39" s="8"/>
      <c r="H39" s="8"/>
      <c r="I39" s="8"/>
      <c r="J39" s="33"/>
      <c r="K39" s="2"/>
    </row>
    <row r="40" spans="1:11" ht="12.75" customHeight="1" x14ac:dyDescent="0.2">
      <c r="A40" s="2"/>
      <c r="B40" s="2"/>
      <c r="C40" s="2"/>
      <c r="D40" s="2"/>
      <c r="E40" s="2"/>
      <c r="F40" s="2"/>
      <c r="G40" s="2"/>
      <c r="H40" s="2"/>
      <c r="I40" s="2"/>
      <c r="J40" s="65"/>
      <c r="K40" s="2"/>
    </row>
    <row r="41" spans="1:11" ht="12.75" customHeight="1" x14ac:dyDescent="0.2">
      <c r="A41" s="2"/>
      <c r="B41" s="2"/>
      <c r="C41" s="2"/>
      <c r="D41" s="2"/>
      <c r="E41" s="2"/>
      <c r="F41" s="2"/>
      <c r="G41" s="2"/>
      <c r="H41" s="2"/>
      <c r="I41" s="2"/>
      <c r="J41" s="65"/>
      <c r="K41" s="2"/>
    </row>
    <row r="42" spans="1:11" ht="12.75" customHeight="1" x14ac:dyDescent="0.2">
      <c r="A42" s="2"/>
      <c r="B42" s="8"/>
      <c r="C42" s="7" t="s">
        <v>209</v>
      </c>
      <c r="D42" s="7" t="s">
        <v>210</v>
      </c>
      <c r="E42" s="7"/>
      <c r="F42" s="7"/>
      <c r="G42" s="7"/>
      <c r="H42" s="7" t="s">
        <v>211</v>
      </c>
      <c r="I42" s="7"/>
      <c r="J42" s="2"/>
      <c r="K42" s="2"/>
    </row>
    <row r="43" spans="1:11" ht="12.75" customHeight="1" x14ac:dyDescent="0.2">
      <c r="A43" s="2"/>
      <c r="B43" s="8"/>
      <c r="C43" s="40" t="s">
        <v>212</v>
      </c>
      <c r="D43" s="40" t="s">
        <v>213</v>
      </c>
      <c r="E43" s="40"/>
      <c r="F43" s="40"/>
      <c r="G43" s="40"/>
      <c r="H43" s="41" t="s">
        <v>214</v>
      </c>
      <c r="I43" s="8"/>
      <c r="J43" s="2"/>
      <c r="K43" s="2"/>
    </row>
    <row r="44" spans="1:11" ht="12.75" customHeight="1" x14ac:dyDescent="0.2">
      <c r="A44" s="2"/>
      <c r="B44" s="8"/>
      <c r="C44" s="40" t="s">
        <v>212</v>
      </c>
      <c r="D44" s="40" t="s">
        <v>215</v>
      </c>
      <c r="E44" s="40"/>
      <c r="F44" s="40"/>
      <c r="G44" s="40"/>
      <c r="H44" s="41" t="s">
        <v>216</v>
      </c>
      <c r="I44" s="8"/>
      <c r="J44" s="2"/>
      <c r="K44" s="2"/>
    </row>
    <row r="45" spans="1:11" ht="12.75" customHeight="1" x14ac:dyDescent="0.2">
      <c r="A45" s="2"/>
      <c r="B45" s="8"/>
      <c r="C45" s="40" t="s">
        <v>212</v>
      </c>
      <c r="D45" s="40" t="s">
        <v>217</v>
      </c>
      <c r="E45" s="40"/>
      <c r="F45" s="40"/>
      <c r="G45" s="40"/>
      <c r="H45" s="41" t="s">
        <v>218</v>
      </c>
      <c r="I45" s="8"/>
      <c r="J45" s="2"/>
      <c r="K45" s="2"/>
    </row>
    <row r="46" spans="1:11" ht="12.75" customHeight="1" x14ac:dyDescent="0.2">
      <c r="A46" s="2"/>
      <c r="B46" s="8"/>
      <c r="C46" s="40" t="s">
        <v>212</v>
      </c>
      <c r="D46" s="40" t="s">
        <v>219</v>
      </c>
      <c r="E46" s="40"/>
      <c r="F46" s="40"/>
      <c r="G46" s="40"/>
      <c r="H46" s="41" t="s">
        <v>220</v>
      </c>
      <c r="I46" s="8"/>
      <c r="J46" s="2"/>
      <c r="K46" s="2"/>
    </row>
    <row r="47" spans="1:11" ht="12.75" customHeight="1" x14ac:dyDescent="0.2">
      <c r="A47" s="2"/>
      <c r="B47" s="8"/>
      <c r="C47" s="40" t="s">
        <v>212</v>
      </c>
      <c r="D47" s="40" t="s">
        <v>221</v>
      </c>
      <c r="E47" s="40"/>
      <c r="F47" s="40"/>
      <c r="G47" s="40"/>
      <c r="H47" s="41" t="s">
        <v>222</v>
      </c>
      <c r="I47" s="8"/>
      <c r="J47" s="2"/>
      <c r="K47" s="2"/>
    </row>
    <row r="48" spans="1:11" ht="12.75" customHeight="1" x14ac:dyDescent="0.2">
      <c r="A48" s="2"/>
      <c r="B48" s="8"/>
      <c r="C48" s="40" t="s">
        <v>212</v>
      </c>
      <c r="D48" s="40" t="s">
        <v>223</v>
      </c>
      <c r="E48" s="40"/>
      <c r="F48" s="40"/>
      <c r="G48" s="40"/>
      <c r="H48" s="41" t="s">
        <v>224</v>
      </c>
      <c r="I48" s="8"/>
      <c r="J48" s="2"/>
      <c r="K48" s="2"/>
    </row>
    <row r="49" spans="1:11" ht="12.75" customHeight="1" x14ac:dyDescent="0.2">
      <c r="A49" s="2"/>
      <c r="B49" s="8"/>
      <c r="C49" s="40" t="s">
        <v>212</v>
      </c>
      <c r="D49" s="28" t="s">
        <v>225</v>
      </c>
      <c r="E49" s="28"/>
      <c r="F49" s="28"/>
      <c r="G49" s="40"/>
      <c r="H49" s="41" t="s">
        <v>226</v>
      </c>
      <c r="I49" s="8"/>
      <c r="J49" s="2"/>
      <c r="K49" s="2"/>
    </row>
    <row r="50" spans="1:11" ht="12.75" customHeight="1" x14ac:dyDescent="0.2">
      <c r="A50" s="2"/>
      <c r="B50" s="8"/>
      <c r="C50" s="42"/>
      <c r="D50" s="42"/>
      <c r="E50" s="43"/>
      <c r="F50" s="44"/>
      <c r="G50" s="44"/>
      <c r="H50" s="40"/>
      <c r="I50" s="8"/>
      <c r="J50" s="2"/>
      <c r="K50" s="2"/>
    </row>
    <row r="51" spans="1:11" ht="12.75" customHeight="1" x14ac:dyDescent="0.2">
      <c r="A51" s="2"/>
      <c r="B51" s="8"/>
      <c r="C51" s="40" t="s">
        <v>213</v>
      </c>
      <c r="D51" s="18" t="s">
        <v>215</v>
      </c>
      <c r="E51" s="18"/>
      <c r="F51" s="18"/>
      <c r="G51" s="40"/>
      <c r="H51" s="41" t="s">
        <v>227</v>
      </c>
      <c r="I51" s="8"/>
      <c r="J51" s="2"/>
      <c r="K51" s="2"/>
    </row>
    <row r="52" spans="1:11" ht="12.75" customHeight="1" x14ac:dyDescent="0.2">
      <c r="A52" s="2"/>
      <c r="B52" s="8"/>
      <c r="C52" s="40" t="s">
        <v>213</v>
      </c>
      <c r="D52" s="40" t="s">
        <v>217</v>
      </c>
      <c r="E52" s="40"/>
      <c r="F52" s="40"/>
      <c r="G52" s="40"/>
      <c r="H52" s="41" t="s">
        <v>228</v>
      </c>
      <c r="I52" s="8"/>
      <c r="J52" s="2"/>
      <c r="K52" s="2"/>
    </row>
    <row r="53" spans="1:11" ht="12.75" customHeight="1" x14ac:dyDescent="0.2">
      <c r="A53" s="2"/>
      <c r="B53" s="8"/>
      <c r="C53" s="40" t="s">
        <v>213</v>
      </c>
      <c r="D53" s="40" t="s">
        <v>219</v>
      </c>
      <c r="E53" s="40"/>
      <c r="F53" s="40"/>
      <c r="G53" s="40"/>
      <c r="H53" s="41" t="s">
        <v>229</v>
      </c>
      <c r="I53" s="8"/>
      <c r="J53" s="2"/>
      <c r="K53" s="2"/>
    </row>
    <row r="54" spans="1:11" ht="12.75" customHeight="1" x14ac:dyDescent="0.2">
      <c r="A54" s="2"/>
      <c r="B54" s="8"/>
      <c r="C54" s="40" t="s">
        <v>213</v>
      </c>
      <c r="D54" s="40" t="s">
        <v>221</v>
      </c>
      <c r="E54" s="40"/>
      <c r="F54" s="40"/>
      <c r="G54" s="40"/>
      <c r="H54" s="41" t="s">
        <v>230</v>
      </c>
      <c r="I54" s="8"/>
      <c r="J54" s="2"/>
      <c r="K54" s="2"/>
    </row>
    <row r="55" spans="1:11" ht="12.75" customHeight="1" x14ac:dyDescent="0.2">
      <c r="A55" s="2"/>
      <c r="B55" s="8"/>
      <c r="C55" s="40" t="s">
        <v>213</v>
      </c>
      <c r="D55" s="40" t="s">
        <v>223</v>
      </c>
      <c r="E55" s="40"/>
      <c r="F55" s="40"/>
      <c r="G55" s="40"/>
      <c r="H55" s="41" t="s">
        <v>231</v>
      </c>
      <c r="I55" s="8"/>
      <c r="J55" s="2"/>
      <c r="K55" s="2"/>
    </row>
    <row r="56" spans="1:11" ht="12.75" customHeight="1" x14ac:dyDescent="0.2">
      <c r="A56" s="2"/>
      <c r="B56" s="8"/>
      <c r="C56" s="40" t="s">
        <v>213</v>
      </c>
      <c r="D56" s="40" t="s">
        <v>225</v>
      </c>
      <c r="E56" s="40"/>
      <c r="F56" s="40"/>
      <c r="G56" s="40"/>
      <c r="H56" s="41" t="s">
        <v>232</v>
      </c>
      <c r="I56" s="8"/>
      <c r="J56" s="2"/>
      <c r="K56" s="2"/>
    </row>
    <row r="57" spans="1:11" ht="12.75" customHeight="1" x14ac:dyDescent="0.2">
      <c r="A57" s="2"/>
      <c r="B57" s="8"/>
      <c r="C57" s="40"/>
      <c r="D57" s="40"/>
      <c r="E57" s="40"/>
      <c r="F57" s="40"/>
      <c r="G57" s="40"/>
      <c r="H57" s="40"/>
      <c r="I57" s="8"/>
      <c r="J57" s="2"/>
      <c r="K57" s="2"/>
    </row>
    <row r="58" spans="1:11" ht="12.75" customHeight="1" x14ac:dyDescent="0.2">
      <c r="A58" s="2"/>
      <c r="B58" s="8"/>
      <c r="C58" s="40" t="s">
        <v>215</v>
      </c>
      <c r="D58" s="40" t="s">
        <v>217</v>
      </c>
      <c r="E58" s="40"/>
      <c r="F58" s="40"/>
      <c r="G58" s="40"/>
      <c r="H58" s="41" t="s">
        <v>233</v>
      </c>
      <c r="I58" s="8"/>
      <c r="J58" s="2"/>
      <c r="K58" s="2"/>
    </row>
    <row r="59" spans="1:11" ht="12.75" customHeight="1" x14ac:dyDescent="0.2">
      <c r="A59" s="2"/>
      <c r="B59" s="8"/>
      <c r="C59" s="40" t="s">
        <v>215</v>
      </c>
      <c r="D59" s="40" t="s">
        <v>219</v>
      </c>
      <c r="E59" s="40"/>
      <c r="F59" s="40"/>
      <c r="G59" s="40"/>
      <c r="H59" s="41" t="s">
        <v>234</v>
      </c>
      <c r="I59" s="8"/>
      <c r="J59" s="2"/>
      <c r="K59" s="2"/>
    </row>
    <row r="60" spans="1:11" ht="12.75" customHeight="1" x14ac:dyDescent="0.2">
      <c r="A60" s="2"/>
      <c r="B60" s="8"/>
      <c r="C60" s="40" t="s">
        <v>215</v>
      </c>
      <c r="D60" s="40" t="s">
        <v>221</v>
      </c>
      <c r="E60" s="40"/>
      <c r="F60" s="40"/>
      <c r="G60" s="40"/>
      <c r="H60" s="41" t="s">
        <v>235</v>
      </c>
      <c r="I60" s="8"/>
      <c r="J60" s="2"/>
      <c r="K60" s="2"/>
    </row>
    <row r="61" spans="1:11" ht="12.75" customHeight="1" x14ac:dyDescent="0.2">
      <c r="A61" s="2"/>
      <c r="B61" s="8"/>
      <c r="C61" s="40" t="s">
        <v>215</v>
      </c>
      <c r="D61" s="40" t="s">
        <v>223</v>
      </c>
      <c r="E61" s="40"/>
      <c r="F61" s="40"/>
      <c r="G61" s="40"/>
      <c r="H61" s="41" t="s">
        <v>236</v>
      </c>
      <c r="I61" s="8"/>
      <c r="J61" s="2"/>
      <c r="K61" s="2"/>
    </row>
    <row r="62" spans="1:11" ht="12.75" customHeight="1" x14ac:dyDescent="0.2">
      <c r="A62" s="2"/>
      <c r="B62" s="8"/>
      <c r="C62" s="40" t="s">
        <v>215</v>
      </c>
      <c r="D62" s="40" t="s">
        <v>225</v>
      </c>
      <c r="E62" s="40"/>
      <c r="F62" s="40"/>
      <c r="G62" s="40"/>
      <c r="H62" s="41" t="s">
        <v>237</v>
      </c>
      <c r="I62" s="8"/>
      <c r="J62" s="2"/>
      <c r="K62" s="2"/>
    </row>
    <row r="63" spans="1:11" ht="12.75" customHeight="1" x14ac:dyDescent="0.2">
      <c r="A63" s="2"/>
      <c r="B63" s="8"/>
      <c r="C63" s="40"/>
      <c r="D63" s="40"/>
      <c r="E63" s="40"/>
      <c r="F63" s="40"/>
      <c r="G63" s="40"/>
      <c r="H63" s="40"/>
      <c r="I63" s="8"/>
      <c r="J63" s="2"/>
      <c r="K63" s="2"/>
    </row>
    <row r="64" spans="1:11" ht="12.75" customHeight="1" x14ac:dyDescent="0.2">
      <c r="A64" s="2"/>
      <c r="B64" s="8"/>
      <c r="C64" s="40" t="s">
        <v>217</v>
      </c>
      <c r="D64" s="40" t="s">
        <v>219</v>
      </c>
      <c r="E64" s="40"/>
      <c r="F64" s="40"/>
      <c r="G64" s="40"/>
      <c r="H64" s="41" t="s">
        <v>238</v>
      </c>
      <c r="I64" s="8"/>
      <c r="J64" s="2"/>
      <c r="K64" s="2"/>
    </row>
    <row r="65" spans="1:11" ht="12.75" customHeight="1" x14ac:dyDescent="0.2">
      <c r="A65" s="2"/>
      <c r="B65" s="8"/>
      <c r="C65" s="40" t="s">
        <v>217</v>
      </c>
      <c r="D65" s="40" t="s">
        <v>221</v>
      </c>
      <c r="E65" s="40"/>
      <c r="F65" s="40"/>
      <c r="G65" s="40"/>
      <c r="H65" s="41" t="s">
        <v>239</v>
      </c>
      <c r="I65" s="8"/>
      <c r="J65" s="2"/>
      <c r="K65" s="2"/>
    </row>
    <row r="66" spans="1:11" ht="12.75" customHeight="1" x14ac:dyDescent="0.2">
      <c r="A66" s="2"/>
      <c r="B66" s="8"/>
      <c r="C66" s="40" t="s">
        <v>217</v>
      </c>
      <c r="D66" s="40" t="s">
        <v>223</v>
      </c>
      <c r="E66" s="40"/>
      <c r="F66" s="40"/>
      <c r="G66" s="40"/>
      <c r="H66" s="41" t="s">
        <v>240</v>
      </c>
      <c r="I66" s="8"/>
      <c r="J66" s="2"/>
      <c r="K66" s="2"/>
    </row>
    <row r="67" spans="1:11" ht="12.75" customHeight="1" x14ac:dyDescent="0.2">
      <c r="A67" s="2"/>
      <c r="B67" s="8"/>
      <c r="C67" s="40" t="s">
        <v>217</v>
      </c>
      <c r="D67" s="40" t="s">
        <v>225</v>
      </c>
      <c r="E67" s="40"/>
      <c r="F67" s="40"/>
      <c r="G67" s="40"/>
      <c r="H67" s="41" t="s">
        <v>241</v>
      </c>
      <c r="I67" s="8"/>
      <c r="J67" s="2"/>
      <c r="K67" s="2"/>
    </row>
    <row r="68" spans="1:11" ht="12.75" customHeight="1" x14ac:dyDescent="0.2">
      <c r="A68" s="2"/>
      <c r="B68" s="8"/>
      <c r="C68" s="40"/>
      <c r="D68" s="40"/>
      <c r="E68" s="40"/>
      <c r="F68" s="40"/>
      <c r="G68" s="40"/>
      <c r="H68" s="40"/>
      <c r="I68" s="8"/>
      <c r="J68" s="2"/>
      <c r="K68" s="2"/>
    </row>
    <row r="69" spans="1:11" ht="12.75" customHeight="1" x14ac:dyDescent="0.2">
      <c r="A69" s="2"/>
      <c r="B69" s="8"/>
      <c r="C69" s="40" t="s">
        <v>219</v>
      </c>
      <c r="D69" s="40" t="s">
        <v>221</v>
      </c>
      <c r="E69" s="40"/>
      <c r="F69" s="40"/>
      <c r="G69" s="40"/>
      <c r="H69" s="41" t="s">
        <v>242</v>
      </c>
      <c r="I69" s="8"/>
      <c r="J69" s="2"/>
      <c r="K69" s="2"/>
    </row>
    <row r="70" spans="1:11" ht="12.75" customHeight="1" x14ac:dyDescent="0.2">
      <c r="A70" s="2"/>
      <c r="B70" s="8"/>
      <c r="C70" s="40" t="s">
        <v>219</v>
      </c>
      <c r="D70" s="40" t="s">
        <v>223</v>
      </c>
      <c r="E70" s="40"/>
      <c r="F70" s="40"/>
      <c r="G70" s="40"/>
      <c r="H70" s="41" t="s">
        <v>243</v>
      </c>
      <c r="I70" s="8"/>
      <c r="J70" s="2"/>
      <c r="K70" s="2"/>
    </row>
    <row r="71" spans="1:11" ht="12.75" customHeight="1" x14ac:dyDescent="0.2">
      <c r="A71" s="2"/>
      <c r="B71" s="8"/>
      <c r="C71" s="40" t="s">
        <v>219</v>
      </c>
      <c r="D71" s="40" t="s">
        <v>225</v>
      </c>
      <c r="E71" s="40"/>
      <c r="F71" s="40"/>
      <c r="G71" s="40"/>
      <c r="H71" s="41" t="s">
        <v>244</v>
      </c>
      <c r="I71" s="8"/>
      <c r="J71" s="2"/>
      <c r="K71" s="2"/>
    </row>
    <row r="72" spans="1:11" ht="12.75" customHeight="1" x14ac:dyDescent="0.2">
      <c r="A72" s="2"/>
      <c r="B72" s="8"/>
      <c r="C72" s="40"/>
      <c r="D72" s="40"/>
      <c r="E72" s="40"/>
      <c r="F72" s="40"/>
      <c r="G72" s="40"/>
      <c r="H72" s="40"/>
      <c r="I72" s="8"/>
      <c r="J72" s="2"/>
      <c r="K72" s="2"/>
    </row>
    <row r="73" spans="1:11" ht="12.75" customHeight="1" x14ac:dyDescent="0.2">
      <c r="A73" s="2"/>
      <c r="B73" s="8"/>
      <c r="C73" s="40" t="s">
        <v>221</v>
      </c>
      <c r="D73" s="40" t="s">
        <v>223</v>
      </c>
      <c r="E73" s="40"/>
      <c r="F73" s="40"/>
      <c r="G73" s="40"/>
      <c r="H73" s="41" t="s">
        <v>245</v>
      </c>
      <c r="I73" s="8"/>
      <c r="J73" s="2"/>
      <c r="K73" s="2"/>
    </row>
    <row r="74" spans="1:11" ht="12.75" customHeight="1" x14ac:dyDescent="0.2">
      <c r="A74" s="2"/>
      <c r="B74" s="8"/>
      <c r="C74" s="40" t="s">
        <v>221</v>
      </c>
      <c r="D74" s="40" t="s">
        <v>225</v>
      </c>
      <c r="E74" s="40"/>
      <c r="F74" s="40"/>
      <c r="G74" s="40"/>
      <c r="H74" s="41" t="s">
        <v>246</v>
      </c>
      <c r="I74" s="8"/>
      <c r="J74" s="2"/>
      <c r="K74" s="2"/>
    </row>
    <row r="75" spans="1:11" ht="12.75" customHeight="1" x14ac:dyDescent="0.2">
      <c r="A75" s="2"/>
      <c r="B75" s="8"/>
      <c r="C75" s="40"/>
      <c r="D75" s="40"/>
      <c r="E75" s="40"/>
      <c r="F75" s="40"/>
      <c r="G75" s="40"/>
      <c r="H75" s="40"/>
      <c r="I75" s="8"/>
      <c r="J75" s="2"/>
      <c r="K75" s="2"/>
    </row>
    <row r="76" spans="1:11" ht="12.75" customHeight="1" x14ac:dyDescent="0.2">
      <c r="A76" s="2"/>
      <c r="B76" s="8"/>
      <c r="C76" s="40" t="s">
        <v>223</v>
      </c>
      <c r="D76" s="40" t="s">
        <v>225</v>
      </c>
      <c r="E76" s="40"/>
      <c r="F76" s="40"/>
      <c r="G76" s="40"/>
      <c r="H76" s="41" t="s">
        <v>247</v>
      </c>
      <c r="I76" s="8"/>
      <c r="J76" s="2"/>
      <c r="K76" s="2"/>
    </row>
    <row r="77" spans="1:11" ht="12.75" customHeight="1" x14ac:dyDescent="0.2">
      <c r="A77" s="2"/>
      <c r="B77" s="8"/>
      <c r="C77" s="8"/>
      <c r="D77" s="8"/>
      <c r="E77" s="8"/>
      <c r="F77" s="8"/>
      <c r="G77" s="8"/>
      <c r="H77" s="8"/>
      <c r="I77" s="8"/>
      <c r="J77" s="2"/>
      <c r="K77" s="2"/>
    </row>
    <row r="78" spans="1:11" ht="12.75" customHeight="1" x14ac:dyDescent="0.2">
      <c r="A78" s="2"/>
      <c r="B78" s="8"/>
      <c r="C78" s="8" t="s">
        <v>248</v>
      </c>
      <c r="D78" s="8"/>
      <c r="E78" s="8"/>
      <c r="F78" s="8"/>
      <c r="G78" s="8"/>
      <c r="H78" s="8"/>
      <c r="I78" s="8"/>
      <c r="J78" s="2"/>
      <c r="K78" s="2"/>
    </row>
    <row r="79" spans="1:11" ht="12.75" customHeight="1" x14ac:dyDescent="0.2">
      <c r="A79" s="2"/>
      <c r="B79" s="8"/>
      <c r="C79" s="8"/>
      <c r="D79" s="8"/>
      <c r="E79" s="8"/>
      <c r="F79" s="8"/>
      <c r="G79" s="8"/>
      <c r="H79" s="8"/>
      <c r="I79" s="8"/>
      <c r="J79" s="2"/>
      <c r="K79" s="2"/>
    </row>
    <row r="80" spans="1:11" ht="12.75" customHeight="1" x14ac:dyDescent="0.2">
      <c r="A80" s="2"/>
      <c r="B80" s="2"/>
      <c r="C80" s="2"/>
      <c r="D80" s="2"/>
      <c r="E80" s="2"/>
      <c r="F80" s="2"/>
      <c r="G80" s="2"/>
      <c r="H80" s="2"/>
      <c r="I80" s="2"/>
      <c r="J80" s="2"/>
      <c r="K80" s="2"/>
    </row>
    <row r="81" spans="1:4" ht="12.75" customHeight="1" x14ac:dyDescent="0.2">
      <c r="A81" s="2"/>
      <c r="B81" s="2"/>
      <c r="C81" s="2"/>
      <c r="D81" s="2"/>
    </row>
    <row r="82" spans="1:4" ht="12.75" customHeight="1" x14ac:dyDescent="0.2">
      <c r="A82" s="2"/>
      <c r="B82" s="2" t="s">
        <v>433</v>
      </c>
      <c r="C82" s="2"/>
      <c r="D82" s="2"/>
    </row>
    <row r="83" spans="1:4" ht="12.75" customHeight="1" x14ac:dyDescent="0.2">
      <c r="A83" s="2"/>
      <c r="B83" s="62" t="s">
        <v>81</v>
      </c>
      <c r="D83" s="2"/>
    </row>
    <row r="84" spans="1:4" ht="12.75" customHeight="1" x14ac:dyDescent="0.2">
      <c r="A84" s="2"/>
      <c r="B84" s="62" t="s">
        <v>426</v>
      </c>
      <c r="D84" s="2"/>
    </row>
    <row r="85" spans="1:4" ht="12.75" customHeight="1" x14ac:dyDescent="0.2">
      <c r="A85" s="2"/>
      <c r="B85" s="62" t="s">
        <v>434</v>
      </c>
      <c r="D85" s="2"/>
    </row>
    <row r="86" spans="1:4" ht="12.75" customHeight="1" x14ac:dyDescent="0.2">
      <c r="A86" s="2"/>
      <c r="B86" s="62" t="s">
        <v>435</v>
      </c>
      <c r="D86" s="2"/>
    </row>
    <row r="87" spans="1:4" ht="12.75" customHeight="1" x14ac:dyDescent="0.2">
      <c r="A87" s="2"/>
      <c r="B87" s="62" t="s">
        <v>436</v>
      </c>
      <c r="D87" s="2"/>
    </row>
    <row r="88" spans="1:4" ht="12.75" customHeight="1" x14ac:dyDescent="0.2">
      <c r="A88" s="2"/>
      <c r="B88" s="62" t="s">
        <v>429</v>
      </c>
      <c r="D88" s="2"/>
    </row>
    <row r="89" spans="1:4" ht="12.75" customHeight="1" x14ac:dyDescent="0.2">
      <c r="A89" s="2"/>
      <c r="B89" s="62" t="s">
        <v>437</v>
      </c>
      <c r="D89" s="2"/>
    </row>
    <row r="90" spans="1:4" ht="12.75" customHeight="1" x14ac:dyDescent="0.2">
      <c r="A90" s="2"/>
      <c r="B90" s="62" t="s">
        <v>438</v>
      </c>
      <c r="D90" s="2"/>
    </row>
    <row r="91" spans="1:4" ht="12.75" customHeight="1" x14ac:dyDescent="0.2">
      <c r="A91" s="2"/>
      <c r="B91" s="62" t="s">
        <v>428</v>
      </c>
      <c r="D91" s="2"/>
    </row>
    <row r="92" spans="1:4" ht="12.75" customHeight="1" x14ac:dyDescent="0.2">
      <c r="A92" s="2"/>
      <c r="B92" s="62" t="s">
        <v>439</v>
      </c>
      <c r="D92" s="2"/>
    </row>
    <row r="93" spans="1:4" ht="12.75" customHeight="1" x14ac:dyDescent="0.2">
      <c r="A93" s="2"/>
      <c r="B93" s="62" t="s">
        <v>440</v>
      </c>
      <c r="D93" s="2"/>
    </row>
    <row r="94" spans="1:4" ht="12.75" customHeight="1" x14ac:dyDescent="0.2">
      <c r="A94" s="2"/>
      <c r="B94" s="62" t="s">
        <v>441</v>
      </c>
      <c r="D94" s="2"/>
    </row>
    <row r="95" spans="1:4" ht="12.75" customHeight="1" x14ac:dyDescent="0.2">
      <c r="A95" s="2"/>
      <c r="B95" s="62" t="s">
        <v>430</v>
      </c>
      <c r="D95" s="2"/>
    </row>
    <row r="96" spans="1:4" ht="12.75" customHeight="1" x14ac:dyDescent="0.2">
      <c r="A96" s="2"/>
      <c r="B96" s="62" t="s">
        <v>442</v>
      </c>
      <c r="D96" s="2"/>
    </row>
    <row r="97" spans="1:4" ht="12.75" customHeight="1" x14ac:dyDescent="0.2">
      <c r="A97" s="2"/>
      <c r="B97" s="62" t="s">
        <v>443</v>
      </c>
      <c r="D97" s="2"/>
    </row>
    <row r="98" spans="1:4" ht="12.75" customHeight="1" x14ac:dyDescent="0.2">
      <c r="A98" s="2"/>
      <c r="B98" s="62" t="s">
        <v>198</v>
      </c>
      <c r="D98" s="2"/>
    </row>
    <row r="99" spans="1:4" ht="12.75" customHeight="1" x14ac:dyDescent="0.2">
      <c r="A99" s="2"/>
      <c r="B99" s="2"/>
      <c r="C99" s="2"/>
      <c r="D99" s="2"/>
    </row>
    <row r="100" spans="1:4" ht="12.75" customHeight="1" x14ac:dyDescent="0.2"/>
    <row r="101" spans="1:4" ht="12.75" customHeight="1" x14ac:dyDescent="0.2"/>
    <row r="102" spans="1:4" ht="12.75" customHeight="1" x14ac:dyDescent="0.2"/>
    <row r="103" spans="1:4" ht="12.75" customHeight="1" x14ac:dyDescent="0.2"/>
    <row r="104" spans="1:4" ht="12.75" customHeight="1" x14ac:dyDescent="0.2"/>
    <row r="105" spans="1:4" ht="12.75" customHeight="1" x14ac:dyDescent="0.2"/>
    <row r="106" spans="1:4" ht="12.75" customHeight="1" x14ac:dyDescent="0.2"/>
    <row r="107" spans="1:4" ht="12.75" customHeight="1" x14ac:dyDescent="0.2"/>
    <row r="108" spans="1:4" ht="12.75" customHeight="1" x14ac:dyDescent="0.2"/>
    <row r="109" spans="1:4" ht="12.75" customHeight="1" x14ac:dyDescent="0.2"/>
    <row r="110" spans="1:4" ht="12.75" customHeight="1" x14ac:dyDescent="0.2"/>
    <row r="111" spans="1:4" ht="12.75" customHeight="1" x14ac:dyDescent="0.2"/>
    <row r="112" spans="1:4"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row r="158" ht="12.75" customHeight="1" x14ac:dyDescent="0.2"/>
    <row r="159" ht="12.75" customHeight="1" x14ac:dyDescent="0.2"/>
    <row r="160"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row r="169" ht="12.75" customHeight="1" x14ac:dyDescent="0.2"/>
    <row r="170" ht="12.75" customHeight="1" x14ac:dyDescent="0.2"/>
    <row r="171" ht="12.75" customHeight="1" x14ac:dyDescent="0.2"/>
    <row r="172" ht="12.75" customHeight="1" x14ac:dyDescent="0.2"/>
    <row r="173" ht="12.75" customHeight="1" x14ac:dyDescent="0.2"/>
    <row r="174" ht="12.75" customHeight="1" x14ac:dyDescent="0.2"/>
    <row r="175" ht="12.75" customHeight="1" x14ac:dyDescent="0.2"/>
    <row r="176"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ht="12.75" customHeight="1" x14ac:dyDescent="0.2"/>
    <row r="194" ht="12.75" customHeight="1" x14ac:dyDescent="0.2"/>
    <row r="195" ht="12.75" customHeight="1" x14ac:dyDescent="0.2"/>
    <row r="196" ht="12.75" customHeight="1" x14ac:dyDescent="0.2"/>
    <row r="197" ht="12.75" customHeight="1" x14ac:dyDescent="0.2"/>
    <row r="198" ht="12.75" customHeight="1" x14ac:dyDescent="0.2"/>
    <row r="199" ht="12.75" customHeight="1" x14ac:dyDescent="0.2"/>
    <row r="200" ht="12.75" customHeight="1" x14ac:dyDescent="0.2"/>
    <row r="201" ht="12.75" customHeight="1" x14ac:dyDescent="0.2"/>
    <row r="202" ht="12.75" customHeight="1" x14ac:dyDescent="0.2"/>
    <row r="203" ht="12.75" customHeight="1" x14ac:dyDescent="0.2"/>
    <row r="204" ht="12.75" customHeight="1" x14ac:dyDescent="0.2"/>
    <row r="205" ht="12.75" customHeight="1" x14ac:dyDescent="0.2"/>
    <row r="206" ht="12.75" customHeight="1" x14ac:dyDescent="0.2"/>
    <row r="207" ht="12.75" customHeight="1" x14ac:dyDescent="0.2"/>
    <row r="208" ht="12.75" customHeight="1" x14ac:dyDescent="0.2"/>
    <row r="209" ht="12.75" customHeight="1" x14ac:dyDescent="0.2"/>
    <row r="210" ht="12.75" customHeight="1" x14ac:dyDescent="0.2"/>
    <row r="211" ht="12.75" customHeight="1" x14ac:dyDescent="0.2"/>
    <row r="212" ht="12.75" customHeight="1" x14ac:dyDescent="0.2"/>
    <row r="213" ht="12.75" customHeight="1" x14ac:dyDescent="0.2"/>
    <row r="214" ht="12.75" customHeight="1" x14ac:dyDescent="0.2"/>
    <row r="215" ht="12.75" customHeight="1" x14ac:dyDescent="0.2"/>
    <row r="216" ht="12.75" customHeight="1" x14ac:dyDescent="0.2"/>
    <row r="217" ht="12.75" customHeight="1" x14ac:dyDescent="0.2"/>
    <row r="218" ht="12.75" customHeight="1" x14ac:dyDescent="0.2"/>
    <row r="219" ht="12.75" customHeight="1" x14ac:dyDescent="0.2"/>
    <row r="220" ht="12.75" customHeight="1" x14ac:dyDescent="0.2"/>
    <row r="221" ht="12.75" customHeight="1" x14ac:dyDescent="0.2"/>
    <row r="222" ht="12.75" customHeight="1" x14ac:dyDescent="0.2"/>
    <row r="223" ht="12.75" customHeight="1" x14ac:dyDescent="0.2"/>
    <row r="224" ht="12.75" customHeight="1" x14ac:dyDescent="0.2"/>
    <row r="225" ht="12.75" customHeight="1" x14ac:dyDescent="0.2"/>
    <row r="226" ht="12.75" customHeight="1" x14ac:dyDescent="0.2"/>
    <row r="227" ht="12.75" customHeight="1" x14ac:dyDescent="0.2"/>
    <row r="228" ht="12.75" customHeight="1" x14ac:dyDescent="0.2"/>
    <row r="229" ht="12.75" customHeight="1" x14ac:dyDescent="0.2"/>
    <row r="230" ht="12.75" customHeight="1" x14ac:dyDescent="0.2"/>
    <row r="231" ht="12.75" customHeight="1" x14ac:dyDescent="0.2"/>
    <row r="232" ht="12.75" customHeight="1" x14ac:dyDescent="0.2"/>
    <row r="233" ht="12.75" customHeight="1" x14ac:dyDescent="0.2"/>
    <row r="234" ht="12.75" customHeight="1" x14ac:dyDescent="0.2"/>
    <row r="235" ht="12.75" customHeight="1" x14ac:dyDescent="0.2"/>
    <row r="236" ht="12.75" customHeight="1" x14ac:dyDescent="0.2"/>
    <row r="237" ht="12.75" customHeight="1" x14ac:dyDescent="0.2"/>
    <row r="238" ht="12.75" customHeight="1" x14ac:dyDescent="0.2"/>
    <row r="239" ht="12.75" customHeight="1" x14ac:dyDescent="0.2"/>
    <row r="240" ht="12.75" customHeight="1" x14ac:dyDescent="0.2"/>
    <row r="241" ht="12.75" customHeight="1" x14ac:dyDescent="0.2"/>
    <row r="242" ht="12.75" customHeight="1" x14ac:dyDescent="0.2"/>
    <row r="243" ht="12.75" customHeight="1" x14ac:dyDescent="0.2"/>
    <row r="244" ht="12.75" customHeight="1" x14ac:dyDescent="0.2"/>
    <row r="245" ht="12.75" customHeight="1" x14ac:dyDescent="0.2"/>
    <row r="246" ht="12.75" customHeight="1" x14ac:dyDescent="0.2"/>
    <row r="247" ht="12.75" customHeight="1" x14ac:dyDescent="0.2"/>
    <row r="248" ht="12.75" customHeight="1" x14ac:dyDescent="0.2"/>
    <row r="249" ht="12.75" customHeight="1" x14ac:dyDescent="0.2"/>
    <row r="250" ht="12.75" customHeight="1" x14ac:dyDescent="0.2"/>
    <row r="251" ht="12.75" customHeight="1" x14ac:dyDescent="0.2"/>
    <row r="252" ht="12.75" customHeight="1" x14ac:dyDescent="0.2"/>
    <row r="253" ht="12.75" customHeight="1" x14ac:dyDescent="0.2"/>
    <row r="254" ht="12.75" customHeight="1" x14ac:dyDescent="0.2"/>
    <row r="255" ht="12.75" customHeight="1" x14ac:dyDescent="0.2"/>
    <row r="256" ht="12.75" customHeight="1" x14ac:dyDescent="0.2"/>
    <row r="257" ht="12.75" customHeight="1" x14ac:dyDescent="0.2"/>
    <row r="258" ht="12.75" customHeight="1" x14ac:dyDescent="0.2"/>
    <row r="259" ht="12.75" customHeight="1" x14ac:dyDescent="0.2"/>
    <row r="260" ht="12.75" customHeight="1" x14ac:dyDescent="0.2"/>
    <row r="261" ht="12.75" customHeight="1" x14ac:dyDescent="0.2"/>
    <row r="262" ht="12.75" customHeight="1" x14ac:dyDescent="0.2"/>
    <row r="263" ht="12.75" customHeight="1" x14ac:dyDescent="0.2"/>
    <row r="264" ht="12.75" customHeight="1" x14ac:dyDescent="0.2"/>
    <row r="265" ht="12.75" customHeight="1" x14ac:dyDescent="0.2"/>
    <row r="266" ht="12.75" customHeight="1" x14ac:dyDescent="0.2"/>
    <row r="267" ht="12.75" customHeight="1" x14ac:dyDescent="0.2"/>
    <row r="268" ht="12.75" customHeight="1" x14ac:dyDescent="0.2"/>
    <row r="269" ht="12.75" customHeight="1" x14ac:dyDescent="0.2"/>
    <row r="270" ht="12.75" customHeight="1" x14ac:dyDescent="0.2"/>
    <row r="271" ht="12.75" customHeight="1" x14ac:dyDescent="0.2"/>
    <row r="272" ht="12.75" customHeight="1" x14ac:dyDescent="0.2"/>
    <row r="273" ht="12.75" customHeight="1" x14ac:dyDescent="0.2"/>
    <row r="274" ht="12.75" customHeight="1" x14ac:dyDescent="0.2"/>
    <row r="275" ht="12.75" customHeight="1" x14ac:dyDescent="0.2"/>
    <row r="276" ht="12.75" customHeight="1" x14ac:dyDescent="0.2"/>
    <row r="277" ht="12.75" customHeight="1" x14ac:dyDescent="0.2"/>
    <row r="278" ht="12.75" customHeight="1" x14ac:dyDescent="0.2"/>
    <row r="279" ht="12.75" customHeight="1" x14ac:dyDescent="0.2"/>
    <row r="280" ht="12.75" customHeight="1" x14ac:dyDescent="0.2"/>
    <row r="281" ht="12.75" customHeight="1" x14ac:dyDescent="0.2"/>
    <row r="282" ht="12.75" customHeight="1" x14ac:dyDescent="0.2"/>
    <row r="283" ht="12.75" customHeight="1" x14ac:dyDescent="0.2"/>
    <row r="284" ht="12.75" customHeight="1" x14ac:dyDescent="0.2"/>
    <row r="285" ht="12.75" customHeight="1" x14ac:dyDescent="0.2"/>
    <row r="286" ht="12.75" customHeight="1" x14ac:dyDescent="0.2"/>
    <row r="287" ht="12.75" customHeight="1" x14ac:dyDescent="0.2"/>
    <row r="288" ht="12.75" customHeight="1" x14ac:dyDescent="0.2"/>
    <row r="289" ht="12.75" customHeight="1" x14ac:dyDescent="0.2"/>
    <row r="290" ht="12.75" customHeight="1" x14ac:dyDescent="0.2"/>
    <row r="291" ht="12.75" customHeight="1" x14ac:dyDescent="0.2"/>
    <row r="292" ht="12.75" customHeight="1" x14ac:dyDescent="0.2"/>
    <row r="293" ht="12.75" customHeight="1" x14ac:dyDescent="0.2"/>
    <row r="294" ht="12.75" customHeight="1" x14ac:dyDescent="0.2"/>
    <row r="295" ht="12.75" customHeight="1" x14ac:dyDescent="0.2"/>
    <row r="296" ht="12.75" customHeight="1" x14ac:dyDescent="0.2"/>
    <row r="297" ht="12.75" customHeight="1" x14ac:dyDescent="0.2"/>
    <row r="298" ht="12.75" customHeight="1" x14ac:dyDescent="0.2"/>
    <row r="299" ht="12.75" customHeight="1" x14ac:dyDescent="0.2"/>
    <row r="300" ht="12.75" customHeight="1" x14ac:dyDescent="0.2"/>
    <row r="301" ht="12.75" customHeight="1" x14ac:dyDescent="0.2"/>
    <row r="302" ht="12.75" customHeight="1" x14ac:dyDescent="0.2"/>
    <row r="303" ht="12.75" customHeight="1" x14ac:dyDescent="0.2"/>
    <row r="304" ht="12.75" customHeight="1" x14ac:dyDescent="0.2"/>
    <row r="305" ht="12.75" customHeight="1" x14ac:dyDescent="0.2"/>
    <row r="306" ht="12.75" customHeight="1" x14ac:dyDescent="0.2"/>
    <row r="307" ht="12.75" customHeight="1" x14ac:dyDescent="0.2"/>
    <row r="308" ht="12.75" customHeight="1" x14ac:dyDescent="0.2"/>
    <row r="309" ht="12.75" customHeight="1" x14ac:dyDescent="0.2"/>
    <row r="310" ht="12.75" customHeight="1" x14ac:dyDescent="0.2"/>
    <row r="311" ht="12.75" customHeight="1" x14ac:dyDescent="0.2"/>
    <row r="312" ht="12.75" customHeight="1" x14ac:dyDescent="0.2"/>
    <row r="313" ht="12.75" customHeight="1" x14ac:dyDescent="0.2"/>
    <row r="314" ht="12.75" customHeight="1" x14ac:dyDescent="0.2"/>
    <row r="315" ht="12.75" customHeight="1" x14ac:dyDescent="0.2"/>
    <row r="316" ht="12.75" customHeight="1" x14ac:dyDescent="0.2"/>
    <row r="317" ht="12.75" customHeight="1" x14ac:dyDescent="0.2"/>
    <row r="318" ht="12.75" customHeight="1" x14ac:dyDescent="0.2"/>
    <row r="319" ht="12.75" customHeight="1" x14ac:dyDescent="0.2"/>
    <row r="320" ht="12.75" customHeight="1" x14ac:dyDescent="0.2"/>
    <row r="321" ht="12.75" customHeight="1" x14ac:dyDescent="0.2"/>
    <row r="322" ht="12.75" customHeight="1" x14ac:dyDescent="0.2"/>
    <row r="323" ht="12.75" customHeight="1" x14ac:dyDescent="0.2"/>
    <row r="324" ht="12.75" customHeight="1" x14ac:dyDescent="0.2"/>
    <row r="325" ht="12.75" customHeight="1" x14ac:dyDescent="0.2"/>
    <row r="326" ht="12.75" customHeight="1" x14ac:dyDescent="0.2"/>
    <row r="327" ht="12.75" customHeight="1" x14ac:dyDescent="0.2"/>
    <row r="328" ht="12.75" customHeight="1" x14ac:dyDescent="0.2"/>
    <row r="329" ht="12.75" customHeight="1" x14ac:dyDescent="0.2"/>
    <row r="330" ht="12.75" customHeight="1" x14ac:dyDescent="0.2"/>
    <row r="331" ht="12.75" customHeight="1" x14ac:dyDescent="0.2"/>
    <row r="332" ht="12.75" customHeight="1" x14ac:dyDescent="0.2"/>
    <row r="333" ht="12.75" customHeight="1" x14ac:dyDescent="0.2"/>
    <row r="334" ht="12.75" customHeight="1" x14ac:dyDescent="0.2"/>
    <row r="335" ht="12.75" customHeight="1" x14ac:dyDescent="0.2"/>
    <row r="336" ht="12.75" customHeight="1" x14ac:dyDescent="0.2"/>
    <row r="337" ht="12.75" customHeight="1" x14ac:dyDescent="0.2"/>
    <row r="338" ht="12.75" customHeight="1" x14ac:dyDescent="0.2"/>
    <row r="339" ht="12.75" customHeight="1" x14ac:dyDescent="0.2"/>
    <row r="340" ht="12.75" customHeight="1" x14ac:dyDescent="0.2"/>
    <row r="341" ht="12.75" customHeight="1" x14ac:dyDescent="0.2"/>
    <row r="342" ht="12.75" customHeight="1" x14ac:dyDescent="0.2"/>
    <row r="343" ht="12.75" customHeight="1" x14ac:dyDescent="0.2"/>
    <row r="344" ht="12.75" customHeight="1" x14ac:dyDescent="0.2"/>
    <row r="345" ht="12.75" customHeight="1" x14ac:dyDescent="0.2"/>
    <row r="346" ht="12.75" customHeight="1" x14ac:dyDescent="0.2"/>
    <row r="347" ht="12.75" customHeight="1" x14ac:dyDescent="0.2"/>
    <row r="348" ht="12.75" customHeight="1" x14ac:dyDescent="0.2"/>
    <row r="349" ht="12.75" customHeight="1" x14ac:dyDescent="0.2"/>
    <row r="350" ht="12.75" customHeight="1" x14ac:dyDescent="0.2"/>
    <row r="351" ht="12.75" customHeight="1" x14ac:dyDescent="0.2"/>
    <row r="352" ht="12.75" customHeight="1" x14ac:dyDescent="0.2"/>
    <row r="353" ht="12.75" customHeight="1" x14ac:dyDescent="0.2"/>
    <row r="354" ht="12.75" customHeight="1" x14ac:dyDescent="0.2"/>
    <row r="355" ht="12.75" customHeight="1" x14ac:dyDescent="0.2"/>
    <row r="356" ht="12.75" customHeight="1" x14ac:dyDescent="0.2"/>
    <row r="357" ht="12.75" customHeight="1" x14ac:dyDescent="0.2"/>
    <row r="358" ht="12.75" customHeight="1" x14ac:dyDescent="0.2"/>
    <row r="359" ht="12.75" customHeight="1" x14ac:dyDescent="0.2"/>
    <row r="360" ht="12.75" customHeight="1" x14ac:dyDescent="0.2"/>
    <row r="361" ht="12.75" customHeight="1" x14ac:dyDescent="0.2"/>
    <row r="362" ht="12.75" customHeight="1" x14ac:dyDescent="0.2"/>
    <row r="363" ht="12.75" customHeight="1" x14ac:dyDescent="0.2"/>
    <row r="364" ht="12.75" customHeight="1" x14ac:dyDescent="0.2"/>
    <row r="365" ht="12.75" customHeight="1" x14ac:dyDescent="0.2"/>
    <row r="366" ht="12.75" customHeight="1" x14ac:dyDescent="0.2"/>
    <row r="367" ht="12.75" customHeight="1" x14ac:dyDescent="0.2"/>
    <row r="368" ht="12.75" customHeight="1" x14ac:dyDescent="0.2"/>
    <row r="369" ht="12.75" customHeight="1" x14ac:dyDescent="0.2"/>
    <row r="370" ht="12.75" customHeight="1" x14ac:dyDescent="0.2"/>
    <row r="371" ht="12.75" customHeight="1" x14ac:dyDescent="0.2"/>
    <row r="372" ht="12.75" customHeight="1" x14ac:dyDescent="0.2"/>
    <row r="373" ht="12.75" customHeight="1" x14ac:dyDescent="0.2"/>
    <row r="374" ht="12.75" customHeight="1" x14ac:dyDescent="0.2"/>
    <row r="375" ht="12.75" customHeight="1" x14ac:dyDescent="0.2"/>
    <row r="376" ht="12.75" customHeight="1" x14ac:dyDescent="0.2"/>
    <row r="377" ht="12.75" customHeight="1" x14ac:dyDescent="0.2"/>
    <row r="378" ht="12.75" customHeight="1" x14ac:dyDescent="0.2"/>
    <row r="379" ht="12.75" customHeight="1" x14ac:dyDescent="0.2"/>
    <row r="380" ht="12.75" customHeight="1" x14ac:dyDescent="0.2"/>
    <row r="381" ht="12.75" customHeight="1" x14ac:dyDescent="0.2"/>
    <row r="382" ht="12.75" customHeight="1" x14ac:dyDescent="0.2"/>
    <row r="383" ht="12.75" customHeight="1" x14ac:dyDescent="0.2"/>
    <row r="384" ht="12.75" customHeight="1" x14ac:dyDescent="0.2"/>
    <row r="385" ht="12.75" customHeight="1" x14ac:dyDescent="0.2"/>
    <row r="386" ht="12.75" customHeight="1" x14ac:dyDescent="0.2"/>
    <row r="387" ht="12.75" customHeight="1" x14ac:dyDescent="0.2"/>
    <row r="388" ht="12.75" customHeight="1" x14ac:dyDescent="0.2"/>
    <row r="389" ht="12.75" customHeight="1" x14ac:dyDescent="0.2"/>
    <row r="390" ht="12.75" customHeight="1" x14ac:dyDescent="0.2"/>
    <row r="391" ht="12.75" customHeight="1" x14ac:dyDescent="0.2"/>
    <row r="392" ht="12.75" customHeight="1" x14ac:dyDescent="0.2"/>
    <row r="393" ht="12.75" customHeight="1" x14ac:dyDescent="0.2"/>
    <row r="394" ht="12.75" customHeight="1" x14ac:dyDescent="0.2"/>
    <row r="395" ht="12.75" customHeight="1" x14ac:dyDescent="0.2"/>
    <row r="396" ht="12.75" customHeight="1" x14ac:dyDescent="0.2"/>
    <row r="397" ht="12.75" customHeight="1" x14ac:dyDescent="0.2"/>
    <row r="398" ht="12.75" customHeight="1" x14ac:dyDescent="0.2"/>
    <row r="399" ht="12.75" customHeight="1" x14ac:dyDescent="0.2"/>
    <row r="400" ht="12.75" customHeight="1" x14ac:dyDescent="0.2"/>
    <row r="401" ht="12.75" customHeight="1" x14ac:dyDescent="0.2"/>
    <row r="402" ht="12.75" customHeight="1" x14ac:dyDescent="0.2"/>
    <row r="403" ht="12.75" customHeight="1" x14ac:dyDescent="0.2"/>
    <row r="404" ht="12.75" customHeight="1" x14ac:dyDescent="0.2"/>
    <row r="405" ht="12.75" customHeight="1" x14ac:dyDescent="0.2"/>
    <row r="406" ht="12.75" customHeight="1" x14ac:dyDescent="0.2"/>
    <row r="407" ht="12.75" customHeight="1" x14ac:dyDescent="0.2"/>
    <row r="408" ht="12.75" customHeight="1" x14ac:dyDescent="0.2"/>
    <row r="409" ht="12.75" customHeight="1" x14ac:dyDescent="0.2"/>
    <row r="410" ht="12.75" customHeight="1" x14ac:dyDescent="0.2"/>
    <row r="411" ht="12.75" customHeight="1" x14ac:dyDescent="0.2"/>
    <row r="412" ht="12.75" customHeight="1" x14ac:dyDescent="0.2"/>
    <row r="413" ht="12.75" customHeight="1" x14ac:dyDescent="0.2"/>
    <row r="414" ht="12.75" customHeight="1" x14ac:dyDescent="0.2"/>
    <row r="415" ht="12.75" customHeight="1" x14ac:dyDescent="0.2"/>
    <row r="416" ht="12.75" customHeight="1" x14ac:dyDescent="0.2"/>
    <row r="417" ht="12.75" customHeight="1" x14ac:dyDescent="0.2"/>
    <row r="418" ht="12.75" customHeight="1" x14ac:dyDescent="0.2"/>
    <row r="419" ht="12.75" customHeight="1" x14ac:dyDescent="0.2"/>
    <row r="420" ht="12.75" customHeight="1" x14ac:dyDescent="0.2"/>
    <row r="421" ht="12.75" customHeight="1" x14ac:dyDescent="0.2"/>
    <row r="422" ht="12.75" customHeight="1" x14ac:dyDescent="0.2"/>
    <row r="423" ht="12.75" customHeight="1" x14ac:dyDescent="0.2"/>
    <row r="424" ht="12.75" customHeight="1" x14ac:dyDescent="0.2"/>
    <row r="425" ht="12.75" customHeight="1" x14ac:dyDescent="0.2"/>
    <row r="426" ht="12.75" customHeight="1" x14ac:dyDescent="0.2"/>
    <row r="427" ht="12.75" customHeight="1" x14ac:dyDescent="0.2"/>
    <row r="428" ht="12.75" customHeight="1" x14ac:dyDescent="0.2"/>
    <row r="429" ht="12.75" customHeight="1" x14ac:dyDescent="0.2"/>
    <row r="430" ht="12.75" customHeight="1" x14ac:dyDescent="0.2"/>
    <row r="431" ht="12.75" customHeight="1" x14ac:dyDescent="0.2"/>
    <row r="432" ht="12.75" customHeight="1" x14ac:dyDescent="0.2"/>
    <row r="433" ht="12.75" customHeight="1" x14ac:dyDescent="0.2"/>
    <row r="434" ht="12.75" customHeight="1" x14ac:dyDescent="0.2"/>
    <row r="435" ht="12.75" customHeight="1" x14ac:dyDescent="0.2"/>
    <row r="436" ht="12.75" customHeight="1" x14ac:dyDescent="0.2"/>
    <row r="437" ht="12.75" customHeight="1" x14ac:dyDescent="0.2"/>
    <row r="438" ht="12.75" customHeight="1" x14ac:dyDescent="0.2"/>
    <row r="439" ht="12.75" customHeight="1" x14ac:dyDescent="0.2"/>
    <row r="440" ht="12.75" customHeight="1" x14ac:dyDescent="0.2"/>
    <row r="441" ht="12.75" customHeight="1" x14ac:dyDescent="0.2"/>
    <row r="442" ht="12.75" customHeight="1" x14ac:dyDescent="0.2"/>
    <row r="443" ht="12.75" customHeight="1" x14ac:dyDescent="0.2"/>
    <row r="444" ht="12.75" customHeight="1" x14ac:dyDescent="0.2"/>
    <row r="445" ht="12.75" customHeight="1" x14ac:dyDescent="0.2"/>
    <row r="446" ht="12.75" customHeight="1" x14ac:dyDescent="0.2"/>
    <row r="447" ht="12.75" customHeight="1" x14ac:dyDescent="0.2"/>
    <row r="448" ht="12.75" customHeight="1" x14ac:dyDescent="0.2"/>
    <row r="449" ht="12.75" customHeight="1" x14ac:dyDescent="0.2"/>
    <row r="450" ht="12.75" customHeight="1" x14ac:dyDescent="0.2"/>
    <row r="451" ht="12.75" customHeight="1" x14ac:dyDescent="0.2"/>
    <row r="452" ht="12.75" customHeight="1" x14ac:dyDescent="0.2"/>
    <row r="453" ht="12.75" customHeight="1" x14ac:dyDescent="0.2"/>
    <row r="454" ht="12.75" customHeight="1" x14ac:dyDescent="0.2"/>
    <row r="455" ht="12.75" customHeight="1" x14ac:dyDescent="0.2"/>
    <row r="456" ht="12.75" customHeight="1" x14ac:dyDescent="0.2"/>
    <row r="457" ht="12.75" customHeight="1" x14ac:dyDescent="0.2"/>
    <row r="458" ht="12.75" customHeight="1" x14ac:dyDescent="0.2"/>
    <row r="459" ht="12.75" customHeight="1" x14ac:dyDescent="0.2"/>
    <row r="460" ht="12.75" customHeight="1" x14ac:dyDescent="0.2"/>
    <row r="461" ht="12.75" customHeight="1" x14ac:dyDescent="0.2"/>
    <row r="462" ht="12.75" customHeight="1" x14ac:dyDescent="0.2"/>
    <row r="463" ht="12.75" customHeight="1" x14ac:dyDescent="0.2"/>
    <row r="464" ht="12.75" customHeight="1" x14ac:dyDescent="0.2"/>
    <row r="465" ht="12.75" customHeight="1" x14ac:dyDescent="0.2"/>
    <row r="466" ht="12.75" customHeight="1" x14ac:dyDescent="0.2"/>
    <row r="467" ht="12.75" customHeight="1" x14ac:dyDescent="0.2"/>
    <row r="468" ht="12.75" customHeight="1" x14ac:dyDescent="0.2"/>
    <row r="469" ht="12.75" customHeight="1" x14ac:dyDescent="0.2"/>
    <row r="470" ht="12.75" customHeight="1" x14ac:dyDescent="0.2"/>
    <row r="471" ht="12.75" customHeight="1" x14ac:dyDescent="0.2"/>
    <row r="472" ht="12.75" customHeight="1" x14ac:dyDescent="0.2"/>
    <row r="473" ht="12.75" customHeight="1" x14ac:dyDescent="0.2"/>
    <row r="474" ht="12.75" customHeight="1" x14ac:dyDescent="0.2"/>
    <row r="475" ht="12.75" customHeight="1" x14ac:dyDescent="0.2"/>
    <row r="476" ht="12.75" customHeight="1" x14ac:dyDescent="0.2"/>
    <row r="477" ht="12.75" customHeight="1" x14ac:dyDescent="0.2"/>
    <row r="478" ht="12.75" customHeight="1" x14ac:dyDescent="0.2"/>
    <row r="479" ht="12.75" customHeight="1" x14ac:dyDescent="0.2"/>
    <row r="480" ht="12.75" customHeight="1" x14ac:dyDescent="0.2"/>
    <row r="481" ht="12.75" customHeight="1" x14ac:dyDescent="0.2"/>
    <row r="482" ht="12.75" customHeight="1" x14ac:dyDescent="0.2"/>
    <row r="483" ht="12.75" customHeight="1" x14ac:dyDescent="0.2"/>
    <row r="484" ht="12.75" customHeight="1" x14ac:dyDescent="0.2"/>
    <row r="485" ht="12.75" customHeight="1" x14ac:dyDescent="0.2"/>
    <row r="486" ht="12.75" customHeight="1" x14ac:dyDescent="0.2"/>
    <row r="487" ht="12.75" customHeight="1" x14ac:dyDescent="0.2"/>
    <row r="488" ht="12.75" customHeight="1" x14ac:dyDescent="0.2"/>
    <row r="489" ht="12.75" customHeight="1" x14ac:dyDescent="0.2"/>
    <row r="490" ht="12.75" customHeight="1" x14ac:dyDescent="0.2"/>
    <row r="491" ht="12.75" customHeight="1" x14ac:dyDescent="0.2"/>
    <row r="492" ht="12.75" customHeight="1" x14ac:dyDescent="0.2"/>
    <row r="493" ht="12.75" customHeight="1" x14ac:dyDescent="0.2"/>
    <row r="494" ht="12.75" customHeight="1" x14ac:dyDescent="0.2"/>
    <row r="495" ht="12.75" customHeight="1" x14ac:dyDescent="0.2"/>
    <row r="496" ht="12.75" customHeight="1" x14ac:dyDescent="0.2"/>
    <row r="497" ht="12.75" customHeight="1" x14ac:dyDescent="0.2"/>
    <row r="498" ht="12.75" customHeight="1" x14ac:dyDescent="0.2"/>
    <row r="499" ht="12.75" customHeight="1" x14ac:dyDescent="0.2"/>
    <row r="500" ht="12.75" customHeight="1" x14ac:dyDescent="0.2"/>
    <row r="501" ht="12.75" customHeight="1" x14ac:dyDescent="0.2"/>
    <row r="502" ht="12.75" customHeight="1" x14ac:dyDescent="0.2"/>
    <row r="503" ht="12.75" customHeight="1" x14ac:dyDescent="0.2"/>
    <row r="504" ht="12.75" customHeight="1" x14ac:dyDescent="0.2"/>
    <row r="505" ht="12.75" customHeight="1" x14ac:dyDescent="0.2"/>
    <row r="506" ht="12.75" customHeight="1" x14ac:dyDescent="0.2"/>
    <row r="507" ht="12.75" customHeight="1" x14ac:dyDescent="0.2"/>
    <row r="508" ht="12.75" customHeight="1" x14ac:dyDescent="0.2"/>
    <row r="509" ht="12.75" customHeight="1" x14ac:dyDescent="0.2"/>
    <row r="510" ht="12.75" customHeight="1" x14ac:dyDescent="0.2"/>
    <row r="511" ht="12.75" customHeight="1" x14ac:dyDescent="0.2"/>
    <row r="512" ht="12.75" customHeight="1" x14ac:dyDescent="0.2"/>
    <row r="513" ht="12.75" customHeight="1" x14ac:dyDescent="0.2"/>
    <row r="514" ht="12.75" customHeight="1" x14ac:dyDescent="0.2"/>
    <row r="515" ht="12.75" customHeight="1" x14ac:dyDescent="0.2"/>
    <row r="516" ht="12.75" customHeight="1" x14ac:dyDescent="0.2"/>
    <row r="517" ht="12.75" customHeight="1" x14ac:dyDescent="0.2"/>
    <row r="518" ht="12.75" customHeight="1" x14ac:dyDescent="0.2"/>
    <row r="519" ht="12.75" customHeight="1" x14ac:dyDescent="0.2"/>
    <row r="520" ht="12.75" customHeight="1" x14ac:dyDescent="0.2"/>
    <row r="521" ht="12.75" customHeight="1" x14ac:dyDescent="0.2"/>
    <row r="522" ht="12.75" customHeight="1" x14ac:dyDescent="0.2"/>
    <row r="523" ht="12.75" customHeight="1" x14ac:dyDescent="0.2"/>
    <row r="524" ht="12.75" customHeight="1" x14ac:dyDescent="0.2"/>
    <row r="525" ht="12.75" customHeight="1" x14ac:dyDescent="0.2"/>
    <row r="526" ht="12.75" customHeight="1" x14ac:dyDescent="0.2"/>
    <row r="527" ht="12.75" customHeight="1" x14ac:dyDescent="0.2"/>
    <row r="528" ht="12.75" customHeight="1" x14ac:dyDescent="0.2"/>
    <row r="529" ht="12.75" customHeight="1" x14ac:dyDescent="0.2"/>
    <row r="530" ht="12.75" customHeight="1" x14ac:dyDescent="0.2"/>
    <row r="531" ht="12.75" customHeight="1" x14ac:dyDescent="0.2"/>
    <row r="532" ht="12.75" customHeight="1" x14ac:dyDescent="0.2"/>
    <row r="533" ht="12.75" customHeight="1" x14ac:dyDescent="0.2"/>
    <row r="534" ht="12.75" customHeight="1" x14ac:dyDescent="0.2"/>
    <row r="535" ht="12.75" customHeight="1" x14ac:dyDescent="0.2"/>
    <row r="536" ht="12.75" customHeight="1" x14ac:dyDescent="0.2"/>
    <row r="537" ht="12.75" customHeight="1" x14ac:dyDescent="0.2"/>
    <row r="538" ht="12.75" customHeight="1" x14ac:dyDescent="0.2"/>
    <row r="539" ht="12.75" customHeight="1" x14ac:dyDescent="0.2"/>
    <row r="540" ht="12.75" customHeight="1" x14ac:dyDescent="0.2"/>
    <row r="541" ht="12.75" customHeight="1" x14ac:dyDescent="0.2"/>
    <row r="542" ht="12.75" customHeight="1" x14ac:dyDescent="0.2"/>
    <row r="543" ht="12.75" customHeight="1" x14ac:dyDescent="0.2"/>
    <row r="544" ht="12.75" customHeight="1" x14ac:dyDescent="0.2"/>
    <row r="545" ht="12.75" customHeight="1" x14ac:dyDescent="0.2"/>
    <row r="546" ht="12.75" customHeight="1" x14ac:dyDescent="0.2"/>
    <row r="547" ht="12.75" customHeight="1" x14ac:dyDescent="0.2"/>
    <row r="548" ht="12.75" customHeight="1" x14ac:dyDescent="0.2"/>
    <row r="549" ht="12.75" customHeight="1" x14ac:dyDescent="0.2"/>
    <row r="550" ht="12.75" customHeight="1" x14ac:dyDescent="0.2"/>
    <row r="551" ht="12.75" customHeight="1" x14ac:dyDescent="0.2"/>
    <row r="552" ht="12.75" customHeight="1" x14ac:dyDescent="0.2"/>
    <row r="553" ht="12.75" customHeight="1" x14ac:dyDescent="0.2"/>
    <row r="554" ht="12.75" customHeight="1" x14ac:dyDescent="0.2"/>
    <row r="555" ht="12.75" customHeight="1" x14ac:dyDescent="0.2"/>
    <row r="556" ht="12.75" customHeight="1" x14ac:dyDescent="0.2"/>
    <row r="557" ht="12.75" customHeight="1" x14ac:dyDescent="0.2"/>
    <row r="558" ht="12.75" customHeight="1" x14ac:dyDescent="0.2"/>
    <row r="559" ht="12.75" customHeight="1" x14ac:dyDescent="0.2"/>
    <row r="560" ht="12.75" customHeight="1" x14ac:dyDescent="0.2"/>
    <row r="561" ht="12.75" customHeight="1" x14ac:dyDescent="0.2"/>
    <row r="562" ht="12.75" customHeight="1" x14ac:dyDescent="0.2"/>
    <row r="563" ht="12.75" customHeight="1" x14ac:dyDescent="0.2"/>
    <row r="564" ht="12.75" customHeight="1" x14ac:dyDescent="0.2"/>
    <row r="565" ht="12.75" customHeight="1" x14ac:dyDescent="0.2"/>
    <row r="566" ht="12.75" customHeight="1" x14ac:dyDescent="0.2"/>
    <row r="567" ht="12.75" customHeight="1" x14ac:dyDescent="0.2"/>
    <row r="568" ht="12.75" customHeight="1" x14ac:dyDescent="0.2"/>
    <row r="569" ht="12.75" customHeight="1" x14ac:dyDescent="0.2"/>
    <row r="570" ht="12.75" customHeight="1" x14ac:dyDescent="0.2"/>
    <row r="571" ht="12.75" customHeight="1" x14ac:dyDescent="0.2"/>
    <row r="572" ht="12.75" customHeight="1" x14ac:dyDescent="0.2"/>
    <row r="573" ht="12.75" customHeight="1" x14ac:dyDescent="0.2"/>
    <row r="574" ht="12.75" customHeight="1" x14ac:dyDescent="0.2"/>
    <row r="575" ht="12.75" customHeight="1" x14ac:dyDescent="0.2"/>
    <row r="576" ht="12.75" customHeight="1" x14ac:dyDescent="0.2"/>
    <row r="577" ht="12.75" customHeight="1" x14ac:dyDescent="0.2"/>
    <row r="578" ht="12.75" customHeight="1" x14ac:dyDescent="0.2"/>
    <row r="579" ht="12.75" customHeight="1" x14ac:dyDescent="0.2"/>
    <row r="580" ht="12.75" customHeight="1" x14ac:dyDescent="0.2"/>
    <row r="581" ht="12.75" customHeight="1" x14ac:dyDescent="0.2"/>
    <row r="582" ht="12.75" customHeight="1" x14ac:dyDescent="0.2"/>
    <row r="583" ht="12.75" customHeight="1" x14ac:dyDescent="0.2"/>
    <row r="584" ht="12.75" customHeight="1" x14ac:dyDescent="0.2"/>
    <row r="585" ht="12.75" customHeight="1" x14ac:dyDescent="0.2"/>
    <row r="586" ht="12.75" customHeight="1" x14ac:dyDescent="0.2"/>
    <row r="587" ht="12.75" customHeight="1" x14ac:dyDescent="0.2"/>
    <row r="588" ht="12.75" customHeight="1" x14ac:dyDescent="0.2"/>
    <row r="589" ht="12.75" customHeight="1" x14ac:dyDescent="0.2"/>
    <row r="590" ht="12.75" customHeight="1" x14ac:dyDescent="0.2"/>
    <row r="591" ht="12.75" customHeight="1" x14ac:dyDescent="0.2"/>
    <row r="592" ht="12.75" customHeight="1" x14ac:dyDescent="0.2"/>
    <row r="593" ht="12.75" customHeight="1" x14ac:dyDescent="0.2"/>
    <row r="594" ht="12.75" customHeight="1" x14ac:dyDescent="0.2"/>
    <row r="595" ht="12.75" customHeight="1" x14ac:dyDescent="0.2"/>
    <row r="596" ht="12.75" customHeight="1" x14ac:dyDescent="0.2"/>
    <row r="597" ht="12.75" customHeight="1" x14ac:dyDescent="0.2"/>
    <row r="598" ht="12.75" customHeight="1" x14ac:dyDescent="0.2"/>
    <row r="599" ht="12.75" customHeight="1" x14ac:dyDescent="0.2"/>
    <row r="600" ht="12.75" customHeight="1" x14ac:dyDescent="0.2"/>
    <row r="601" ht="12.75" customHeight="1" x14ac:dyDescent="0.2"/>
    <row r="602" ht="12.75" customHeight="1" x14ac:dyDescent="0.2"/>
    <row r="603" ht="12.75" customHeight="1" x14ac:dyDescent="0.2"/>
    <row r="604" ht="12.75" customHeight="1" x14ac:dyDescent="0.2"/>
    <row r="605" ht="12.75" customHeight="1" x14ac:dyDescent="0.2"/>
    <row r="606" ht="12.75" customHeight="1" x14ac:dyDescent="0.2"/>
    <row r="607" ht="12.75" customHeight="1" x14ac:dyDescent="0.2"/>
    <row r="608" ht="12.75" customHeight="1" x14ac:dyDescent="0.2"/>
    <row r="609" ht="12.75" customHeight="1" x14ac:dyDescent="0.2"/>
    <row r="610" ht="12.75" customHeight="1" x14ac:dyDescent="0.2"/>
    <row r="611" ht="12.75" customHeight="1" x14ac:dyDescent="0.2"/>
    <row r="612" ht="12.75" customHeight="1" x14ac:dyDescent="0.2"/>
    <row r="613" ht="12.75" customHeight="1" x14ac:dyDescent="0.2"/>
    <row r="614" ht="12.75" customHeight="1" x14ac:dyDescent="0.2"/>
    <row r="615" ht="12.75" customHeight="1" x14ac:dyDescent="0.2"/>
    <row r="616" ht="12.75" customHeight="1" x14ac:dyDescent="0.2"/>
    <row r="617" ht="12.75" customHeight="1" x14ac:dyDescent="0.2"/>
    <row r="618" ht="12.75" customHeight="1" x14ac:dyDescent="0.2"/>
    <row r="619" ht="12.75" customHeight="1" x14ac:dyDescent="0.2"/>
    <row r="620" ht="12.75" customHeight="1" x14ac:dyDescent="0.2"/>
    <row r="621" ht="12.75" customHeight="1" x14ac:dyDescent="0.2"/>
    <row r="622" ht="12.75" customHeight="1" x14ac:dyDescent="0.2"/>
    <row r="623" ht="12.75" customHeight="1" x14ac:dyDescent="0.2"/>
    <row r="624" ht="12.75" customHeight="1" x14ac:dyDescent="0.2"/>
    <row r="625" ht="12.75" customHeight="1" x14ac:dyDescent="0.2"/>
    <row r="626" ht="12.75" customHeight="1" x14ac:dyDescent="0.2"/>
    <row r="627" ht="12.75" customHeight="1" x14ac:dyDescent="0.2"/>
    <row r="628" ht="12.75" customHeight="1" x14ac:dyDescent="0.2"/>
    <row r="629" ht="12.75" customHeight="1" x14ac:dyDescent="0.2"/>
    <row r="630" ht="12.75" customHeight="1" x14ac:dyDescent="0.2"/>
    <row r="631" ht="12.75" customHeight="1" x14ac:dyDescent="0.2"/>
    <row r="632" ht="12.75" customHeight="1" x14ac:dyDescent="0.2"/>
    <row r="633" ht="12.75" customHeight="1" x14ac:dyDescent="0.2"/>
    <row r="634" ht="12.75" customHeight="1" x14ac:dyDescent="0.2"/>
    <row r="635" ht="12.75" customHeight="1" x14ac:dyDescent="0.2"/>
    <row r="636" ht="12.75" customHeight="1" x14ac:dyDescent="0.2"/>
    <row r="637" ht="12.75" customHeight="1" x14ac:dyDescent="0.2"/>
    <row r="638" ht="12.75" customHeight="1" x14ac:dyDescent="0.2"/>
    <row r="639" ht="12.75" customHeight="1" x14ac:dyDescent="0.2"/>
    <row r="640" ht="12.75" customHeight="1" x14ac:dyDescent="0.2"/>
    <row r="641" ht="12.75" customHeight="1" x14ac:dyDescent="0.2"/>
    <row r="642" ht="12.75" customHeight="1" x14ac:dyDescent="0.2"/>
    <row r="643" ht="12.75" customHeight="1" x14ac:dyDescent="0.2"/>
    <row r="644" ht="12.75" customHeight="1" x14ac:dyDescent="0.2"/>
    <row r="645" ht="12.75" customHeight="1" x14ac:dyDescent="0.2"/>
    <row r="646" ht="12.75" customHeight="1" x14ac:dyDescent="0.2"/>
    <row r="647" ht="12.75" customHeight="1" x14ac:dyDescent="0.2"/>
    <row r="648" ht="12.75" customHeight="1" x14ac:dyDescent="0.2"/>
    <row r="649" ht="12.75" customHeight="1" x14ac:dyDescent="0.2"/>
    <row r="650" ht="12.75" customHeight="1" x14ac:dyDescent="0.2"/>
    <row r="651" ht="12.75" customHeight="1" x14ac:dyDescent="0.2"/>
    <row r="652" ht="12.75" customHeight="1" x14ac:dyDescent="0.2"/>
    <row r="653" ht="12.75" customHeight="1" x14ac:dyDescent="0.2"/>
    <row r="654" ht="12.75" customHeight="1" x14ac:dyDescent="0.2"/>
    <row r="655" ht="12.75" customHeight="1" x14ac:dyDescent="0.2"/>
    <row r="656" ht="12.75" customHeight="1" x14ac:dyDescent="0.2"/>
    <row r="657" ht="12.75" customHeight="1" x14ac:dyDescent="0.2"/>
    <row r="658" ht="12.75" customHeight="1" x14ac:dyDescent="0.2"/>
    <row r="659" ht="12.75" customHeight="1" x14ac:dyDescent="0.2"/>
    <row r="660" ht="12.75" customHeight="1" x14ac:dyDescent="0.2"/>
    <row r="661" ht="12.75" customHeight="1" x14ac:dyDescent="0.2"/>
    <row r="662" ht="12.75" customHeight="1" x14ac:dyDescent="0.2"/>
    <row r="663" ht="12.75" customHeight="1" x14ac:dyDescent="0.2"/>
    <row r="664" ht="12.75" customHeight="1" x14ac:dyDescent="0.2"/>
    <row r="665" ht="12.75" customHeight="1" x14ac:dyDescent="0.2"/>
    <row r="666" ht="12.75" customHeight="1" x14ac:dyDescent="0.2"/>
    <row r="667" ht="12.75" customHeight="1" x14ac:dyDescent="0.2"/>
    <row r="668" ht="12.75" customHeight="1" x14ac:dyDescent="0.2"/>
    <row r="669" ht="12.75" customHeight="1" x14ac:dyDescent="0.2"/>
    <row r="670" ht="12.75" customHeight="1" x14ac:dyDescent="0.2"/>
    <row r="671" ht="12.75" customHeight="1" x14ac:dyDescent="0.2"/>
    <row r="672" ht="12.75" customHeight="1" x14ac:dyDescent="0.2"/>
    <row r="673" ht="12.75" customHeight="1" x14ac:dyDescent="0.2"/>
    <row r="674" ht="12.75" customHeight="1" x14ac:dyDescent="0.2"/>
    <row r="675" ht="12.75" customHeight="1" x14ac:dyDescent="0.2"/>
    <row r="676" ht="12.75" customHeight="1" x14ac:dyDescent="0.2"/>
    <row r="677" ht="12.75" customHeight="1" x14ac:dyDescent="0.2"/>
    <row r="678" ht="12.75" customHeight="1" x14ac:dyDescent="0.2"/>
    <row r="679" ht="12.75" customHeight="1" x14ac:dyDescent="0.2"/>
    <row r="680" ht="12.75" customHeight="1" x14ac:dyDescent="0.2"/>
    <row r="681" ht="12.75" customHeight="1" x14ac:dyDescent="0.2"/>
    <row r="682" ht="12.75" customHeight="1" x14ac:dyDescent="0.2"/>
    <row r="683" ht="12.75" customHeight="1" x14ac:dyDescent="0.2"/>
    <row r="684" ht="12.75" customHeight="1" x14ac:dyDescent="0.2"/>
    <row r="685" ht="12.75" customHeight="1" x14ac:dyDescent="0.2"/>
    <row r="686" ht="12.75" customHeight="1" x14ac:dyDescent="0.2"/>
    <row r="687" ht="12.75" customHeight="1" x14ac:dyDescent="0.2"/>
    <row r="688" ht="12.75" customHeight="1" x14ac:dyDescent="0.2"/>
    <row r="689" ht="12.75" customHeight="1" x14ac:dyDescent="0.2"/>
    <row r="690" ht="12.75" customHeight="1" x14ac:dyDescent="0.2"/>
    <row r="691" ht="12.75" customHeight="1" x14ac:dyDescent="0.2"/>
    <row r="692" ht="12.75" customHeight="1" x14ac:dyDescent="0.2"/>
    <row r="693" ht="12.75" customHeight="1" x14ac:dyDescent="0.2"/>
    <row r="694" ht="12.75" customHeight="1" x14ac:dyDescent="0.2"/>
    <row r="695" ht="12.75" customHeight="1" x14ac:dyDescent="0.2"/>
    <row r="696" ht="12.75" customHeight="1" x14ac:dyDescent="0.2"/>
    <row r="697" ht="12.75" customHeight="1" x14ac:dyDescent="0.2"/>
    <row r="698" ht="12.75" customHeight="1" x14ac:dyDescent="0.2"/>
    <row r="699" ht="12.75" customHeight="1" x14ac:dyDescent="0.2"/>
    <row r="700" ht="12.75" customHeight="1" x14ac:dyDescent="0.2"/>
    <row r="701" ht="12.75" customHeight="1" x14ac:dyDescent="0.2"/>
    <row r="702" ht="12.75" customHeight="1" x14ac:dyDescent="0.2"/>
    <row r="703" ht="12.75" customHeight="1" x14ac:dyDescent="0.2"/>
    <row r="704" ht="12.75" customHeight="1" x14ac:dyDescent="0.2"/>
    <row r="705" ht="12.75" customHeight="1" x14ac:dyDescent="0.2"/>
    <row r="706" ht="12.75" customHeight="1" x14ac:dyDescent="0.2"/>
    <row r="707" ht="12.75" customHeight="1" x14ac:dyDescent="0.2"/>
    <row r="708" ht="12.75" customHeight="1" x14ac:dyDescent="0.2"/>
    <row r="709" ht="12.75" customHeight="1" x14ac:dyDescent="0.2"/>
    <row r="710" ht="12.75" customHeight="1" x14ac:dyDescent="0.2"/>
    <row r="711" ht="12.75" customHeight="1" x14ac:dyDescent="0.2"/>
    <row r="712" ht="12.75" customHeight="1" x14ac:dyDescent="0.2"/>
    <row r="713" ht="12.75" customHeight="1" x14ac:dyDescent="0.2"/>
    <row r="714" ht="12.75" customHeight="1" x14ac:dyDescent="0.2"/>
    <row r="715" ht="12.75" customHeight="1" x14ac:dyDescent="0.2"/>
    <row r="716" ht="12.75" customHeight="1" x14ac:dyDescent="0.2"/>
    <row r="717" ht="12.75" customHeight="1" x14ac:dyDescent="0.2"/>
    <row r="718" ht="12.75" customHeight="1" x14ac:dyDescent="0.2"/>
    <row r="719" ht="12.75" customHeight="1" x14ac:dyDescent="0.2"/>
    <row r="720" ht="12.75" customHeight="1" x14ac:dyDescent="0.2"/>
    <row r="721" ht="12.75" customHeight="1" x14ac:dyDescent="0.2"/>
    <row r="722" ht="12.75" customHeight="1" x14ac:dyDescent="0.2"/>
    <row r="723" ht="12.75" customHeight="1" x14ac:dyDescent="0.2"/>
    <row r="724" ht="12.75" customHeight="1" x14ac:dyDescent="0.2"/>
    <row r="725" ht="12.75" customHeight="1" x14ac:dyDescent="0.2"/>
    <row r="726" ht="12.75" customHeight="1" x14ac:dyDescent="0.2"/>
    <row r="727" ht="12.75" customHeight="1" x14ac:dyDescent="0.2"/>
    <row r="728" ht="12.75" customHeight="1" x14ac:dyDescent="0.2"/>
    <row r="729" ht="12.75" customHeight="1" x14ac:dyDescent="0.2"/>
    <row r="730" ht="12.75" customHeight="1" x14ac:dyDescent="0.2"/>
    <row r="731" ht="12.75" customHeight="1" x14ac:dyDescent="0.2"/>
    <row r="732" ht="12.75" customHeight="1" x14ac:dyDescent="0.2"/>
    <row r="733" ht="12.75" customHeight="1" x14ac:dyDescent="0.2"/>
    <row r="734" ht="12.75" customHeight="1" x14ac:dyDescent="0.2"/>
    <row r="735" ht="12.75" customHeight="1" x14ac:dyDescent="0.2"/>
    <row r="736" ht="12.75" customHeight="1" x14ac:dyDescent="0.2"/>
    <row r="737" ht="12.75" customHeight="1" x14ac:dyDescent="0.2"/>
    <row r="738" ht="12.75" customHeight="1" x14ac:dyDescent="0.2"/>
    <row r="739" ht="12.75" customHeight="1" x14ac:dyDescent="0.2"/>
    <row r="740" ht="12.75" customHeight="1" x14ac:dyDescent="0.2"/>
    <row r="741" ht="12.75" customHeight="1" x14ac:dyDescent="0.2"/>
    <row r="742" ht="12.75" customHeight="1" x14ac:dyDescent="0.2"/>
    <row r="743" ht="12.75" customHeight="1" x14ac:dyDescent="0.2"/>
    <row r="744" ht="12.75" customHeight="1" x14ac:dyDescent="0.2"/>
    <row r="745" ht="12.75" customHeight="1" x14ac:dyDescent="0.2"/>
    <row r="746" ht="12.75" customHeight="1" x14ac:dyDescent="0.2"/>
    <row r="747" ht="12.75" customHeight="1" x14ac:dyDescent="0.2"/>
    <row r="748" ht="12.75" customHeight="1" x14ac:dyDescent="0.2"/>
    <row r="749" ht="12.75" customHeight="1" x14ac:dyDescent="0.2"/>
    <row r="750" ht="12.75" customHeight="1" x14ac:dyDescent="0.2"/>
    <row r="751" ht="12.75" customHeight="1" x14ac:dyDescent="0.2"/>
    <row r="752" ht="12.75" customHeight="1" x14ac:dyDescent="0.2"/>
    <row r="753" ht="12.75" customHeight="1" x14ac:dyDescent="0.2"/>
    <row r="754" ht="12.75" customHeight="1" x14ac:dyDescent="0.2"/>
    <row r="755" ht="12.75" customHeight="1" x14ac:dyDescent="0.2"/>
    <row r="756" ht="12.75" customHeight="1" x14ac:dyDescent="0.2"/>
    <row r="757" ht="12.75" customHeight="1" x14ac:dyDescent="0.2"/>
    <row r="758" ht="12.75" customHeight="1" x14ac:dyDescent="0.2"/>
    <row r="759" ht="12.75" customHeight="1" x14ac:dyDescent="0.2"/>
    <row r="760" ht="12.75" customHeight="1" x14ac:dyDescent="0.2"/>
    <row r="761" ht="12.75" customHeight="1" x14ac:dyDescent="0.2"/>
    <row r="762" ht="12.75" customHeight="1" x14ac:dyDescent="0.2"/>
    <row r="763" ht="12.75" customHeight="1" x14ac:dyDescent="0.2"/>
    <row r="764" ht="12.75" customHeight="1" x14ac:dyDescent="0.2"/>
    <row r="765" ht="12.75" customHeight="1" x14ac:dyDescent="0.2"/>
    <row r="766" ht="12.75" customHeight="1" x14ac:dyDescent="0.2"/>
    <row r="767" ht="12.75" customHeight="1" x14ac:dyDescent="0.2"/>
    <row r="768" ht="12.75" customHeight="1" x14ac:dyDescent="0.2"/>
    <row r="769" ht="12.75" customHeight="1" x14ac:dyDescent="0.2"/>
    <row r="770" ht="12.75" customHeight="1" x14ac:dyDescent="0.2"/>
    <row r="771" ht="12.75" customHeight="1" x14ac:dyDescent="0.2"/>
    <row r="772" ht="12.75" customHeight="1" x14ac:dyDescent="0.2"/>
    <row r="773" ht="12.75" customHeight="1" x14ac:dyDescent="0.2"/>
    <row r="774" ht="12.75" customHeight="1" x14ac:dyDescent="0.2"/>
    <row r="775" ht="12.75" customHeight="1" x14ac:dyDescent="0.2"/>
    <row r="776" ht="12.75" customHeight="1" x14ac:dyDescent="0.2"/>
    <row r="777" ht="12.75" customHeight="1" x14ac:dyDescent="0.2"/>
    <row r="778" ht="12.75" customHeight="1" x14ac:dyDescent="0.2"/>
    <row r="779" ht="12.75" customHeight="1" x14ac:dyDescent="0.2"/>
    <row r="780" ht="12.75" customHeight="1" x14ac:dyDescent="0.2"/>
    <row r="781" ht="12.75" customHeight="1" x14ac:dyDescent="0.2"/>
    <row r="782" ht="12.75" customHeight="1" x14ac:dyDescent="0.2"/>
    <row r="783" ht="12.75" customHeight="1" x14ac:dyDescent="0.2"/>
    <row r="784" ht="12.75" customHeight="1" x14ac:dyDescent="0.2"/>
    <row r="785" ht="12.75" customHeight="1" x14ac:dyDescent="0.2"/>
    <row r="786" ht="12.75" customHeight="1" x14ac:dyDescent="0.2"/>
    <row r="787" ht="12.75" customHeight="1" x14ac:dyDescent="0.2"/>
    <row r="788" ht="12.75" customHeight="1" x14ac:dyDescent="0.2"/>
    <row r="789" ht="12.75" customHeight="1" x14ac:dyDescent="0.2"/>
    <row r="790" ht="12.75" customHeight="1" x14ac:dyDescent="0.2"/>
    <row r="791" ht="12.75" customHeight="1" x14ac:dyDescent="0.2"/>
    <row r="792" ht="12.75" customHeight="1" x14ac:dyDescent="0.2"/>
    <row r="793" ht="12.75" customHeight="1" x14ac:dyDescent="0.2"/>
    <row r="794" ht="12.75" customHeight="1" x14ac:dyDescent="0.2"/>
    <row r="795" ht="12.75" customHeight="1" x14ac:dyDescent="0.2"/>
    <row r="796" ht="12.75" customHeight="1" x14ac:dyDescent="0.2"/>
    <row r="797" ht="12.75" customHeight="1" x14ac:dyDescent="0.2"/>
    <row r="798" ht="12.75" customHeight="1" x14ac:dyDescent="0.2"/>
    <row r="799" ht="12.75" customHeight="1" x14ac:dyDescent="0.2"/>
    <row r="800" ht="12.75" customHeight="1" x14ac:dyDescent="0.2"/>
    <row r="801" ht="12.75" customHeight="1" x14ac:dyDescent="0.2"/>
    <row r="802" ht="12.75" customHeight="1" x14ac:dyDescent="0.2"/>
    <row r="803" ht="12.75" customHeight="1" x14ac:dyDescent="0.2"/>
    <row r="804" ht="12.75" customHeight="1" x14ac:dyDescent="0.2"/>
    <row r="805" ht="12.75" customHeight="1" x14ac:dyDescent="0.2"/>
    <row r="806" ht="12.75" customHeight="1" x14ac:dyDescent="0.2"/>
    <row r="807" ht="12.75" customHeight="1" x14ac:dyDescent="0.2"/>
    <row r="808" ht="12.75" customHeight="1" x14ac:dyDescent="0.2"/>
    <row r="809" ht="12.75" customHeight="1" x14ac:dyDescent="0.2"/>
    <row r="810" ht="12.75" customHeight="1" x14ac:dyDescent="0.2"/>
    <row r="811" ht="12.75" customHeight="1" x14ac:dyDescent="0.2"/>
    <row r="812" ht="12.75" customHeight="1" x14ac:dyDescent="0.2"/>
    <row r="813" ht="12.75" customHeight="1" x14ac:dyDescent="0.2"/>
    <row r="814" ht="12.75" customHeight="1" x14ac:dyDescent="0.2"/>
    <row r="815" ht="12.75" customHeight="1" x14ac:dyDescent="0.2"/>
    <row r="816" ht="12.75" customHeight="1" x14ac:dyDescent="0.2"/>
    <row r="817" ht="12.75" customHeight="1" x14ac:dyDescent="0.2"/>
    <row r="818" ht="12.75" customHeight="1" x14ac:dyDescent="0.2"/>
    <row r="819" ht="12.75" customHeight="1" x14ac:dyDescent="0.2"/>
    <row r="820" ht="12.75" customHeight="1" x14ac:dyDescent="0.2"/>
    <row r="821" ht="12.75" customHeight="1" x14ac:dyDescent="0.2"/>
    <row r="822" ht="12.75" customHeight="1" x14ac:dyDescent="0.2"/>
    <row r="823" ht="12.75" customHeight="1" x14ac:dyDescent="0.2"/>
    <row r="824" ht="12.75" customHeight="1" x14ac:dyDescent="0.2"/>
    <row r="825" ht="12.75" customHeight="1" x14ac:dyDescent="0.2"/>
    <row r="826" ht="12.75" customHeight="1" x14ac:dyDescent="0.2"/>
    <row r="827" ht="12.75" customHeight="1" x14ac:dyDescent="0.2"/>
    <row r="828" ht="12.75" customHeight="1" x14ac:dyDescent="0.2"/>
    <row r="829" ht="12.75" customHeight="1" x14ac:dyDescent="0.2"/>
    <row r="830" ht="12.75" customHeight="1" x14ac:dyDescent="0.2"/>
    <row r="831" ht="12.75" customHeight="1" x14ac:dyDescent="0.2"/>
    <row r="832" ht="12.75" customHeight="1" x14ac:dyDescent="0.2"/>
    <row r="833" ht="12.75" customHeight="1" x14ac:dyDescent="0.2"/>
    <row r="834" ht="12.75" customHeight="1" x14ac:dyDescent="0.2"/>
    <row r="835" ht="12.75" customHeight="1" x14ac:dyDescent="0.2"/>
    <row r="836" ht="12.75" customHeight="1" x14ac:dyDescent="0.2"/>
    <row r="837" ht="12.75" customHeight="1" x14ac:dyDescent="0.2"/>
    <row r="838" ht="12.75" customHeight="1" x14ac:dyDescent="0.2"/>
    <row r="839" ht="12.75" customHeight="1" x14ac:dyDescent="0.2"/>
    <row r="840" ht="12.75" customHeight="1" x14ac:dyDescent="0.2"/>
    <row r="841" ht="12.75" customHeight="1" x14ac:dyDescent="0.2"/>
    <row r="842" ht="12.75" customHeight="1" x14ac:dyDescent="0.2"/>
    <row r="843" ht="12.75" customHeight="1" x14ac:dyDescent="0.2"/>
    <row r="844" ht="12.75" customHeight="1" x14ac:dyDescent="0.2"/>
    <row r="845" ht="12.75" customHeight="1" x14ac:dyDescent="0.2"/>
    <row r="846" ht="12.75" customHeight="1" x14ac:dyDescent="0.2"/>
    <row r="847" ht="12.75" customHeight="1" x14ac:dyDescent="0.2"/>
    <row r="848" ht="12.75" customHeight="1" x14ac:dyDescent="0.2"/>
    <row r="849" ht="12.75" customHeight="1" x14ac:dyDescent="0.2"/>
    <row r="850" ht="12.75" customHeight="1" x14ac:dyDescent="0.2"/>
    <row r="851" ht="12.75" customHeight="1" x14ac:dyDescent="0.2"/>
    <row r="852" ht="12.75" customHeight="1" x14ac:dyDescent="0.2"/>
    <row r="853" ht="12.75" customHeight="1" x14ac:dyDescent="0.2"/>
    <row r="854" ht="12.75" customHeight="1" x14ac:dyDescent="0.2"/>
    <row r="855" ht="12.75" customHeight="1" x14ac:dyDescent="0.2"/>
    <row r="856" ht="12.75" customHeight="1" x14ac:dyDescent="0.2"/>
    <row r="857" ht="12.75" customHeight="1" x14ac:dyDescent="0.2"/>
    <row r="858" ht="12.75" customHeight="1" x14ac:dyDescent="0.2"/>
    <row r="859" ht="12.75" customHeight="1" x14ac:dyDescent="0.2"/>
    <row r="860" ht="12.75" customHeight="1" x14ac:dyDescent="0.2"/>
    <row r="861" ht="12.75" customHeight="1" x14ac:dyDescent="0.2"/>
    <row r="862" ht="12.75" customHeight="1" x14ac:dyDescent="0.2"/>
    <row r="863" ht="12.75" customHeight="1" x14ac:dyDescent="0.2"/>
    <row r="864" ht="12.75" customHeight="1" x14ac:dyDescent="0.2"/>
    <row r="865" ht="12.75" customHeight="1" x14ac:dyDescent="0.2"/>
    <row r="866" ht="12.75" customHeight="1" x14ac:dyDescent="0.2"/>
    <row r="867" ht="12.75" customHeight="1" x14ac:dyDescent="0.2"/>
    <row r="868" ht="12.75" customHeight="1" x14ac:dyDescent="0.2"/>
    <row r="869" ht="12.75" customHeight="1" x14ac:dyDescent="0.2"/>
    <row r="870" ht="12.75" customHeight="1" x14ac:dyDescent="0.2"/>
    <row r="871" ht="12.75" customHeight="1" x14ac:dyDescent="0.2"/>
    <row r="872" ht="12.75" customHeight="1" x14ac:dyDescent="0.2"/>
    <row r="873" ht="12.75" customHeight="1" x14ac:dyDescent="0.2"/>
    <row r="874" ht="12.75" customHeight="1" x14ac:dyDescent="0.2"/>
    <row r="875" ht="12.75" customHeight="1" x14ac:dyDescent="0.2"/>
    <row r="876" ht="12.75" customHeight="1" x14ac:dyDescent="0.2"/>
    <row r="877" ht="12.75" customHeight="1" x14ac:dyDescent="0.2"/>
    <row r="878" ht="12.75" customHeight="1" x14ac:dyDescent="0.2"/>
    <row r="879" ht="12.75" customHeight="1" x14ac:dyDescent="0.2"/>
    <row r="880" ht="12.75" customHeight="1" x14ac:dyDescent="0.2"/>
    <row r="881" ht="12.75" customHeight="1" x14ac:dyDescent="0.2"/>
    <row r="882" ht="12.75" customHeight="1" x14ac:dyDescent="0.2"/>
    <row r="883" ht="12.75" customHeight="1" x14ac:dyDescent="0.2"/>
    <row r="884" ht="12.75" customHeight="1" x14ac:dyDescent="0.2"/>
    <row r="885" ht="12.75" customHeight="1" x14ac:dyDescent="0.2"/>
    <row r="886" ht="12.75" customHeight="1" x14ac:dyDescent="0.2"/>
    <row r="887" ht="12.75" customHeight="1" x14ac:dyDescent="0.2"/>
    <row r="888" ht="12.75" customHeight="1" x14ac:dyDescent="0.2"/>
    <row r="889" ht="12.75" customHeight="1" x14ac:dyDescent="0.2"/>
    <row r="890" ht="12.75" customHeight="1" x14ac:dyDescent="0.2"/>
    <row r="891" ht="12.75" customHeight="1" x14ac:dyDescent="0.2"/>
    <row r="892" ht="12.75" customHeight="1" x14ac:dyDescent="0.2"/>
    <row r="893" ht="12.75" customHeight="1" x14ac:dyDescent="0.2"/>
    <row r="894" ht="12.75" customHeight="1" x14ac:dyDescent="0.2"/>
    <row r="895" ht="12.75" customHeight="1" x14ac:dyDescent="0.2"/>
    <row r="896" ht="12.75" customHeight="1" x14ac:dyDescent="0.2"/>
    <row r="897" ht="12.75" customHeight="1" x14ac:dyDescent="0.2"/>
    <row r="898" ht="12.75" customHeight="1" x14ac:dyDescent="0.2"/>
    <row r="899" ht="12.75" customHeight="1" x14ac:dyDescent="0.2"/>
    <row r="900" ht="12.75" customHeight="1" x14ac:dyDescent="0.2"/>
    <row r="901" ht="12.75" customHeight="1" x14ac:dyDescent="0.2"/>
    <row r="902" ht="12.75" customHeight="1" x14ac:dyDescent="0.2"/>
    <row r="903" ht="12.75" customHeight="1" x14ac:dyDescent="0.2"/>
    <row r="904" ht="12.75" customHeight="1" x14ac:dyDescent="0.2"/>
    <row r="905" ht="12.75" customHeight="1" x14ac:dyDescent="0.2"/>
    <row r="906" ht="12.75" customHeight="1" x14ac:dyDescent="0.2"/>
    <row r="907" ht="12.75" customHeight="1" x14ac:dyDescent="0.2"/>
    <row r="908" ht="12.75" customHeight="1" x14ac:dyDescent="0.2"/>
    <row r="909" ht="12.75" customHeight="1" x14ac:dyDescent="0.2"/>
    <row r="910" ht="12.75" customHeight="1" x14ac:dyDescent="0.2"/>
    <row r="911" ht="12.75" customHeight="1" x14ac:dyDescent="0.2"/>
    <row r="912" ht="12.75" customHeight="1" x14ac:dyDescent="0.2"/>
    <row r="913" ht="12.75" customHeight="1" x14ac:dyDescent="0.2"/>
    <row r="914" ht="12.75" customHeight="1" x14ac:dyDescent="0.2"/>
    <row r="915" ht="12.75" customHeight="1" x14ac:dyDescent="0.2"/>
    <row r="916" ht="12.75" customHeight="1" x14ac:dyDescent="0.2"/>
    <row r="917" ht="12.75" customHeight="1" x14ac:dyDescent="0.2"/>
    <row r="918" ht="12.75" customHeight="1" x14ac:dyDescent="0.2"/>
    <row r="919" ht="12.75" customHeight="1" x14ac:dyDescent="0.2"/>
    <row r="920" ht="12.75" customHeight="1" x14ac:dyDescent="0.2"/>
    <row r="921" ht="12.75" customHeight="1" x14ac:dyDescent="0.2"/>
    <row r="922" ht="12.75" customHeight="1" x14ac:dyDescent="0.2"/>
    <row r="923" ht="12.75" customHeight="1" x14ac:dyDescent="0.2"/>
    <row r="924" ht="12.75" customHeight="1" x14ac:dyDescent="0.2"/>
    <row r="925" ht="12.75" customHeight="1" x14ac:dyDescent="0.2"/>
    <row r="926" ht="12.75" customHeight="1" x14ac:dyDescent="0.2"/>
    <row r="927" ht="12.75" customHeight="1" x14ac:dyDescent="0.2"/>
    <row r="928" ht="12.75" customHeight="1" x14ac:dyDescent="0.2"/>
    <row r="929" ht="12.75" customHeight="1" x14ac:dyDescent="0.2"/>
    <row r="930" ht="12.75" customHeight="1" x14ac:dyDescent="0.2"/>
    <row r="931" ht="12.75" customHeight="1" x14ac:dyDescent="0.2"/>
    <row r="932" ht="12.75" customHeight="1" x14ac:dyDescent="0.2"/>
    <row r="933" ht="12.75" customHeight="1" x14ac:dyDescent="0.2"/>
    <row r="934" ht="12.75" customHeight="1" x14ac:dyDescent="0.2"/>
    <row r="935" ht="12.75" customHeight="1" x14ac:dyDescent="0.2"/>
    <row r="936" ht="12.75" customHeight="1" x14ac:dyDescent="0.2"/>
    <row r="937" ht="12.75" customHeight="1" x14ac:dyDescent="0.2"/>
    <row r="938" ht="12.75" customHeight="1" x14ac:dyDescent="0.2"/>
    <row r="939" ht="12.75" customHeight="1" x14ac:dyDescent="0.2"/>
    <row r="940" ht="12.75" customHeight="1" x14ac:dyDescent="0.2"/>
    <row r="941" ht="12.75" customHeight="1" x14ac:dyDescent="0.2"/>
    <row r="942" ht="12.75" customHeight="1" x14ac:dyDescent="0.2"/>
    <row r="943" ht="12.75" customHeight="1" x14ac:dyDescent="0.2"/>
    <row r="944" ht="12.75" customHeight="1" x14ac:dyDescent="0.2"/>
    <row r="945" ht="12.75" customHeight="1" x14ac:dyDescent="0.2"/>
    <row r="946" ht="12.75" customHeight="1" x14ac:dyDescent="0.2"/>
    <row r="947" ht="12.75" customHeight="1" x14ac:dyDescent="0.2"/>
    <row r="948" ht="12.75" customHeight="1" x14ac:dyDescent="0.2"/>
    <row r="949" ht="12.75" customHeight="1" x14ac:dyDescent="0.2"/>
    <row r="950" ht="12.75" customHeight="1" x14ac:dyDescent="0.2"/>
    <row r="951" ht="12.75" customHeight="1" x14ac:dyDescent="0.2"/>
    <row r="952" ht="12.75" customHeight="1" x14ac:dyDescent="0.2"/>
    <row r="953" ht="12.75" customHeight="1" x14ac:dyDescent="0.2"/>
    <row r="954" ht="12.75" customHeight="1" x14ac:dyDescent="0.2"/>
    <row r="955" ht="12.75" customHeight="1" x14ac:dyDescent="0.2"/>
    <row r="956" ht="12.75" customHeight="1" x14ac:dyDescent="0.2"/>
    <row r="957" ht="12.75" customHeight="1" x14ac:dyDescent="0.2"/>
    <row r="958" ht="12.75" customHeight="1" x14ac:dyDescent="0.2"/>
    <row r="959" ht="12.75" customHeight="1" x14ac:dyDescent="0.2"/>
    <row r="960" ht="12.75" customHeight="1" x14ac:dyDescent="0.2"/>
    <row r="961" ht="12.75" customHeight="1" x14ac:dyDescent="0.2"/>
    <row r="962" ht="12.75" customHeight="1" x14ac:dyDescent="0.2"/>
    <row r="963" ht="12.75" customHeight="1" x14ac:dyDescent="0.2"/>
    <row r="964" ht="12.75" customHeight="1" x14ac:dyDescent="0.2"/>
    <row r="965" ht="12.75" customHeight="1" x14ac:dyDescent="0.2"/>
    <row r="966" ht="12.75" customHeight="1" x14ac:dyDescent="0.2"/>
    <row r="967" ht="12.75" customHeight="1" x14ac:dyDescent="0.2"/>
    <row r="968" ht="12.75" customHeight="1" x14ac:dyDescent="0.2"/>
    <row r="969" ht="12.75" customHeight="1" x14ac:dyDescent="0.2"/>
    <row r="970" ht="12.75" customHeight="1" x14ac:dyDescent="0.2"/>
    <row r="971" ht="12.75" customHeight="1" x14ac:dyDescent="0.2"/>
    <row r="972" ht="12.75" customHeight="1" x14ac:dyDescent="0.2"/>
    <row r="973" ht="12.75" customHeight="1" x14ac:dyDescent="0.2"/>
    <row r="974" ht="12.75" customHeight="1" x14ac:dyDescent="0.2"/>
    <row r="975" ht="12.75" customHeight="1" x14ac:dyDescent="0.2"/>
    <row r="976" ht="12.75" customHeight="1" x14ac:dyDescent="0.2"/>
    <row r="977" ht="12.75" customHeight="1" x14ac:dyDescent="0.2"/>
    <row r="978" ht="12.75" customHeight="1" x14ac:dyDescent="0.2"/>
    <row r="979" ht="12.75" customHeight="1" x14ac:dyDescent="0.2"/>
    <row r="980" ht="12.75" customHeight="1" x14ac:dyDescent="0.2"/>
    <row r="981" ht="12.75" customHeight="1" x14ac:dyDescent="0.2"/>
    <row r="982" ht="12.75" customHeight="1" x14ac:dyDescent="0.2"/>
    <row r="983" ht="12.75" customHeight="1" x14ac:dyDescent="0.2"/>
    <row r="984" ht="12.75" customHeight="1" x14ac:dyDescent="0.2"/>
    <row r="985" ht="12.75" customHeight="1" x14ac:dyDescent="0.2"/>
    <row r="986" ht="12.75" customHeight="1" x14ac:dyDescent="0.2"/>
    <row r="987" ht="12.75" customHeight="1" x14ac:dyDescent="0.2"/>
    <row r="988" ht="12.75" customHeight="1" x14ac:dyDescent="0.2"/>
    <row r="989" ht="12.75" customHeight="1" x14ac:dyDescent="0.2"/>
    <row r="990" ht="12.75" customHeight="1" x14ac:dyDescent="0.2"/>
    <row r="991" ht="12.75" customHeight="1" x14ac:dyDescent="0.2"/>
    <row r="992" ht="12.75" customHeight="1" x14ac:dyDescent="0.2"/>
    <row r="993" ht="12.75" customHeight="1" x14ac:dyDescent="0.2"/>
    <row r="994" ht="12.75" customHeight="1" x14ac:dyDescent="0.2"/>
    <row r="995" ht="12.75" customHeight="1" x14ac:dyDescent="0.2"/>
    <row r="996" ht="12.75" customHeight="1" x14ac:dyDescent="0.2"/>
    <row r="997" ht="12.75" customHeight="1" x14ac:dyDescent="0.2"/>
    <row r="998" ht="12.75" customHeight="1" x14ac:dyDescent="0.2"/>
    <row r="999" ht="12.75" customHeight="1" x14ac:dyDescent="0.2"/>
    <row r="1000" ht="12.75" customHeight="1" x14ac:dyDescent="0.2"/>
  </sheetData>
  <conditionalFormatting sqref="D3">
    <cfRule type="notContainsBlanks" dxfId="0" priority="1">
      <formula>LEN(TRIM(D3))&gt;0</formula>
    </cfRule>
  </conditionalFormatting>
  <dataValidations count="3">
    <dataValidation type="list" allowBlank="1" showErrorMessage="1" sqref="E9:E37" xr:uid="{00000000-0002-0000-2100-000000000000}">
      <formula1>"_,Leeg,Restafval,E-Waste,Metaal,Restafval + Metaal,Restafval + E-Waste,E-Waste + Metaal,Restafval + E-Waste + Metaal"</formula1>
    </dataValidation>
    <dataValidation type="list" allowBlank="1" showErrorMessage="1" sqref="D8:D37" xr:uid="{00000000-0002-0000-2100-000001000000}">
      <formula1>$B$83:$B$98</formula1>
    </dataValidation>
    <dataValidation type="list" allowBlank="1" showErrorMessage="1" sqref="G9:G37" xr:uid="{00000000-0002-0000-2100-000002000000}">
      <formula1>"_,Geen brandstof,Diesel,Benzine,LPG,CNG/LNG,Waterstof,Elektrisch"</formula1>
    </dataValidation>
  </dataValidations>
  <pageMargins left="0.78749999999999998" right="0.78749999999999998" top="1.0249999999999999" bottom="1.0249999999999999" header="0" footer="0"/>
  <pageSetup paperSize="9" orientation="portrait"/>
  <headerFooter>
    <oddHeader>&amp;C&amp;A</oddHeader>
    <oddFooter>&amp;CPage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S87"/>
  <sheetViews>
    <sheetView workbookViewId="0"/>
  </sheetViews>
  <sheetFormatPr defaultColWidth="14.42578125" defaultRowHeight="15" customHeight="1" x14ac:dyDescent="0.2"/>
  <cols>
    <col min="16" max="16" width="24.42578125" customWidth="1"/>
  </cols>
  <sheetData>
    <row r="1" spans="1:19" ht="15" customHeight="1" x14ac:dyDescent="0.2">
      <c r="A1" s="2"/>
      <c r="B1" s="2"/>
      <c r="C1" s="2"/>
      <c r="D1" s="2"/>
      <c r="E1" s="2"/>
      <c r="F1" s="2"/>
      <c r="G1" s="2"/>
      <c r="H1" s="2"/>
      <c r="I1" s="2"/>
      <c r="J1" s="2"/>
      <c r="K1" s="2"/>
      <c r="L1" s="2"/>
      <c r="M1" s="2"/>
      <c r="N1" s="2"/>
      <c r="O1" s="2"/>
      <c r="P1" s="2"/>
      <c r="Q1" s="2"/>
      <c r="R1" s="2"/>
      <c r="S1" s="2"/>
    </row>
    <row r="2" spans="1:19" ht="15" customHeight="1" x14ac:dyDescent="0.2">
      <c r="A2" s="2"/>
      <c r="B2" s="8"/>
      <c r="C2" s="7" t="s">
        <v>380</v>
      </c>
      <c r="D2" s="8"/>
      <c r="E2" s="8"/>
      <c r="F2" s="8"/>
      <c r="G2" s="8"/>
      <c r="H2" s="8"/>
      <c r="I2" s="8"/>
      <c r="J2" s="8"/>
      <c r="K2" s="8"/>
      <c r="L2" s="8"/>
      <c r="M2" s="8"/>
      <c r="N2" s="8"/>
      <c r="O2" s="8"/>
      <c r="P2" s="8"/>
      <c r="Q2" s="8"/>
      <c r="R2" s="2"/>
      <c r="S2" s="2"/>
    </row>
    <row r="3" spans="1:19" ht="15" customHeight="1" x14ac:dyDescent="0.2">
      <c r="A3" s="2"/>
      <c r="B3" s="8"/>
      <c r="C3" s="8"/>
      <c r="D3" s="8"/>
      <c r="E3" s="8"/>
      <c r="F3" s="8"/>
      <c r="G3" s="8"/>
      <c r="H3" s="8"/>
      <c r="I3" s="8"/>
      <c r="J3" s="8"/>
      <c r="K3" s="8"/>
      <c r="L3" s="8"/>
      <c r="M3" s="8"/>
      <c r="N3" s="8"/>
      <c r="O3" s="8"/>
      <c r="P3" s="8"/>
      <c r="Q3" s="8"/>
      <c r="R3" s="2"/>
      <c r="S3" s="2"/>
    </row>
    <row r="4" spans="1:19" ht="15" customHeight="1" x14ac:dyDescent="0.2">
      <c r="A4" s="2"/>
      <c r="B4" s="7" t="s">
        <v>381</v>
      </c>
      <c r="C4" s="39" t="s">
        <v>382</v>
      </c>
      <c r="Q4" s="8"/>
      <c r="R4" s="2"/>
      <c r="S4" s="2"/>
    </row>
    <row r="5" spans="1:19" ht="15" customHeight="1" x14ac:dyDescent="0.2">
      <c r="A5" s="2"/>
      <c r="B5" s="7"/>
      <c r="Q5" s="8"/>
      <c r="R5" s="2"/>
      <c r="S5" s="2"/>
    </row>
    <row r="6" spans="1:19" ht="15" customHeight="1" x14ac:dyDescent="0.2">
      <c r="A6" s="2"/>
      <c r="B6" s="7" t="s">
        <v>383</v>
      </c>
      <c r="C6" s="39" t="s">
        <v>384</v>
      </c>
      <c r="Q6" s="8"/>
      <c r="R6" s="2"/>
      <c r="S6" s="2"/>
    </row>
    <row r="7" spans="1:19" ht="15" customHeight="1" x14ac:dyDescent="0.2">
      <c r="A7" s="2"/>
      <c r="B7" s="7"/>
      <c r="Q7" s="8"/>
      <c r="R7" s="2"/>
      <c r="S7" s="2"/>
    </row>
    <row r="8" spans="1:19" ht="15" customHeight="1" x14ac:dyDescent="0.2">
      <c r="A8" s="2"/>
      <c r="B8" s="7" t="s">
        <v>385</v>
      </c>
      <c r="C8" s="39" t="s">
        <v>386</v>
      </c>
      <c r="Q8" s="8"/>
      <c r="R8" s="2"/>
      <c r="S8" s="2"/>
    </row>
    <row r="9" spans="1:19" ht="15" customHeight="1" x14ac:dyDescent="0.2">
      <c r="A9" s="2"/>
      <c r="B9" s="8"/>
      <c r="C9" s="39" t="s">
        <v>387</v>
      </c>
      <c r="Q9" s="8"/>
      <c r="R9" s="2"/>
      <c r="S9" s="2"/>
    </row>
    <row r="10" spans="1:19" ht="15" customHeight="1" x14ac:dyDescent="0.2">
      <c r="A10" s="2"/>
      <c r="B10" s="8"/>
      <c r="D10" s="39" t="s">
        <v>82</v>
      </c>
      <c r="E10" s="56" t="s">
        <v>388</v>
      </c>
      <c r="Q10" s="8"/>
      <c r="R10" s="2"/>
      <c r="S10" s="2"/>
    </row>
    <row r="11" spans="1:19" ht="15" customHeight="1" x14ac:dyDescent="0.2">
      <c r="A11" s="2"/>
      <c r="B11" s="8"/>
      <c r="D11" s="39" t="s">
        <v>82</v>
      </c>
      <c r="E11" s="57" t="s">
        <v>389</v>
      </c>
      <c r="Q11" s="8"/>
      <c r="R11" s="2"/>
      <c r="S11" s="2"/>
    </row>
    <row r="12" spans="1:19" ht="15" customHeight="1" x14ac:dyDescent="0.2">
      <c r="A12" s="2"/>
      <c r="B12" s="8"/>
      <c r="D12" s="39" t="s">
        <v>390</v>
      </c>
      <c r="E12" s="57" t="s">
        <v>391</v>
      </c>
      <c r="Q12" s="8"/>
      <c r="R12" s="2"/>
      <c r="S12" s="2"/>
    </row>
    <row r="13" spans="1:19" ht="15" customHeight="1" x14ac:dyDescent="0.2">
      <c r="A13" s="2"/>
      <c r="B13" s="8"/>
      <c r="C13" s="8"/>
      <c r="D13" s="8"/>
      <c r="E13" s="33"/>
      <c r="F13" s="8"/>
      <c r="G13" s="8"/>
      <c r="H13" s="8"/>
      <c r="I13" s="8"/>
      <c r="J13" s="8"/>
      <c r="K13" s="8"/>
      <c r="L13" s="8"/>
      <c r="M13" s="8"/>
      <c r="N13" s="8"/>
      <c r="O13" s="8"/>
      <c r="P13" s="8"/>
      <c r="Q13" s="8"/>
      <c r="R13" s="2"/>
      <c r="S13" s="2"/>
    </row>
    <row r="14" spans="1:19" ht="15" customHeight="1" x14ac:dyDescent="0.2">
      <c r="A14" s="2"/>
      <c r="B14" s="8"/>
      <c r="C14" s="8"/>
      <c r="D14" s="8"/>
      <c r="E14" s="33"/>
      <c r="F14" s="8"/>
      <c r="G14" s="8"/>
      <c r="H14" s="8"/>
      <c r="I14" s="8"/>
      <c r="J14" s="8"/>
      <c r="K14" s="8"/>
      <c r="L14" s="8"/>
      <c r="M14" s="8"/>
      <c r="N14" s="8"/>
      <c r="O14" s="8"/>
      <c r="P14" s="8"/>
      <c r="Q14" s="8"/>
      <c r="R14" s="2"/>
      <c r="S14" s="2"/>
    </row>
    <row r="15" spans="1:19" ht="15" customHeight="1" x14ac:dyDescent="0.2">
      <c r="A15" s="2"/>
      <c r="B15" s="7" t="s">
        <v>392</v>
      </c>
      <c r="C15" s="39" t="s">
        <v>393</v>
      </c>
      <c r="E15" s="39"/>
      <c r="Q15" s="8"/>
      <c r="R15" s="2"/>
      <c r="S15" s="2"/>
    </row>
    <row r="16" spans="1:19" ht="15" customHeight="1" x14ac:dyDescent="0.2">
      <c r="A16" s="2"/>
      <c r="B16" s="8"/>
      <c r="E16" s="39"/>
      <c r="Q16" s="8"/>
      <c r="R16" s="2"/>
      <c r="S16" s="2"/>
    </row>
    <row r="17" spans="1:19" ht="15" customHeight="1" x14ac:dyDescent="0.2">
      <c r="A17" s="2"/>
      <c r="B17" s="7" t="s">
        <v>383</v>
      </c>
      <c r="C17" s="39" t="s">
        <v>394</v>
      </c>
      <c r="E17" s="39"/>
      <c r="Q17" s="8"/>
      <c r="R17" s="2"/>
      <c r="S17" s="2"/>
    </row>
    <row r="18" spans="1:19" ht="15" customHeight="1" x14ac:dyDescent="0.2">
      <c r="A18" s="2"/>
      <c r="B18" s="7"/>
      <c r="C18" s="39" t="s">
        <v>395</v>
      </c>
      <c r="E18" s="39"/>
      <c r="Q18" s="8"/>
      <c r="R18" s="2"/>
      <c r="S18" s="2"/>
    </row>
    <row r="19" spans="1:19" ht="15" customHeight="1" x14ac:dyDescent="0.2">
      <c r="A19" s="2"/>
      <c r="B19" s="8"/>
      <c r="E19" s="39"/>
      <c r="Q19" s="8"/>
      <c r="R19" s="2"/>
      <c r="S19" s="2"/>
    </row>
    <row r="20" spans="1:19" ht="15" customHeight="1" x14ac:dyDescent="0.2">
      <c r="A20" s="2"/>
      <c r="B20" s="7" t="s">
        <v>385</v>
      </c>
      <c r="C20" s="39" t="s">
        <v>396</v>
      </c>
      <c r="E20" s="39"/>
      <c r="Q20" s="8"/>
      <c r="R20" s="2"/>
      <c r="S20" s="2"/>
    </row>
    <row r="21" spans="1:19" ht="15" customHeight="1" x14ac:dyDescent="0.2">
      <c r="A21" s="2"/>
      <c r="B21" s="8"/>
      <c r="C21" s="39" t="s">
        <v>387</v>
      </c>
      <c r="E21" s="39"/>
      <c r="Q21" s="8"/>
      <c r="R21" s="2"/>
      <c r="S21" s="2"/>
    </row>
    <row r="22" spans="1:19" ht="15" customHeight="1" x14ac:dyDescent="0.2">
      <c r="A22" s="2"/>
      <c r="B22" s="8"/>
      <c r="D22" s="39" t="s">
        <v>82</v>
      </c>
      <c r="E22" s="56" t="s">
        <v>388</v>
      </c>
      <c r="Q22" s="8"/>
      <c r="R22" s="2"/>
      <c r="S22" s="2"/>
    </row>
    <row r="23" spans="1:19" ht="15" customHeight="1" x14ac:dyDescent="0.2">
      <c r="A23" s="2"/>
      <c r="B23" s="8"/>
      <c r="D23" s="39" t="s">
        <v>82</v>
      </c>
      <c r="E23" s="57" t="s">
        <v>397</v>
      </c>
      <c r="Q23" s="8"/>
      <c r="R23" s="2"/>
      <c r="S23" s="2"/>
    </row>
    <row r="24" spans="1:19" ht="15" customHeight="1" x14ac:dyDescent="0.2">
      <c r="A24" s="2"/>
      <c r="B24" s="8"/>
      <c r="D24" s="39" t="s">
        <v>390</v>
      </c>
      <c r="E24" s="57" t="s">
        <v>398</v>
      </c>
      <c r="Q24" s="8"/>
      <c r="R24" s="2"/>
      <c r="S24" s="2"/>
    </row>
    <row r="25" spans="1:19" ht="15" customHeight="1" x14ac:dyDescent="0.2">
      <c r="A25" s="2"/>
      <c r="B25" s="8"/>
      <c r="C25" s="8"/>
      <c r="D25" s="8"/>
      <c r="E25" s="8"/>
      <c r="F25" s="8"/>
      <c r="G25" s="8"/>
      <c r="H25" s="8"/>
      <c r="I25" s="8"/>
      <c r="J25" s="8"/>
      <c r="K25" s="8"/>
      <c r="L25" s="8"/>
      <c r="M25" s="8"/>
      <c r="N25" s="8"/>
      <c r="O25" s="8"/>
      <c r="P25" s="8"/>
      <c r="Q25" s="8"/>
      <c r="R25" s="2"/>
      <c r="S25" s="2"/>
    </row>
    <row r="26" spans="1:19" ht="15" customHeight="1" x14ac:dyDescent="0.2">
      <c r="A26" s="2"/>
      <c r="B26" s="8"/>
      <c r="C26" s="8"/>
      <c r="D26" s="8"/>
      <c r="E26" s="8"/>
      <c r="F26" s="8"/>
      <c r="G26" s="8"/>
      <c r="H26" s="8"/>
      <c r="I26" s="8"/>
      <c r="J26" s="8"/>
      <c r="K26" s="8"/>
      <c r="L26" s="8"/>
      <c r="M26" s="8"/>
      <c r="N26" s="8"/>
      <c r="O26" s="8"/>
      <c r="P26" s="8"/>
      <c r="Q26" s="8"/>
      <c r="R26" s="2"/>
      <c r="S26" s="2"/>
    </row>
    <row r="27" spans="1:19" ht="15" customHeight="1" x14ac:dyDescent="0.2">
      <c r="A27" s="2"/>
      <c r="B27" s="7" t="s">
        <v>399</v>
      </c>
      <c r="C27" s="58" t="s">
        <v>400</v>
      </c>
      <c r="Q27" s="8"/>
      <c r="R27" s="2"/>
      <c r="S27" s="2"/>
    </row>
    <row r="28" spans="1:19" ht="15" customHeight="1" x14ac:dyDescent="0.2">
      <c r="A28" s="2"/>
      <c r="B28" s="8"/>
      <c r="Q28" s="8"/>
      <c r="R28" s="2"/>
      <c r="S28" s="2"/>
    </row>
    <row r="29" spans="1:19" ht="15" customHeight="1" x14ac:dyDescent="0.2">
      <c r="A29" s="2"/>
      <c r="B29" s="7" t="s">
        <v>383</v>
      </c>
      <c r="C29" s="58" t="s">
        <v>401</v>
      </c>
      <c r="Q29" s="8"/>
      <c r="R29" s="2"/>
      <c r="S29" s="2"/>
    </row>
    <row r="30" spans="1:19" ht="15" customHeight="1" x14ac:dyDescent="0.2">
      <c r="A30" s="2"/>
      <c r="B30" s="7"/>
      <c r="Q30" s="8"/>
      <c r="R30" s="2"/>
      <c r="S30" s="2"/>
    </row>
    <row r="31" spans="1:19" ht="15" customHeight="1" x14ac:dyDescent="0.2">
      <c r="A31" s="2"/>
      <c r="B31" s="8"/>
      <c r="Q31" s="8"/>
      <c r="R31" s="2"/>
      <c r="S31" s="2"/>
    </row>
    <row r="32" spans="1:19" ht="15" customHeight="1" x14ac:dyDescent="0.2">
      <c r="A32" s="2"/>
      <c r="B32" s="7" t="s">
        <v>385</v>
      </c>
      <c r="C32" s="58" t="s">
        <v>402</v>
      </c>
      <c r="Q32" s="8"/>
      <c r="R32" s="2"/>
      <c r="S32" s="2"/>
    </row>
    <row r="33" spans="1:19" ht="15" customHeight="1" x14ac:dyDescent="0.2">
      <c r="A33" s="2"/>
      <c r="B33" s="8"/>
      <c r="C33" s="58" t="s">
        <v>403</v>
      </c>
      <c r="Q33" s="8"/>
      <c r="R33" s="2"/>
      <c r="S33" s="2"/>
    </row>
    <row r="34" spans="1:19" ht="15" customHeight="1" x14ac:dyDescent="0.2">
      <c r="A34" s="2"/>
      <c r="B34" s="8"/>
      <c r="C34" s="58" t="s">
        <v>404</v>
      </c>
      <c r="Q34" s="8"/>
      <c r="R34" s="2"/>
      <c r="S34" s="2"/>
    </row>
    <row r="35" spans="1:19" ht="15" customHeight="1" x14ac:dyDescent="0.2">
      <c r="A35" s="2"/>
      <c r="B35" s="8"/>
      <c r="C35" s="58" t="s">
        <v>405</v>
      </c>
      <c r="Q35" s="8"/>
      <c r="R35" s="2"/>
      <c r="S35" s="2"/>
    </row>
    <row r="36" spans="1:19" ht="15" customHeight="1" x14ac:dyDescent="0.2">
      <c r="A36" s="2"/>
      <c r="B36" s="8"/>
      <c r="Q36" s="8"/>
      <c r="R36" s="2"/>
      <c r="S36" s="2"/>
    </row>
    <row r="37" spans="1:19" ht="15" customHeight="1" x14ac:dyDescent="0.2">
      <c r="A37" s="2"/>
      <c r="B37" s="8"/>
      <c r="C37" s="58" t="s">
        <v>406</v>
      </c>
      <c r="Q37" s="8"/>
      <c r="R37" s="2"/>
      <c r="S37" s="2"/>
    </row>
    <row r="38" spans="1:19" ht="15" customHeight="1" x14ac:dyDescent="0.2">
      <c r="A38" s="2"/>
      <c r="B38" s="8"/>
      <c r="C38" s="58" t="s">
        <v>407</v>
      </c>
      <c r="Q38" s="8"/>
      <c r="R38" s="2"/>
      <c r="S38" s="2"/>
    </row>
    <row r="39" spans="1:19" ht="15" customHeight="1" x14ac:dyDescent="0.2">
      <c r="A39" s="2"/>
      <c r="B39" s="8"/>
      <c r="C39" s="58" t="s">
        <v>408</v>
      </c>
      <c r="Q39" s="8"/>
      <c r="R39" s="2"/>
      <c r="S39" s="2"/>
    </row>
    <row r="40" spans="1:19" ht="12.75" x14ac:dyDescent="0.2">
      <c r="A40" s="2"/>
      <c r="B40" s="8"/>
      <c r="C40" s="58" t="s">
        <v>409</v>
      </c>
      <c r="Q40" s="8"/>
      <c r="R40" s="2"/>
      <c r="S40" s="2"/>
    </row>
    <row r="41" spans="1:19" ht="12.75" x14ac:dyDescent="0.2">
      <c r="A41" s="2"/>
      <c r="B41" s="8"/>
      <c r="C41" s="58" t="s">
        <v>410</v>
      </c>
      <c r="Q41" s="8"/>
      <c r="R41" s="2"/>
      <c r="S41" s="2"/>
    </row>
    <row r="42" spans="1:19" ht="12.75" x14ac:dyDescent="0.2">
      <c r="A42" s="2"/>
      <c r="B42" s="8"/>
      <c r="C42" s="8"/>
      <c r="D42" s="8"/>
      <c r="E42" s="8"/>
      <c r="F42" s="8"/>
      <c r="G42" s="8"/>
      <c r="H42" s="8"/>
      <c r="I42" s="8"/>
      <c r="J42" s="8"/>
      <c r="K42" s="8"/>
      <c r="L42" s="8"/>
      <c r="M42" s="8"/>
      <c r="N42" s="8"/>
      <c r="O42" s="8"/>
      <c r="P42" s="8"/>
      <c r="Q42" s="8"/>
      <c r="R42" s="2"/>
      <c r="S42" s="2"/>
    </row>
    <row r="43" spans="1:19" ht="12.75" x14ac:dyDescent="0.2">
      <c r="A43" s="2"/>
      <c r="B43" s="8"/>
      <c r="C43" s="8"/>
      <c r="D43" s="8"/>
      <c r="E43" s="8"/>
      <c r="F43" s="8"/>
      <c r="G43" s="8"/>
      <c r="H43" s="8"/>
      <c r="I43" s="8"/>
      <c r="J43" s="8"/>
      <c r="K43" s="8"/>
      <c r="L43" s="8"/>
      <c r="M43" s="8"/>
      <c r="N43" s="8"/>
      <c r="O43" s="8"/>
      <c r="P43" s="8"/>
      <c r="Q43" s="8"/>
      <c r="R43" s="2"/>
      <c r="S43" s="2"/>
    </row>
    <row r="44" spans="1:19" ht="12.75" x14ac:dyDescent="0.2">
      <c r="A44" s="2"/>
      <c r="B44" s="59" t="s">
        <v>411</v>
      </c>
      <c r="C44" s="60" t="s">
        <v>412</v>
      </c>
      <c r="Q44" s="8"/>
      <c r="R44" s="2"/>
      <c r="S44" s="2"/>
    </row>
    <row r="45" spans="1:19" ht="12.75" x14ac:dyDescent="0.2">
      <c r="A45" s="2"/>
      <c r="B45" s="61"/>
      <c r="C45" s="62"/>
      <c r="Q45" s="8"/>
      <c r="R45" s="2"/>
      <c r="S45" s="2"/>
    </row>
    <row r="46" spans="1:19" ht="12.75" x14ac:dyDescent="0.2">
      <c r="A46" s="2"/>
      <c r="B46" s="59" t="s">
        <v>383</v>
      </c>
      <c r="C46" s="60" t="s">
        <v>413</v>
      </c>
      <c r="Q46" s="8"/>
      <c r="R46" s="2"/>
      <c r="S46" s="2"/>
    </row>
    <row r="47" spans="1:19" ht="12.75" x14ac:dyDescent="0.2">
      <c r="A47" s="2"/>
      <c r="B47" s="63"/>
      <c r="C47" s="60" t="s">
        <v>414</v>
      </c>
      <c r="Q47" s="8"/>
      <c r="R47" s="2"/>
      <c r="S47" s="2"/>
    </row>
    <row r="48" spans="1:19" ht="12.75" x14ac:dyDescent="0.2">
      <c r="A48" s="2"/>
      <c r="B48" s="33"/>
      <c r="C48" s="60" t="s">
        <v>415</v>
      </c>
      <c r="Q48" s="8"/>
      <c r="R48" s="2"/>
      <c r="S48" s="2"/>
    </row>
    <row r="49" spans="1:19" ht="12.75" x14ac:dyDescent="0.2">
      <c r="A49" s="2"/>
      <c r="B49" s="63"/>
      <c r="Q49" s="8"/>
      <c r="R49" s="2"/>
      <c r="S49" s="2"/>
    </row>
    <row r="50" spans="1:19" ht="12.75" x14ac:dyDescent="0.2">
      <c r="A50" s="2"/>
      <c r="B50" s="8"/>
      <c r="Q50" s="8"/>
      <c r="R50" s="2"/>
      <c r="S50" s="2"/>
    </row>
    <row r="51" spans="1:19" ht="12.75" x14ac:dyDescent="0.2">
      <c r="A51" s="2"/>
      <c r="B51" s="8"/>
      <c r="Q51" s="8"/>
      <c r="R51" s="2"/>
      <c r="S51" s="2"/>
    </row>
    <row r="52" spans="1:19" ht="12.75" x14ac:dyDescent="0.2">
      <c r="A52" s="2"/>
      <c r="B52" s="8"/>
      <c r="Q52" s="8"/>
      <c r="R52" s="2"/>
      <c r="S52" s="2"/>
    </row>
    <row r="53" spans="1:19" ht="12.75" x14ac:dyDescent="0.2">
      <c r="A53" s="2"/>
      <c r="B53" s="8"/>
      <c r="Q53" s="8"/>
      <c r="R53" s="2"/>
      <c r="S53" s="2"/>
    </row>
    <row r="54" spans="1:19" ht="12.75" x14ac:dyDescent="0.2">
      <c r="A54" s="2"/>
      <c r="B54" s="8"/>
      <c r="Q54" s="8"/>
      <c r="R54" s="2"/>
      <c r="S54" s="2"/>
    </row>
    <row r="55" spans="1:19" ht="12.75" x14ac:dyDescent="0.2">
      <c r="A55" s="2"/>
      <c r="B55" s="8"/>
      <c r="Q55" s="8"/>
      <c r="R55" s="2"/>
      <c r="S55" s="2"/>
    </row>
    <row r="56" spans="1:19" ht="12.75" x14ac:dyDescent="0.2">
      <c r="A56" s="2"/>
      <c r="B56" s="8"/>
      <c r="Q56" s="8"/>
      <c r="R56" s="2"/>
      <c r="S56" s="2"/>
    </row>
    <row r="57" spans="1:19" ht="12.75" x14ac:dyDescent="0.2">
      <c r="A57" s="2"/>
      <c r="B57" s="8"/>
      <c r="Q57" s="8"/>
      <c r="R57" s="2"/>
      <c r="S57" s="2"/>
    </row>
    <row r="58" spans="1:19" ht="12.75" x14ac:dyDescent="0.2">
      <c r="A58" s="2"/>
      <c r="B58" s="8"/>
      <c r="Q58" s="8"/>
      <c r="R58" s="2"/>
      <c r="S58" s="2"/>
    </row>
    <row r="59" spans="1:19" ht="12.75" x14ac:dyDescent="0.2">
      <c r="A59" s="2"/>
      <c r="B59" s="8"/>
      <c r="Q59" s="8"/>
      <c r="R59" s="2"/>
      <c r="S59" s="2"/>
    </row>
    <row r="60" spans="1:19" ht="12.75" x14ac:dyDescent="0.2">
      <c r="A60" s="2"/>
      <c r="B60" s="8"/>
      <c r="Q60" s="8"/>
      <c r="R60" s="2"/>
      <c r="S60" s="2"/>
    </row>
    <row r="61" spans="1:19" ht="12.75" x14ac:dyDescent="0.2">
      <c r="A61" s="2"/>
      <c r="B61" s="8"/>
      <c r="Q61" s="8"/>
      <c r="R61" s="2"/>
      <c r="S61" s="2"/>
    </row>
    <row r="62" spans="1:19" ht="12.75" x14ac:dyDescent="0.2">
      <c r="A62" s="2"/>
      <c r="B62" s="8"/>
      <c r="Q62" s="8"/>
      <c r="R62" s="2"/>
      <c r="S62" s="2"/>
    </row>
    <row r="63" spans="1:19" ht="12.75" x14ac:dyDescent="0.2">
      <c r="A63" s="2"/>
      <c r="B63" s="8"/>
      <c r="Q63" s="8"/>
      <c r="R63" s="2"/>
      <c r="S63" s="2"/>
    </row>
    <row r="64" spans="1:19" ht="12.75" x14ac:dyDescent="0.2">
      <c r="A64" s="2"/>
      <c r="B64" s="8"/>
      <c r="Q64" s="8"/>
      <c r="R64" s="2"/>
      <c r="S64" s="2"/>
    </row>
    <row r="65" spans="1:19" ht="12.75" x14ac:dyDescent="0.2">
      <c r="A65" s="2"/>
      <c r="B65" s="8"/>
      <c r="Q65" s="8"/>
      <c r="R65" s="2"/>
      <c r="S65" s="2"/>
    </row>
    <row r="66" spans="1:19" ht="12.75" x14ac:dyDescent="0.2">
      <c r="A66" s="2"/>
      <c r="B66" s="8"/>
      <c r="Q66" s="8"/>
      <c r="R66" s="2"/>
      <c r="S66" s="2"/>
    </row>
    <row r="67" spans="1:19" ht="12.75" x14ac:dyDescent="0.2">
      <c r="A67" s="2"/>
      <c r="B67" s="8"/>
      <c r="Q67" s="8"/>
      <c r="R67" s="2"/>
      <c r="S67" s="2"/>
    </row>
    <row r="68" spans="1:19" ht="12.75" x14ac:dyDescent="0.2">
      <c r="A68" s="2"/>
      <c r="B68" s="8"/>
      <c r="Q68" s="8"/>
      <c r="R68" s="2"/>
      <c r="S68" s="2"/>
    </row>
    <row r="69" spans="1:19" ht="12.75" x14ac:dyDescent="0.2">
      <c r="A69" s="2"/>
      <c r="B69" s="8"/>
      <c r="Q69" s="8"/>
      <c r="R69" s="2"/>
      <c r="S69" s="2"/>
    </row>
    <row r="70" spans="1:19" ht="12.75" x14ac:dyDescent="0.2">
      <c r="A70" s="2"/>
      <c r="B70" s="8"/>
      <c r="Q70" s="8"/>
      <c r="R70" s="2"/>
      <c r="S70" s="2"/>
    </row>
    <row r="71" spans="1:19" ht="12.75" x14ac:dyDescent="0.2">
      <c r="A71" s="2"/>
      <c r="B71" s="8"/>
      <c r="Q71" s="8"/>
      <c r="R71" s="2"/>
      <c r="S71" s="2"/>
    </row>
    <row r="72" spans="1:19" ht="12.75" x14ac:dyDescent="0.2">
      <c r="A72" s="2"/>
      <c r="B72" s="8"/>
      <c r="Q72" s="8"/>
      <c r="R72" s="2"/>
      <c r="S72" s="2"/>
    </row>
    <row r="73" spans="1:19" ht="12.75" x14ac:dyDescent="0.2">
      <c r="A73" s="2"/>
      <c r="B73" s="8"/>
      <c r="Q73" s="8"/>
      <c r="R73" s="2"/>
      <c r="S73" s="2"/>
    </row>
    <row r="74" spans="1:19" ht="12.75" x14ac:dyDescent="0.2">
      <c r="A74" s="2"/>
      <c r="B74" s="8"/>
      <c r="Q74" s="8"/>
      <c r="R74" s="2"/>
      <c r="S74" s="2"/>
    </row>
    <row r="75" spans="1:19" ht="12.75" x14ac:dyDescent="0.2">
      <c r="A75" s="2"/>
      <c r="B75" s="8"/>
      <c r="Q75" s="8"/>
      <c r="R75" s="2"/>
      <c r="S75" s="2"/>
    </row>
    <row r="76" spans="1:19" ht="12.75" x14ac:dyDescent="0.2">
      <c r="A76" s="2"/>
      <c r="B76" s="8"/>
      <c r="Q76" s="8"/>
      <c r="R76" s="2"/>
      <c r="S76" s="2"/>
    </row>
    <row r="77" spans="1:19" ht="12.75" x14ac:dyDescent="0.2">
      <c r="A77" s="2"/>
      <c r="B77" s="8"/>
      <c r="Q77" s="8"/>
      <c r="R77" s="2"/>
      <c r="S77" s="2"/>
    </row>
    <row r="78" spans="1:19" ht="12.75" x14ac:dyDescent="0.2">
      <c r="A78" s="2"/>
      <c r="B78" s="8"/>
      <c r="C78" s="8"/>
      <c r="D78" s="8"/>
      <c r="E78" s="8"/>
      <c r="F78" s="8"/>
      <c r="G78" s="8"/>
      <c r="H78" s="8"/>
      <c r="I78" s="8"/>
      <c r="J78" s="8"/>
      <c r="K78" s="8"/>
      <c r="L78" s="8"/>
      <c r="M78" s="8"/>
      <c r="N78" s="8"/>
      <c r="O78" s="8"/>
      <c r="P78" s="8"/>
      <c r="Q78" s="8"/>
      <c r="R78" s="2"/>
      <c r="S78" s="2"/>
    </row>
    <row r="79" spans="1:19" ht="12.75" x14ac:dyDescent="0.2">
      <c r="A79" s="2"/>
      <c r="B79" s="2"/>
      <c r="C79" s="2"/>
      <c r="D79" s="2"/>
      <c r="E79" s="2"/>
      <c r="F79" s="2"/>
      <c r="G79" s="2"/>
      <c r="H79" s="2"/>
      <c r="I79" s="2"/>
      <c r="J79" s="2"/>
      <c r="K79" s="2"/>
      <c r="L79" s="2"/>
      <c r="M79" s="2"/>
      <c r="N79" s="2"/>
      <c r="O79" s="2"/>
      <c r="P79" s="2"/>
      <c r="Q79" s="2"/>
      <c r="R79" s="2"/>
      <c r="S79" s="2"/>
    </row>
    <row r="80" spans="1:19" ht="12.75" x14ac:dyDescent="0.2">
      <c r="A80" s="2"/>
      <c r="B80" s="2"/>
      <c r="C80" s="2"/>
      <c r="D80" s="2"/>
      <c r="E80" s="2"/>
      <c r="F80" s="2"/>
      <c r="G80" s="2"/>
      <c r="H80" s="2"/>
      <c r="I80" s="2"/>
      <c r="J80" s="2"/>
      <c r="K80" s="2"/>
      <c r="L80" s="2"/>
      <c r="M80" s="2"/>
      <c r="N80" s="2"/>
      <c r="O80" s="2"/>
      <c r="P80" s="2"/>
      <c r="Q80" s="2"/>
      <c r="R80" s="2"/>
      <c r="S80" s="2"/>
    </row>
    <row r="81" spans="1:19" ht="12.75" x14ac:dyDescent="0.2">
      <c r="A81" s="2"/>
      <c r="B81" s="2"/>
      <c r="C81" s="2"/>
      <c r="D81" s="2"/>
      <c r="E81" s="2"/>
      <c r="F81" s="2"/>
      <c r="G81" s="2"/>
      <c r="H81" s="2"/>
      <c r="I81" s="2"/>
      <c r="J81" s="2"/>
      <c r="K81" s="2"/>
      <c r="L81" s="2"/>
      <c r="M81" s="2"/>
      <c r="N81" s="2"/>
      <c r="O81" s="2"/>
      <c r="P81" s="2"/>
      <c r="Q81" s="2"/>
      <c r="R81" s="2"/>
      <c r="S81" s="2"/>
    </row>
    <row r="82" spans="1:19" ht="12.75" x14ac:dyDescent="0.2">
      <c r="A82" s="2"/>
      <c r="B82" s="2"/>
      <c r="C82" s="2"/>
      <c r="D82" s="2"/>
      <c r="E82" s="2"/>
      <c r="F82" s="2"/>
      <c r="G82" s="2"/>
      <c r="H82" s="2"/>
      <c r="I82" s="2"/>
      <c r="J82" s="2"/>
      <c r="K82" s="2"/>
      <c r="L82" s="2"/>
      <c r="M82" s="2"/>
      <c r="N82" s="2"/>
      <c r="O82" s="2"/>
      <c r="P82" s="2"/>
      <c r="Q82" s="2"/>
      <c r="R82" s="2"/>
      <c r="S82" s="2"/>
    </row>
    <row r="83" spans="1:19" ht="12.75" x14ac:dyDescent="0.2">
      <c r="A83" s="2"/>
      <c r="B83" s="2"/>
      <c r="C83" s="2"/>
      <c r="D83" s="2"/>
      <c r="E83" s="2"/>
      <c r="F83" s="2"/>
      <c r="G83" s="2"/>
      <c r="H83" s="2"/>
      <c r="I83" s="2"/>
      <c r="J83" s="2"/>
      <c r="K83" s="2"/>
      <c r="L83" s="2"/>
      <c r="M83" s="2"/>
      <c r="N83" s="2"/>
      <c r="O83" s="2"/>
      <c r="P83" s="2"/>
      <c r="Q83" s="2"/>
      <c r="R83" s="2"/>
      <c r="S83" s="2"/>
    </row>
    <row r="84" spans="1:19" ht="12.75" x14ac:dyDescent="0.2">
      <c r="A84" s="2"/>
      <c r="B84" s="2"/>
      <c r="C84" s="2"/>
      <c r="D84" s="2"/>
      <c r="E84" s="2"/>
      <c r="F84" s="2"/>
      <c r="G84" s="2"/>
      <c r="H84" s="2"/>
      <c r="I84" s="2"/>
      <c r="J84" s="2"/>
      <c r="K84" s="2"/>
      <c r="L84" s="2"/>
      <c r="M84" s="2"/>
      <c r="N84" s="2"/>
      <c r="O84" s="2"/>
      <c r="P84" s="2"/>
      <c r="Q84" s="2"/>
      <c r="R84" s="2"/>
      <c r="S84" s="2"/>
    </row>
    <row r="85" spans="1:19" ht="12.75" x14ac:dyDescent="0.2">
      <c r="A85" s="2"/>
      <c r="B85" s="2"/>
      <c r="C85" s="2"/>
      <c r="D85" s="2"/>
      <c r="E85" s="2"/>
      <c r="F85" s="2"/>
      <c r="G85" s="2"/>
      <c r="H85" s="2"/>
      <c r="I85" s="2"/>
      <c r="J85" s="2"/>
      <c r="K85" s="2"/>
      <c r="L85" s="2"/>
      <c r="M85" s="2"/>
      <c r="N85" s="2"/>
      <c r="O85" s="2"/>
      <c r="P85" s="2"/>
      <c r="Q85" s="2"/>
      <c r="R85" s="2"/>
      <c r="S85" s="2"/>
    </row>
    <row r="86" spans="1:19" ht="12.75" x14ac:dyDescent="0.2">
      <c r="A86" s="2"/>
      <c r="B86" s="2"/>
      <c r="C86" s="2"/>
      <c r="D86" s="2"/>
      <c r="E86" s="2"/>
      <c r="F86" s="2"/>
      <c r="G86" s="2"/>
      <c r="H86" s="2"/>
      <c r="I86" s="2"/>
      <c r="J86" s="2"/>
      <c r="K86" s="2"/>
      <c r="L86" s="2"/>
      <c r="M86" s="2"/>
      <c r="N86" s="2"/>
      <c r="O86" s="2"/>
      <c r="P86" s="2"/>
      <c r="Q86" s="2"/>
      <c r="R86" s="2"/>
      <c r="S86" s="2"/>
    </row>
    <row r="87" spans="1:19" ht="12.75" x14ac:dyDescent="0.2">
      <c r="A87" s="2"/>
      <c r="B87" s="2"/>
      <c r="C87" s="2"/>
      <c r="D87" s="2"/>
      <c r="E87" s="2"/>
      <c r="F87" s="2"/>
      <c r="G87" s="2"/>
      <c r="H87" s="2"/>
      <c r="I87" s="2"/>
      <c r="J87" s="2"/>
      <c r="K87" s="2"/>
      <c r="L87" s="2"/>
      <c r="M87" s="2"/>
      <c r="N87" s="2"/>
      <c r="O87" s="2"/>
      <c r="P87" s="2"/>
      <c r="Q87" s="2"/>
      <c r="R87" s="2"/>
      <c r="S87" s="2"/>
    </row>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1000"/>
  <sheetViews>
    <sheetView workbookViewId="0">
      <selection activeCell="D10" sqref="D10"/>
    </sheetView>
  </sheetViews>
  <sheetFormatPr defaultColWidth="14.42578125" defaultRowHeight="15" customHeight="1" x14ac:dyDescent="0.2"/>
  <cols>
    <col min="1" max="2" width="11.5703125" customWidth="1"/>
    <col min="3" max="3" width="52.42578125" customWidth="1"/>
    <col min="4" max="4" width="56" customWidth="1"/>
    <col min="5" max="5" width="21.140625" customWidth="1"/>
    <col min="6" max="6" width="29.42578125" customWidth="1"/>
    <col min="7" max="7" width="46" customWidth="1"/>
    <col min="8" max="8" width="28.7109375" customWidth="1"/>
    <col min="9" max="9" width="29" customWidth="1"/>
    <col min="10" max="10" width="33.85546875" customWidth="1"/>
    <col min="11" max="26" width="11.5703125" customWidth="1"/>
  </cols>
  <sheetData>
    <row r="1" spans="1:11" ht="12.75" customHeight="1" x14ac:dyDescent="0.2">
      <c r="A1" s="64"/>
      <c r="B1" s="65"/>
      <c r="C1" s="65"/>
      <c r="D1" s="65"/>
      <c r="E1" s="65"/>
      <c r="F1" s="65"/>
      <c r="G1" s="65"/>
      <c r="H1" s="65"/>
      <c r="I1" s="65"/>
      <c r="J1" s="65"/>
      <c r="K1" s="65"/>
    </row>
    <row r="2" spans="1:11" ht="12.75" customHeight="1" x14ac:dyDescent="0.2">
      <c r="A2" s="64"/>
      <c r="B2" s="33"/>
      <c r="C2" s="7" t="s">
        <v>416</v>
      </c>
      <c r="D2" s="33"/>
      <c r="E2" s="33"/>
      <c r="F2" s="33"/>
      <c r="G2" s="33"/>
      <c r="H2" s="33"/>
      <c r="I2" s="33"/>
      <c r="J2" s="33"/>
      <c r="K2" s="65"/>
    </row>
    <row r="3" spans="1:11" ht="12.75" customHeight="1" x14ac:dyDescent="0.4">
      <c r="A3" s="64"/>
      <c r="B3" s="33"/>
      <c r="C3" s="7" t="s">
        <v>417</v>
      </c>
      <c r="D3" s="62">
        <v>52</v>
      </c>
      <c r="E3" s="54" t="str">
        <f>IF(ISBLANK(D3),"Voer de frequentie in van deze route!","ok")</f>
        <v>ok</v>
      </c>
      <c r="F3" s="33"/>
      <c r="G3" s="33"/>
      <c r="H3" s="33"/>
      <c r="I3" s="33"/>
      <c r="J3" s="33"/>
      <c r="K3" s="65"/>
    </row>
    <row r="4" spans="1:11" ht="12.75" customHeight="1" x14ac:dyDescent="0.4">
      <c r="A4" s="64"/>
      <c r="B4" s="33"/>
      <c r="C4" s="7" t="s">
        <v>122</v>
      </c>
      <c r="D4" s="33" t="str">
        <f>Voertuigen!D82</f>
        <v>Vrachtwagen A</v>
      </c>
      <c r="E4" s="54" t="str">
        <f>IF(OR(ISBLANK(D4),D4=0),"Voer een voertuig in bij tabblad voertuigen!","ok")</f>
        <v>ok</v>
      </c>
      <c r="F4" s="33"/>
      <c r="G4" s="33"/>
      <c r="H4" s="33"/>
      <c r="I4" s="33"/>
      <c r="J4" s="33"/>
      <c r="K4" s="65"/>
    </row>
    <row r="5" spans="1:11" ht="12.75" customHeight="1" x14ac:dyDescent="0.4">
      <c r="A5" s="64"/>
      <c r="B5" s="33"/>
      <c r="C5" s="7" t="s">
        <v>418</v>
      </c>
      <c r="D5" s="33" t="str">
        <f>Voertuigen!E133</f>
        <v>Diesel</v>
      </c>
      <c r="E5" s="54" t="str">
        <f>IF((D5="-"),"Voer een soort brandstof in bij tabblad voertuigen!","ok")</f>
        <v>ok</v>
      </c>
      <c r="F5" s="33"/>
      <c r="G5" s="33"/>
      <c r="H5" s="33"/>
      <c r="I5" s="33"/>
      <c r="J5" s="33"/>
      <c r="K5" s="65"/>
    </row>
    <row r="6" spans="1:11" ht="12.75" customHeight="1" x14ac:dyDescent="0.2">
      <c r="A6" s="64"/>
      <c r="B6" s="33"/>
      <c r="C6" s="33"/>
      <c r="D6" s="33"/>
      <c r="E6" s="33"/>
      <c r="F6" s="33"/>
      <c r="G6" s="33"/>
      <c r="H6" s="33"/>
      <c r="I6" s="33"/>
      <c r="J6" s="33"/>
      <c r="K6" s="65"/>
    </row>
    <row r="7" spans="1:11" ht="12.75" customHeight="1" x14ac:dyDescent="0.2">
      <c r="A7" s="64"/>
      <c r="B7" s="33"/>
      <c r="C7" s="7" t="s">
        <v>419</v>
      </c>
      <c r="D7" s="7" t="s">
        <v>420</v>
      </c>
      <c r="E7" s="7" t="s">
        <v>421</v>
      </c>
      <c r="F7" s="7" t="s">
        <v>422</v>
      </c>
      <c r="G7" s="7" t="s">
        <v>423</v>
      </c>
      <c r="H7" s="7" t="s">
        <v>147</v>
      </c>
      <c r="I7" s="7" t="s">
        <v>424</v>
      </c>
      <c r="J7" s="7" t="s">
        <v>425</v>
      </c>
      <c r="K7" s="65"/>
    </row>
    <row r="8" spans="1:11" ht="12.75" customHeight="1" x14ac:dyDescent="0.2">
      <c r="A8" s="64"/>
      <c r="B8" s="33"/>
      <c r="C8" s="8">
        <v>1</v>
      </c>
      <c r="D8" s="39" t="s">
        <v>426</v>
      </c>
      <c r="E8" s="8" t="s">
        <v>427</v>
      </c>
      <c r="F8" s="8"/>
      <c r="G8" s="8"/>
      <c r="H8" s="39"/>
      <c r="I8" s="8"/>
      <c r="J8" s="33"/>
      <c r="K8" s="65"/>
    </row>
    <row r="9" spans="1:11" ht="12.75" customHeight="1" x14ac:dyDescent="0.2">
      <c r="A9" s="64"/>
      <c r="B9" s="33"/>
      <c r="C9" s="8">
        <v>2</v>
      </c>
      <c r="D9" s="39" t="s">
        <v>428</v>
      </c>
      <c r="E9" s="39" t="s">
        <v>47</v>
      </c>
      <c r="F9" s="55">
        <v>25</v>
      </c>
      <c r="G9" s="39" t="s">
        <v>90</v>
      </c>
      <c r="H9" s="70" t="s">
        <v>495</v>
      </c>
      <c r="I9" s="8" t="str">
        <f t="shared" ref="I9:I37" si="0">IF(OR(F9="",G9="_"),IF(D9="_","","Vul de ontbrekende gegevens in"),"ok")</f>
        <v>ok</v>
      </c>
      <c r="J9" s="33" t="str">
        <f>IF(D9="_","",(IF(OR(D5=G9,D5="Hybride"),"Klopt","De ingevulde brandstofsoort klopt niet")))</f>
        <v>Klopt</v>
      </c>
      <c r="K9" s="65"/>
    </row>
    <row r="10" spans="1:11" ht="12.75" customHeight="1" x14ac:dyDescent="0.2">
      <c r="A10" s="64"/>
      <c r="B10" s="33"/>
      <c r="C10" s="8">
        <v>3</v>
      </c>
      <c r="D10" s="39" t="s">
        <v>439</v>
      </c>
      <c r="E10" s="39" t="s">
        <v>47</v>
      </c>
      <c r="F10" s="71">
        <v>98.35</v>
      </c>
      <c r="G10" s="39" t="s">
        <v>90</v>
      </c>
      <c r="H10" s="70" t="s">
        <v>496</v>
      </c>
      <c r="I10" s="8" t="str">
        <f t="shared" si="0"/>
        <v>ok</v>
      </c>
      <c r="J10" s="33" t="str">
        <f>IF(D10="_","",(IF(OR(D5=G10,D5="Hybride"),"Klopt","De ingevulde brandstofsoort klopt niet")))</f>
        <v>Klopt</v>
      </c>
      <c r="K10" s="65"/>
    </row>
    <row r="11" spans="1:11" ht="12.75" customHeight="1" x14ac:dyDescent="0.2">
      <c r="A11" s="64"/>
      <c r="B11" s="33"/>
      <c r="C11" s="8">
        <v>4</v>
      </c>
      <c r="D11" s="39" t="s">
        <v>81</v>
      </c>
      <c r="E11" s="39" t="s">
        <v>81</v>
      </c>
      <c r="F11" s="55"/>
      <c r="G11" s="39" t="s">
        <v>81</v>
      </c>
      <c r="H11" s="39"/>
      <c r="I11" s="8" t="str">
        <f t="shared" si="0"/>
        <v/>
      </c>
      <c r="J11" s="33" t="str">
        <f>IF(D11="_","",(IF(OR(D5=G11,D5="Hybride"),"Klopt","De ingevulde brandstofsoort klopt niet")))</f>
        <v/>
      </c>
      <c r="K11" s="65"/>
    </row>
    <row r="12" spans="1:11" ht="12.75" customHeight="1" x14ac:dyDescent="0.2">
      <c r="A12" s="64"/>
      <c r="B12" s="33"/>
      <c r="C12" s="8">
        <v>5</v>
      </c>
      <c r="D12" s="39" t="s">
        <v>81</v>
      </c>
      <c r="E12" s="39" t="s">
        <v>81</v>
      </c>
      <c r="F12" s="55"/>
      <c r="G12" s="39" t="s">
        <v>81</v>
      </c>
      <c r="H12" s="39"/>
      <c r="I12" s="8" t="str">
        <f t="shared" si="0"/>
        <v/>
      </c>
      <c r="J12" s="33" t="str">
        <f>IF(D12="_","",(IF(OR(D5=G12,D5="Hybride"),"Klopt","De ingevulde brandstofsoort klopt niet")))</f>
        <v/>
      </c>
      <c r="K12" s="65"/>
    </row>
    <row r="13" spans="1:11" ht="12.75" customHeight="1" x14ac:dyDescent="0.2">
      <c r="A13" s="64"/>
      <c r="B13" s="33"/>
      <c r="C13" s="8">
        <v>6</v>
      </c>
      <c r="D13" s="39" t="s">
        <v>81</v>
      </c>
      <c r="E13" s="39" t="s">
        <v>81</v>
      </c>
      <c r="F13" s="55"/>
      <c r="G13" s="39" t="s">
        <v>81</v>
      </c>
      <c r="H13" s="39"/>
      <c r="I13" s="8" t="str">
        <f t="shared" si="0"/>
        <v/>
      </c>
      <c r="J13" s="33" t="str">
        <f>IF(D13="_","",(IF(OR(D5=G13,D5="Hybride"),"Klopt","De ingevulde brandstofsoort klopt niet")))</f>
        <v/>
      </c>
      <c r="K13" s="65"/>
    </row>
    <row r="14" spans="1:11" ht="12.75" customHeight="1" x14ac:dyDescent="0.2">
      <c r="A14" s="64"/>
      <c r="B14" s="33"/>
      <c r="C14" s="8">
        <v>7</v>
      </c>
      <c r="D14" s="39" t="s">
        <v>81</v>
      </c>
      <c r="E14" s="39" t="s">
        <v>81</v>
      </c>
      <c r="F14" s="55"/>
      <c r="G14" s="39" t="s">
        <v>81</v>
      </c>
      <c r="H14" s="39"/>
      <c r="I14" s="8" t="str">
        <f t="shared" si="0"/>
        <v/>
      </c>
      <c r="J14" s="33" t="str">
        <f>IF(D14="_","",(IF(OR(D5=G14,D5="Hybride"),"Klopt","De ingevulde brandstofsoort klopt niet")))</f>
        <v/>
      </c>
      <c r="K14" s="65"/>
    </row>
    <row r="15" spans="1:11" ht="12.75" customHeight="1" x14ac:dyDescent="0.2">
      <c r="A15" s="64"/>
      <c r="B15" s="33"/>
      <c r="C15" s="8">
        <v>8</v>
      </c>
      <c r="D15" s="39" t="s">
        <v>81</v>
      </c>
      <c r="E15" s="39" t="s">
        <v>81</v>
      </c>
      <c r="F15" s="39"/>
      <c r="G15" s="39" t="s">
        <v>81</v>
      </c>
      <c r="H15" s="39"/>
      <c r="I15" s="8" t="str">
        <f t="shared" si="0"/>
        <v/>
      </c>
      <c r="J15" s="33" t="str">
        <f>IF(D15="_","",(IF(OR(D5=G15,D5="Hybride"),"Klopt","De ingevulde brandstofsoort klopt niet")))</f>
        <v/>
      </c>
      <c r="K15" s="65"/>
    </row>
    <row r="16" spans="1:11" ht="12.75" customHeight="1" x14ac:dyDescent="0.2">
      <c r="A16" s="64"/>
      <c r="B16" s="33"/>
      <c r="C16" s="8">
        <v>9</v>
      </c>
      <c r="D16" s="39" t="s">
        <v>81</v>
      </c>
      <c r="E16" s="39" t="s">
        <v>81</v>
      </c>
      <c r="F16" s="39"/>
      <c r="G16" s="39" t="s">
        <v>81</v>
      </c>
      <c r="H16" s="39"/>
      <c r="I16" s="8" t="str">
        <f t="shared" si="0"/>
        <v/>
      </c>
      <c r="J16" s="33" t="str">
        <f>IF(D16="_","",(IF(OR(D5=G16,D5="Hybride"),"Klopt","De ingevulde brandstofsoort klopt niet")))</f>
        <v/>
      </c>
      <c r="K16" s="65"/>
    </row>
    <row r="17" spans="1:11" ht="12.75" customHeight="1" x14ac:dyDescent="0.2">
      <c r="A17" s="64"/>
      <c r="B17" s="33"/>
      <c r="C17" s="8">
        <v>10</v>
      </c>
      <c r="D17" s="39" t="s">
        <v>81</v>
      </c>
      <c r="E17" s="39" t="s">
        <v>81</v>
      </c>
      <c r="F17" s="39"/>
      <c r="G17" s="39" t="s">
        <v>81</v>
      </c>
      <c r="H17" s="39"/>
      <c r="I17" s="8" t="str">
        <f t="shared" si="0"/>
        <v/>
      </c>
      <c r="J17" s="33" t="str">
        <f>IF(D17="_","",(IF(OR(D5=G17,D5="Hybride"),"Klopt","De ingevulde brandstofsoort klopt niet")))</f>
        <v/>
      </c>
      <c r="K17" s="65"/>
    </row>
    <row r="18" spans="1:11" ht="12.75" customHeight="1" x14ac:dyDescent="0.2">
      <c r="A18" s="64"/>
      <c r="B18" s="33"/>
      <c r="C18" s="8">
        <v>11</v>
      </c>
      <c r="D18" s="39" t="s">
        <v>81</v>
      </c>
      <c r="E18" s="39" t="s">
        <v>81</v>
      </c>
      <c r="F18" s="39"/>
      <c r="G18" s="39" t="s">
        <v>81</v>
      </c>
      <c r="H18" s="39"/>
      <c r="I18" s="8" t="str">
        <f t="shared" si="0"/>
        <v/>
      </c>
      <c r="J18" s="33" t="str">
        <f>IF(D18="_","",(IF(OR(D5=G18,D5="Hybride"),"Klopt","De ingevulde brandstofsoort klopt niet")))</f>
        <v/>
      </c>
      <c r="K18" s="65"/>
    </row>
    <row r="19" spans="1:11" ht="12.75" customHeight="1" x14ac:dyDescent="0.2">
      <c r="A19" s="64"/>
      <c r="B19" s="33"/>
      <c r="C19" s="8">
        <v>12</v>
      </c>
      <c r="D19" s="39" t="s">
        <v>81</v>
      </c>
      <c r="E19" s="39" t="s">
        <v>81</v>
      </c>
      <c r="F19" s="39"/>
      <c r="G19" s="39" t="s">
        <v>81</v>
      </c>
      <c r="H19" s="39" t="s">
        <v>431</v>
      </c>
      <c r="I19" s="8" t="str">
        <f t="shared" si="0"/>
        <v/>
      </c>
      <c r="J19" s="33" t="str">
        <f>IF(D19="_","",(IF(OR(D5=G19,D5="Hybride"),"Klopt","De ingevulde brandstofsoort klopt niet")))</f>
        <v/>
      </c>
      <c r="K19" s="65"/>
    </row>
    <row r="20" spans="1:11" ht="12.75" customHeight="1" x14ac:dyDescent="0.2">
      <c r="A20" s="64"/>
      <c r="B20" s="33"/>
      <c r="C20" s="8">
        <v>13</v>
      </c>
      <c r="D20" s="39" t="s">
        <v>81</v>
      </c>
      <c r="E20" s="39" t="s">
        <v>81</v>
      </c>
      <c r="F20" s="39"/>
      <c r="G20" s="39" t="s">
        <v>81</v>
      </c>
      <c r="H20" s="39"/>
      <c r="I20" s="8" t="str">
        <f t="shared" si="0"/>
        <v/>
      </c>
      <c r="J20" s="33" t="str">
        <f>IF(D20="_","",(IF(OR(D5=G20,D5="Hybride"),"Klopt","De ingevulde brandstofsoort klopt niet")))</f>
        <v/>
      </c>
      <c r="K20" s="65"/>
    </row>
    <row r="21" spans="1:11" ht="12.75" customHeight="1" x14ac:dyDescent="0.2">
      <c r="A21" s="64"/>
      <c r="B21" s="33"/>
      <c r="C21" s="8">
        <v>14</v>
      </c>
      <c r="D21" s="39" t="s">
        <v>81</v>
      </c>
      <c r="E21" s="39" t="s">
        <v>81</v>
      </c>
      <c r="F21" s="39"/>
      <c r="G21" s="39" t="s">
        <v>81</v>
      </c>
      <c r="H21" s="39"/>
      <c r="I21" s="8" t="str">
        <f t="shared" si="0"/>
        <v/>
      </c>
      <c r="J21" s="33" t="str">
        <f>IF(D21="_","",(IF(OR(D5=G21,D5="Hybride"),"Klopt","De ingevulde brandstofsoort klopt niet")))</f>
        <v/>
      </c>
      <c r="K21" s="65"/>
    </row>
    <row r="22" spans="1:11" ht="12.75" customHeight="1" x14ac:dyDescent="0.2">
      <c r="A22" s="64"/>
      <c r="B22" s="33"/>
      <c r="C22" s="8">
        <v>15</v>
      </c>
      <c r="D22" s="39" t="s">
        <v>81</v>
      </c>
      <c r="E22" s="39" t="s">
        <v>81</v>
      </c>
      <c r="F22" s="39"/>
      <c r="G22" s="39" t="s">
        <v>81</v>
      </c>
      <c r="H22" s="39"/>
      <c r="I22" s="8" t="str">
        <f t="shared" si="0"/>
        <v/>
      </c>
      <c r="J22" s="33" t="str">
        <f>IF(D22="_","",(IF(OR(D5=G22,D5="Hybride"),"Klopt","De ingevulde brandstofsoort klopt niet")))</f>
        <v/>
      </c>
      <c r="K22" s="65"/>
    </row>
    <row r="23" spans="1:11" ht="12.75" customHeight="1" x14ac:dyDescent="0.2">
      <c r="A23" s="64"/>
      <c r="B23" s="33"/>
      <c r="C23" s="8">
        <v>16</v>
      </c>
      <c r="D23" s="39" t="s">
        <v>81</v>
      </c>
      <c r="E23" s="39" t="s">
        <v>81</v>
      </c>
      <c r="F23" s="39"/>
      <c r="G23" s="39" t="s">
        <v>81</v>
      </c>
      <c r="H23" s="39"/>
      <c r="I23" s="8" t="str">
        <f t="shared" si="0"/>
        <v/>
      </c>
      <c r="J23" s="33" t="str">
        <f>IF(D23="_","",(IF(OR(D5=G23,D5="Hybride"),"Klopt","De ingevulde brandstofsoort klopt niet")))</f>
        <v/>
      </c>
      <c r="K23" s="65"/>
    </row>
    <row r="24" spans="1:11" ht="12.75" customHeight="1" x14ac:dyDescent="0.2">
      <c r="A24" s="64"/>
      <c r="B24" s="33"/>
      <c r="C24" s="8">
        <v>17</v>
      </c>
      <c r="D24" s="39" t="s">
        <v>81</v>
      </c>
      <c r="E24" s="39" t="s">
        <v>81</v>
      </c>
      <c r="F24" s="39"/>
      <c r="G24" s="39" t="s">
        <v>81</v>
      </c>
      <c r="H24" s="39"/>
      <c r="I24" s="8" t="str">
        <f t="shared" si="0"/>
        <v/>
      </c>
      <c r="J24" s="33" t="str">
        <f>IF(D24="_","",(IF(OR(D5=G24,D5="Hybride"),"Klopt","De ingevulde brandstofsoort klopt niet")))</f>
        <v/>
      </c>
      <c r="K24" s="65"/>
    </row>
    <row r="25" spans="1:11" ht="12.75" customHeight="1" x14ac:dyDescent="0.2">
      <c r="A25" s="64"/>
      <c r="B25" s="33"/>
      <c r="C25" s="8">
        <v>18</v>
      </c>
      <c r="D25" s="39" t="s">
        <v>81</v>
      </c>
      <c r="E25" s="39" t="s">
        <v>81</v>
      </c>
      <c r="F25" s="39"/>
      <c r="G25" s="39" t="s">
        <v>81</v>
      </c>
      <c r="H25" s="39"/>
      <c r="I25" s="8" t="str">
        <f t="shared" si="0"/>
        <v/>
      </c>
      <c r="J25" s="33" t="str">
        <f>IF(D25="_","",(IF(OR(D5=G25,D5="Hybride"),"Klopt","De ingevulde brandstofsoort klopt niet")))</f>
        <v/>
      </c>
      <c r="K25" s="65"/>
    </row>
    <row r="26" spans="1:11" ht="12.75" customHeight="1" x14ac:dyDescent="0.2">
      <c r="A26" s="64"/>
      <c r="B26" s="33"/>
      <c r="C26" s="8">
        <v>19</v>
      </c>
      <c r="D26" s="39" t="s">
        <v>81</v>
      </c>
      <c r="E26" s="39" t="s">
        <v>81</v>
      </c>
      <c r="F26" s="39"/>
      <c r="G26" s="39" t="s">
        <v>81</v>
      </c>
      <c r="H26" s="39"/>
      <c r="I26" s="8" t="str">
        <f t="shared" si="0"/>
        <v/>
      </c>
      <c r="J26" s="33" t="str">
        <f>IF(D26="_","",(IF(OR(D5=G26,D5="Hybride"),"Klopt","De ingevulde brandstofsoort klopt niet")))</f>
        <v/>
      </c>
      <c r="K26" s="65"/>
    </row>
    <row r="27" spans="1:11" ht="12.75" customHeight="1" x14ac:dyDescent="0.2">
      <c r="A27" s="64"/>
      <c r="B27" s="33"/>
      <c r="C27" s="8">
        <v>20</v>
      </c>
      <c r="D27" s="39" t="s">
        <v>81</v>
      </c>
      <c r="E27" s="39" t="s">
        <v>81</v>
      </c>
      <c r="F27" s="39"/>
      <c r="G27" s="39" t="s">
        <v>81</v>
      </c>
      <c r="H27" s="39"/>
      <c r="I27" s="8" t="str">
        <f t="shared" si="0"/>
        <v/>
      </c>
      <c r="J27" s="33" t="str">
        <f>IF(D27="_","",(IF(OR(D5=G27,D5="Hybride"),"Klopt","De ingevulde brandstofsoort klopt niet")))</f>
        <v/>
      </c>
      <c r="K27" s="65"/>
    </row>
    <row r="28" spans="1:11" ht="12.75" customHeight="1" x14ac:dyDescent="0.2">
      <c r="A28" s="64"/>
      <c r="B28" s="33"/>
      <c r="C28" s="8">
        <v>21</v>
      </c>
      <c r="D28" s="39" t="s">
        <v>81</v>
      </c>
      <c r="E28" s="39" t="s">
        <v>81</v>
      </c>
      <c r="F28" s="39"/>
      <c r="G28" s="39" t="s">
        <v>81</v>
      </c>
      <c r="H28" s="39"/>
      <c r="I28" s="8" t="str">
        <f t="shared" si="0"/>
        <v/>
      </c>
      <c r="J28" s="33" t="str">
        <f>IF(D28="_","",(IF(OR(D5=G28,D5="Hybride"),"Klopt","De ingevulde brandstofsoort klopt niet")))</f>
        <v/>
      </c>
      <c r="K28" s="65"/>
    </row>
    <row r="29" spans="1:11" ht="12.75" customHeight="1" x14ac:dyDescent="0.2">
      <c r="A29" s="64"/>
      <c r="B29" s="33"/>
      <c r="C29" s="8">
        <v>22</v>
      </c>
      <c r="D29" s="39" t="s">
        <v>81</v>
      </c>
      <c r="E29" s="39" t="s">
        <v>81</v>
      </c>
      <c r="F29" s="39"/>
      <c r="G29" s="39" t="s">
        <v>81</v>
      </c>
      <c r="H29" s="39"/>
      <c r="I29" s="8" t="str">
        <f t="shared" si="0"/>
        <v/>
      </c>
      <c r="J29" s="33" t="str">
        <f>IF(D29="_","",(IF(OR(D5=G29,D5="Hybride"),"Klopt","De ingevulde brandstofsoort klopt niet")))</f>
        <v/>
      </c>
      <c r="K29" s="65"/>
    </row>
    <row r="30" spans="1:11" ht="12.75" customHeight="1" x14ac:dyDescent="0.2">
      <c r="A30" s="64"/>
      <c r="B30" s="33"/>
      <c r="C30" s="8">
        <v>23</v>
      </c>
      <c r="D30" s="39" t="s">
        <v>81</v>
      </c>
      <c r="E30" s="39" t="s">
        <v>81</v>
      </c>
      <c r="F30" s="39"/>
      <c r="G30" s="39" t="s">
        <v>81</v>
      </c>
      <c r="H30" s="39"/>
      <c r="I30" s="8" t="str">
        <f t="shared" si="0"/>
        <v/>
      </c>
      <c r="J30" s="33" t="str">
        <f>IF(D30="_","",(IF(OR(D5=G30,D5="Hybride"),"Klopt","De ingevulde brandstofsoort klopt niet")))</f>
        <v/>
      </c>
      <c r="K30" s="65"/>
    </row>
    <row r="31" spans="1:11" ht="12.75" customHeight="1" x14ac:dyDescent="0.2">
      <c r="A31" s="64"/>
      <c r="B31" s="33"/>
      <c r="C31" s="8">
        <v>24</v>
      </c>
      <c r="D31" s="39" t="s">
        <v>81</v>
      </c>
      <c r="E31" s="39" t="s">
        <v>81</v>
      </c>
      <c r="F31" s="39"/>
      <c r="G31" s="39" t="s">
        <v>81</v>
      </c>
      <c r="H31" s="39"/>
      <c r="I31" s="8" t="str">
        <f t="shared" si="0"/>
        <v/>
      </c>
      <c r="J31" s="33" t="str">
        <f>IF(D31="_","",(IF(OR(D5=G31,D5="Hybride"),"Klopt","De ingevulde brandstofsoort klopt niet")))</f>
        <v/>
      </c>
      <c r="K31" s="65"/>
    </row>
    <row r="32" spans="1:11" ht="12.75" customHeight="1" x14ac:dyDescent="0.2">
      <c r="A32" s="64"/>
      <c r="B32" s="33"/>
      <c r="C32" s="8">
        <v>25</v>
      </c>
      <c r="D32" s="39" t="s">
        <v>81</v>
      </c>
      <c r="E32" s="39" t="s">
        <v>81</v>
      </c>
      <c r="F32" s="39"/>
      <c r="G32" s="39" t="s">
        <v>81</v>
      </c>
      <c r="H32" s="39"/>
      <c r="I32" s="8" t="str">
        <f t="shared" si="0"/>
        <v/>
      </c>
      <c r="J32" s="33" t="str">
        <f>IF(D32="_","",(IF(OR(D5=G32,D5="Hybride"),"Klopt","De ingevulde brandstofsoort klopt niet")))</f>
        <v/>
      </c>
      <c r="K32" s="65"/>
    </row>
    <row r="33" spans="1:11" ht="12.75" customHeight="1" x14ac:dyDescent="0.2">
      <c r="A33" s="64"/>
      <c r="B33" s="33"/>
      <c r="C33" s="8">
        <v>26</v>
      </c>
      <c r="D33" s="39" t="s">
        <v>81</v>
      </c>
      <c r="E33" s="39" t="s">
        <v>81</v>
      </c>
      <c r="F33" s="39"/>
      <c r="G33" s="39" t="s">
        <v>81</v>
      </c>
      <c r="H33" s="39"/>
      <c r="I33" s="8" t="str">
        <f t="shared" si="0"/>
        <v/>
      </c>
      <c r="J33" s="33" t="str">
        <f>IF(D33="_","",(IF(OR(D5=G33,D5="Hybride"),"Klopt","De ingevulde brandstofsoort klopt niet")))</f>
        <v/>
      </c>
      <c r="K33" s="65"/>
    </row>
    <row r="34" spans="1:11" ht="12.75" customHeight="1" x14ac:dyDescent="0.2">
      <c r="A34" s="64"/>
      <c r="B34" s="33"/>
      <c r="C34" s="8">
        <v>27</v>
      </c>
      <c r="D34" s="39" t="s">
        <v>81</v>
      </c>
      <c r="E34" s="39" t="s">
        <v>81</v>
      </c>
      <c r="F34" s="39"/>
      <c r="G34" s="39" t="s">
        <v>81</v>
      </c>
      <c r="H34" s="39"/>
      <c r="I34" s="8" t="str">
        <f t="shared" si="0"/>
        <v/>
      </c>
      <c r="J34" s="33" t="str">
        <f>IF(D34="_","",(IF(OR(D5=G34,D5="Hybride"),"Klopt","De ingevulde brandstofsoort klopt niet")))</f>
        <v/>
      </c>
      <c r="K34" s="65"/>
    </row>
    <row r="35" spans="1:11" ht="12.75" customHeight="1" x14ac:dyDescent="0.2">
      <c r="A35" s="64"/>
      <c r="B35" s="33"/>
      <c r="C35" s="8">
        <v>28</v>
      </c>
      <c r="D35" s="39" t="s">
        <v>81</v>
      </c>
      <c r="E35" s="39" t="s">
        <v>81</v>
      </c>
      <c r="F35" s="39"/>
      <c r="G35" s="39" t="s">
        <v>81</v>
      </c>
      <c r="H35" s="39"/>
      <c r="I35" s="8" t="str">
        <f t="shared" si="0"/>
        <v/>
      </c>
      <c r="J35" s="33" t="str">
        <f>IF(D35="_","",(IF(OR(D5=G35,D5="Hybride"),"Klopt","De ingevulde brandstofsoort klopt niet")))</f>
        <v/>
      </c>
      <c r="K35" s="65"/>
    </row>
    <row r="36" spans="1:11" ht="12.75" customHeight="1" x14ac:dyDescent="0.2">
      <c r="A36" s="64"/>
      <c r="B36" s="33"/>
      <c r="C36" s="8">
        <v>29</v>
      </c>
      <c r="D36" s="39" t="s">
        <v>81</v>
      </c>
      <c r="E36" s="39" t="s">
        <v>81</v>
      </c>
      <c r="F36" s="39"/>
      <c r="G36" s="39" t="s">
        <v>81</v>
      </c>
      <c r="H36" s="39"/>
      <c r="I36" s="8" t="str">
        <f t="shared" si="0"/>
        <v/>
      </c>
      <c r="J36" s="33" t="str">
        <f>IF(D36="_","",(IF(OR(D5=G36,D5="Hybride"),"Klopt","De ingevulde brandstofsoort klopt niet")))</f>
        <v/>
      </c>
      <c r="K36" s="65"/>
    </row>
    <row r="37" spans="1:11" ht="12.75" customHeight="1" x14ac:dyDescent="0.2">
      <c r="A37" s="64"/>
      <c r="B37" s="33"/>
      <c r="C37" s="8">
        <v>30</v>
      </c>
      <c r="D37" s="39" t="s">
        <v>81</v>
      </c>
      <c r="E37" s="39" t="s">
        <v>81</v>
      </c>
      <c r="F37" s="38"/>
      <c r="G37" s="39" t="s">
        <v>81</v>
      </c>
      <c r="H37" s="38"/>
      <c r="I37" s="8" t="str">
        <f t="shared" si="0"/>
        <v/>
      </c>
      <c r="J37" s="33" t="str">
        <f>IF(D37="_","",(IF(OR(D5=G37,D5="Hybride"),"Klopt","De ingevulde brandstofsoort klopt niet")))</f>
        <v/>
      </c>
      <c r="K37" s="65"/>
    </row>
    <row r="38" spans="1:11" ht="12.75" customHeight="1" x14ac:dyDescent="0.2">
      <c r="A38" s="64"/>
      <c r="B38" s="33"/>
      <c r="C38" s="8"/>
      <c r="D38" s="7" t="s">
        <v>432</v>
      </c>
      <c r="E38" s="7"/>
      <c r="F38" s="7">
        <f>SUM(F9:F28)</f>
        <v>123.35</v>
      </c>
      <c r="G38" s="8"/>
      <c r="H38" s="8"/>
      <c r="I38" s="8"/>
      <c r="J38" s="33"/>
      <c r="K38" s="65"/>
    </row>
    <row r="39" spans="1:11" ht="12.75" customHeight="1" x14ac:dyDescent="0.2">
      <c r="A39" s="64"/>
      <c r="B39" s="33"/>
      <c r="C39" s="33"/>
      <c r="D39" s="33"/>
      <c r="E39" s="33"/>
      <c r="F39" s="33"/>
      <c r="G39" s="33"/>
      <c r="H39" s="33"/>
      <c r="I39" s="33"/>
      <c r="J39" s="33"/>
      <c r="K39" s="65"/>
    </row>
    <row r="40" spans="1:11" ht="12.75" customHeight="1" x14ac:dyDescent="0.2">
      <c r="A40" s="65"/>
      <c r="B40" s="65"/>
      <c r="C40" s="65"/>
      <c r="D40" s="65"/>
      <c r="E40" s="65"/>
      <c r="F40" s="65"/>
      <c r="G40" s="65"/>
      <c r="H40" s="65"/>
      <c r="I40" s="65"/>
      <c r="J40" s="65"/>
      <c r="K40" s="65"/>
    </row>
    <row r="41" spans="1:11" ht="12.75" customHeight="1" x14ac:dyDescent="0.2">
      <c r="A41" s="65"/>
      <c r="B41" s="65"/>
      <c r="C41" s="65"/>
      <c r="D41" s="65"/>
      <c r="E41" s="65"/>
      <c r="F41" s="65"/>
      <c r="G41" s="65"/>
      <c r="H41" s="65"/>
      <c r="I41" s="65"/>
      <c r="J41" s="65"/>
      <c r="K41" s="65"/>
    </row>
    <row r="42" spans="1:11" ht="12.75" customHeight="1" x14ac:dyDescent="0.2">
      <c r="A42" s="2"/>
      <c r="B42" s="8"/>
      <c r="C42" s="7" t="s">
        <v>209</v>
      </c>
      <c r="D42" s="7" t="s">
        <v>210</v>
      </c>
      <c r="E42" s="7"/>
      <c r="F42" s="7"/>
      <c r="G42" s="7"/>
      <c r="H42" s="7" t="s">
        <v>211</v>
      </c>
      <c r="I42" s="7"/>
      <c r="J42" s="2"/>
      <c r="K42" s="2"/>
    </row>
    <row r="43" spans="1:11" ht="12.75" customHeight="1" x14ac:dyDescent="0.2">
      <c r="A43" s="2"/>
      <c r="B43" s="8"/>
      <c r="C43" s="40" t="s">
        <v>212</v>
      </c>
      <c r="D43" s="40" t="s">
        <v>213</v>
      </c>
      <c r="E43" s="40"/>
      <c r="F43" s="40"/>
      <c r="G43" s="40"/>
      <c r="H43" s="41" t="s">
        <v>214</v>
      </c>
      <c r="I43" s="8"/>
      <c r="J43" s="2"/>
      <c r="K43" s="2"/>
    </row>
    <row r="44" spans="1:11" ht="12.75" customHeight="1" x14ac:dyDescent="0.2">
      <c r="A44" s="2"/>
      <c r="B44" s="8"/>
      <c r="C44" s="40" t="s">
        <v>212</v>
      </c>
      <c r="D44" s="40" t="s">
        <v>215</v>
      </c>
      <c r="E44" s="40"/>
      <c r="F44" s="40"/>
      <c r="G44" s="40"/>
      <c r="H44" s="41" t="s">
        <v>216</v>
      </c>
      <c r="I44" s="8"/>
      <c r="J44" s="2"/>
      <c r="K44" s="2"/>
    </row>
    <row r="45" spans="1:11" ht="12.75" customHeight="1" x14ac:dyDescent="0.2">
      <c r="A45" s="2"/>
      <c r="B45" s="8"/>
      <c r="C45" s="40" t="s">
        <v>212</v>
      </c>
      <c r="D45" s="40" t="s">
        <v>217</v>
      </c>
      <c r="E45" s="40"/>
      <c r="F45" s="40"/>
      <c r="G45" s="40"/>
      <c r="H45" s="41" t="s">
        <v>218</v>
      </c>
      <c r="I45" s="8"/>
      <c r="J45" s="2"/>
      <c r="K45" s="2"/>
    </row>
    <row r="46" spans="1:11" ht="12.75" customHeight="1" x14ac:dyDescent="0.2">
      <c r="A46" s="2"/>
      <c r="B46" s="8"/>
      <c r="C46" s="40" t="s">
        <v>212</v>
      </c>
      <c r="D46" s="40" t="s">
        <v>219</v>
      </c>
      <c r="E46" s="40"/>
      <c r="F46" s="40"/>
      <c r="G46" s="40"/>
      <c r="H46" s="41" t="s">
        <v>220</v>
      </c>
      <c r="I46" s="8"/>
      <c r="J46" s="2"/>
      <c r="K46" s="2"/>
    </row>
    <row r="47" spans="1:11" ht="12.75" customHeight="1" x14ac:dyDescent="0.2">
      <c r="A47" s="2"/>
      <c r="B47" s="8"/>
      <c r="C47" s="40" t="s">
        <v>212</v>
      </c>
      <c r="D47" s="40" t="s">
        <v>221</v>
      </c>
      <c r="E47" s="40"/>
      <c r="F47" s="40"/>
      <c r="G47" s="40"/>
      <c r="H47" s="41" t="s">
        <v>222</v>
      </c>
      <c r="I47" s="8"/>
      <c r="J47" s="2"/>
      <c r="K47" s="2"/>
    </row>
    <row r="48" spans="1:11" ht="12.75" customHeight="1" x14ac:dyDescent="0.2">
      <c r="A48" s="2"/>
      <c r="B48" s="8"/>
      <c r="C48" s="40" t="s">
        <v>212</v>
      </c>
      <c r="D48" s="40" t="s">
        <v>223</v>
      </c>
      <c r="E48" s="40"/>
      <c r="F48" s="40"/>
      <c r="G48" s="40"/>
      <c r="H48" s="41" t="s">
        <v>224</v>
      </c>
      <c r="I48" s="8"/>
      <c r="J48" s="2"/>
      <c r="K48" s="2"/>
    </row>
    <row r="49" spans="1:11" ht="12.75" customHeight="1" x14ac:dyDescent="0.2">
      <c r="A49" s="2"/>
      <c r="B49" s="8"/>
      <c r="C49" s="40" t="s">
        <v>212</v>
      </c>
      <c r="D49" s="28" t="s">
        <v>225</v>
      </c>
      <c r="E49" s="28"/>
      <c r="F49" s="28"/>
      <c r="G49" s="40"/>
      <c r="H49" s="41" t="s">
        <v>226</v>
      </c>
      <c r="I49" s="8"/>
      <c r="J49" s="2"/>
      <c r="K49" s="2"/>
    </row>
    <row r="50" spans="1:11" ht="12.75" customHeight="1" x14ac:dyDescent="0.2">
      <c r="A50" s="2"/>
      <c r="B50" s="8"/>
      <c r="C50" s="42"/>
      <c r="D50" s="42"/>
      <c r="E50" s="43"/>
      <c r="F50" s="44"/>
      <c r="G50" s="44"/>
      <c r="H50" s="40"/>
      <c r="I50" s="8"/>
      <c r="J50" s="2"/>
      <c r="K50" s="2"/>
    </row>
    <row r="51" spans="1:11" ht="12.75" customHeight="1" x14ac:dyDescent="0.2">
      <c r="A51" s="2"/>
      <c r="B51" s="8"/>
      <c r="C51" s="40" t="s">
        <v>213</v>
      </c>
      <c r="D51" s="18" t="s">
        <v>215</v>
      </c>
      <c r="E51" s="18"/>
      <c r="F51" s="18"/>
      <c r="G51" s="40"/>
      <c r="H51" s="41" t="s">
        <v>227</v>
      </c>
      <c r="I51" s="8"/>
      <c r="J51" s="2"/>
      <c r="K51" s="2"/>
    </row>
    <row r="52" spans="1:11" ht="12.75" customHeight="1" x14ac:dyDescent="0.2">
      <c r="A52" s="2"/>
      <c r="B52" s="8"/>
      <c r="C52" s="40" t="s">
        <v>213</v>
      </c>
      <c r="D52" s="40" t="s">
        <v>217</v>
      </c>
      <c r="E52" s="40"/>
      <c r="F52" s="40"/>
      <c r="G52" s="40"/>
      <c r="H52" s="41" t="s">
        <v>228</v>
      </c>
      <c r="I52" s="8"/>
      <c r="J52" s="2"/>
      <c r="K52" s="2"/>
    </row>
    <row r="53" spans="1:11" ht="12.75" customHeight="1" x14ac:dyDescent="0.2">
      <c r="A53" s="2"/>
      <c r="B53" s="8"/>
      <c r="C53" s="40" t="s">
        <v>213</v>
      </c>
      <c r="D53" s="40" t="s">
        <v>219</v>
      </c>
      <c r="E53" s="40"/>
      <c r="F53" s="40"/>
      <c r="G53" s="40"/>
      <c r="H53" s="41" t="s">
        <v>229</v>
      </c>
      <c r="I53" s="8"/>
      <c r="J53" s="2"/>
      <c r="K53" s="2"/>
    </row>
    <row r="54" spans="1:11" ht="12.75" customHeight="1" x14ac:dyDescent="0.2">
      <c r="A54" s="2"/>
      <c r="B54" s="8"/>
      <c r="C54" s="40" t="s">
        <v>213</v>
      </c>
      <c r="D54" s="40" t="s">
        <v>221</v>
      </c>
      <c r="E54" s="40"/>
      <c r="F54" s="40"/>
      <c r="G54" s="40"/>
      <c r="H54" s="41" t="s">
        <v>230</v>
      </c>
      <c r="I54" s="8"/>
      <c r="J54" s="2"/>
      <c r="K54" s="2"/>
    </row>
    <row r="55" spans="1:11" ht="12.75" customHeight="1" x14ac:dyDescent="0.2">
      <c r="A55" s="2"/>
      <c r="B55" s="8"/>
      <c r="C55" s="40" t="s">
        <v>213</v>
      </c>
      <c r="D55" s="40" t="s">
        <v>223</v>
      </c>
      <c r="E55" s="40"/>
      <c r="F55" s="40"/>
      <c r="G55" s="40"/>
      <c r="H55" s="41" t="s">
        <v>231</v>
      </c>
      <c r="I55" s="8"/>
      <c r="J55" s="2"/>
      <c r="K55" s="2"/>
    </row>
    <row r="56" spans="1:11" ht="12.75" customHeight="1" x14ac:dyDescent="0.2">
      <c r="A56" s="2"/>
      <c r="B56" s="8"/>
      <c r="C56" s="40" t="s">
        <v>213</v>
      </c>
      <c r="D56" s="40" t="s">
        <v>225</v>
      </c>
      <c r="E56" s="40"/>
      <c r="F56" s="40"/>
      <c r="G56" s="40"/>
      <c r="H56" s="41" t="s">
        <v>232</v>
      </c>
      <c r="I56" s="8"/>
      <c r="J56" s="2"/>
      <c r="K56" s="2"/>
    </row>
    <row r="57" spans="1:11" ht="12.75" customHeight="1" x14ac:dyDescent="0.2">
      <c r="A57" s="2"/>
      <c r="B57" s="8"/>
      <c r="C57" s="40"/>
      <c r="D57" s="40"/>
      <c r="E57" s="40"/>
      <c r="F57" s="40"/>
      <c r="G57" s="40"/>
      <c r="H57" s="40"/>
      <c r="I57" s="8"/>
      <c r="J57" s="2"/>
      <c r="K57" s="2"/>
    </row>
    <row r="58" spans="1:11" ht="12.75" customHeight="1" x14ac:dyDescent="0.2">
      <c r="A58" s="2"/>
      <c r="B58" s="8"/>
      <c r="C58" s="40" t="s">
        <v>215</v>
      </c>
      <c r="D58" s="40" t="s">
        <v>217</v>
      </c>
      <c r="E58" s="40"/>
      <c r="F58" s="40"/>
      <c r="G58" s="40"/>
      <c r="H58" s="41" t="s">
        <v>233</v>
      </c>
      <c r="I58" s="8"/>
      <c r="J58" s="2"/>
      <c r="K58" s="2"/>
    </row>
    <row r="59" spans="1:11" ht="12.75" customHeight="1" x14ac:dyDescent="0.2">
      <c r="A59" s="2"/>
      <c r="B59" s="8"/>
      <c r="C59" s="40" t="s">
        <v>215</v>
      </c>
      <c r="D59" s="40" t="s">
        <v>219</v>
      </c>
      <c r="E59" s="40"/>
      <c r="F59" s="40"/>
      <c r="G59" s="40"/>
      <c r="H59" s="41" t="s">
        <v>234</v>
      </c>
      <c r="I59" s="8"/>
      <c r="J59" s="2"/>
      <c r="K59" s="2"/>
    </row>
    <row r="60" spans="1:11" ht="12.75" customHeight="1" x14ac:dyDescent="0.2">
      <c r="A60" s="2"/>
      <c r="B60" s="8"/>
      <c r="C60" s="40" t="s">
        <v>215</v>
      </c>
      <c r="D60" s="40" t="s">
        <v>221</v>
      </c>
      <c r="E60" s="40"/>
      <c r="F60" s="40"/>
      <c r="G60" s="40"/>
      <c r="H60" s="41" t="s">
        <v>235</v>
      </c>
      <c r="I60" s="8"/>
      <c r="J60" s="2"/>
      <c r="K60" s="2"/>
    </row>
    <row r="61" spans="1:11" ht="12.75" customHeight="1" x14ac:dyDescent="0.2">
      <c r="A61" s="2"/>
      <c r="B61" s="8"/>
      <c r="C61" s="40" t="s">
        <v>215</v>
      </c>
      <c r="D61" s="40" t="s">
        <v>223</v>
      </c>
      <c r="E61" s="40"/>
      <c r="F61" s="40"/>
      <c r="G61" s="40"/>
      <c r="H61" s="41" t="s">
        <v>236</v>
      </c>
      <c r="I61" s="8"/>
      <c r="J61" s="2"/>
      <c r="K61" s="2"/>
    </row>
    <row r="62" spans="1:11" ht="12.75" customHeight="1" x14ac:dyDescent="0.2">
      <c r="A62" s="2"/>
      <c r="B62" s="8"/>
      <c r="C62" s="40" t="s">
        <v>215</v>
      </c>
      <c r="D62" s="40" t="s">
        <v>225</v>
      </c>
      <c r="E62" s="40"/>
      <c r="F62" s="40"/>
      <c r="G62" s="40"/>
      <c r="H62" s="41" t="s">
        <v>237</v>
      </c>
      <c r="I62" s="8"/>
      <c r="J62" s="2"/>
      <c r="K62" s="2"/>
    </row>
    <row r="63" spans="1:11" ht="12.75" customHeight="1" x14ac:dyDescent="0.2">
      <c r="A63" s="2"/>
      <c r="B63" s="8"/>
      <c r="C63" s="40"/>
      <c r="D63" s="40"/>
      <c r="E63" s="40"/>
      <c r="F63" s="40"/>
      <c r="G63" s="40"/>
      <c r="H63" s="40"/>
      <c r="I63" s="8"/>
      <c r="J63" s="2"/>
      <c r="K63" s="2"/>
    </row>
    <row r="64" spans="1:11" ht="12.75" customHeight="1" x14ac:dyDescent="0.2">
      <c r="A64" s="2"/>
      <c r="B64" s="8"/>
      <c r="C64" s="40" t="s">
        <v>217</v>
      </c>
      <c r="D64" s="40" t="s">
        <v>219</v>
      </c>
      <c r="E64" s="40"/>
      <c r="F64" s="40"/>
      <c r="G64" s="40"/>
      <c r="H64" s="41" t="s">
        <v>238</v>
      </c>
      <c r="I64" s="8"/>
      <c r="J64" s="2"/>
      <c r="K64" s="2"/>
    </row>
    <row r="65" spans="1:11" ht="12.75" customHeight="1" x14ac:dyDescent="0.2">
      <c r="A65" s="2"/>
      <c r="B65" s="8"/>
      <c r="C65" s="40" t="s">
        <v>217</v>
      </c>
      <c r="D65" s="40" t="s">
        <v>221</v>
      </c>
      <c r="E65" s="40"/>
      <c r="F65" s="40"/>
      <c r="G65" s="40"/>
      <c r="H65" s="41" t="s">
        <v>239</v>
      </c>
      <c r="I65" s="8"/>
      <c r="J65" s="2"/>
      <c r="K65" s="2"/>
    </row>
    <row r="66" spans="1:11" ht="12.75" customHeight="1" x14ac:dyDescent="0.2">
      <c r="A66" s="2"/>
      <c r="B66" s="8"/>
      <c r="C66" s="40" t="s">
        <v>217</v>
      </c>
      <c r="D66" s="40" t="s">
        <v>223</v>
      </c>
      <c r="E66" s="40"/>
      <c r="F66" s="40"/>
      <c r="G66" s="40"/>
      <c r="H66" s="41" t="s">
        <v>240</v>
      </c>
      <c r="I66" s="8"/>
      <c r="J66" s="2"/>
      <c r="K66" s="2"/>
    </row>
    <row r="67" spans="1:11" ht="12.75" customHeight="1" x14ac:dyDescent="0.2">
      <c r="A67" s="2"/>
      <c r="B67" s="8"/>
      <c r="C67" s="40" t="s">
        <v>217</v>
      </c>
      <c r="D67" s="40" t="s">
        <v>225</v>
      </c>
      <c r="E67" s="40"/>
      <c r="F67" s="40"/>
      <c r="G67" s="40"/>
      <c r="H67" s="41" t="s">
        <v>241</v>
      </c>
      <c r="I67" s="8"/>
      <c r="J67" s="2"/>
      <c r="K67" s="2"/>
    </row>
    <row r="68" spans="1:11" ht="12.75" customHeight="1" x14ac:dyDescent="0.2">
      <c r="A68" s="2"/>
      <c r="B68" s="8"/>
      <c r="C68" s="40"/>
      <c r="D68" s="40"/>
      <c r="E68" s="40"/>
      <c r="F68" s="40"/>
      <c r="G68" s="40"/>
      <c r="H68" s="40"/>
      <c r="I68" s="8"/>
      <c r="J68" s="2"/>
      <c r="K68" s="2"/>
    </row>
    <row r="69" spans="1:11" ht="12.75" customHeight="1" x14ac:dyDescent="0.2">
      <c r="A69" s="2"/>
      <c r="B69" s="8"/>
      <c r="C69" s="40" t="s">
        <v>219</v>
      </c>
      <c r="D69" s="40" t="s">
        <v>221</v>
      </c>
      <c r="E69" s="40"/>
      <c r="F69" s="40"/>
      <c r="G69" s="40"/>
      <c r="H69" s="41" t="s">
        <v>242</v>
      </c>
      <c r="I69" s="8"/>
      <c r="J69" s="2"/>
      <c r="K69" s="2"/>
    </row>
    <row r="70" spans="1:11" ht="12.75" customHeight="1" x14ac:dyDescent="0.2">
      <c r="A70" s="2"/>
      <c r="B70" s="8"/>
      <c r="C70" s="40" t="s">
        <v>219</v>
      </c>
      <c r="D70" s="40" t="s">
        <v>223</v>
      </c>
      <c r="E70" s="40"/>
      <c r="F70" s="40"/>
      <c r="G70" s="40"/>
      <c r="H70" s="41" t="s">
        <v>243</v>
      </c>
      <c r="I70" s="8"/>
      <c r="J70" s="2"/>
      <c r="K70" s="2"/>
    </row>
    <row r="71" spans="1:11" ht="12.75" customHeight="1" x14ac:dyDescent="0.2">
      <c r="A71" s="2"/>
      <c r="B71" s="8"/>
      <c r="C71" s="40" t="s">
        <v>219</v>
      </c>
      <c r="D71" s="40" t="s">
        <v>225</v>
      </c>
      <c r="E71" s="40"/>
      <c r="F71" s="40"/>
      <c r="G71" s="40"/>
      <c r="H71" s="41" t="s">
        <v>244</v>
      </c>
      <c r="I71" s="8"/>
      <c r="J71" s="2"/>
      <c r="K71" s="2"/>
    </row>
    <row r="72" spans="1:11" ht="12.75" customHeight="1" x14ac:dyDescent="0.2">
      <c r="A72" s="2"/>
      <c r="B72" s="8"/>
      <c r="C72" s="40"/>
      <c r="D72" s="40"/>
      <c r="E72" s="40"/>
      <c r="F72" s="40"/>
      <c r="G72" s="40"/>
      <c r="H72" s="40"/>
      <c r="I72" s="8"/>
      <c r="J72" s="2"/>
      <c r="K72" s="2"/>
    </row>
    <row r="73" spans="1:11" ht="12.75" customHeight="1" x14ac:dyDescent="0.2">
      <c r="A73" s="2"/>
      <c r="B73" s="8"/>
      <c r="C73" s="40" t="s">
        <v>221</v>
      </c>
      <c r="D73" s="40" t="s">
        <v>223</v>
      </c>
      <c r="E73" s="40"/>
      <c r="F73" s="40"/>
      <c r="G73" s="40"/>
      <c r="H73" s="41" t="s">
        <v>245</v>
      </c>
      <c r="I73" s="8"/>
      <c r="J73" s="2"/>
      <c r="K73" s="2"/>
    </row>
    <row r="74" spans="1:11" ht="12.75" customHeight="1" x14ac:dyDescent="0.2">
      <c r="A74" s="2"/>
      <c r="B74" s="8"/>
      <c r="C74" s="40" t="s">
        <v>221</v>
      </c>
      <c r="D74" s="40" t="s">
        <v>225</v>
      </c>
      <c r="E74" s="40"/>
      <c r="F74" s="40"/>
      <c r="G74" s="40"/>
      <c r="H74" s="41" t="s">
        <v>246</v>
      </c>
      <c r="I74" s="8"/>
      <c r="J74" s="2"/>
      <c r="K74" s="2"/>
    </row>
    <row r="75" spans="1:11" ht="12.75" customHeight="1" x14ac:dyDescent="0.2">
      <c r="A75" s="2"/>
      <c r="B75" s="8"/>
      <c r="C75" s="40"/>
      <c r="D75" s="40"/>
      <c r="E75" s="40"/>
      <c r="F75" s="40"/>
      <c r="G75" s="40"/>
      <c r="H75" s="40"/>
      <c r="I75" s="8"/>
      <c r="J75" s="2"/>
      <c r="K75" s="2"/>
    </row>
    <row r="76" spans="1:11" ht="12.75" customHeight="1" x14ac:dyDescent="0.2">
      <c r="A76" s="2"/>
      <c r="B76" s="8"/>
      <c r="C76" s="40" t="s">
        <v>223</v>
      </c>
      <c r="D76" s="40" t="s">
        <v>225</v>
      </c>
      <c r="E76" s="40"/>
      <c r="F76" s="40"/>
      <c r="G76" s="40"/>
      <c r="H76" s="41" t="s">
        <v>247</v>
      </c>
      <c r="I76" s="8"/>
      <c r="J76" s="2"/>
      <c r="K76" s="2"/>
    </row>
    <row r="77" spans="1:11" ht="12.75" customHeight="1" x14ac:dyDescent="0.2">
      <c r="A77" s="2"/>
      <c r="B77" s="8"/>
      <c r="C77" s="8"/>
      <c r="D77" s="8"/>
      <c r="E77" s="8"/>
      <c r="F77" s="8"/>
      <c r="G77" s="8"/>
      <c r="H77" s="8"/>
      <c r="I77" s="8"/>
      <c r="J77" s="2"/>
      <c r="K77" s="2"/>
    </row>
    <row r="78" spans="1:11" ht="12.75" customHeight="1" x14ac:dyDescent="0.2">
      <c r="A78" s="2"/>
      <c r="B78" s="8"/>
      <c r="C78" s="8" t="s">
        <v>248</v>
      </c>
      <c r="D78" s="8"/>
      <c r="E78" s="8"/>
      <c r="F78" s="8"/>
      <c r="G78" s="8"/>
      <c r="H78" s="8"/>
      <c r="I78" s="8"/>
      <c r="J78" s="2"/>
      <c r="K78" s="2"/>
    </row>
    <row r="79" spans="1:11" ht="12.75" customHeight="1" x14ac:dyDescent="0.2">
      <c r="A79" s="2"/>
      <c r="B79" s="8"/>
      <c r="C79" s="8"/>
      <c r="D79" s="8"/>
      <c r="E79" s="8"/>
      <c r="F79" s="8"/>
      <c r="G79" s="8"/>
      <c r="H79" s="8"/>
      <c r="I79" s="8"/>
      <c r="J79" s="2"/>
      <c r="K79" s="2"/>
    </row>
    <row r="80" spans="1:11" ht="12.75" customHeight="1" x14ac:dyDescent="0.2">
      <c r="A80" s="2"/>
      <c r="B80" s="2"/>
      <c r="C80" s="2"/>
      <c r="D80" s="2"/>
      <c r="E80" s="2"/>
      <c r="F80" s="2"/>
      <c r="G80" s="2"/>
      <c r="H80" s="2"/>
      <c r="I80" s="2"/>
      <c r="J80" s="2"/>
      <c r="K80" s="2"/>
    </row>
    <row r="81" spans="1:4" ht="12.75" customHeight="1" x14ac:dyDescent="0.2">
      <c r="A81" s="2"/>
      <c r="B81" s="2"/>
      <c r="C81" s="2"/>
      <c r="D81" s="2"/>
    </row>
    <row r="82" spans="1:4" ht="12.75" customHeight="1" x14ac:dyDescent="0.2">
      <c r="A82" s="2"/>
      <c r="B82" s="2" t="s">
        <v>433</v>
      </c>
      <c r="C82" s="2"/>
      <c r="D82" s="2"/>
    </row>
    <row r="83" spans="1:4" ht="12.75" customHeight="1" x14ac:dyDescent="0.2">
      <c r="A83" s="2"/>
      <c r="B83" s="62" t="s">
        <v>81</v>
      </c>
      <c r="D83" s="2"/>
    </row>
    <row r="84" spans="1:4" ht="12.75" customHeight="1" x14ac:dyDescent="0.2">
      <c r="A84" s="2"/>
      <c r="B84" s="62" t="s">
        <v>426</v>
      </c>
      <c r="D84" s="2"/>
    </row>
    <row r="85" spans="1:4" ht="12.75" customHeight="1" x14ac:dyDescent="0.2">
      <c r="A85" s="2"/>
      <c r="B85" s="62" t="s">
        <v>434</v>
      </c>
      <c r="D85" s="2"/>
    </row>
    <row r="86" spans="1:4" ht="12.75" customHeight="1" x14ac:dyDescent="0.2">
      <c r="A86" s="2"/>
      <c r="B86" s="62" t="s">
        <v>435</v>
      </c>
      <c r="D86" s="2"/>
    </row>
    <row r="87" spans="1:4" ht="12.75" customHeight="1" x14ac:dyDescent="0.2">
      <c r="A87" s="2"/>
      <c r="B87" s="62" t="s">
        <v>436</v>
      </c>
      <c r="D87" s="2"/>
    </row>
    <row r="88" spans="1:4" ht="12.75" customHeight="1" x14ac:dyDescent="0.2">
      <c r="A88" s="2"/>
      <c r="B88" s="62" t="s">
        <v>429</v>
      </c>
      <c r="D88" s="2"/>
    </row>
    <row r="89" spans="1:4" ht="12.75" customHeight="1" x14ac:dyDescent="0.2">
      <c r="A89" s="2"/>
      <c r="B89" s="62" t="s">
        <v>437</v>
      </c>
      <c r="D89" s="2"/>
    </row>
    <row r="90" spans="1:4" ht="12.75" customHeight="1" x14ac:dyDescent="0.2">
      <c r="A90" s="2"/>
      <c r="B90" s="62" t="s">
        <v>438</v>
      </c>
      <c r="D90" s="2"/>
    </row>
    <row r="91" spans="1:4" ht="12.75" customHeight="1" x14ac:dyDescent="0.2">
      <c r="A91" s="2"/>
      <c r="B91" s="62" t="s">
        <v>428</v>
      </c>
      <c r="D91" s="2"/>
    </row>
    <row r="92" spans="1:4" ht="12.75" customHeight="1" x14ac:dyDescent="0.2">
      <c r="A92" s="2"/>
      <c r="B92" s="62" t="s">
        <v>439</v>
      </c>
      <c r="D92" s="2"/>
    </row>
    <row r="93" spans="1:4" ht="12.75" customHeight="1" x14ac:dyDescent="0.2">
      <c r="A93" s="2"/>
      <c r="B93" s="62" t="s">
        <v>440</v>
      </c>
      <c r="D93" s="2"/>
    </row>
    <row r="94" spans="1:4" ht="12.75" customHeight="1" x14ac:dyDescent="0.2">
      <c r="A94" s="2"/>
      <c r="B94" s="62" t="s">
        <v>441</v>
      </c>
      <c r="D94" s="2"/>
    </row>
    <row r="95" spans="1:4" ht="12.75" customHeight="1" x14ac:dyDescent="0.2">
      <c r="A95" s="2"/>
      <c r="B95" s="62" t="s">
        <v>430</v>
      </c>
      <c r="D95" s="2"/>
    </row>
    <row r="96" spans="1:4" ht="12.75" customHeight="1" x14ac:dyDescent="0.2">
      <c r="A96" s="2"/>
      <c r="B96" s="62" t="s">
        <v>442</v>
      </c>
      <c r="D96" s="2"/>
    </row>
    <row r="97" spans="1:4" ht="12.75" customHeight="1" x14ac:dyDescent="0.2">
      <c r="A97" s="2"/>
      <c r="B97" s="62" t="s">
        <v>443</v>
      </c>
      <c r="D97" s="2"/>
    </row>
    <row r="98" spans="1:4" ht="12.75" customHeight="1" x14ac:dyDescent="0.2">
      <c r="A98" s="2"/>
      <c r="B98" s="62" t="s">
        <v>198</v>
      </c>
      <c r="D98" s="2"/>
    </row>
    <row r="99" spans="1:4" ht="12.75" customHeight="1" x14ac:dyDescent="0.2">
      <c r="A99" s="2"/>
      <c r="B99" s="2"/>
      <c r="C99" s="2"/>
      <c r="D99" s="2"/>
    </row>
    <row r="100" spans="1:4" ht="12.75" customHeight="1" x14ac:dyDescent="0.2"/>
    <row r="101" spans="1:4" ht="12.75" customHeight="1" x14ac:dyDescent="0.2"/>
    <row r="102" spans="1:4" ht="12.75" customHeight="1" x14ac:dyDescent="0.2"/>
    <row r="103" spans="1:4" ht="12.75" customHeight="1" x14ac:dyDescent="0.2"/>
    <row r="104" spans="1:4" ht="12.75" customHeight="1" x14ac:dyDescent="0.2"/>
    <row r="105" spans="1:4" ht="12.75" customHeight="1" x14ac:dyDescent="0.2"/>
    <row r="106" spans="1:4" ht="12.75" customHeight="1" x14ac:dyDescent="0.2"/>
    <row r="107" spans="1:4" ht="12.75" customHeight="1" x14ac:dyDescent="0.2"/>
    <row r="108" spans="1:4" ht="12.75" customHeight="1" x14ac:dyDescent="0.2"/>
    <row r="109" spans="1:4" ht="12.75" customHeight="1" x14ac:dyDescent="0.2"/>
    <row r="110" spans="1:4" ht="12.75" customHeight="1" x14ac:dyDescent="0.2"/>
    <row r="111" spans="1:4" ht="12.75" customHeight="1" x14ac:dyDescent="0.2"/>
    <row r="112" spans="1:4"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row r="158" ht="12.75" customHeight="1" x14ac:dyDescent="0.2"/>
    <row r="159" ht="12.75" customHeight="1" x14ac:dyDescent="0.2"/>
    <row r="160"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row r="169" ht="12.75" customHeight="1" x14ac:dyDescent="0.2"/>
    <row r="170" ht="12.75" customHeight="1" x14ac:dyDescent="0.2"/>
    <row r="171" ht="12.75" customHeight="1" x14ac:dyDescent="0.2"/>
    <row r="172" ht="12.75" customHeight="1" x14ac:dyDescent="0.2"/>
    <row r="173" ht="12.75" customHeight="1" x14ac:dyDescent="0.2"/>
    <row r="174" ht="12.75" customHeight="1" x14ac:dyDescent="0.2"/>
    <row r="175" ht="12.75" customHeight="1" x14ac:dyDescent="0.2"/>
    <row r="176"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ht="12.75" customHeight="1" x14ac:dyDescent="0.2"/>
    <row r="194" ht="12.75" customHeight="1" x14ac:dyDescent="0.2"/>
    <row r="195" ht="12.75" customHeight="1" x14ac:dyDescent="0.2"/>
    <row r="196" ht="12.75" customHeight="1" x14ac:dyDescent="0.2"/>
    <row r="197" ht="12.75" customHeight="1" x14ac:dyDescent="0.2"/>
    <row r="198" ht="12.75" customHeight="1" x14ac:dyDescent="0.2"/>
    <row r="199" ht="12.75" customHeight="1" x14ac:dyDescent="0.2"/>
    <row r="200" ht="12.75" customHeight="1" x14ac:dyDescent="0.2"/>
    <row r="201" ht="12.75" customHeight="1" x14ac:dyDescent="0.2"/>
    <row r="202" ht="12.75" customHeight="1" x14ac:dyDescent="0.2"/>
    <row r="203" ht="12.75" customHeight="1" x14ac:dyDescent="0.2"/>
    <row r="204" ht="12.75" customHeight="1" x14ac:dyDescent="0.2"/>
    <row r="205" ht="12.75" customHeight="1" x14ac:dyDescent="0.2"/>
    <row r="206" ht="12.75" customHeight="1" x14ac:dyDescent="0.2"/>
    <row r="207" ht="12.75" customHeight="1" x14ac:dyDescent="0.2"/>
    <row r="208" ht="12.75" customHeight="1" x14ac:dyDescent="0.2"/>
    <row r="209" ht="12.75" customHeight="1" x14ac:dyDescent="0.2"/>
    <row r="210" ht="12.75" customHeight="1" x14ac:dyDescent="0.2"/>
    <row r="211" ht="12.75" customHeight="1" x14ac:dyDescent="0.2"/>
    <row r="212" ht="12.75" customHeight="1" x14ac:dyDescent="0.2"/>
    <row r="213" ht="12.75" customHeight="1" x14ac:dyDescent="0.2"/>
    <row r="214" ht="12.75" customHeight="1" x14ac:dyDescent="0.2"/>
    <row r="215" ht="12.75" customHeight="1" x14ac:dyDescent="0.2"/>
    <row r="216" ht="12.75" customHeight="1" x14ac:dyDescent="0.2"/>
    <row r="217" ht="12.75" customHeight="1" x14ac:dyDescent="0.2"/>
    <row r="218" ht="12.75" customHeight="1" x14ac:dyDescent="0.2"/>
    <row r="219" ht="12.75" customHeight="1" x14ac:dyDescent="0.2"/>
    <row r="220" ht="12.75" customHeight="1" x14ac:dyDescent="0.2"/>
    <row r="221" ht="12.75" customHeight="1" x14ac:dyDescent="0.2"/>
    <row r="222" ht="12.75" customHeight="1" x14ac:dyDescent="0.2"/>
    <row r="223" ht="12.75" customHeight="1" x14ac:dyDescent="0.2"/>
    <row r="224" ht="12.75" customHeight="1" x14ac:dyDescent="0.2"/>
    <row r="225" ht="12.75" customHeight="1" x14ac:dyDescent="0.2"/>
    <row r="226" ht="12.75" customHeight="1" x14ac:dyDescent="0.2"/>
    <row r="227" ht="12.75" customHeight="1" x14ac:dyDescent="0.2"/>
    <row r="228" ht="12.75" customHeight="1" x14ac:dyDescent="0.2"/>
    <row r="229" ht="12.75" customHeight="1" x14ac:dyDescent="0.2"/>
    <row r="230" ht="12.75" customHeight="1" x14ac:dyDescent="0.2"/>
    <row r="231" ht="12.75" customHeight="1" x14ac:dyDescent="0.2"/>
    <row r="232" ht="12.75" customHeight="1" x14ac:dyDescent="0.2"/>
    <row r="233" ht="12.75" customHeight="1" x14ac:dyDescent="0.2"/>
    <row r="234" ht="12.75" customHeight="1" x14ac:dyDescent="0.2"/>
    <row r="235" ht="12.75" customHeight="1" x14ac:dyDescent="0.2"/>
    <row r="236" ht="12.75" customHeight="1" x14ac:dyDescent="0.2"/>
    <row r="237" ht="12.75" customHeight="1" x14ac:dyDescent="0.2"/>
    <row r="238" ht="12.75" customHeight="1" x14ac:dyDescent="0.2"/>
    <row r="239" ht="12.75" customHeight="1" x14ac:dyDescent="0.2"/>
    <row r="240" ht="12.75" customHeight="1" x14ac:dyDescent="0.2"/>
    <row r="241" ht="12.75" customHeight="1" x14ac:dyDescent="0.2"/>
    <row r="242" ht="12.75" customHeight="1" x14ac:dyDescent="0.2"/>
    <row r="243" ht="12.75" customHeight="1" x14ac:dyDescent="0.2"/>
    <row r="244" ht="12.75" customHeight="1" x14ac:dyDescent="0.2"/>
    <row r="245" ht="12.75" customHeight="1" x14ac:dyDescent="0.2"/>
    <row r="246" ht="12.75" customHeight="1" x14ac:dyDescent="0.2"/>
    <row r="247" ht="12.75" customHeight="1" x14ac:dyDescent="0.2"/>
    <row r="248" ht="12.75" customHeight="1" x14ac:dyDescent="0.2"/>
    <row r="249" ht="12.75" customHeight="1" x14ac:dyDescent="0.2"/>
    <row r="250" ht="12.75" customHeight="1" x14ac:dyDescent="0.2"/>
    <row r="251" ht="12.75" customHeight="1" x14ac:dyDescent="0.2"/>
    <row r="252" ht="12.75" customHeight="1" x14ac:dyDescent="0.2"/>
    <row r="253" ht="12.75" customHeight="1" x14ac:dyDescent="0.2"/>
    <row r="254" ht="12.75" customHeight="1" x14ac:dyDescent="0.2"/>
    <row r="255" ht="12.75" customHeight="1" x14ac:dyDescent="0.2"/>
    <row r="256" ht="12.75" customHeight="1" x14ac:dyDescent="0.2"/>
    <row r="257" ht="12.75" customHeight="1" x14ac:dyDescent="0.2"/>
    <row r="258" ht="12.75" customHeight="1" x14ac:dyDescent="0.2"/>
    <row r="259" ht="12.75" customHeight="1" x14ac:dyDescent="0.2"/>
    <row r="260" ht="12.75" customHeight="1" x14ac:dyDescent="0.2"/>
    <row r="261" ht="12.75" customHeight="1" x14ac:dyDescent="0.2"/>
    <row r="262" ht="12.75" customHeight="1" x14ac:dyDescent="0.2"/>
    <row r="263" ht="12.75" customHeight="1" x14ac:dyDescent="0.2"/>
    <row r="264" ht="12.75" customHeight="1" x14ac:dyDescent="0.2"/>
    <row r="265" ht="12.75" customHeight="1" x14ac:dyDescent="0.2"/>
    <row r="266" ht="12.75" customHeight="1" x14ac:dyDescent="0.2"/>
    <row r="267" ht="12.75" customHeight="1" x14ac:dyDescent="0.2"/>
    <row r="268" ht="12.75" customHeight="1" x14ac:dyDescent="0.2"/>
    <row r="269" ht="12.75" customHeight="1" x14ac:dyDescent="0.2"/>
    <row r="270" ht="12.75" customHeight="1" x14ac:dyDescent="0.2"/>
    <row r="271" ht="12.75" customHeight="1" x14ac:dyDescent="0.2"/>
    <row r="272" ht="12.75" customHeight="1" x14ac:dyDescent="0.2"/>
    <row r="273" ht="12.75" customHeight="1" x14ac:dyDescent="0.2"/>
    <row r="274" ht="12.75" customHeight="1" x14ac:dyDescent="0.2"/>
    <row r="275" ht="12.75" customHeight="1" x14ac:dyDescent="0.2"/>
    <row r="276" ht="12.75" customHeight="1" x14ac:dyDescent="0.2"/>
    <row r="277" ht="12.75" customHeight="1" x14ac:dyDescent="0.2"/>
    <row r="278" ht="12.75" customHeight="1" x14ac:dyDescent="0.2"/>
    <row r="279" ht="12.75" customHeight="1" x14ac:dyDescent="0.2"/>
    <row r="280" ht="12.75" customHeight="1" x14ac:dyDescent="0.2"/>
    <row r="281" ht="12.75" customHeight="1" x14ac:dyDescent="0.2"/>
    <row r="282" ht="12.75" customHeight="1" x14ac:dyDescent="0.2"/>
    <row r="283" ht="12.75" customHeight="1" x14ac:dyDescent="0.2"/>
    <row r="284" ht="12.75" customHeight="1" x14ac:dyDescent="0.2"/>
    <row r="285" ht="12.75" customHeight="1" x14ac:dyDescent="0.2"/>
    <row r="286" ht="12.75" customHeight="1" x14ac:dyDescent="0.2"/>
    <row r="287" ht="12.75" customHeight="1" x14ac:dyDescent="0.2"/>
    <row r="288" ht="12.75" customHeight="1" x14ac:dyDescent="0.2"/>
    <row r="289" ht="12.75" customHeight="1" x14ac:dyDescent="0.2"/>
    <row r="290" ht="12.75" customHeight="1" x14ac:dyDescent="0.2"/>
    <row r="291" ht="12.75" customHeight="1" x14ac:dyDescent="0.2"/>
    <row r="292" ht="12.75" customHeight="1" x14ac:dyDescent="0.2"/>
    <row r="293" ht="12.75" customHeight="1" x14ac:dyDescent="0.2"/>
    <row r="294" ht="12.75" customHeight="1" x14ac:dyDescent="0.2"/>
    <row r="295" ht="12.75" customHeight="1" x14ac:dyDescent="0.2"/>
    <row r="296" ht="12.75" customHeight="1" x14ac:dyDescent="0.2"/>
    <row r="297" ht="12.75" customHeight="1" x14ac:dyDescent="0.2"/>
    <row r="298" ht="12.75" customHeight="1" x14ac:dyDescent="0.2"/>
    <row r="299" ht="12.75" customHeight="1" x14ac:dyDescent="0.2"/>
    <row r="300" ht="12.75" customHeight="1" x14ac:dyDescent="0.2"/>
    <row r="301" ht="12.75" customHeight="1" x14ac:dyDescent="0.2"/>
    <row r="302" ht="12.75" customHeight="1" x14ac:dyDescent="0.2"/>
    <row r="303" ht="12.75" customHeight="1" x14ac:dyDescent="0.2"/>
    <row r="304" ht="12.75" customHeight="1" x14ac:dyDescent="0.2"/>
    <row r="305" ht="12.75" customHeight="1" x14ac:dyDescent="0.2"/>
    <row r="306" ht="12.75" customHeight="1" x14ac:dyDescent="0.2"/>
    <row r="307" ht="12.75" customHeight="1" x14ac:dyDescent="0.2"/>
    <row r="308" ht="12.75" customHeight="1" x14ac:dyDescent="0.2"/>
    <row r="309" ht="12.75" customHeight="1" x14ac:dyDescent="0.2"/>
    <row r="310" ht="12.75" customHeight="1" x14ac:dyDescent="0.2"/>
    <row r="311" ht="12.75" customHeight="1" x14ac:dyDescent="0.2"/>
    <row r="312" ht="12.75" customHeight="1" x14ac:dyDescent="0.2"/>
    <row r="313" ht="12.75" customHeight="1" x14ac:dyDescent="0.2"/>
    <row r="314" ht="12.75" customHeight="1" x14ac:dyDescent="0.2"/>
    <row r="315" ht="12.75" customHeight="1" x14ac:dyDescent="0.2"/>
    <row r="316" ht="12.75" customHeight="1" x14ac:dyDescent="0.2"/>
    <row r="317" ht="12.75" customHeight="1" x14ac:dyDescent="0.2"/>
    <row r="318" ht="12.75" customHeight="1" x14ac:dyDescent="0.2"/>
    <row r="319" ht="12.75" customHeight="1" x14ac:dyDescent="0.2"/>
    <row r="320" ht="12.75" customHeight="1" x14ac:dyDescent="0.2"/>
    <row r="321" ht="12.75" customHeight="1" x14ac:dyDescent="0.2"/>
    <row r="322" ht="12.75" customHeight="1" x14ac:dyDescent="0.2"/>
    <row r="323" ht="12.75" customHeight="1" x14ac:dyDescent="0.2"/>
    <row r="324" ht="12.75" customHeight="1" x14ac:dyDescent="0.2"/>
    <row r="325" ht="12.75" customHeight="1" x14ac:dyDescent="0.2"/>
    <row r="326" ht="12.75" customHeight="1" x14ac:dyDescent="0.2"/>
    <row r="327" ht="12.75" customHeight="1" x14ac:dyDescent="0.2"/>
    <row r="328" ht="12.75" customHeight="1" x14ac:dyDescent="0.2"/>
    <row r="329" ht="12.75" customHeight="1" x14ac:dyDescent="0.2"/>
    <row r="330" ht="12.75" customHeight="1" x14ac:dyDescent="0.2"/>
    <row r="331" ht="12.75" customHeight="1" x14ac:dyDescent="0.2"/>
    <row r="332" ht="12.75" customHeight="1" x14ac:dyDescent="0.2"/>
    <row r="333" ht="12.75" customHeight="1" x14ac:dyDescent="0.2"/>
    <row r="334" ht="12.75" customHeight="1" x14ac:dyDescent="0.2"/>
    <row r="335" ht="12.75" customHeight="1" x14ac:dyDescent="0.2"/>
    <row r="336" ht="12.75" customHeight="1" x14ac:dyDescent="0.2"/>
    <row r="337" ht="12.75" customHeight="1" x14ac:dyDescent="0.2"/>
    <row r="338" ht="12.75" customHeight="1" x14ac:dyDescent="0.2"/>
    <row r="339" ht="12.75" customHeight="1" x14ac:dyDescent="0.2"/>
    <row r="340" ht="12.75" customHeight="1" x14ac:dyDescent="0.2"/>
    <row r="341" ht="12.75" customHeight="1" x14ac:dyDescent="0.2"/>
    <row r="342" ht="12.75" customHeight="1" x14ac:dyDescent="0.2"/>
    <row r="343" ht="12.75" customHeight="1" x14ac:dyDescent="0.2"/>
    <row r="344" ht="12.75" customHeight="1" x14ac:dyDescent="0.2"/>
    <row r="345" ht="12.75" customHeight="1" x14ac:dyDescent="0.2"/>
    <row r="346" ht="12.75" customHeight="1" x14ac:dyDescent="0.2"/>
    <row r="347" ht="12.75" customHeight="1" x14ac:dyDescent="0.2"/>
    <row r="348" ht="12.75" customHeight="1" x14ac:dyDescent="0.2"/>
    <row r="349" ht="12.75" customHeight="1" x14ac:dyDescent="0.2"/>
    <row r="350" ht="12.75" customHeight="1" x14ac:dyDescent="0.2"/>
    <row r="351" ht="12.75" customHeight="1" x14ac:dyDescent="0.2"/>
    <row r="352" ht="12.75" customHeight="1" x14ac:dyDescent="0.2"/>
    <row r="353" ht="12.75" customHeight="1" x14ac:dyDescent="0.2"/>
    <row r="354" ht="12.75" customHeight="1" x14ac:dyDescent="0.2"/>
    <row r="355" ht="12.75" customHeight="1" x14ac:dyDescent="0.2"/>
    <row r="356" ht="12.75" customHeight="1" x14ac:dyDescent="0.2"/>
    <row r="357" ht="12.75" customHeight="1" x14ac:dyDescent="0.2"/>
    <row r="358" ht="12.75" customHeight="1" x14ac:dyDescent="0.2"/>
    <row r="359" ht="12.75" customHeight="1" x14ac:dyDescent="0.2"/>
    <row r="360" ht="12.75" customHeight="1" x14ac:dyDescent="0.2"/>
    <row r="361" ht="12.75" customHeight="1" x14ac:dyDescent="0.2"/>
    <row r="362" ht="12.75" customHeight="1" x14ac:dyDescent="0.2"/>
    <row r="363" ht="12.75" customHeight="1" x14ac:dyDescent="0.2"/>
    <row r="364" ht="12.75" customHeight="1" x14ac:dyDescent="0.2"/>
    <row r="365" ht="12.75" customHeight="1" x14ac:dyDescent="0.2"/>
    <row r="366" ht="12.75" customHeight="1" x14ac:dyDescent="0.2"/>
    <row r="367" ht="12.75" customHeight="1" x14ac:dyDescent="0.2"/>
    <row r="368" ht="12.75" customHeight="1" x14ac:dyDescent="0.2"/>
    <row r="369" ht="12.75" customHeight="1" x14ac:dyDescent="0.2"/>
    <row r="370" ht="12.75" customHeight="1" x14ac:dyDescent="0.2"/>
    <row r="371" ht="12.75" customHeight="1" x14ac:dyDescent="0.2"/>
    <row r="372" ht="12.75" customHeight="1" x14ac:dyDescent="0.2"/>
    <row r="373" ht="12.75" customHeight="1" x14ac:dyDescent="0.2"/>
    <row r="374" ht="12.75" customHeight="1" x14ac:dyDescent="0.2"/>
    <row r="375" ht="12.75" customHeight="1" x14ac:dyDescent="0.2"/>
    <row r="376" ht="12.75" customHeight="1" x14ac:dyDescent="0.2"/>
    <row r="377" ht="12.75" customHeight="1" x14ac:dyDescent="0.2"/>
    <row r="378" ht="12.75" customHeight="1" x14ac:dyDescent="0.2"/>
    <row r="379" ht="12.75" customHeight="1" x14ac:dyDescent="0.2"/>
    <row r="380" ht="12.75" customHeight="1" x14ac:dyDescent="0.2"/>
    <row r="381" ht="12.75" customHeight="1" x14ac:dyDescent="0.2"/>
    <row r="382" ht="12.75" customHeight="1" x14ac:dyDescent="0.2"/>
    <row r="383" ht="12.75" customHeight="1" x14ac:dyDescent="0.2"/>
    <row r="384" ht="12.75" customHeight="1" x14ac:dyDescent="0.2"/>
    <row r="385" ht="12.75" customHeight="1" x14ac:dyDescent="0.2"/>
    <row r="386" ht="12.75" customHeight="1" x14ac:dyDescent="0.2"/>
    <row r="387" ht="12.75" customHeight="1" x14ac:dyDescent="0.2"/>
    <row r="388" ht="12.75" customHeight="1" x14ac:dyDescent="0.2"/>
    <row r="389" ht="12.75" customHeight="1" x14ac:dyDescent="0.2"/>
    <row r="390" ht="12.75" customHeight="1" x14ac:dyDescent="0.2"/>
    <row r="391" ht="12.75" customHeight="1" x14ac:dyDescent="0.2"/>
    <row r="392" ht="12.75" customHeight="1" x14ac:dyDescent="0.2"/>
    <row r="393" ht="12.75" customHeight="1" x14ac:dyDescent="0.2"/>
    <row r="394" ht="12.75" customHeight="1" x14ac:dyDescent="0.2"/>
    <row r="395" ht="12.75" customHeight="1" x14ac:dyDescent="0.2"/>
    <row r="396" ht="12.75" customHeight="1" x14ac:dyDescent="0.2"/>
    <row r="397" ht="12.75" customHeight="1" x14ac:dyDescent="0.2"/>
    <row r="398" ht="12.75" customHeight="1" x14ac:dyDescent="0.2"/>
    <row r="399" ht="12.75" customHeight="1" x14ac:dyDescent="0.2"/>
    <row r="400" ht="12.75" customHeight="1" x14ac:dyDescent="0.2"/>
    <row r="401" ht="12.75" customHeight="1" x14ac:dyDescent="0.2"/>
    <row r="402" ht="12.75" customHeight="1" x14ac:dyDescent="0.2"/>
    <row r="403" ht="12.75" customHeight="1" x14ac:dyDescent="0.2"/>
    <row r="404" ht="12.75" customHeight="1" x14ac:dyDescent="0.2"/>
    <row r="405" ht="12.75" customHeight="1" x14ac:dyDescent="0.2"/>
    <row r="406" ht="12.75" customHeight="1" x14ac:dyDescent="0.2"/>
    <row r="407" ht="12.75" customHeight="1" x14ac:dyDescent="0.2"/>
    <row r="408" ht="12.75" customHeight="1" x14ac:dyDescent="0.2"/>
    <row r="409" ht="12.75" customHeight="1" x14ac:dyDescent="0.2"/>
    <row r="410" ht="12.75" customHeight="1" x14ac:dyDescent="0.2"/>
    <row r="411" ht="12.75" customHeight="1" x14ac:dyDescent="0.2"/>
    <row r="412" ht="12.75" customHeight="1" x14ac:dyDescent="0.2"/>
    <row r="413" ht="12.75" customHeight="1" x14ac:dyDescent="0.2"/>
    <row r="414" ht="12.75" customHeight="1" x14ac:dyDescent="0.2"/>
    <row r="415" ht="12.75" customHeight="1" x14ac:dyDescent="0.2"/>
    <row r="416" ht="12.75" customHeight="1" x14ac:dyDescent="0.2"/>
    <row r="417" ht="12.75" customHeight="1" x14ac:dyDescent="0.2"/>
    <row r="418" ht="12.75" customHeight="1" x14ac:dyDescent="0.2"/>
    <row r="419" ht="12.75" customHeight="1" x14ac:dyDescent="0.2"/>
    <row r="420" ht="12.75" customHeight="1" x14ac:dyDescent="0.2"/>
    <row r="421" ht="12.75" customHeight="1" x14ac:dyDescent="0.2"/>
    <row r="422" ht="12.75" customHeight="1" x14ac:dyDescent="0.2"/>
    <row r="423" ht="12.75" customHeight="1" x14ac:dyDescent="0.2"/>
    <row r="424" ht="12.75" customHeight="1" x14ac:dyDescent="0.2"/>
    <row r="425" ht="12.75" customHeight="1" x14ac:dyDescent="0.2"/>
    <row r="426" ht="12.75" customHeight="1" x14ac:dyDescent="0.2"/>
    <row r="427" ht="12.75" customHeight="1" x14ac:dyDescent="0.2"/>
    <row r="428" ht="12.75" customHeight="1" x14ac:dyDescent="0.2"/>
    <row r="429" ht="12.75" customHeight="1" x14ac:dyDescent="0.2"/>
    <row r="430" ht="12.75" customHeight="1" x14ac:dyDescent="0.2"/>
    <row r="431" ht="12.75" customHeight="1" x14ac:dyDescent="0.2"/>
    <row r="432" ht="12.75" customHeight="1" x14ac:dyDescent="0.2"/>
    <row r="433" ht="12.75" customHeight="1" x14ac:dyDescent="0.2"/>
    <row r="434" ht="12.75" customHeight="1" x14ac:dyDescent="0.2"/>
    <row r="435" ht="12.75" customHeight="1" x14ac:dyDescent="0.2"/>
    <row r="436" ht="12.75" customHeight="1" x14ac:dyDescent="0.2"/>
    <row r="437" ht="12.75" customHeight="1" x14ac:dyDescent="0.2"/>
    <row r="438" ht="12.75" customHeight="1" x14ac:dyDescent="0.2"/>
    <row r="439" ht="12.75" customHeight="1" x14ac:dyDescent="0.2"/>
    <row r="440" ht="12.75" customHeight="1" x14ac:dyDescent="0.2"/>
    <row r="441" ht="12.75" customHeight="1" x14ac:dyDescent="0.2"/>
    <row r="442" ht="12.75" customHeight="1" x14ac:dyDescent="0.2"/>
    <row r="443" ht="12.75" customHeight="1" x14ac:dyDescent="0.2"/>
    <row r="444" ht="12.75" customHeight="1" x14ac:dyDescent="0.2"/>
    <row r="445" ht="12.75" customHeight="1" x14ac:dyDescent="0.2"/>
    <row r="446" ht="12.75" customHeight="1" x14ac:dyDescent="0.2"/>
    <row r="447" ht="12.75" customHeight="1" x14ac:dyDescent="0.2"/>
    <row r="448" ht="12.75" customHeight="1" x14ac:dyDescent="0.2"/>
    <row r="449" ht="12.75" customHeight="1" x14ac:dyDescent="0.2"/>
    <row r="450" ht="12.75" customHeight="1" x14ac:dyDescent="0.2"/>
    <row r="451" ht="12.75" customHeight="1" x14ac:dyDescent="0.2"/>
    <row r="452" ht="12.75" customHeight="1" x14ac:dyDescent="0.2"/>
    <row r="453" ht="12.75" customHeight="1" x14ac:dyDescent="0.2"/>
    <row r="454" ht="12.75" customHeight="1" x14ac:dyDescent="0.2"/>
    <row r="455" ht="12.75" customHeight="1" x14ac:dyDescent="0.2"/>
    <row r="456" ht="12.75" customHeight="1" x14ac:dyDescent="0.2"/>
    <row r="457" ht="12.75" customHeight="1" x14ac:dyDescent="0.2"/>
    <row r="458" ht="12.75" customHeight="1" x14ac:dyDescent="0.2"/>
    <row r="459" ht="12.75" customHeight="1" x14ac:dyDescent="0.2"/>
    <row r="460" ht="12.75" customHeight="1" x14ac:dyDescent="0.2"/>
    <row r="461" ht="12.75" customHeight="1" x14ac:dyDescent="0.2"/>
    <row r="462" ht="12.75" customHeight="1" x14ac:dyDescent="0.2"/>
    <row r="463" ht="12.75" customHeight="1" x14ac:dyDescent="0.2"/>
    <row r="464" ht="12.75" customHeight="1" x14ac:dyDescent="0.2"/>
    <row r="465" ht="12.75" customHeight="1" x14ac:dyDescent="0.2"/>
    <row r="466" ht="12.75" customHeight="1" x14ac:dyDescent="0.2"/>
    <row r="467" ht="12.75" customHeight="1" x14ac:dyDescent="0.2"/>
    <row r="468" ht="12.75" customHeight="1" x14ac:dyDescent="0.2"/>
    <row r="469" ht="12.75" customHeight="1" x14ac:dyDescent="0.2"/>
    <row r="470" ht="12.75" customHeight="1" x14ac:dyDescent="0.2"/>
    <row r="471" ht="12.75" customHeight="1" x14ac:dyDescent="0.2"/>
    <row r="472" ht="12.75" customHeight="1" x14ac:dyDescent="0.2"/>
    <row r="473" ht="12.75" customHeight="1" x14ac:dyDescent="0.2"/>
    <row r="474" ht="12.75" customHeight="1" x14ac:dyDescent="0.2"/>
    <row r="475" ht="12.75" customHeight="1" x14ac:dyDescent="0.2"/>
    <row r="476" ht="12.75" customHeight="1" x14ac:dyDescent="0.2"/>
    <row r="477" ht="12.75" customHeight="1" x14ac:dyDescent="0.2"/>
    <row r="478" ht="12.75" customHeight="1" x14ac:dyDescent="0.2"/>
    <row r="479" ht="12.75" customHeight="1" x14ac:dyDescent="0.2"/>
    <row r="480" ht="12.75" customHeight="1" x14ac:dyDescent="0.2"/>
    <row r="481" ht="12.75" customHeight="1" x14ac:dyDescent="0.2"/>
    <row r="482" ht="12.75" customHeight="1" x14ac:dyDescent="0.2"/>
    <row r="483" ht="12.75" customHeight="1" x14ac:dyDescent="0.2"/>
    <row r="484" ht="12.75" customHeight="1" x14ac:dyDescent="0.2"/>
    <row r="485" ht="12.75" customHeight="1" x14ac:dyDescent="0.2"/>
    <row r="486" ht="12.75" customHeight="1" x14ac:dyDescent="0.2"/>
    <row r="487" ht="12.75" customHeight="1" x14ac:dyDescent="0.2"/>
    <row r="488" ht="12.75" customHeight="1" x14ac:dyDescent="0.2"/>
    <row r="489" ht="12.75" customHeight="1" x14ac:dyDescent="0.2"/>
    <row r="490" ht="12.75" customHeight="1" x14ac:dyDescent="0.2"/>
    <row r="491" ht="12.75" customHeight="1" x14ac:dyDescent="0.2"/>
    <row r="492" ht="12.75" customHeight="1" x14ac:dyDescent="0.2"/>
    <row r="493" ht="12.75" customHeight="1" x14ac:dyDescent="0.2"/>
    <row r="494" ht="12.75" customHeight="1" x14ac:dyDescent="0.2"/>
    <row r="495" ht="12.75" customHeight="1" x14ac:dyDescent="0.2"/>
    <row r="496" ht="12.75" customHeight="1" x14ac:dyDescent="0.2"/>
    <row r="497" ht="12.75" customHeight="1" x14ac:dyDescent="0.2"/>
    <row r="498" ht="12.75" customHeight="1" x14ac:dyDescent="0.2"/>
    <row r="499" ht="12.75" customHeight="1" x14ac:dyDescent="0.2"/>
    <row r="500" ht="12.75" customHeight="1" x14ac:dyDescent="0.2"/>
    <row r="501" ht="12.75" customHeight="1" x14ac:dyDescent="0.2"/>
    <row r="502" ht="12.75" customHeight="1" x14ac:dyDescent="0.2"/>
    <row r="503" ht="12.75" customHeight="1" x14ac:dyDescent="0.2"/>
    <row r="504" ht="12.75" customHeight="1" x14ac:dyDescent="0.2"/>
    <row r="505" ht="12.75" customHeight="1" x14ac:dyDescent="0.2"/>
    <row r="506" ht="12.75" customHeight="1" x14ac:dyDescent="0.2"/>
    <row r="507" ht="12.75" customHeight="1" x14ac:dyDescent="0.2"/>
    <row r="508" ht="12.75" customHeight="1" x14ac:dyDescent="0.2"/>
    <row r="509" ht="12.75" customHeight="1" x14ac:dyDescent="0.2"/>
    <row r="510" ht="12.75" customHeight="1" x14ac:dyDescent="0.2"/>
    <row r="511" ht="12.75" customHeight="1" x14ac:dyDescent="0.2"/>
    <row r="512" ht="12.75" customHeight="1" x14ac:dyDescent="0.2"/>
    <row r="513" ht="12.75" customHeight="1" x14ac:dyDescent="0.2"/>
    <row r="514" ht="12.75" customHeight="1" x14ac:dyDescent="0.2"/>
    <row r="515" ht="12.75" customHeight="1" x14ac:dyDescent="0.2"/>
    <row r="516" ht="12.75" customHeight="1" x14ac:dyDescent="0.2"/>
    <row r="517" ht="12.75" customHeight="1" x14ac:dyDescent="0.2"/>
    <row r="518" ht="12.75" customHeight="1" x14ac:dyDescent="0.2"/>
    <row r="519" ht="12.75" customHeight="1" x14ac:dyDescent="0.2"/>
    <row r="520" ht="12.75" customHeight="1" x14ac:dyDescent="0.2"/>
    <row r="521" ht="12.75" customHeight="1" x14ac:dyDescent="0.2"/>
    <row r="522" ht="12.75" customHeight="1" x14ac:dyDescent="0.2"/>
    <row r="523" ht="12.75" customHeight="1" x14ac:dyDescent="0.2"/>
    <row r="524" ht="12.75" customHeight="1" x14ac:dyDescent="0.2"/>
    <row r="525" ht="12.75" customHeight="1" x14ac:dyDescent="0.2"/>
    <row r="526" ht="12.75" customHeight="1" x14ac:dyDescent="0.2"/>
    <row r="527" ht="12.75" customHeight="1" x14ac:dyDescent="0.2"/>
    <row r="528" ht="12.75" customHeight="1" x14ac:dyDescent="0.2"/>
    <row r="529" ht="12.75" customHeight="1" x14ac:dyDescent="0.2"/>
    <row r="530" ht="12.75" customHeight="1" x14ac:dyDescent="0.2"/>
    <row r="531" ht="12.75" customHeight="1" x14ac:dyDescent="0.2"/>
    <row r="532" ht="12.75" customHeight="1" x14ac:dyDescent="0.2"/>
    <row r="533" ht="12.75" customHeight="1" x14ac:dyDescent="0.2"/>
    <row r="534" ht="12.75" customHeight="1" x14ac:dyDescent="0.2"/>
    <row r="535" ht="12.75" customHeight="1" x14ac:dyDescent="0.2"/>
    <row r="536" ht="12.75" customHeight="1" x14ac:dyDescent="0.2"/>
    <row r="537" ht="12.75" customHeight="1" x14ac:dyDescent="0.2"/>
    <row r="538" ht="12.75" customHeight="1" x14ac:dyDescent="0.2"/>
    <row r="539" ht="12.75" customHeight="1" x14ac:dyDescent="0.2"/>
    <row r="540" ht="12.75" customHeight="1" x14ac:dyDescent="0.2"/>
    <row r="541" ht="12.75" customHeight="1" x14ac:dyDescent="0.2"/>
    <row r="542" ht="12.75" customHeight="1" x14ac:dyDescent="0.2"/>
    <row r="543" ht="12.75" customHeight="1" x14ac:dyDescent="0.2"/>
    <row r="544" ht="12.75" customHeight="1" x14ac:dyDescent="0.2"/>
    <row r="545" ht="12.75" customHeight="1" x14ac:dyDescent="0.2"/>
    <row r="546" ht="12.75" customHeight="1" x14ac:dyDescent="0.2"/>
    <row r="547" ht="12.75" customHeight="1" x14ac:dyDescent="0.2"/>
    <row r="548" ht="12.75" customHeight="1" x14ac:dyDescent="0.2"/>
    <row r="549" ht="12.75" customHeight="1" x14ac:dyDescent="0.2"/>
    <row r="550" ht="12.75" customHeight="1" x14ac:dyDescent="0.2"/>
    <row r="551" ht="12.75" customHeight="1" x14ac:dyDescent="0.2"/>
    <row r="552" ht="12.75" customHeight="1" x14ac:dyDescent="0.2"/>
    <row r="553" ht="12.75" customHeight="1" x14ac:dyDescent="0.2"/>
    <row r="554" ht="12.75" customHeight="1" x14ac:dyDescent="0.2"/>
    <row r="555" ht="12.75" customHeight="1" x14ac:dyDescent="0.2"/>
    <row r="556" ht="12.75" customHeight="1" x14ac:dyDescent="0.2"/>
    <row r="557" ht="12.75" customHeight="1" x14ac:dyDescent="0.2"/>
    <row r="558" ht="12.75" customHeight="1" x14ac:dyDescent="0.2"/>
    <row r="559" ht="12.75" customHeight="1" x14ac:dyDescent="0.2"/>
    <row r="560" ht="12.75" customHeight="1" x14ac:dyDescent="0.2"/>
    <row r="561" ht="12.75" customHeight="1" x14ac:dyDescent="0.2"/>
    <row r="562" ht="12.75" customHeight="1" x14ac:dyDescent="0.2"/>
    <row r="563" ht="12.75" customHeight="1" x14ac:dyDescent="0.2"/>
    <row r="564" ht="12.75" customHeight="1" x14ac:dyDescent="0.2"/>
    <row r="565" ht="12.75" customHeight="1" x14ac:dyDescent="0.2"/>
    <row r="566" ht="12.75" customHeight="1" x14ac:dyDescent="0.2"/>
    <row r="567" ht="12.75" customHeight="1" x14ac:dyDescent="0.2"/>
    <row r="568" ht="12.75" customHeight="1" x14ac:dyDescent="0.2"/>
    <row r="569" ht="12.75" customHeight="1" x14ac:dyDescent="0.2"/>
    <row r="570" ht="12.75" customHeight="1" x14ac:dyDescent="0.2"/>
    <row r="571" ht="12.75" customHeight="1" x14ac:dyDescent="0.2"/>
    <row r="572" ht="12.75" customHeight="1" x14ac:dyDescent="0.2"/>
    <row r="573" ht="12.75" customHeight="1" x14ac:dyDescent="0.2"/>
    <row r="574" ht="12.75" customHeight="1" x14ac:dyDescent="0.2"/>
    <row r="575" ht="12.75" customHeight="1" x14ac:dyDescent="0.2"/>
    <row r="576" ht="12.75" customHeight="1" x14ac:dyDescent="0.2"/>
    <row r="577" ht="12.75" customHeight="1" x14ac:dyDescent="0.2"/>
    <row r="578" ht="12.75" customHeight="1" x14ac:dyDescent="0.2"/>
    <row r="579" ht="12.75" customHeight="1" x14ac:dyDescent="0.2"/>
    <row r="580" ht="12.75" customHeight="1" x14ac:dyDescent="0.2"/>
    <row r="581" ht="12.75" customHeight="1" x14ac:dyDescent="0.2"/>
    <row r="582" ht="12.75" customHeight="1" x14ac:dyDescent="0.2"/>
    <row r="583" ht="12.75" customHeight="1" x14ac:dyDescent="0.2"/>
    <row r="584" ht="12.75" customHeight="1" x14ac:dyDescent="0.2"/>
    <row r="585" ht="12.75" customHeight="1" x14ac:dyDescent="0.2"/>
    <row r="586" ht="12.75" customHeight="1" x14ac:dyDescent="0.2"/>
    <row r="587" ht="12.75" customHeight="1" x14ac:dyDescent="0.2"/>
    <row r="588" ht="12.75" customHeight="1" x14ac:dyDescent="0.2"/>
    <row r="589" ht="12.75" customHeight="1" x14ac:dyDescent="0.2"/>
    <row r="590" ht="12.75" customHeight="1" x14ac:dyDescent="0.2"/>
    <row r="591" ht="12.75" customHeight="1" x14ac:dyDescent="0.2"/>
    <row r="592" ht="12.75" customHeight="1" x14ac:dyDescent="0.2"/>
    <row r="593" ht="12.75" customHeight="1" x14ac:dyDescent="0.2"/>
    <row r="594" ht="12.75" customHeight="1" x14ac:dyDescent="0.2"/>
    <row r="595" ht="12.75" customHeight="1" x14ac:dyDescent="0.2"/>
    <row r="596" ht="12.75" customHeight="1" x14ac:dyDescent="0.2"/>
    <row r="597" ht="12.75" customHeight="1" x14ac:dyDescent="0.2"/>
    <row r="598" ht="12.75" customHeight="1" x14ac:dyDescent="0.2"/>
    <row r="599" ht="12.75" customHeight="1" x14ac:dyDescent="0.2"/>
    <row r="600" ht="12.75" customHeight="1" x14ac:dyDescent="0.2"/>
    <row r="601" ht="12.75" customHeight="1" x14ac:dyDescent="0.2"/>
    <row r="602" ht="12.75" customHeight="1" x14ac:dyDescent="0.2"/>
    <row r="603" ht="12.75" customHeight="1" x14ac:dyDescent="0.2"/>
    <row r="604" ht="12.75" customHeight="1" x14ac:dyDescent="0.2"/>
    <row r="605" ht="12.75" customHeight="1" x14ac:dyDescent="0.2"/>
    <row r="606" ht="12.75" customHeight="1" x14ac:dyDescent="0.2"/>
    <row r="607" ht="12.75" customHeight="1" x14ac:dyDescent="0.2"/>
    <row r="608" ht="12.75" customHeight="1" x14ac:dyDescent="0.2"/>
    <row r="609" ht="12.75" customHeight="1" x14ac:dyDescent="0.2"/>
    <row r="610" ht="12.75" customHeight="1" x14ac:dyDescent="0.2"/>
    <row r="611" ht="12.75" customHeight="1" x14ac:dyDescent="0.2"/>
    <row r="612" ht="12.75" customHeight="1" x14ac:dyDescent="0.2"/>
    <row r="613" ht="12.75" customHeight="1" x14ac:dyDescent="0.2"/>
    <row r="614" ht="12.75" customHeight="1" x14ac:dyDescent="0.2"/>
    <row r="615" ht="12.75" customHeight="1" x14ac:dyDescent="0.2"/>
    <row r="616" ht="12.75" customHeight="1" x14ac:dyDescent="0.2"/>
    <row r="617" ht="12.75" customHeight="1" x14ac:dyDescent="0.2"/>
    <row r="618" ht="12.75" customHeight="1" x14ac:dyDescent="0.2"/>
    <row r="619" ht="12.75" customHeight="1" x14ac:dyDescent="0.2"/>
    <row r="620" ht="12.75" customHeight="1" x14ac:dyDescent="0.2"/>
    <row r="621" ht="12.75" customHeight="1" x14ac:dyDescent="0.2"/>
    <row r="622" ht="12.75" customHeight="1" x14ac:dyDescent="0.2"/>
    <row r="623" ht="12.75" customHeight="1" x14ac:dyDescent="0.2"/>
    <row r="624" ht="12.75" customHeight="1" x14ac:dyDescent="0.2"/>
    <row r="625" ht="12.75" customHeight="1" x14ac:dyDescent="0.2"/>
    <row r="626" ht="12.75" customHeight="1" x14ac:dyDescent="0.2"/>
    <row r="627" ht="12.75" customHeight="1" x14ac:dyDescent="0.2"/>
    <row r="628" ht="12.75" customHeight="1" x14ac:dyDescent="0.2"/>
    <row r="629" ht="12.75" customHeight="1" x14ac:dyDescent="0.2"/>
    <row r="630" ht="12.75" customHeight="1" x14ac:dyDescent="0.2"/>
    <row r="631" ht="12.75" customHeight="1" x14ac:dyDescent="0.2"/>
    <row r="632" ht="12.75" customHeight="1" x14ac:dyDescent="0.2"/>
    <row r="633" ht="12.75" customHeight="1" x14ac:dyDescent="0.2"/>
    <row r="634" ht="12.75" customHeight="1" x14ac:dyDescent="0.2"/>
    <row r="635" ht="12.75" customHeight="1" x14ac:dyDescent="0.2"/>
    <row r="636" ht="12.75" customHeight="1" x14ac:dyDescent="0.2"/>
    <row r="637" ht="12.75" customHeight="1" x14ac:dyDescent="0.2"/>
    <row r="638" ht="12.75" customHeight="1" x14ac:dyDescent="0.2"/>
    <row r="639" ht="12.75" customHeight="1" x14ac:dyDescent="0.2"/>
    <row r="640" ht="12.75" customHeight="1" x14ac:dyDescent="0.2"/>
    <row r="641" ht="12.75" customHeight="1" x14ac:dyDescent="0.2"/>
    <row r="642" ht="12.75" customHeight="1" x14ac:dyDescent="0.2"/>
    <row r="643" ht="12.75" customHeight="1" x14ac:dyDescent="0.2"/>
    <row r="644" ht="12.75" customHeight="1" x14ac:dyDescent="0.2"/>
    <row r="645" ht="12.75" customHeight="1" x14ac:dyDescent="0.2"/>
    <row r="646" ht="12.75" customHeight="1" x14ac:dyDescent="0.2"/>
    <row r="647" ht="12.75" customHeight="1" x14ac:dyDescent="0.2"/>
    <row r="648" ht="12.75" customHeight="1" x14ac:dyDescent="0.2"/>
    <row r="649" ht="12.75" customHeight="1" x14ac:dyDescent="0.2"/>
    <row r="650" ht="12.75" customHeight="1" x14ac:dyDescent="0.2"/>
    <row r="651" ht="12.75" customHeight="1" x14ac:dyDescent="0.2"/>
    <row r="652" ht="12.75" customHeight="1" x14ac:dyDescent="0.2"/>
    <row r="653" ht="12.75" customHeight="1" x14ac:dyDescent="0.2"/>
    <row r="654" ht="12.75" customHeight="1" x14ac:dyDescent="0.2"/>
    <row r="655" ht="12.75" customHeight="1" x14ac:dyDescent="0.2"/>
    <row r="656" ht="12.75" customHeight="1" x14ac:dyDescent="0.2"/>
    <row r="657" ht="12.75" customHeight="1" x14ac:dyDescent="0.2"/>
    <row r="658" ht="12.75" customHeight="1" x14ac:dyDescent="0.2"/>
    <row r="659" ht="12.75" customHeight="1" x14ac:dyDescent="0.2"/>
    <row r="660" ht="12.75" customHeight="1" x14ac:dyDescent="0.2"/>
    <row r="661" ht="12.75" customHeight="1" x14ac:dyDescent="0.2"/>
    <row r="662" ht="12.75" customHeight="1" x14ac:dyDescent="0.2"/>
    <row r="663" ht="12.75" customHeight="1" x14ac:dyDescent="0.2"/>
    <row r="664" ht="12.75" customHeight="1" x14ac:dyDescent="0.2"/>
    <row r="665" ht="12.75" customHeight="1" x14ac:dyDescent="0.2"/>
    <row r="666" ht="12.75" customHeight="1" x14ac:dyDescent="0.2"/>
    <row r="667" ht="12.75" customHeight="1" x14ac:dyDescent="0.2"/>
    <row r="668" ht="12.75" customHeight="1" x14ac:dyDescent="0.2"/>
    <row r="669" ht="12.75" customHeight="1" x14ac:dyDescent="0.2"/>
    <row r="670" ht="12.75" customHeight="1" x14ac:dyDescent="0.2"/>
    <row r="671" ht="12.75" customHeight="1" x14ac:dyDescent="0.2"/>
    <row r="672" ht="12.75" customHeight="1" x14ac:dyDescent="0.2"/>
    <row r="673" ht="12.75" customHeight="1" x14ac:dyDescent="0.2"/>
    <row r="674" ht="12.75" customHeight="1" x14ac:dyDescent="0.2"/>
    <row r="675" ht="12.75" customHeight="1" x14ac:dyDescent="0.2"/>
    <row r="676" ht="12.75" customHeight="1" x14ac:dyDescent="0.2"/>
    <row r="677" ht="12.75" customHeight="1" x14ac:dyDescent="0.2"/>
    <row r="678" ht="12.75" customHeight="1" x14ac:dyDescent="0.2"/>
    <row r="679" ht="12.75" customHeight="1" x14ac:dyDescent="0.2"/>
    <row r="680" ht="12.75" customHeight="1" x14ac:dyDescent="0.2"/>
    <row r="681" ht="12.75" customHeight="1" x14ac:dyDescent="0.2"/>
    <row r="682" ht="12.75" customHeight="1" x14ac:dyDescent="0.2"/>
    <row r="683" ht="12.75" customHeight="1" x14ac:dyDescent="0.2"/>
    <row r="684" ht="12.75" customHeight="1" x14ac:dyDescent="0.2"/>
    <row r="685" ht="12.75" customHeight="1" x14ac:dyDescent="0.2"/>
    <row r="686" ht="12.75" customHeight="1" x14ac:dyDescent="0.2"/>
    <row r="687" ht="12.75" customHeight="1" x14ac:dyDescent="0.2"/>
    <row r="688" ht="12.75" customHeight="1" x14ac:dyDescent="0.2"/>
    <row r="689" ht="12.75" customHeight="1" x14ac:dyDescent="0.2"/>
    <row r="690" ht="12.75" customHeight="1" x14ac:dyDescent="0.2"/>
    <row r="691" ht="12.75" customHeight="1" x14ac:dyDescent="0.2"/>
    <row r="692" ht="12.75" customHeight="1" x14ac:dyDescent="0.2"/>
    <row r="693" ht="12.75" customHeight="1" x14ac:dyDescent="0.2"/>
    <row r="694" ht="12.75" customHeight="1" x14ac:dyDescent="0.2"/>
    <row r="695" ht="12.75" customHeight="1" x14ac:dyDescent="0.2"/>
    <row r="696" ht="12.75" customHeight="1" x14ac:dyDescent="0.2"/>
    <row r="697" ht="12.75" customHeight="1" x14ac:dyDescent="0.2"/>
    <row r="698" ht="12.75" customHeight="1" x14ac:dyDescent="0.2"/>
    <row r="699" ht="12.75" customHeight="1" x14ac:dyDescent="0.2"/>
    <row r="700" ht="12.75" customHeight="1" x14ac:dyDescent="0.2"/>
    <row r="701" ht="12.75" customHeight="1" x14ac:dyDescent="0.2"/>
    <row r="702" ht="12.75" customHeight="1" x14ac:dyDescent="0.2"/>
    <row r="703" ht="12.75" customHeight="1" x14ac:dyDescent="0.2"/>
    <row r="704" ht="12.75" customHeight="1" x14ac:dyDescent="0.2"/>
    <row r="705" ht="12.75" customHeight="1" x14ac:dyDescent="0.2"/>
    <row r="706" ht="12.75" customHeight="1" x14ac:dyDescent="0.2"/>
    <row r="707" ht="12.75" customHeight="1" x14ac:dyDescent="0.2"/>
    <row r="708" ht="12.75" customHeight="1" x14ac:dyDescent="0.2"/>
    <row r="709" ht="12.75" customHeight="1" x14ac:dyDescent="0.2"/>
    <row r="710" ht="12.75" customHeight="1" x14ac:dyDescent="0.2"/>
    <row r="711" ht="12.75" customHeight="1" x14ac:dyDescent="0.2"/>
    <row r="712" ht="12.75" customHeight="1" x14ac:dyDescent="0.2"/>
    <row r="713" ht="12.75" customHeight="1" x14ac:dyDescent="0.2"/>
    <row r="714" ht="12.75" customHeight="1" x14ac:dyDescent="0.2"/>
    <row r="715" ht="12.75" customHeight="1" x14ac:dyDescent="0.2"/>
    <row r="716" ht="12.75" customHeight="1" x14ac:dyDescent="0.2"/>
    <row r="717" ht="12.75" customHeight="1" x14ac:dyDescent="0.2"/>
    <row r="718" ht="12.75" customHeight="1" x14ac:dyDescent="0.2"/>
    <row r="719" ht="12.75" customHeight="1" x14ac:dyDescent="0.2"/>
    <row r="720" ht="12.75" customHeight="1" x14ac:dyDescent="0.2"/>
    <row r="721" ht="12.75" customHeight="1" x14ac:dyDescent="0.2"/>
    <row r="722" ht="12.75" customHeight="1" x14ac:dyDescent="0.2"/>
    <row r="723" ht="12.75" customHeight="1" x14ac:dyDescent="0.2"/>
    <row r="724" ht="12.75" customHeight="1" x14ac:dyDescent="0.2"/>
    <row r="725" ht="12.75" customHeight="1" x14ac:dyDescent="0.2"/>
    <row r="726" ht="12.75" customHeight="1" x14ac:dyDescent="0.2"/>
    <row r="727" ht="12.75" customHeight="1" x14ac:dyDescent="0.2"/>
    <row r="728" ht="12.75" customHeight="1" x14ac:dyDescent="0.2"/>
    <row r="729" ht="12.75" customHeight="1" x14ac:dyDescent="0.2"/>
    <row r="730" ht="12.75" customHeight="1" x14ac:dyDescent="0.2"/>
    <row r="731" ht="12.75" customHeight="1" x14ac:dyDescent="0.2"/>
    <row r="732" ht="12.75" customHeight="1" x14ac:dyDescent="0.2"/>
    <row r="733" ht="12.75" customHeight="1" x14ac:dyDescent="0.2"/>
    <row r="734" ht="12.75" customHeight="1" x14ac:dyDescent="0.2"/>
    <row r="735" ht="12.75" customHeight="1" x14ac:dyDescent="0.2"/>
    <row r="736" ht="12.75" customHeight="1" x14ac:dyDescent="0.2"/>
    <row r="737" ht="12.75" customHeight="1" x14ac:dyDescent="0.2"/>
    <row r="738" ht="12.75" customHeight="1" x14ac:dyDescent="0.2"/>
    <row r="739" ht="12.75" customHeight="1" x14ac:dyDescent="0.2"/>
    <row r="740" ht="12.75" customHeight="1" x14ac:dyDescent="0.2"/>
    <row r="741" ht="12.75" customHeight="1" x14ac:dyDescent="0.2"/>
    <row r="742" ht="12.75" customHeight="1" x14ac:dyDescent="0.2"/>
    <row r="743" ht="12.75" customHeight="1" x14ac:dyDescent="0.2"/>
    <row r="744" ht="12.75" customHeight="1" x14ac:dyDescent="0.2"/>
    <row r="745" ht="12.75" customHeight="1" x14ac:dyDescent="0.2"/>
    <row r="746" ht="12.75" customHeight="1" x14ac:dyDescent="0.2"/>
    <row r="747" ht="12.75" customHeight="1" x14ac:dyDescent="0.2"/>
    <row r="748" ht="12.75" customHeight="1" x14ac:dyDescent="0.2"/>
    <row r="749" ht="12.75" customHeight="1" x14ac:dyDescent="0.2"/>
    <row r="750" ht="12.75" customHeight="1" x14ac:dyDescent="0.2"/>
    <row r="751" ht="12.75" customHeight="1" x14ac:dyDescent="0.2"/>
    <row r="752" ht="12.75" customHeight="1" x14ac:dyDescent="0.2"/>
    <row r="753" ht="12.75" customHeight="1" x14ac:dyDescent="0.2"/>
    <row r="754" ht="12.75" customHeight="1" x14ac:dyDescent="0.2"/>
    <row r="755" ht="12.75" customHeight="1" x14ac:dyDescent="0.2"/>
    <row r="756" ht="12.75" customHeight="1" x14ac:dyDescent="0.2"/>
    <row r="757" ht="12.75" customHeight="1" x14ac:dyDescent="0.2"/>
    <row r="758" ht="12.75" customHeight="1" x14ac:dyDescent="0.2"/>
    <row r="759" ht="12.75" customHeight="1" x14ac:dyDescent="0.2"/>
    <row r="760" ht="12.75" customHeight="1" x14ac:dyDescent="0.2"/>
    <row r="761" ht="12.75" customHeight="1" x14ac:dyDescent="0.2"/>
    <row r="762" ht="12.75" customHeight="1" x14ac:dyDescent="0.2"/>
    <row r="763" ht="12.75" customHeight="1" x14ac:dyDescent="0.2"/>
    <row r="764" ht="12.75" customHeight="1" x14ac:dyDescent="0.2"/>
    <row r="765" ht="12.75" customHeight="1" x14ac:dyDescent="0.2"/>
    <row r="766" ht="12.75" customHeight="1" x14ac:dyDescent="0.2"/>
    <row r="767" ht="12.75" customHeight="1" x14ac:dyDescent="0.2"/>
    <row r="768" ht="12.75" customHeight="1" x14ac:dyDescent="0.2"/>
    <row r="769" ht="12.75" customHeight="1" x14ac:dyDescent="0.2"/>
    <row r="770" ht="12.75" customHeight="1" x14ac:dyDescent="0.2"/>
    <row r="771" ht="12.75" customHeight="1" x14ac:dyDescent="0.2"/>
    <row r="772" ht="12.75" customHeight="1" x14ac:dyDescent="0.2"/>
    <row r="773" ht="12.75" customHeight="1" x14ac:dyDescent="0.2"/>
    <row r="774" ht="12.75" customHeight="1" x14ac:dyDescent="0.2"/>
    <row r="775" ht="12.75" customHeight="1" x14ac:dyDescent="0.2"/>
    <row r="776" ht="12.75" customHeight="1" x14ac:dyDescent="0.2"/>
    <row r="777" ht="12.75" customHeight="1" x14ac:dyDescent="0.2"/>
    <row r="778" ht="12.75" customHeight="1" x14ac:dyDescent="0.2"/>
    <row r="779" ht="12.75" customHeight="1" x14ac:dyDescent="0.2"/>
    <row r="780" ht="12.75" customHeight="1" x14ac:dyDescent="0.2"/>
    <row r="781" ht="12.75" customHeight="1" x14ac:dyDescent="0.2"/>
    <row r="782" ht="12.75" customHeight="1" x14ac:dyDescent="0.2"/>
    <row r="783" ht="12.75" customHeight="1" x14ac:dyDescent="0.2"/>
    <row r="784" ht="12.75" customHeight="1" x14ac:dyDescent="0.2"/>
    <row r="785" ht="12.75" customHeight="1" x14ac:dyDescent="0.2"/>
    <row r="786" ht="12.75" customHeight="1" x14ac:dyDescent="0.2"/>
    <row r="787" ht="12.75" customHeight="1" x14ac:dyDescent="0.2"/>
    <row r="788" ht="12.75" customHeight="1" x14ac:dyDescent="0.2"/>
    <row r="789" ht="12.75" customHeight="1" x14ac:dyDescent="0.2"/>
    <row r="790" ht="12.75" customHeight="1" x14ac:dyDescent="0.2"/>
    <row r="791" ht="12.75" customHeight="1" x14ac:dyDescent="0.2"/>
    <row r="792" ht="12.75" customHeight="1" x14ac:dyDescent="0.2"/>
    <row r="793" ht="12.75" customHeight="1" x14ac:dyDescent="0.2"/>
    <row r="794" ht="12.75" customHeight="1" x14ac:dyDescent="0.2"/>
    <row r="795" ht="12.75" customHeight="1" x14ac:dyDescent="0.2"/>
    <row r="796" ht="12.75" customHeight="1" x14ac:dyDescent="0.2"/>
    <row r="797" ht="12.75" customHeight="1" x14ac:dyDescent="0.2"/>
    <row r="798" ht="12.75" customHeight="1" x14ac:dyDescent="0.2"/>
    <row r="799" ht="12.75" customHeight="1" x14ac:dyDescent="0.2"/>
    <row r="800" ht="12.75" customHeight="1" x14ac:dyDescent="0.2"/>
    <row r="801" ht="12.75" customHeight="1" x14ac:dyDescent="0.2"/>
    <row r="802" ht="12.75" customHeight="1" x14ac:dyDescent="0.2"/>
    <row r="803" ht="12.75" customHeight="1" x14ac:dyDescent="0.2"/>
    <row r="804" ht="12.75" customHeight="1" x14ac:dyDescent="0.2"/>
    <row r="805" ht="12.75" customHeight="1" x14ac:dyDescent="0.2"/>
    <row r="806" ht="12.75" customHeight="1" x14ac:dyDescent="0.2"/>
    <row r="807" ht="12.75" customHeight="1" x14ac:dyDescent="0.2"/>
    <row r="808" ht="12.75" customHeight="1" x14ac:dyDescent="0.2"/>
    <row r="809" ht="12.75" customHeight="1" x14ac:dyDescent="0.2"/>
    <row r="810" ht="12.75" customHeight="1" x14ac:dyDescent="0.2"/>
    <row r="811" ht="12.75" customHeight="1" x14ac:dyDescent="0.2"/>
    <row r="812" ht="12.75" customHeight="1" x14ac:dyDescent="0.2"/>
    <row r="813" ht="12.75" customHeight="1" x14ac:dyDescent="0.2"/>
    <row r="814" ht="12.75" customHeight="1" x14ac:dyDescent="0.2"/>
    <row r="815" ht="12.75" customHeight="1" x14ac:dyDescent="0.2"/>
    <row r="816" ht="12.75" customHeight="1" x14ac:dyDescent="0.2"/>
    <row r="817" ht="12.75" customHeight="1" x14ac:dyDescent="0.2"/>
    <row r="818" ht="12.75" customHeight="1" x14ac:dyDescent="0.2"/>
    <row r="819" ht="12.75" customHeight="1" x14ac:dyDescent="0.2"/>
    <row r="820" ht="12.75" customHeight="1" x14ac:dyDescent="0.2"/>
    <row r="821" ht="12.75" customHeight="1" x14ac:dyDescent="0.2"/>
    <row r="822" ht="12.75" customHeight="1" x14ac:dyDescent="0.2"/>
    <row r="823" ht="12.75" customHeight="1" x14ac:dyDescent="0.2"/>
    <row r="824" ht="12.75" customHeight="1" x14ac:dyDescent="0.2"/>
    <row r="825" ht="12.75" customHeight="1" x14ac:dyDescent="0.2"/>
    <row r="826" ht="12.75" customHeight="1" x14ac:dyDescent="0.2"/>
    <row r="827" ht="12.75" customHeight="1" x14ac:dyDescent="0.2"/>
    <row r="828" ht="12.75" customHeight="1" x14ac:dyDescent="0.2"/>
    <row r="829" ht="12.75" customHeight="1" x14ac:dyDescent="0.2"/>
    <row r="830" ht="12.75" customHeight="1" x14ac:dyDescent="0.2"/>
    <row r="831" ht="12.75" customHeight="1" x14ac:dyDescent="0.2"/>
    <row r="832" ht="12.75" customHeight="1" x14ac:dyDescent="0.2"/>
    <row r="833" ht="12.75" customHeight="1" x14ac:dyDescent="0.2"/>
    <row r="834" ht="12.75" customHeight="1" x14ac:dyDescent="0.2"/>
    <row r="835" ht="12.75" customHeight="1" x14ac:dyDescent="0.2"/>
    <row r="836" ht="12.75" customHeight="1" x14ac:dyDescent="0.2"/>
    <row r="837" ht="12.75" customHeight="1" x14ac:dyDescent="0.2"/>
    <row r="838" ht="12.75" customHeight="1" x14ac:dyDescent="0.2"/>
    <row r="839" ht="12.75" customHeight="1" x14ac:dyDescent="0.2"/>
    <row r="840" ht="12.75" customHeight="1" x14ac:dyDescent="0.2"/>
    <row r="841" ht="12.75" customHeight="1" x14ac:dyDescent="0.2"/>
    <row r="842" ht="12.75" customHeight="1" x14ac:dyDescent="0.2"/>
    <row r="843" ht="12.75" customHeight="1" x14ac:dyDescent="0.2"/>
    <row r="844" ht="12.75" customHeight="1" x14ac:dyDescent="0.2"/>
    <row r="845" ht="12.75" customHeight="1" x14ac:dyDescent="0.2"/>
    <row r="846" ht="12.75" customHeight="1" x14ac:dyDescent="0.2"/>
    <row r="847" ht="12.75" customHeight="1" x14ac:dyDescent="0.2"/>
    <row r="848" ht="12.75" customHeight="1" x14ac:dyDescent="0.2"/>
    <row r="849" ht="12.75" customHeight="1" x14ac:dyDescent="0.2"/>
    <row r="850" ht="12.75" customHeight="1" x14ac:dyDescent="0.2"/>
    <row r="851" ht="12.75" customHeight="1" x14ac:dyDescent="0.2"/>
    <row r="852" ht="12.75" customHeight="1" x14ac:dyDescent="0.2"/>
    <row r="853" ht="12.75" customHeight="1" x14ac:dyDescent="0.2"/>
    <row r="854" ht="12.75" customHeight="1" x14ac:dyDescent="0.2"/>
    <row r="855" ht="12.75" customHeight="1" x14ac:dyDescent="0.2"/>
    <row r="856" ht="12.75" customHeight="1" x14ac:dyDescent="0.2"/>
    <row r="857" ht="12.75" customHeight="1" x14ac:dyDescent="0.2"/>
    <row r="858" ht="12.75" customHeight="1" x14ac:dyDescent="0.2"/>
    <row r="859" ht="12.75" customHeight="1" x14ac:dyDescent="0.2"/>
    <row r="860" ht="12.75" customHeight="1" x14ac:dyDescent="0.2"/>
    <row r="861" ht="12.75" customHeight="1" x14ac:dyDescent="0.2"/>
    <row r="862" ht="12.75" customHeight="1" x14ac:dyDescent="0.2"/>
    <row r="863" ht="12.75" customHeight="1" x14ac:dyDescent="0.2"/>
    <row r="864" ht="12.75" customHeight="1" x14ac:dyDescent="0.2"/>
    <row r="865" ht="12.75" customHeight="1" x14ac:dyDescent="0.2"/>
    <row r="866" ht="12.75" customHeight="1" x14ac:dyDescent="0.2"/>
    <row r="867" ht="12.75" customHeight="1" x14ac:dyDescent="0.2"/>
    <row r="868" ht="12.75" customHeight="1" x14ac:dyDescent="0.2"/>
    <row r="869" ht="12.75" customHeight="1" x14ac:dyDescent="0.2"/>
    <row r="870" ht="12.75" customHeight="1" x14ac:dyDescent="0.2"/>
    <row r="871" ht="12.75" customHeight="1" x14ac:dyDescent="0.2"/>
    <row r="872" ht="12.75" customHeight="1" x14ac:dyDescent="0.2"/>
    <row r="873" ht="12.75" customHeight="1" x14ac:dyDescent="0.2"/>
    <row r="874" ht="12.75" customHeight="1" x14ac:dyDescent="0.2"/>
    <row r="875" ht="12.75" customHeight="1" x14ac:dyDescent="0.2"/>
    <row r="876" ht="12.75" customHeight="1" x14ac:dyDescent="0.2"/>
    <row r="877" ht="12.75" customHeight="1" x14ac:dyDescent="0.2"/>
    <row r="878" ht="12.75" customHeight="1" x14ac:dyDescent="0.2"/>
    <row r="879" ht="12.75" customHeight="1" x14ac:dyDescent="0.2"/>
    <row r="880" ht="12.75" customHeight="1" x14ac:dyDescent="0.2"/>
    <row r="881" ht="12.75" customHeight="1" x14ac:dyDescent="0.2"/>
    <row r="882" ht="12.75" customHeight="1" x14ac:dyDescent="0.2"/>
    <row r="883" ht="12.75" customHeight="1" x14ac:dyDescent="0.2"/>
    <row r="884" ht="12.75" customHeight="1" x14ac:dyDescent="0.2"/>
    <row r="885" ht="12.75" customHeight="1" x14ac:dyDescent="0.2"/>
    <row r="886" ht="12.75" customHeight="1" x14ac:dyDescent="0.2"/>
    <row r="887" ht="12.75" customHeight="1" x14ac:dyDescent="0.2"/>
    <row r="888" ht="12.75" customHeight="1" x14ac:dyDescent="0.2"/>
    <row r="889" ht="12.75" customHeight="1" x14ac:dyDescent="0.2"/>
    <row r="890" ht="12.75" customHeight="1" x14ac:dyDescent="0.2"/>
    <row r="891" ht="12.75" customHeight="1" x14ac:dyDescent="0.2"/>
    <row r="892" ht="12.75" customHeight="1" x14ac:dyDescent="0.2"/>
    <row r="893" ht="12.75" customHeight="1" x14ac:dyDescent="0.2"/>
    <row r="894" ht="12.75" customHeight="1" x14ac:dyDescent="0.2"/>
    <row r="895" ht="12.75" customHeight="1" x14ac:dyDescent="0.2"/>
    <row r="896" ht="12.75" customHeight="1" x14ac:dyDescent="0.2"/>
    <row r="897" ht="12.75" customHeight="1" x14ac:dyDescent="0.2"/>
    <row r="898" ht="12.75" customHeight="1" x14ac:dyDescent="0.2"/>
    <row r="899" ht="12.75" customHeight="1" x14ac:dyDescent="0.2"/>
    <row r="900" ht="12.75" customHeight="1" x14ac:dyDescent="0.2"/>
    <row r="901" ht="12.75" customHeight="1" x14ac:dyDescent="0.2"/>
    <row r="902" ht="12.75" customHeight="1" x14ac:dyDescent="0.2"/>
    <row r="903" ht="12.75" customHeight="1" x14ac:dyDescent="0.2"/>
    <row r="904" ht="12.75" customHeight="1" x14ac:dyDescent="0.2"/>
    <row r="905" ht="12.75" customHeight="1" x14ac:dyDescent="0.2"/>
    <row r="906" ht="12.75" customHeight="1" x14ac:dyDescent="0.2"/>
    <row r="907" ht="12.75" customHeight="1" x14ac:dyDescent="0.2"/>
    <row r="908" ht="12.75" customHeight="1" x14ac:dyDescent="0.2"/>
    <row r="909" ht="12.75" customHeight="1" x14ac:dyDescent="0.2"/>
    <row r="910" ht="12.75" customHeight="1" x14ac:dyDescent="0.2"/>
    <row r="911" ht="12.75" customHeight="1" x14ac:dyDescent="0.2"/>
    <row r="912" ht="12.75" customHeight="1" x14ac:dyDescent="0.2"/>
    <row r="913" ht="12.75" customHeight="1" x14ac:dyDescent="0.2"/>
    <row r="914" ht="12.75" customHeight="1" x14ac:dyDescent="0.2"/>
    <row r="915" ht="12.75" customHeight="1" x14ac:dyDescent="0.2"/>
    <row r="916" ht="12.75" customHeight="1" x14ac:dyDescent="0.2"/>
    <row r="917" ht="12.75" customHeight="1" x14ac:dyDescent="0.2"/>
    <row r="918" ht="12.75" customHeight="1" x14ac:dyDescent="0.2"/>
    <row r="919" ht="12.75" customHeight="1" x14ac:dyDescent="0.2"/>
    <row r="920" ht="12.75" customHeight="1" x14ac:dyDescent="0.2"/>
    <row r="921" ht="12.75" customHeight="1" x14ac:dyDescent="0.2"/>
    <row r="922" ht="12.75" customHeight="1" x14ac:dyDescent="0.2"/>
    <row r="923" ht="12.75" customHeight="1" x14ac:dyDescent="0.2"/>
    <row r="924" ht="12.75" customHeight="1" x14ac:dyDescent="0.2"/>
    <row r="925" ht="12.75" customHeight="1" x14ac:dyDescent="0.2"/>
    <row r="926" ht="12.75" customHeight="1" x14ac:dyDescent="0.2"/>
    <row r="927" ht="12.75" customHeight="1" x14ac:dyDescent="0.2"/>
    <row r="928" ht="12.75" customHeight="1" x14ac:dyDescent="0.2"/>
    <row r="929" ht="12.75" customHeight="1" x14ac:dyDescent="0.2"/>
    <row r="930" ht="12.75" customHeight="1" x14ac:dyDescent="0.2"/>
    <row r="931" ht="12.75" customHeight="1" x14ac:dyDescent="0.2"/>
    <row r="932" ht="12.75" customHeight="1" x14ac:dyDescent="0.2"/>
    <row r="933" ht="12.75" customHeight="1" x14ac:dyDescent="0.2"/>
    <row r="934" ht="12.75" customHeight="1" x14ac:dyDescent="0.2"/>
    <row r="935" ht="12.75" customHeight="1" x14ac:dyDescent="0.2"/>
    <row r="936" ht="12.75" customHeight="1" x14ac:dyDescent="0.2"/>
    <row r="937" ht="12.75" customHeight="1" x14ac:dyDescent="0.2"/>
    <row r="938" ht="12.75" customHeight="1" x14ac:dyDescent="0.2"/>
    <row r="939" ht="12.75" customHeight="1" x14ac:dyDescent="0.2"/>
    <row r="940" ht="12.75" customHeight="1" x14ac:dyDescent="0.2"/>
    <row r="941" ht="12.75" customHeight="1" x14ac:dyDescent="0.2"/>
    <row r="942" ht="12.75" customHeight="1" x14ac:dyDescent="0.2"/>
    <row r="943" ht="12.75" customHeight="1" x14ac:dyDescent="0.2"/>
    <row r="944" ht="12.75" customHeight="1" x14ac:dyDescent="0.2"/>
    <row r="945" ht="12.75" customHeight="1" x14ac:dyDescent="0.2"/>
    <row r="946" ht="12.75" customHeight="1" x14ac:dyDescent="0.2"/>
    <row r="947" ht="12.75" customHeight="1" x14ac:dyDescent="0.2"/>
    <row r="948" ht="12.75" customHeight="1" x14ac:dyDescent="0.2"/>
    <row r="949" ht="12.75" customHeight="1" x14ac:dyDescent="0.2"/>
    <row r="950" ht="12.75" customHeight="1" x14ac:dyDescent="0.2"/>
    <row r="951" ht="12.75" customHeight="1" x14ac:dyDescent="0.2"/>
    <row r="952" ht="12.75" customHeight="1" x14ac:dyDescent="0.2"/>
    <row r="953" ht="12.75" customHeight="1" x14ac:dyDescent="0.2"/>
    <row r="954" ht="12.75" customHeight="1" x14ac:dyDescent="0.2"/>
    <row r="955" ht="12.75" customHeight="1" x14ac:dyDescent="0.2"/>
    <row r="956" ht="12.75" customHeight="1" x14ac:dyDescent="0.2"/>
    <row r="957" ht="12.75" customHeight="1" x14ac:dyDescent="0.2"/>
    <row r="958" ht="12.75" customHeight="1" x14ac:dyDescent="0.2"/>
    <row r="959" ht="12.75" customHeight="1" x14ac:dyDescent="0.2"/>
    <row r="960" ht="12.75" customHeight="1" x14ac:dyDescent="0.2"/>
    <row r="961" ht="12.75" customHeight="1" x14ac:dyDescent="0.2"/>
    <row r="962" ht="12.75" customHeight="1" x14ac:dyDescent="0.2"/>
    <row r="963" ht="12.75" customHeight="1" x14ac:dyDescent="0.2"/>
    <row r="964" ht="12.75" customHeight="1" x14ac:dyDescent="0.2"/>
    <row r="965" ht="12.75" customHeight="1" x14ac:dyDescent="0.2"/>
    <row r="966" ht="12.75" customHeight="1" x14ac:dyDescent="0.2"/>
    <row r="967" ht="12.75" customHeight="1" x14ac:dyDescent="0.2"/>
    <row r="968" ht="12.75" customHeight="1" x14ac:dyDescent="0.2"/>
    <row r="969" ht="12.75" customHeight="1" x14ac:dyDescent="0.2"/>
    <row r="970" ht="12.75" customHeight="1" x14ac:dyDescent="0.2"/>
    <row r="971" ht="12.75" customHeight="1" x14ac:dyDescent="0.2"/>
    <row r="972" ht="12.75" customHeight="1" x14ac:dyDescent="0.2"/>
    <row r="973" ht="12.75" customHeight="1" x14ac:dyDescent="0.2"/>
    <row r="974" ht="12.75" customHeight="1" x14ac:dyDescent="0.2"/>
    <row r="975" ht="12.75" customHeight="1" x14ac:dyDescent="0.2"/>
    <row r="976" ht="12.75" customHeight="1" x14ac:dyDescent="0.2"/>
    <row r="977" ht="12.75" customHeight="1" x14ac:dyDescent="0.2"/>
    <row r="978" ht="12.75" customHeight="1" x14ac:dyDescent="0.2"/>
    <row r="979" ht="12.75" customHeight="1" x14ac:dyDescent="0.2"/>
    <row r="980" ht="12.75" customHeight="1" x14ac:dyDescent="0.2"/>
    <row r="981" ht="12.75" customHeight="1" x14ac:dyDescent="0.2"/>
    <row r="982" ht="12.75" customHeight="1" x14ac:dyDescent="0.2"/>
    <row r="983" ht="12.75" customHeight="1" x14ac:dyDescent="0.2"/>
    <row r="984" ht="12.75" customHeight="1" x14ac:dyDescent="0.2"/>
    <row r="985" ht="12.75" customHeight="1" x14ac:dyDescent="0.2"/>
    <row r="986" ht="12.75" customHeight="1" x14ac:dyDescent="0.2"/>
    <row r="987" ht="12.75" customHeight="1" x14ac:dyDescent="0.2"/>
    <row r="988" ht="12.75" customHeight="1" x14ac:dyDescent="0.2"/>
    <row r="989" ht="12.75" customHeight="1" x14ac:dyDescent="0.2"/>
    <row r="990" ht="12.75" customHeight="1" x14ac:dyDescent="0.2"/>
    <row r="991" ht="12.75" customHeight="1" x14ac:dyDescent="0.2"/>
    <row r="992" ht="12.75" customHeight="1" x14ac:dyDescent="0.2"/>
    <row r="993" ht="12.75" customHeight="1" x14ac:dyDescent="0.2"/>
    <row r="994" ht="12.75" customHeight="1" x14ac:dyDescent="0.2"/>
    <row r="995" ht="12.75" customHeight="1" x14ac:dyDescent="0.2"/>
    <row r="996" ht="12.75" customHeight="1" x14ac:dyDescent="0.2"/>
    <row r="997" ht="12.75" customHeight="1" x14ac:dyDescent="0.2"/>
    <row r="998" ht="12.75" customHeight="1" x14ac:dyDescent="0.2"/>
    <row r="999" ht="12.75" customHeight="1" x14ac:dyDescent="0.2"/>
    <row r="1000" ht="12.75" customHeight="1" x14ac:dyDescent="0.2"/>
  </sheetData>
  <conditionalFormatting sqref="D3">
    <cfRule type="notContainsBlanks" dxfId="29" priority="1">
      <formula>LEN(TRIM(D3))&gt;0</formula>
    </cfRule>
  </conditionalFormatting>
  <dataValidations count="3">
    <dataValidation type="list" allowBlank="1" showErrorMessage="1" sqref="E9:E37" xr:uid="{00000000-0002-0000-0400-000000000000}">
      <formula1>"_,Leeg,Restafval,E-Waste,Metaal,Restafval + Metaal,Restafval + E-Waste,E-Waste + Metaal,Restafval + E-Waste + Metaal"</formula1>
    </dataValidation>
    <dataValidation type="list" allowBlank="1" showErrorMessage="1" sqref="D8:D37" xr:uid="{00000000-0002-0000-0400-000001000000}">
      <formula1>$B$83:$B$98</formula1>
    </dataValidation>
    <dataValidation type="list" allowBlank="1" showErrorMessage="1" sqref="G9:G37" xr:uid="{00000000-0002-0000-0400-000002000000}">
      <formula1>"_,Geen brandstof,Diesel,Benzine,LPG,CNG/LNG,Waterstof,Elektrisch"</formula1>
    </dataValidation>
  </dataValidations>
  <pageMargins left="0.78749999999999998" right="0.78749999999999998" top="1.0249999999999999" bottom="1.0249999999999999" header="0" footer="0"/>
  <pageSetup paperSize="9" orientation="portrait" r:id="rId1"/>
  <headerFooter>
    <oddHeader>&amp;C&amp;A</oddHeader>
    <oddFooter>&amp;CPage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Z1000"/>
  <sheetViews>
    <sheetView topLeftCell="C1" workbookViewId="0">
      <selection activeCell="D4" sqref="D4"/>
    </sheetView>
  </sheetViews>
  <sheetFormatPr defaultColWidth="14.42578125" defaultRowHeight="15" customHeight="1" x14ac:dyDescent="0.2"/>
  <cols>
    <col min="1" max="2" width="11.5703125" customWidth="1"/>
    <col min="3" max="3" width="23.85546875" customWidth="1"/>
    <col min="4" max="4" width="56.85546875" customWidth="1"/>
    <col min="5" max="5" width="23.85546875" customWidth="1"/>
    <col min="6" max="6" width="22" customWidth="1"/>
    <col min="7" max="7" width="46.42578125" customWidth="1"/>
    <col min="8" max="8" width="27.5703125" customWidth="1"/>
    <col min="9" max="9" width="31.140625" customWidth="1"/>
    <col min="10" max="10" width="33.85546875" customWidth="1"/>
    <col min="11" max="26" width="11.5703125" customWidth="1"/>
  </cols>
  <sheetData>
    <row r="1" spans="1:26" ht="12.75" customHeight="1" x14ac:dyDescent="0.2">
      <c r="A1" s="1"/>
      <c r="B1" s="2"/>
      <c r="C1" s="2"/>
      <c r="D1" s="2"/>
      <c r="E1" s="2"/>
      <c r="F1" s="2"/>
      <c r="G1" s="2"/>
      <c r="H1" s="2"/>
      <c r="I1" s="2"/>
      <c r="J1" s="65"/>
      <c r="K1" s="2"/>
      <c r="L1" s="39"/>
      <c r="M1" s="39"/>
      <c r="N1" s="39"/>
      <c r="O1" s="39"/>
      <c r="P1" s="39"/>
      <c r="Q1" s="39"/>
      <c r="R1" s="39"/>
      <c r="S1" s="39"/>
      <c r="T1" s="39"/>
      <c r="U1" s="39"/>
      <c r="V1" s="39"/>
      <c r="W1" s="39"/>
      <c r="X1" s="39"/>
      <c r="Y1" s="39"/>
      <c r="Z1" s="39"/>
    </row>
    <row r="2" spans="1:26" ht="12.75" customHeight="1" x14ac:dyDescent="0.2">
      <c r="A2" s="1"/>
      <c r="B2" s="8"/>
      <c r="C2" s="7" t="s">
        <v>444</v>
      </c>
      <c r="D2" s="8"/>
      <c r="E2" s="8"/>
      <c r="F2" s="8"/>
      <c r="G2" s="8"/>
      <c r="H2" s="8"/>
      <c r="I2" s="8"/>
      <c r="J2" s="33"/>
      <c r="K2" s="2"/>
      <c r="L2" s="39"/>
      <c r="M2" s="39"/>
      <c r="N2" s="39"/>
      <c r="O2" s="39"/>
      <c r="P2" s="39"/>
      <c r="Q2" s="39"/>
      <c r="R2" s="39"/>
      <c r="S2" s="39"/>
      <c r="T2" s="39"/>
      <c r="U2" s="39"/>
      <c r="V2" s="39"/>
      <c r="W2" s="39"/>
      <c r="X2" s="39"/>
      <c r="Y2" s="39"/>
      <c r="Z2" s="39"/>
    </row>
    <row r="3" spans="1:26" ht="12.75" customHeight="1" x14ac:dyDescent="0.4">
      <c r="A3" s="1"/>
      <c r="B3" s="8"/>
      <c r="C3" s="7" t="s">
        <v>417</v>
      </c>
      <c r="D3" s="55">
        <v>275</v>
      </c>
      <c r="E3" s="54" t="str">
        <f>IF(ISBLANK(D3),"Voer de frequentie in van deze route!","ok")</f>
        <v>ok</v>
      </c>
      <c r="F3" s="8"/>
      <c r="G3" s="8"/>
      <c r="H3" s="8"/>
      <c r="I3" s="8"/>
      <c r="J3" s="33"/>
      <c r="K3" s="2"/>
      <c r="L3" s="39"/>
      <c r="M3" s="39"/>
      <c r="N3" s="39"/>
      <c r="O3" s="39"/>
      <c r="P3" s="39"/>
      <c r="Q3" s="39"/>
      <c r="R3" s="39"/>
      <c r="S3" s="39"/>
      <c r="T3" s="39"/>
      <c r="U3" s="39"/>
      <c r="V3" s="39"/>
      <c r="W3" s="39"/>
      <c r="X3" s="39"/>
      <c r="Y3" s="39"/>
      <c r="Z3" s="39"/>
    </row>
    <row r="4" spans="1:26" ht="12.75" customHeight="1" x14ac:dyDescent="0.4">
      <c r="A4" s="1"/>
      <c r="B4" s="8"/>
      <c r="C4" s="7" t="s">
        <v>122</v>
      </c>
      <c r="D4" s="8" t="str">
        <f>Voertuigen!D83</f>
        <v>Vrachtwagen B</v>
      </c>
      <c r="E4" s="54" t="str">
        <f>IF(OR(ISBLANK(D4),D4=0),"Voer een voertuig in bij tabblad voertuigen!","ok")</f>
        <v>ok</v>
      </c>
      <c r="F4" s="8"/>
      <c r="G4" s="8"/>
      <c r="H4" s="8"/>
      <c r="I4" s="8"/>
      <c r="J4" s="33"/>
      <c r="K4" s="2"/>
      <c r="L4" s="39"/>
      <c r="M4" s="39"/>
      <c r="N4" s="39"/>
      <c r="O4" s="39"/>
      <c r="P4" s="39"/>
      <c r="Q4" s="39"/>
      <c r="R4" s="39"/>
      <c r="S4" s="39"/>
      <c r="T4" s="39"/>
      <c r="U4" s="39"/>
      <c r="V4" s="39"/>
      <c r="W4" s="39"/>
      <c r="X4" s="39"/>
      <c r="Y4" s="39"/>
      <c r="Z4" s="39"/>
    </row>
    <row r="5" spans="1:26" ht="12.75" customHeight="1" x14ac:dyDescent="0.4">
      <c r="A5" s="1"/>
      <c r="B5" s="8"/>
      <c r="C5" s="7" t="s">
        <v>418</v>
      </c>
      <c r="D5" s="33" t="str">
        <f>Voertuigen!E134</f>
        <v>Diesel</v>
      </c>
      <c r="E5" s="54" t="str">
        <f>IF((D5="-"),"Voer een soort brandstof in bij tabblad voertuigen!","ok")</f>
        <v>ok</v>
      </c>
      <c r="F5" s="8"/>
      <c r="G5" s="8"/>
      <c r="H5" s="8"/>
      <c r="I5" s="8"/>
      <c r="J5" s="33"/>
      <c r="K5" s="2"/>
      <c r="L5" s="39"/>
      <c r="M5" s="39"/>
      <c r="N5" s="39"/>
      <c r="O5" s="39"/>
      <c r="P5" s="39"/>
      <c r="Q5" s="39"/>
      <c r="R5" s="39"/>
      <c r="S5" s="39"/>
      <c r="T5" s="39"/>
      <c r="U5" s="39"/>
      <c r="V5" s="39"/>
      <c r="W5" s="39"/>
      <c r="X5" s="39"/>
      <c r="Y5" s="39"/>
      <c r="Z5" s="39"/>
    </row>
    <row r="6" spans="1:26" ht="12.75" customHeight="1" x14ac:dyDescent="0.2">
      <c r="A6" s="1"/>
      <c r="B6" s="8"/>
      <c r="C6" s="8"/>
      <c r="D6" s="8"/>
      <c r="E6" s="8"/>
      <c r="F6" s="8"/>
      <c r="G6" s="8"/>
      <c r="H6" s="8"/>
      <c r="I6" s="8"/>
      <c r="J6" s="33"/>
      <c r="K6" s="2"/>
      <c r="L6" s="39"/>
      <c r="M6" s="39"/>
      <c r="N6" s="39"/>
      <c r="O6" s="39"/>
      <c r="P6" s="39"/>
      <c r="Q6" s="39"/>
      <c r="R6" s="39"/>
      <c r="S6" s="39"/>
      <c r="T6" s="39"/>
      <c r="U6" s="39"/>
      <c r="V6" s="39"/>
      <c r="W6" s="39"/>
      <c r="X6" s="39"/>
      <c r="Y6" s="39"/>
      <c r="Z6" s="39"/>
    </row>
    <row r="7" spans="1:26" ht="12.75" customHeight="1" x14ac:dyDescent="0.2">
      <c r="A7" s="1"/>
      <c r="B7" s="8"/>
      <c r="C7" s="7" t="s">
        <v>419</v>
      </c>
      <c r="D7" s="7" t="s">
        <v>420</v>
      </c>
      <c r="E7" s="7" t="s">
        <v>421</v>
      </c>
      <c r="F7" s="7" t="s">
        <v>422</v>
      </c>
      <c r="G7" s="7" t="s">
        <v>423</v>
      </c>
      <c r="H7" s="7" t="s">
        <v>147</v>
      </c>
      <c r="I7" s="7" t="s">
        <v>424</v>
      </c>
      <c r="J7" s="7" t="s">
        <v>425</v>
      </c>
      <c r="K7" s="2"/>
      <c r="L7" s="39"/>
      <c r="M7" s="39"/>
      <c r="N7" s="39"/>
      <c r="O7" s="39"/>
      <c r="P7" s="39"/>
      <c r="Q7" s="39"/>
      <c r="R7" s="39"/>
      <c r="S7" s="39"/>
      <c r="T7" s="39"/>
      <c r="U7" s="39"/>
      <c r="V7" s="39"/>
      <c r="W7" s="39"/>
      <c r="X7" s="39"/>
      <c r="Y7" s="39"/>
      <c r="Z7" s="39"/>
    </row>
    <row r="8" spans="1:26" ht="12.75" customHeight="1" x14ac:dyDescent="0.2">
      <c r="A8" s="1"/>
      <c r="B8" s="8"/>
      <c r="C8" s="8">
        <v>1</v>
      </c>
      <c r="D8" s="39" t="s">
        <v>434</v>
      </c>
      <c r="E8" s="8" t="s">
        <v>427</v>
      </c>
      <c r="F8" s="8"/>
      <c r="G8" s="8"/>
      <c r="H8" s="70" t="s">
        <v>497</v>
      </c>
      <c r="I8" s="8"/>
      <c r="J8" s="33"/>
      <c r="K8" s="2"/>
      <c r="L8" s="39"/>
      <c r="M8" s="39"/>
      <c r="N8" s="39"/>
      <c r="O8" s="39"/>
      <c r="P8" s="39"/>
      <c r="Q8" s="39"/>
      <c r="R8" s="39"/>
      <c r="S8" s="39"/>
      <c r="T8" s="39"/>
      <c r="U8" s="39"/>
      <c r="V8" s="39"/>
      <c r="W8" s="39"/>
      <c r="X8" s="39"/>
      <c r="Y8" s="39"/>
      <c r="Z8" s="39"/>
    </row>
    <row r="9" spans="1:26" ht="12.75" customHeight="1" x14ac:dyDescent="0.2">
      <c r="A9" s="1"/>
      <c r="B9" s="8"/>
      <c r="C9" s="8">
        <v>2</v>
      </c>
      <c r="D9" s="39" t="s">
        <v>437</v>
      </c>
      <c r="E9" s="39" t="s">
        <v>329</v>
      </c>
      <c r="F9" s="55">
        <v>35</v>
      </c>
      <c r="G9" s="39" t="s">
        <v>90</v>
      </c>
      <c r="H9" s="39"/>
      <c r="I9" s="8" t="str">
        <f t="shared" ref="I9:I37" si="0">IF(OR(F9="",G9="_"),IF(D9="_","","Vul de ontbrekende gegevens in"),"ok")</f>
        <v>ok</v>
      </c>
      <c r="J9" s="33" t="str">
        <f>IF(D9="_","",(IF(OR(D5=G9,D5="Hybride"),"Klopt","De ingevulde brandstofsoort klopt niet")))</f>
        <v>Klopt</v>
      </c>
      <c r="K9" s="2"/>
      <c r="L9" s="39"/>
      <c r="M9" s="39"/>
      <c r="N9" s="39"/>
      <c r="O9" s="39"/>
      <c r="P9" s="39"/>
      <c r="Q9" s="39"/>
      <c r="R9" s="39"/>
      <c r="S9" s="39"/>
      <c r="T9" s="39"/>
      <c r="U9" s="39"/>
      <c r="V9" s="39"/>
      <c r="W9" s="39"/>
      <c r="X9" s="39"/>
      <c r="Y9" s="39"/>
      <c r="Z9" s="39"/>
    </row>
    <row r="10" spans="1:26" ht="12.75" customHeight="1" x14ac:dyDescent="0.2">
      <c r="A10" s="1"/>
      <c r="B10" s="8"/>
      <c r="C10" s="8">
        <v>3</v>
      </c>
      <c r="D10" s="39" t="s">
        <v>430</v>
      </c>
      <c r="E10" s="39" t="s">
        <v>329</v>
      </c>
      <c r="F10" s="55">
        <v>107</v>
      </c>
      <c r="G10" s="39" t="s">
        <v>90</v>
      </c>
      <c r="H10" s="39"/>
      <c r="I10" s="8" t="str">
        <f t="shared" si="0"/>
        <v>ok</v>
      </c>
      <c r="J10" s="33" t="str">
        <f>IF(D10="_","",(IF(OR(D5=G10,D5="Hybride"),"Klopt","De ingevulde brandstofsoort klopt niet")))</f>
        <v>Klopt</v>
      </c>
      <c r="K10" s="2"/>
      <c r="L10" s="39"/>
      <c r="M10" s="39"/>
      <c r="N10" s="39"/>
      <c r="O10" s="39"/>
      <c r="P10" s="39"/>
      <c r="Q10" s="39"/>
      <c r="R10" s="39"/>
      <c r="S10" s="39"/>
      <c r="T10" s="39"/>
      <c r="U10" s="39"/>
      <c r="V10" s="39"/>
      <c r="W10" s="39"/>
      <c r="X10" s="39"/>
      <c r="Y10" s="39"/>
      <c r="Z10" s="39"/>
    </row>
    <row r="11" spans="1:26" ht="12.75" customHeight="1" x14ac:dyDescent="0.2">
      <c r="A11" s="1"/>
      <c r="B11" s="8"/>
      <c r="C11" s="8">
        <v>4</v>
      </c>
      <c r="D11" s="39" t="s">
        <v>81</v>
      </c>
      <c r="E11" s="39" t="s">
        <v>81</v>
      </c>
      <c r="F11" s="55"/>
      <c r="G11" s="39" t="s">
        <v>81</v>
      </c>
      <c r="H11" s="39"/>
      <c r="I11" s="8" t="str">
        <f t="shared" si="0"/>
        <v/>
      </c>
      <c r="J11" s="33" t="str">
        <f>IF(D11="_","",(IF(OR(D5=G11,D5="Hybride"),"Klopt","De ingevulde brandstofsoort klopt niet")))</f>
        <v/>
      </c>
      <c r="K11" s="2"/>
      <c r="L11" s="39"/>
      <c r="M11" s="39"/>
      <c r="N11" s="39"/>
      <c r="O11" s="39"/>
      <c r="P11" s="39"/>
      <c r="Q11" s="39"/>
      <c r="R11" s="39"/>
      <c r="S11" s="39"/>
      <c r="T11" s="39"/>
      <c r="U11" s="39"/>
      <c r="V11" s="39"/>
      <c r="W11" s="39"/>
      <c r="X11" s="39"/>
      <c r="Y11" s="39"/>
      <c r="Z11" s="39"/>
    </row>
    <row r="12" spans="1:26" ht="12.75" customHeight="1" x14ac:dyDescent="0.2">
      <c r="A12" s="1"/>
      <c r="B12" s="8"/>
      <c r="C12" s="8">
        <v>5</v>
      </c>
      <c r="D12" s="39" t="s">
        <v>81</v>
      </c>
      <c r="E12" s="39" t="s">
        <v>81</v>
      </c>
      <c r="F12" s="55"/>
      <c r="G12" s="39" t="s">
        <v>81</v>
      </c>
      <c r="H12" s="39"/>
      <c r="I12" s="8" t="str">
        <f t="shared" si="0"/>
        <v/>
      </c>
      <c r="J12" s="33" t="str">
        <f>IF(D12="_","",(IF(OR(D5=G12,D5="Hybride"),"Klopt","De ingevulde brandstofsoort klopt niet")))</f>
        <v/>
      </c>
      <c r="K12" s="2"/>
      <c r="L12" s="39"/>
      <c r="M12" s="39"/>
      <c r="N12" s="39"/>
      <c r="O12" s="39"/>
      <c r="P12" s="39"/>
      <c r="Q12" s="39"/>
      <c r="R12" s="39"/>
      <c r="S12" s="39"/>
      <c r="T12" s="39"/>
      <c r="U12" s="39"/>
      <c r="V12" s="39"/>
      <c r="W12" s="39"/>
      <c r="X12" s="39"/>
      <c r="Y12" s="39"/>
      <c r="Z12" s="39"/>
    </row>
    <row r="13" spans="1:26" ht="12.75" customHeight="1" x14ac:dyDescent="0.2">
      <c r="A13" s="1"/>
      <c r="B13" s="8"/>
      <c r="C13" s="8">
        <v>6</v>
      </c>
      <c r="D13" s="39" t="s">
        <v>81</v>
      </c>
      <c r="E13" s="39" t="s">
        <v>81</v>
      </c>
      <c r="F13" s="55"/>
      <c r="G13" s="39" t="s">
        <v>81</v>
      </c>
      <c r="H13" s="39"/>
      <c r="I13" s="8" t="str">
        <f t="shared" si="0"/>
        <v/>
      </c>
      <c r="J13" s="33" t="str">
        <f>IF(D13="_","",(IF(OR(D5=G13,D5="Hybride"),"Klopt","De ingevulde brandstofsoort klopt niet")))</f>
        <v/>
      </c>
      <c r="K13" s="2"/>
      <c r="L13" s="39"/>
      <c r="M13" s="39"/>
      <c r="N13" s="39"/>
      <c r="O13" s="39"/>
      <c r="P13" s="39"/>
      <c r="Q13" s="39"/>
      <c r="R13" s="39"/>
      <c r="S13" s="39"/>
      <c r="T13" s="39"/>
      <c r="U13" s="39"/>
      <c r="V13" s="39"/>
      <c r="W13" s="39"/>
      <c r="X13" s="39"/>
      <c r="Y13" s="39"/>
      <c r="Z13" s="39"/>
    </row>
    <row r="14" spans="1:26" ht="12.75" customHeight="1" x14ac:dyDescent="0.2">
      <c r="A14" s="1"/>
      <c r="B14" s="8"/>
      <c r="C14" s="8">
        <v>7</v>
      </c>
      <c r="D14" s="39" t="s">
        <v>81</v>
      </c>
      <c r="E14" s="39" t="s">
        <v>81</v>
      </c>
      <c r="F14" s="55"/>
      <c r="G14" s="39" t="s">
        <v>81</v>
      </c>
      <c r="H14" s="39"/>
      <c r="I14" s="8" t="str">
        <f t="shared" si="0"/>
        <v/>
      </c>
      <c r="J14" s="33" t="str">
        <f>IF(D14="_","",(IF(OR(D5=G14,D5="Hybride"),"Klopt","De ingevulde brandstofsoort klopt niet")))</f>
        <v/>
      </c>
      <c r="K14" s="2"/>
      <c r="L14" s="39"/>
      <c r="M14" s="39"/>
      <c r="N14" s="39"/>
      <c r="O14" s="39"/>
      <c r="P14" s="39"/>
      <c r="Q14" s="39"/>
      <c r="R14" s="39"/>
      <c r="S14" s="39"/>
      <c r="T14" s="39"/>
      <c r="U14" s="39"/>
      <c r="V14" s="39"/>
      <c r="W14" s="39"/>
      <c r="X14" s="39"/>
      <c r="Y14" s="39"/>
      <c r="Z14" s="39"/>
    </row>
    <row r="15" spans="1:26" ht="12.75" customHeight="1" x14ac:dyDescent="0.2">
      <c r="A15" s="1"/>
      <c r="B15" s="8"/>
      <c r="C15" s="8">
        <v>8</v>
      </c>
      <c r="D15" s="39" t="s">
        <v>81</v>
      </c>
      <c r="E15" s="39" t="s">
        <v>81</v>
      </c>
      <c r="F15" s="39"/>
      <c r="G15" s="39" t="s">
        <v>81</v>
      </c>
      <c r="H15" s="39"/>
      <c r="I15" s="8" t="str">
        <f t="shared" si="0"/>
        <v/>
      </c>
      <c r="J15" s="33" t="str">
        <f>IF(D15="_","",(IF(OR(D5=G15,D5="Hybride"),"Klopt","De ingevulde brandstofsoort klopt niet")))</f>
        <v/>
      </c>
      <c r="K15" s="2"/>
      <c r="L15" s="39"/>
      <c r="M15" s="39"/>
      <c r="N15" s="39"/>
      <c r="O15" s="39"/>
      <c r="P15" s="39"/>
      <c r="Q15" s="39"/>
      <c r="R15" s="39"/>
      <c r="S15" s="39"/>
      <c r="T15" s="39"/>
      <c r="U15" s="39"/>
      <c r="V15" s="39"/>
      <c r="W15" s="39"/>
      <c r="X15" s="39"/>
      <c r="Y15" s="39"/>
      <c r="Z15" s="39"/>
    </row>
    <row r="16" spans="1:26" ht="12.75" customHeight="1" x14ac:dyDescent="0.2">
      <c r="A16" s="1"/>
      <c r="B16" s="8"/>
      <c r="C16" s="8">
        <v>9</v>
      </c>
      <c r="D16" s="39" t="s">
        <v>81</v>
      </c>
      <c r="E16" s="39" t="s">
        <v>81</v>
      </c>
      <c r="F16" s="39"/>
      <c r="G16" s="39" t="s">
        <v>81</v>
      </c>
      <c r="H16" s="39"/>
      <c r="I16" s="8" t="str">
        <f t="shared" si="0"/>
        <v/>
      </c>
      <c r="J16" s="33" t="str">
        <f>IF(D16="_","",(IF(OR(D5=G16,D5="Hybride"),"Klopt","De ingevulde brandstofsoort klopt niet")))</f>
        <v/>
      </c>
      <c r="K16" s="2"/>
      <c r="L16" s="39"/>
      <c r="M16" s="39"/>
      <c r="N16" s="39"/>
      <c r="O16" s="39"/>
      <c r="P16" s="39"/>
      <c r="Q16" s="39"/>
      <c r="R16" s="39"/>
      <c r="S16" s="39"/>
      <c r="T16" s="39"/>
      <c r="U16" s="39"/>
      <c r="V16" s="39"/>
      <c r="W16" s="39"/>
      <c r="X16" s="39"/>
      <c r="Y16" s="39"/>
      <c r="Z16" s="39"/>
    </row>
    <row r="17" spans="1:26" ht="12.75" customHeight="1" x14ac:dyDescent="0.2">
      <c r="A17" s="1"/>
      <c r="B17" s="8"/>
      <c r="C17" s="8">
        <v>10</v>
      </c>
      <c r="D17" s="39" t="s">
        <v>81</v>
      </c>
      <c r="E17" s="39" t="s">
        <v>81</v>
      </c>
      <c r="F17" s="39"/>
      <c r="G17" s="39" t="s">
        <v>81</v>
      </c>
      <c r="H17" s="39"/>
      <c r="I17" s="8" t="str">
        <f t="shared" si="0"/>
        <v/>
      </c>
      <c r="J17" s="33" t="str">
        <f>IF(D17="_","",(IF(OR(D5=G17,D5="Hybride"),"Klopt","De ingevulde brandstofsoort klopt niet")))</f>
        <v/>
      </c>
      <c r="K17" s="2"/>
      <c r="L17" s="39"/>
      <c r="M17" s="39"/>
      <c r="N17" s="39"/>
      <c r="O17" s="39"/>
      <c r="P17" s="39"/>
      <c r="Q17" s="39"/>
      <c r="R17" s="39"/>
      <c r="S17" s="39"/>
      <c r="T17" s="39"/>
      <c r="U17" s="39"/>
      <c r="V17" s="39"/>
      <c r="W17" s="39"/>
      <c r="X17" s="39"/>
      <c r="Y17" s="39"/>
      <c r="Z17" s="39"/>
    </row>
    <row r="18" spans="1:26" ht="12.75" customHeight="1" x14ac:dyDescent="0.2">
      <c r="A18" s="1"/>
      <c r="B18" s="8"/>
      <c r="C18" s="8">
        <v>11</v>
      </c>
      <c r="D18" s="39" t="s">
        <v>81</v>
      </c>
      <c r="E18" s="39" t="s">
        <v>81</v>
      </c>
      <c r="F18" s="39"/>
      <c r="G18" s="39" t="s">
        <v>81</v>
      </c>
      <c r="H18" s="39" t="s">
        <v>431</v>
      </c>
      <c r="I18" s="8" t="str">
        <f t="shared" si="0"/>
        <v/>
      </c>
      <c r="J18" s="33" t="str">
        <f>IF(D18="_","",(IF(OR(D5=G18,D5="Hybride"),"Klopt","De ingevulde brandstofsoort klopt niet")))</f>
        <v/>
      </c>
      <c r="K18" s="2"/>
      <c r="L18" s="39"/>
      <c r="M18" s="39"/>
      <c r="N18" s="39"/>
      <c r="O18" s="39"/>
      <c r="P18" s="39"/>
      <c r="Q18" s="39"/>
      <c r="R18" s="39"/>
      <c r="S18" s="39"/>
      <c r="T18" s="39"/>
      <c r="U18" s="39"/>
      <c r="V18" s="39"/>
      <c r="W18" s="39"/>
      <c r="X18" s="39"/>
      <c r="Y18" s="39"/>
      <c r="Z18" s="39"/>
    </row>
    <row r="19" spans="1:26" ht="12.75" customHeight="1" x14ac:dyDescent="0.2">
      <c r="A19" s="1"/>
      <c r="B19" s="8"/>
      <c r="C19" s="8">
        <v>12</v>
      </c>
      <c r="D19" s="39" t="s">
        <v>81</v>
      </c>
      <c r="E19" s="39" t="s">
        <v>81</v>
      </c>
      <c r="F19" s="39"/>
      <c r="G19" s="39" t="s">
        <v>81</v>
      </c>
      <c r="H19" s="39" t="s">
        <v>431</v>
      </c>
      <c r="I19" s="8" t="str">
        <f t="shared" si="0"/>
        <v/>
      </c>
      <c r="J19" s="33" t="str">
        <f>IF(D19="_","",(IF(OR(D5=G19,D5="Hybride"),"Klopt","De ingevulde brandstofsoort klopt niet")))</f>
        <v/>
      </c>
      <c r="K19" s="2"/>
      <c r="L19" s="39"/>
      <c r="M19" s="39"/>
      <c r="N19" s="39"/>
      <c r="O19" s="39"/>
      <c r="P19" s="39"/>
      <c r="Q19" s="39"/>
      <c r="R19" s="39"/>
      <c r="S19" s="39"/>
      <c r="T19" s="39"/>
      <c r="U19" s="39"/>
      <c r="V19" s="39"/>
      <c r="W19" s="39"/>
      <c r="X19" s="39"/>
      <c r="Y19" s="39"/>
      <c r="Z19" s="39"/>
    </row>
    <row r="20" spans="1:26" ht="12.75" customHeight="1" x14ac:dyDescent="0.2">
      <c r="A20" s="1"/>
      <c r="B20" s="8"/>
      <c r="C20" s="8">
        <v>13</v>
      </c>
      <c r="D20" s="39" t="s">
        <v>81</v>
      </c>
      <c r="E20" s="39" t="s">
        <v>81</v>
      </c>
      <c r="F20" s="39"/>
      <c r="G20" s="39" t="s">
        <v>81</v>
      </c>
      <c r="H20" s="39"/>
      <c r="I20" s="8" t="str">
        <f t="shared" si="0"/>
        <v/>
      </c>
      <c r="J20" s="33" t="str">
        <f>IF(D20="_","",(IF(OR(D5=G20,D5="Hybride"),"Klopt","De ingevulde brandstofsoort klopt niet")))</f>
        <v/>
      </c>
      <c r="K20" s="2"/>
      <c r="L20" s="39"/>
      <c r="M20" s="39"/>
      <c r="N20" s="39"/>
      <c r="O20" s="39"/>
      <c r="P20" s="39"/>
      <c r="Q20" s="39"/>
      <c r="R20" s="39"/>
      <c r="S20" s="39"/>
      <c r="T20" s="39"/>
      <c r="U20" s="39"/>
      <c r="V20" s="39"/>
      <c r="W20" s="39"/>
      <c r="X20" s="39"/>
      <c r="Y20" s="39"/>
      <c r="Z20" s="39"/>
    </row>
    <row r="21" spans="1:26" ht="12.75" customHeight="1" x14ac:dyDescent="0.2">
      <c r="A21" s="1"/>
      <c r="B21" s="8"/>
      <c r="C21" s="8">
        <v>14</v>
      </c>
      <c r="D21" s="39" t="s">
        <v>81</v>
      </c>
      <c r="E21" s="39" t="s">
        <v>81</v>
      </c>
      <c r="F21" s="39"/>
      <c r="G21" s="39" t="s">
        <v>81</v>
      </c>
      <c r="H21" s="39"/>
      <c r="I21" s="8" t="str">
        <f t="shared" si="0"/>
        <v/>
      </c>
      <c r="J21" s="33" t="str">
        <f>IF(D21="_","",(IF(OR(D5=G21,D5="Hybride"),"Klopt","De ingevulde brandstofsoort klopt niet")))</f>
        <v/>
      </c>
      <c r="K21" s="2"/>
      <c r="L21" s="39"/>
      <c r="M21" s="39"/>
      <c r="N21" s="39"/>
      <c r="O21" s="39"/>
      <c r="P21" s="39"/>
      <c r="Q21" s="39"/>
      <c r="R21" s="39"/>
      <c r="S21" s="39"/>
      <c r="T21" s="39"/>
      <c r="U21" s="39"/>
      <c r="V21" s="39"/>
      <c r="W21" s="39"/>
      <c r="X21" s="39"/>
      <c r="Y21" s="39"/>
      <c r="Z21" s="39"/>
    </row>
    <row r="22" spans="1:26" ht="12.75" customHeight="1" x14ac:dyDescent="0.2">
      <c r="A22" s="1"/>
      <c r="B22" s="8"/>
      <c r="C22" s="8">
        <v>15</v>
      </c>
      <c r="D22" s="39" t="s">
        <v>81</v>
      </c>
      <c r="E22" s="39" t="s">
        <v>81</v>
      </c>
      <c r="F22" s="39" t="s">
        <v>445</v>
      </c>
      <c r="G22" s="39" t="s">
        <v>81</v>
      </c>
      <c r="H22" s="39"/>
      <c r="I22" s="8" t="str">
        <f t="shared" si="0"/>
        <v/>
      </c>
      <c r="J22" s="33" t="str">
        <f>IF(D22="_","",(IF(OR(D5=G22,D5="Hybride"),"Klopt","De ingevulde brandstofsoort klopt niet")))</f>
        <v/>
      </c>
      <c r="K22" s="2"/>
      <c r="L22" s="39"/>
      <c r="M22" s="39"/>
      <c r="N22" s="39"/>
      <c r="O22" s="39"/>
      <c r="P22" s="39"/>
      <c r="Q22" s="39"/>
      <c r="R22" s="39"/>
      <c r="S22" s="39"/>
      <c r="T22" s="39"/>
      <c r="U22" s="39"/>
      <c r="V22" s="39"/>
      <c r="W22" s="39"/>
      <c r="X22" s="39"/>
      <c r="Y22" s="39"/>
      <c r="Z22" s="39"/>
    </row>
    <row r="23" spans="1:26" ht="12.75" customHeight="1" x14ac:dyDescent="0.2">
      <c r="A23" s="1"/>
      <c r="B23" s="8"/>
      <c r="C23" s="8">
        <v>16</v>
      </c>
      <c r="D23" s="39" t="s">
        <v>81</v>
      </c>
      <c r="E23" s="39" t="s">
        <v>81</v>
      </c>
      <c r="F23" s="39" t="s">
        <v>445</v>
      </c>
      <c r="G23" s="39" t="s">
        <v>81</v>
      </c>
      <c r="H23" s="39"/>
      <c r="I23" s="8" t="str">
        <f t="shared" si="0"/>
        <v/>
      </c>
      <c r="J23" s="33" t="str">
        <f>IF(D23="_","",(IF(OR(D5=G23,D5="Hybride"),"Klopt","De ingevulde brandstofsoort klopt niet")))</f>
        <v/>
      </c>
      <c r="K23" s="2"/>
      <c r="L23" s="39"/>
      <c r="M23" s="39"/>
      <c r="N23" s="39"/>
      <c r="O23" s="39"/>
      <c r="P23" s="39"/>
      <c r="Q23" s="39"/>
      <c r="R23" s="39"/>
      <c r="S23" s="39"/>
      <c r="T23" s="39"/>
      <c r="U23" s="39"/>
      <c r="V23" s="39"/>
      <c r="W23" s="39"/>
      <c r="X23" s="39"/>
      <c r="Y23" s="39"/>
      <c r="Z23" s="39"/>
    </row>
    <row r="24" spans="1:26" ht="12.75" customHeight="1" x14ac:dyDescent="0.2">
      <c r="A24" s="1"/>
      <c r="B24" s="8"/>
      <c r="C24" s="8">
        <v>17</v>
      </c>
      <c r="D24" s="39" t="s">
        <v>81</v>
      </c>
      <c r="E24" s="39" t="s">
        <v>81</v>
      </c>
      <c r="F24" s="39" t="s">
        <v>445</v>
      </c>
      <c r="G24" s="39" t="s">
        <v>81</v>
      </c>
      <c r="H24" s="39"/>
      <c r="I24" s="8" t="str">
        <f t="shared" si="0"/>
        <v/>
      </c>
      <c r="J24" s="33" t="str">
        <f>IF(D24="_","",(IF(OR(D5=G24,D5="Hybride"),"Klopt","De ingevulde brandstofsoort klopt niet")))</f>
        <v/>
      </c>
      <c r="K24" s="2"/>
      <c r="L24" s="39"/>
      <c r="M24" s="39"/>
      <c r="N24" s="39"/>
      <c r="O24" s="39"/>
      <c r="P24" s="39"/>
      <c r="Q24" s="39"/>
      <c r="R24" s="39"/>
      <c r="S24" s="39"/>
      <c r="T24" s="39"/>
      <c r="U24" s="39"/>
      <c r="V24" s="39"/>
      <c r="W24" s="39"/>
      <c r="X24" s="39"/>
      <c r="Y24" s="39"/>
      <c r="Z24" s="39"/>
    </row>
    <row r="25" spans="1:26" ht="12.75" customHeight="1" x14ac:dyDescent="0.2">
      <c r="A25" s="1"/>
      <c r="B25" s="8"/>
      <c r="C25" s="8">
        <v>18</v>
      </c>
      <c r="D25" s="39" t="s">
        <v>81</v>
      </c>
      <c r="E25" s="39" t="s">
        <v>81</v>
      </c>
      <c r="F25" s="39" t="s">
        <v>445</v>
      </c>
      <c r="G25" s="39" t="s">
        <v>81</v>
      </c>
      <c r="H25" s="39"/>
      <c r="I25" s="8" t="str">
        <f t="shared" si="0"/>
        <v/>
      </c>
      <c r="J25" s="33" t="str">
        <f>IF(D25="_","",(IF(OR(D5=G25,D5="Hybride"),"Klopt","De ingevulde brandstofsoort klopt niet")))</f>
        <v/>
      </c>
      <c r="K25" s="2"/>
      <c r="L25" s="39"/>
      <c r="M25" s="39"/>
      <c r="N25" s="39"/>
      <c r="O25" s="39"/>
      <c r="P25" s="39"/>
      <c r="Q25" s="39"/>
      <c r="R25" s="39"/>
      <c r="S25" s="39"/>
      <c r="T25" s="39"/>
      <c r="U25" s="39"/>
      <c r="V25" s="39"/>
      <c r="W25" s="39"/>
      <c r="X25" s="39"/>
      <c r="Y25" s="39"/>
      <c r="Z25" s="39"/>
    </row>
    <row r="26" spans="1:26" ht="12.75" customHeight="1" x14ac:dyDescent="0.2">
      <c r="A26" s="1"/>
      <c r="B26" s="8"/>
      <c r="C26" s="8">
        <v>19</v>
      </c>
      <c r="D26" s="39" t="s">
        <v>81</v>
      </c>
      <c r="E26" s="39" t="s">
        <v>81</v>
      </c>
      <c r="F26" s="39" t="s">
        <v>445</v>
      </c>
      <c r="G26" s="39" t="s">
        <v>81</v>
      </c>
      <c r="H26" s="39"/>
      <c r="I26" s="8" t="str">
        <f t="shared" si="0"/>
        <v/>
      </c>
      <c r="J26" s="33" t="str">
        <f>IF(D26="_","",(IF(OR(D5=G26,D5="Hybride"),"Klopt","De ingevulde brandstofsoort klopt niet")))</f>
        <v/>
      </c>
      <c r="K26" s="2"/>
      <c r="L26" s="39"/>
      <c r="M26" s="39"/>
      <c r="N26" s="39"/>
      <c r="O26" s="39"/>
      <c r="P26" s="39"/>
      <c r="Q26" s="39"/>
      <c r="R26" s="39"/>
      <c r="S26" s="39"/>
      <c r="T26" s="39"/>
      <c r="U26" s="39"/>
      <c r="V26" s="39"/>
      <c r="W26" s="39"/>
      <c r="X26" s="39"/>
      <c r="Y26" s="39"/>
      <c r="Z26" s="39"/>
    </row>
    <row r="27" spans="1:26" ht="12.75" customHeight="1" x14ac:dyDescent="0.2">
      <c r="A27" s="1"/>
      <c r="B27" s="8"/>
      <c r="C27" s="8">
        <v>20</v>
      </c>
      <c r="D27" s="39" t="s">
        <v>81</v>
      </c>
      <c r="E27" s="39" t="s">
        <v>81</v>
      </c>
      <c r="F27" s="39" t="s">
        <v>445</v>
      </c>
      <c r="G27" s="39" t="s">
        <v>81</v>
      </c>
      <c r="H27" s="39"/>
      <c r="I27" s="8" t="str">
        <f t="shared" si="0"/>
        <v/>
      </c>
      <c r="J27" s="33" t="str">
        <f>IF(D27="_","",(IF(OR(D5=G27,D5="Hybride"),"Klopt","De ingevulde brandstofsoort klopt niet")))</f>
        <v/>
      </c>
      <c r="K27" s="2"/>
      <c r="L27" s="39"/>
      <c r="M27" s="39"/>
      <c r="N27" s="39"/>
      <c r="O27" s="39"/>
      <c r="P27" s="39"/>
      <c r="Q27" s="39"/>
      <c r="R27" s="39"/>
      <c r="S27" s="39"/>
      <c r="T27" s="39"/>
      <c r="U27" s="39"/>
      <c r="V27" s="39"/>
      <c r="W27" s="39"/>
      <c r="X27" s="39"/>
      <c r="Y27" s="39"/>
      <c r="Z27" s="39"/>
    </row>
    <row r="28" spans="1:26" ht="12.75" customHeight="1" x14ac:dyDescent="0.2">
      <c r="A28" s="1"/>
      <c r="B28" s="8"/>
      <c r="C28" s="8">
        <v>21</v>
      </c>
      <c r="D28" s="39" t="s">
        <v>81</v>
      </c>
      <c r="E28" s="39" t="s">
        <v>81</v>
      </c>
      <c r="F28" s="39" t="s">
        <v>445</v>
      </c>
      <c r="G28" s="39" t="s">
        <v>81</v>
      </c>
      <c r="H28" s="39"/>
      <c r="I28" s="8" t="str">
        <f t="shared" si="0"/>
        <v/>
      </c>
      <c r="J28" s="33" t="str">
        <f>IF(D28="_","",(IF(OR(D5=G28,D5="Hybride"),"Klopt","De ingevulde brandstofsoort klopt niet")))</f>
        <v/>
      </c>
      <c r="K28" s="2"/>
      <c r="L28" s="39"/>
      <c r="M28" s="39"/>
      <c r="N28" s="39"/>
      <c r="O28" s="39"/>
      <c r="P28" s="39"/>
      <c r="Q28" s="39"/>
      <c r="R28" s="39"/>
      <c r="S28" s="39"/>
      <c r="T28" s="39"/>
      <c r="U28" s="39"/>
      <c r="V28" s="39"/>
      <c r="W28" s="39"/>
      <c r="X28" s="39"/>
      <c r="Y28" s="39"/>
      <c r="Z28" s="39"/>
    </row>
    <row r="29" spans="1:26" ht="12.75" customHeight="1" x14ac:dyDescent="0.2">
      <c r="A29" s="1"/>
      <c r="B29" s="8"/>
      <c r="C29" s="8">
        <v>22</v>
      </c>
      <c r="D29" s="39" t="s">
        <v>81</v>
      </c>
      <c r="E29" s="39" t="s">
        <v>81</v>
      </c>
      <c r="F29" s="39"/>
      <c r="G29" s="39" t="s">
        <v>81</v>
      </c>
      <c r="H29" s="39"/>
      <c r="I29" s="8" t="str">
        <f t="shared" si="0"/>
        <v/>
      </c>
      <c r="J29" s="33" t="str">
        <f>IF(D29="_","",(IF(OR(D5=G29,D5="Hybride"),"Klopt","De ingevulde brandstofsoort klopt niet")))</f>
        <v/>
      </c>
      <c r="K29" s="2"/>
      <c r="L29" s="39"/>
      <c r="M29" s="39"/>
      <c r="N29" s="39"/>
      <c r="O29" s="39"/>
      <c r="P29" s="39"/>
      <c r="Q29" s="39"/>
      <c r="R29" s="39"/>
      <c r="S29" s="39"/>
      <c r="T29" s="39"/>
      <c r="U29" s="39"/>
      <c r="V29" s="39"/>
      <c r="W29" s="39"/>
      <c r="X29" s="39"/>
      <c r="Y29" s="39"/>
      <c r="Z29" s="39"/>
    </row>
    <row r="30" spans="1:26" ht="12.75" customHeight="1" x14ac:dyDescent="0.2">
      <c r="A30" s="1"/>
      <c r="B30" s="8"/>
      <c r="C30" s="8">
        <v>23</v>
      </c>
      <c r="D30" s="39" t="s">
        <v>81</v>
      </c>
      <c r="E30" s="39" t="s">
        <v>81</v>
      </c>
      <c r="F30" s="39"/>
      <c r="G30" s="39" t="s">
        <v>81</v>
      </c>
      <c r="H30" s="39"/>
      <c r="I30" s="8" t="str">
        <f t="shared" si="0"/>
        <v/>
      </c>
      <c r="J30" s="33" t="str">
        <f>IF(D30="_","",(IF(OR(D5=G30,D5="Hybride"),"Klopt","De ingevulde brandstofsoort klopt niet")))</f>
        <v/>
      </c>
      <c r="K30" s="2"/>
      <c r="L30" s="39"/>
      <c r="M30" s="39"/>
      <c r="N30" s="39"/>
      <c r="O30" s="39"/>
      <c r="P30" s="39"/>
      <c r="Q30" s="39"/>
      <c r="R30" s="39"/>
      <c r="S30" s="39"/>
      <c r="T30" s="39"/>
      <c r="U30" s="39"/>
      <c r="V30" s="39"/>
      <c r="W30" s="39"/>
      <c r="X30" s="39"/>
      <c r="Y30" s="39"/>
      <c r="Z30" s="39"/>
    </row>
    <row r="31" spans="1:26" ht="12.75" customHeight="1" x14ac:dyDescent="0.2">
      <c r="A31" s="1"/>
      <c r="B31" s="8"/>
      <c r="C31" s="8">
        <v>24</v>
      </c>
      <c r="D31" s="39" t="s">
        <v>81</v>
      </c>
      <c r="E31" s="39" t="s">
        <v>81</v>
      </c>
      <c r="F31" s="39"/>
      <c r="G31" s="39" t="s">
        <v>81</v>
      </c>
      <c r="H31" s="39"/>
      <c r="I31" s="8" t="str">
        <f t="shared" si="0"/>
        <v/>
      </c>
      <c r="J31" s="33" t="str">
        <f>IF(D31="_","",(IF(OR(D5=G31,D5="Hybride"),"Klopt","De ingevulde brandstofsoort klopt niet")))</f>
        <v/>
      </c>
      <c r="K31" s="2"/>
      <c r="L31" s="39"/>
      <c r="M31" s="39"/>
      <c r="N31" s="39"/>
      <c r="O31" s="39"/>
      <c r="P31" s="39"/>
      <c r="Q31" s="39"/>
      <c r="R31" s="39"/>
      <c r="S31" s="39"/>
      <c r="T31" s="39"/>
      <c r="U31" s="39"/>
      <c r="V31" s="39"/>
      <c r="W31" s="39"/>
      <c r="X31" s="39"/>
      <c r="Y31" s="39"/>
      <c r="Z31" s="39"/>
    </row>
    <row r="32" spans="1:26" ht="12.75" customHeight="1" x14ac:dyDescent="0.2">
      <c r="A32" s="1"/>
      <c r="B32" s="8"/>
      <c r="C32" s="8">
        <v>25</v>
      </c>
      <c r="D32" s="39" t="s">
        <v>81</v>
      </c>
      <c r="E32" s="39" t="s">
        <v>81</v>
      </c>
      <c r="F32" s="39"/>
      <c r="G32" s="39" t="s">
        <v>81</v>
      </c>
      <c r="H32" s="39"/>
      <c r="I32" s="8" t="str">
        <f t="shared" si="0"/>
        <v/>
      </c>
      <c r="J32" s="33" t="str">
        <f>IF(D32="_","",(IF(OR(D5=G32,D5="Hybride"),"Klopt","De ingevulde brandstofsoort klopt niet")))</f>
        <v/>
      </c>
      <c r="K32" s="2"/>
      <c r="L32" s="39"/>
      <c r="M32" s="39"/>
      <c r="N32" s="39"/>
      <c r="O32" s="39"/>
      <c r="P32" s="39"/>
      <c r="Q32" s="39"/>
      <c r="R32" s="39"/>
      <c r="S32" s="39"/>
      <c r="T32" s="39"/>
      <c r="U32" s="39"/>
      <c r="V32" s="39"/>
      <c r="W32" s="39"/>
      <c r="X32" s="39"/>
      <c r="Y32" s="39"/>
      <c r="Z32" s="39"/>
    </row>
    <row r="33" spans="1:26" ht="12.75" customHeight="1" x14ac:dyDescent="0.2">
      <c r="A33" s="1"/>
      <c r="B33" s="8"/>
      <c r="C33" s="8">
        <v>26</v>
      </c>
      <c r="D33" s="39" t="s">
        <v>81</v>
      </c>
      <c r="E33" s="39" t="s">
        <v>81</v>
      </c>
      <c r="F33" s="39"/>
      <c r="G33" s="39" t="s">
        <v>81</v>
      </c>
      <c r="H33" s="39"/>
      <c r="I33" s="8" t="str">
        <f t="shared" si="0"/>
        <v/>
      </c>
      <c r="J33" s="33" t="str">
        <f>IF(D33="_","",(IF(OR(D5=G33,D5="Hybride"),"Klopt","De ingevulde brandstofsoort klopt niet")))</f>
        <v/>
      </c>
      <c r="K33" s="2"/>
      <c r="L33" s="39"/>
      <c r="M33" s="39"/>
      <c r="N33" s="39"/>
      <c r="O33" s="39"/>
      <c r="P33" s="39"/>
      <c r="Q33" s="39"/>
      <c r="R33" s="39"/>
      <c r="S33" s="39"/>
      <c r="T33" s="39"/>
      <c r="U33" s="39"/>
      <c r="V33" s="39"/>
      <c r="W33" s="39"/>
      <c r="X33" s="39"/>
      <c r="Y33" s="39"/>
      <c r="Z33" s="39"/>
    </row>
    <row r="34" spans="1:26" ht="12.75" customHeight="1" x14ac:dyDescent="0.2">
      <c r="A34" s="1"/>
      <c r="B34" s="8"/>
      <c r="C34" s="8">
        <v>27</v>
      </c>
      <c r="D34" s="39" t="s">
        <v>81</v>
      </c>
      <c r="E34" s="39" t="s">
        <v>81</v>
      </c>
      <c r="F34" s="39"/>
      <c r="G34" s="39" t="s">
        <v>81</v>
      </c>
      <c r="H34" s="39"/>
      <c r="I34" s="8" t="str">
        <f t="shared" si="0"/>
        <v/>
      </c>
      <c r="J34" s="33" t="str">
        <f>IF(D34="_","",(IF(OR(D5=G34,D5="Hybride"),"Klopt","De ingevulde brandstofsoort klopt niet")))</f>
        <v/>
      </c>
      <c r="K34" s="2"/>
      <c r="L34" s="39"/>
      <c r="M34" s="39"/>
      <c r="N34" s="39"/>
      <c r="O34" s="39"/>
      <c r="P34" s="39"/>
      <c r="Q34" s="39"/>
      <c r="R34" s="39"/>
      <c r="S34" s="39"/>
      <c r="T34" s="39"/>
      <c r="U34" s="39"/>
      <c r="V34" s="39"/>
      <c r="W34" s="39"/>
      <c r="X34" s="39"/>
      <c r="Y34" s="39"/>
      <c r="Z34" s="39"/>
    </row>
    <row r="35" spans="1:26" ht="12.75" customHeight="1" x14ac:dyDescent="0.2">
      <c r="A35" s="1"/>
      <c r="B35" s="8"/>
      <c r="C35" s="8">
        <v>28</v>
      </c>
      <c r="D35" s="39" t="s">
        <v>81</v>
      </c>
      <c r="E35" s="39" t="s">
        <v>81</v>
      </c>
      <c r="F35" s="39"/>
      <c r="G35" s="39" t="s">
        <v>81</v>
      </c>
      <c r="H35" s="39"/>
      <c r="I35" s="8" t="str">
        <f t="shared" si="0"/>
        <v/>
      </c>
      <c r="J35" s="33" t="str">
        <f>IF(D35="_","",(IF(OR(D5=G35,D5="Hybride"),"Klopt","De ingevulde brandstofsoort klopt niet")))</f>
        <v/>
      </c>
      <c r="K35" s="2"/>
      <c r="L35" s="39"/>
      <c r="M35" s="39"/>
      <c r="N35" s="39"/>
      <c r="O35" s="39"/>
      <c r="P35" s="39"/>
      <c r="Q35" s="39"/>
      <c r="R35" s="39"/>
      <c r="S35" s="39"/>
      <c r="T35" s="39"/>
      <c r="U35" s="39"/>
      <c r="V35" s="39"/>
      <c r="W35" s="39"/>
      <c r="X35" s="39"/>
      <c r="Y35" s="39"/>
      <c r="Z35" s="39"/>
    </row>
    <row r="36" spans="1:26" ht="12.75" customHeight="1" x14ac:dyDescent="0.2">
      <c r="A36" s="1"/>
      <c r="B36" s="8"/>
      <c r="C36" s="8">
        <v>29</v>
      </c>
      <c r="D36" s="39" t="s">
        <v>81</v>
      </c>
      <c r="E36" s="39" t="s">
        <v>81</v>
      </c>
      <c r="F36" s="39"/>
      <c r="G36" s="39" t="s">
        <v>81</v>
      </c>
      <c r="H36" s="39"/>
      <c r="I36" s="8" t="str">
        <f t="shared" si="0"/>
        <v/>
      </c>
      <c r="J36" s="33" t="str">
        <f>IF(D36="_","",(IF(OR(D5=G36,D5="Hybride"),"Klopt","De ingevulde brandstofsoort klopt niet")))</f>
        <v/>
      </c>
      <c r="K36" s="2"/>
      <c r="L36" s="39"/>
      <c r="M36" s="39"/>
      <c r="N36" s="39"/>
      <c r="O36" s="39"/>
      <c r="P36" s="39"/>
      <c r="Q36" s="39"/>
      <c r="R36" s="39"/>
      <c r="S36" s="39"/>
      <c r="T36" s="39"/>
      <c r="U36" s="39"/>
      <c r="V36" s="39"/>
      <c r="W36" s="39"/>
      <c r="X36" s="39"/>
      <c r="Y36" s="39"/>
      <c r="Z36" s="39"/>
    </row>
    <row r="37" spans="1:26" ht="12.75" customHeight="1" x14ac:dyDescent="0.2">
      <c r="A37" s="1"/>
      <c r="B37" s="8"/>
      <c r="C37" s="8">
        <v>30</v>
      </c>
      <c r="D37" s="39" t="s">
        <v>81</v>
      </c>
      <c r="E37" s="39" t="s">
        <v>81</v>
      </c>
      <c r="F37" s="38"/>
      <c r="G37" s="39" t="s">
        <v>81</v>
      </c>
      <c r="H37" s="38"/>
      <c r="I37" s="8" t="str">
        <f t="shared" si="0"/>
        <v/>
      </c>
      <c r="J37" s="33" t="str">
        <f>IF(D37="_","",(IF(OR(D5=G37,D5="Hybride"),"Klopt","De ingevulde brandstofsoort klopt niet")))</f>
        <v/>
      </c>
      <c r="K37" s="2"/>
      <c r="L37" s="39"/>
      <c r="M37" s="39"/>
      <c r="N37" s="39"/>
      <c r="O37" s="39"/>
      <c r="P37" s="39"/>
      <c r="Q37" s="39"/>
      <c r="R37" s="39"/>
      <c r="S37" s="39"/>
      <c r="T37" s="39"/>
      <c r="U37" s="39"/>
      <c r="V37" s="39"/>
      <c r="W37" s="39"/>
      <c r="X37" s="39"/>
      <c r="Y37" s="39"/>
      <c r="Z37" s="39"/>
    </row>
    <row r="38" spans="1:26" ht="12.75" customHeight="1" x14ac:dyDescent="0.2">
      <c r="A38" s="1"/>
      <c r="B38" s="8"/>
      <c r="C38" s="8"/>
      <c r="D38" s="7" t="s">
        <v>432</v>
      </c>
      <c r="E38" s="7"/>
      <c r="F38" s="7">
        <f>SUM(F9:F28)</f>
        <v>142</v>
      </c>
      <c r="G38" s="39" t="s">
        <v>81</v>
      </c>
      <c r="H38" s="7"/>
      <c r="I38" s="8"/>
      <c r="J38" s="33"/>
      <c r="K38" s="2"/>
      <c r="L38" s="39"/>
      <c r="M38" s="39"/>
      <c r="N38" s="39"/>
      <c r="O38" s="39"/>
      <c r="P38" s="39"/>
      <c r="Q38" s="39"/>
      <c r="R38" s="39"/>
      <c r="S38" s="39"/>
      <c r="T38" s="39"/>
      <c r="U38" s="39"/>
      <c r="V38" s="39"/>
      <c r="W38" s="39"/>
      <c r="X38" s="39"/>
      <c r="Y38" s="39"/>
      <c r="Z38" s="39"/>
    </row>
    <row r="39" spans="1:26" ht="12.75" customHeight="1" x14ac:dyDescent="0.2">
      <c r="A39" s="1"/>
      <c r="B39" s="8"/>
      <c r="C39" s="8"/>
      <c r="D39" s="8"/>
      <c r="E39" s="8"/>
      <c r="F39" s="8"/>
      <c r="G39" s="8"/>
      <c r="H39" s="8"/>
      <c r="I39" s="8"/>
      <c r="J39" s="33"/>
      <c r="K39" s="2"/>
      <c r="L39" s="39"/>
      <c r="M39" s="39"/>
      <c r="N39" s="39"/>
      <c r="O39" s="39"/>
      <c r="P39" s="39"/>
      <c r="Q39" s="39"/>
      <c r="R39" s="39"/>
      <c r="S39" s="39"/>
      <c r="T39" s="39"/>
      <c r="U39" s="39"/>
      <c r="V39" s="39"/>
      <c r="W39" s="39"/>
      <c r="X39" s="39"/>
      <c r="Y39" s="39"/>
      <c r="Z39" s="39"/>
    </row>
    <row r="40" spans="1:26" ht="12.75" customHeight="1" x14ac:dyDescent="0.2">
      <c r="A40" s="2"/>
      <c r="B40" s="2"/>
      <c r="C40" s="2"/>
      <c r="D40" s="2"/>
      <c r="E40" s="2"/>
      <c r="F40" s="2"/>
      <c r="G40" s="2"/>
      <c r="H40" s="2"/>
      <c r="I40" s="2"/>
      <c r="J40" s="65"/>
      <c r="K40" s="2"/>
      <c r="L40" s="39"/>
      <c r="M40" s="39"/>
      <c r="N40" s="39"/>
      <c r="O40" s="39"/>
      <c r="P40" s="39"/>
      <c r="Q40" s="39"/>
      <c r="R40" s="39"/>
      <c r="S40" s="39"/>
      <c r="T40" s="39"/>
      <c r="U40" s="39"/>
      <c r="V40" s="39"/>
      <c r="W40" s="39"/>
      <c r="X40" s="39"/>
      <c r="Y40" s="39"/>
      <c r="Z40" s="39"/>
    </row>
    <row r="41" spans="1:26" ht="12.75" customHeight="1" x14ac:dyDescent="0.2">
      <c r="A41" s="2"/>
      <c r="B41" s="2"/>
      <c r="C41" s="2"/>
      <c r="D41" s="2"/>
      <c r="E41" s="2"/>
      <c r="F41" s="2"/>
      <c r="G41" s="2"/>
      <c r="H41" s="2"/>
      <c r="I41" s="2"/>
      <c r="J41" s="65"/>
      <c r="K41" s="2"/>
      <c r="L41" s="39"/>
      <c r="M41" s="39"/>
      <c r="N41" s="39"/>
      <c r="O41" s="39"/>
      <c r="P41" s="39"/>
      <c r="Q41" s="39"/>
      <c r="R41" s="39"/>
      <c r="S41" s="39"/>
      <c r="T41" s="39"/>
      <c r="U41" s="39"/>
      <c r="V41" s="39"/>
      <c r="W41" s="39"/>
      <c r="X41" s="39"/>
      <c r="Y41" s="39"/>
      <c r="Z41" s="39"/>
    </row>
    <row r="42" spans="1:26" ht="12.75" customHeight="1" x14ac:dyDescent="0.2">
      <c r="A42" s="2"/>
      <c r="B42" s="8"/>
      <c r="C42" s="7" t="s">
        <v>209</v>
      </c>
      <c r="D42" s="7" t="s">
        <v>210</v>
      </c>
      <c r="E42" s="7"/>
      <c r="F42" s="7"/>
      <c r="G42" s="7"/>
      <c r="H42" s="7" t="s">
        <v>211</v>
      </c>
      <c r="I42" s="7"/>
      <c r="J42" s="2"/>
      <c r="K42" s="2"/>
      <c r="L42" s="39"/>
      <c r="M42" s="39"/>
      <c r="N42" s="39"/>
      <c r="O42" s="39"/>
      <c r="P42" s="39"/>
      <c r="Q42" s="39"/>
      <c r="R42" s="39"/>
      <c r="S42" s="39"/>
      <c r="T42" s="39"/>
      <c r="U42" s="39"/>
      <c r="V42" s="39"/>
      <c r="W42" s="39"/>
      <c r="X42" s="39"/>
      <c r="Y42" s="39"/>
      <c r="Z42" s="39"/>
    </row>
    <row r="43" spans="1:26" ht="12.75" customHeight="1" x14ac:dyDescent="0.2">
      <c r="A43" s="2"/>
      <c r="B43" s="8"/>
      <c r="C43" s="40" t="s">
        <v>212</v>
      </c>
      <c r="D43" s="40" t="s">
        <v>213</v>
      </c>
      <c r="E43" s="40"/>
      <c r="F43" s="40"/>
      <c r="G43" s="40"/>
      <c r="H43" s="41" t="s">
        <v>214</v>
      </c>
      <c r="I43" s="8"/>
      <c r="J43" s="2"/>
      <c r="K43" s="2"/>
      <c r="L43" s="39"/>
      <c r="M43" s="39"/>
      <c r="N43" s="39"/>
      <c r="O43" s="39"/>
      <c r="P43" s="39"/>
      <c r="Q43" s="39"/>
      <c r="R43" s="39"/>
      <c r="S43" s="39"/>
      <c r="T43" s="39"/>
      <c r="U43" s="39"/>
      <c r="V43" s="39"/>
      <c r="W43" s="39"/>
      <c r="X43" s="39"/>
      <c r="Y43" s="39"/>
      <c r="Z43" s="39"/>
    </row>
    <row r="44" spans="1:26" ht="12.75" customHeight="1" x14ac:dyDescent="0.2">
      <c r="A44" s="2"/>
      <c r="B44" s="8"/>
      <c r="C44" s="40" t="s">
        <v>212</v>
      </c>
      <c r="D44" s="40" t="s">
        <v>215</v>
      </c>
      <c r="E44" s="40"/>
      <c r="F44" s="40"/>
      <c r="G44" s="40"/>
      <c r="H44" s="41" t="s">
        <v>216</v>
      </c>
      <c r="I44" s="8"/>
      <c r="J44" s="2"/>
      <c r="K44" s="2"/>
      <c r="L44" s="39"/>
      <c r="M44" s="39"/>
      <c r="N44" s="39"/>
      <c r="O44" s="39"/>
      <c r="P44" s="39"/>
      <c r="Q44" s="39"/>
      <c r="R44" s="39"/>
      <c r="S44" s="39"/>
      <c r="T44" s="39"/>
      <c r="U44" s="39"/>
      <c r="V44" s="39"/>
      <c r="W44" s="39"/>
      <c r="X44" s="39"/>
      <c r="Y44" s="39"/>
      <c r="Z44" s="39"/>
    </row>
    <row r="45" spans="1:26" ht="12.75" customHeight="1" x14ac:dyDescent="0.2">
      <c r="A45" s="2"/>
      <c r="B45" s="8"/>
      <c r="C45" s="40" t="s">
        <v>212</v>
      </c>
      <c r="D45" s="40" t="s">
        <v>217</v>
      </c>
      <c r="E45" s="40"/>
      <c r="F45" s="40"/>
      <c r="G45" s="40"/>
      <c r="H45" s="41" t="s">
        <v>218</v>
      </c>
      <c r="I45" s="8"/>
      <c r="J45" s="2"/>
      <c r="K45" s="2"/>
      <c r="L45" s="39"/>
      <c r="M45" s="39"/>
      <c r="N45" s="39"/>
      <c r="O45" s="39"/>
      <c r="P45" s="39"/>
      <c r="Q45" s="39"/>
      <c r="R45" s="39"/>
      <c r="S45" s="39"/>
      <c r="T45" s="39"/>
      <c r="U45" s="39"/>
      <c r="V45" s="39"/>
      <c r="W45" s="39"/>
      <c r="X45" s="39"/>
      <c r="Y45" s="39"/>
      <c r="Z45" s="39"/>
    </row>
    <row r="46" spans="1:26" ht="12.75" customHeight="1" x14ac:dyDescent="0.2">
      <c r="A46" s="2"/>
      <c r="B46" s="8"/>
      <c r="C46" s="40" t="s">
        <v>212</v>
      </c>
      <c r="D46" s="40" t="s">
        <v>219</v>
      </c>
      <c r="E46" s="40"/>
      <c r="F46" s="40"/>
      <c r="G46" s="40"/>
      <c r="H46" s="41" t="s">
        <v>220</v>
      </c>
      <c r="I46" s="8"/>
      <c r="J46" s="2"/>
      <c r="K46" s="2"/>
      <c r="L46" s="39"/>
      <c r="M46" s="39"/>
      <c r="N46" s="39"/>
      <c r="O46" s="39"/>
      <c r="P46" s="39"/>
      <c r="Q46" s="39"/>
      <c r="R46" s="39"/>
      <c r="S46" s="39"/>
      <c r="T46" s="39"/>
      <c r="U46" s="39"/>
      <c r="V46" s="39"/>
      <c r="W46" s="39"/>
      <c r="X46" s="39"/>
      <c r="Y46" s="39"/>
      <c r="Z46" s="39"/>
    </row>
    <row r="47" spans="1:26" ht="12.75" customHeight="1" x14ac:dyDescent="0.2">
      <c r="A47" s="2"/>
      <c r="B47" s="8"/>
      <c r="C47" s="40" t="s">
        <v>212</v>
      </c>
      <c r="D47" s="40" t="s">
        <v>221</v>
      </c>
      <c r="E47" s="40"/>
      <c r="F47" s="40"/>
      <c r="G47" s="40"/>
      <c r="H47" s="41" t="s">
        <v>222</v>
      </c>
      <c r="I47" s="8"/>
      <c r="J47" s="2"/>
      <c r="K47" s="2"/>
      <c r="L47" s="39"/>
      <c r="M47" s="39"/>
      <c r="N47" s="39"/>
      <c r="O47" s="39"/>
      <c r="P47" s="39"/>
      <c r="Q47" s="39"/>
      <c r="R47" s="39"/>
      <c r="S47" s="39"/>
      <c r="T47" s="39"/>
      <c r="U47" s="39"/>
      <c r="V47" s="39"/>
      <c r="W47" s="39"/>
      <c r="X47" s="39"/>
      <c r="Y47" s="39"/>
      <c r="Z47" s="39"/>
    </row>
    <row r="48" spans="1:26" ht="12.75" customHeight="1" x14ac:dyDescent="0.2">
      <c r="A48" s="2"/>
      <c r="B48" s="8"/>
      <c r="C48" s="40" t="s">
        <v>212</v>
      </c>
      <c r="D48" s="40" t="s">
        <v>223</v>
      </c>
      <c r="E48" s="40"/>
      <c r="F48" s="40"/>
      <c r="G48" s="40"/>
      <c r="H48" s="41" t="s">
        <v>224</v>
      </c>
      <c r="I48" s="8"/>
      <c r="J48" s="2"/>
      <c r="K48" s="2"/>
      <c r="L48" s="39"/>
      <c r="M48" s="39"/>
      <c r="N48" s="39"/>
      <c r="O48" s="39"/>
      <c r="P48" s="39"/>
      <c r="Q48" s="39"/>
      <c r="R48" s="39"/>
      <c r="S48" s="39"/>
      <c r="T48" s="39"/>
      <c r="U48" s="39"/>
      <c r="V48" s="39"/>
      <c r="W48" s="39"/>
      <c r="X48" s="39"/>
      <c r="Y48" s="39"/>
      <c r="Z48" s="39"/>
    </row>
    <row r="49" spans="1:26" ht="12.75" customHeight="1" x14ac:dyDescent="0.2">
      <c r="A49" s="2"/>
      <c r="B49" s="8"/>
      <c r="C49" s="40" t="s">
        <v>212</v>
      </c>
      <c r="D49" s="28" t="s">
        <v>225</v>
      </c>
      <c r="E49" s="28"/>
      <c r="F49" s="28"/>
      <c r="G49" s="40"/>
      <c r="H49" s="41" t="s">
        <v>226</v>
      </c>
      <c r="I49" s="8"/>
      <c r="J49" s="2"/>
      <c r="K49" s="2"/>
      <c r="L49" s="39"/>
      <c r="M49" s="39"/>
      <c r="N49" s="39"/>
      <c r="O49" s="39"/>
      <c r="P49" s="39"/>
      <c r="Q49" s="39"/>
      <c r="R49" s="39"/>
      <c r="S49" s="39"/>
      <c r="T49" s="39"/>
      <c r="U49" s="39"/>
      <c r="V49" s="39"/>
      <c r="W49" s="39"/>
      <c r="X49" s="39"/>
      <c r="Y49" s="39"/>
      <c r="Z49" s="39"/>
    </row>
    <row r="50" spans="1:26" ht="12.75" customHeight="1" x14ac:dyDescent="0.2">
      <c r="A50" s="2"/>
      <c r="B50" s="8"/>
      <c r="C50" s="42"/>
      <c r="D50" s="42"/>
      <c r="E50" s="43"/>
      <c r="F50" s="44"/>
      <c r="G50" s="44"/>
      <c r="H50" s="40"/>
      <c r="I50" s="8"/>
      <c r="J50" s="2"/>
      <c r="K50" s="2"/>
      <c r="L50" s="39"/>
      <c r="M50" s="39"/>
      <c r="N50" s="39"/>
      <c r="O50" s="39"/>
      <c r="P50" s="39"/>
      <c r="Q50" s="39"/>
      <c r="R50" s="39"/>
      <c r="S50" s="39"/>
      <c r="T50" s="39"/>
      <c r="U50" s="39"/>
      <c r="V50" s="39"/>
      <c r="W50" s="39"/>
      <c r="X50" s="39"/>
      <c r="Y50" s="39"/>
      <c r="Z50" s="39"/>
    </row>
    <row r="51" spans="1:26" ht="12.75" customHeight="1" x14ac:dyDescent="0.2">
      <c r="A51" s="2"/>
      <c r="B51" s="8"/>
      <c r="C51" s="40" t="s">
        <v>213</v>
      </c>
      <c r="D51" s="18" t="s">
        <v>215</v>
      </c>
      <c r="E51" s="18"/>
      <c r="F51" s="18"/>
      <c r="G51" s="40"/>
      <c r="H51" s="41" t="s">
        <v>227</v>
      </c>
      <c r="I51" s="8"/>
      <c r="J51" s="2"/>
      <c r="K51" s="2"/>
      <c r="L51" s="39"/>
      <c r="M51" s="39"/>
      <c r="N51" s="39"/>
      <c r="O51" s="39"/>
      <c r="P51" s="39"/>
      <c r="Q51" s="39"/>
      <c r="R51" s="39"/>
      <c r="S51" s="39"/>
      <c r="T51" s="39"/>
      <c r="U51" s="39"/>
      <c r="V51" s="39"/>
      <c r="W51" s="39"/>
      <c r="X51" s="39"/>
      <c r="Y51" s="39"/>
      <c r="Z51" s="39"/>
    </row>
    <row r="52" spans="1:26" ht="12.75" customHeight="1" x14ac:dyDescent="0.2">
      <c r="A52" s="2"/>
      <c r="B52" s="8"/>
      <c r="C52" s="40" t="s">
        <v>213</v>
      </c>
      <c r="D52" s="40" t="s">
        <v>217</v>
      </c>
      <c r="E52" s="40"/>
      <c r="F52" s="40"/>
      <c r="G52" s="40"/>
      <c r="H52" s="41" t="s">
        <v>228</v>
      </c>
      <c r="I52" s="8"/>
      <c r="J52" s="2"/>
      <c r="K52" s="2"/>
      <c r="L52" s="39"/>
      <c r="M52" s="39"/>
      <c r="N52" s="39"/>
      <c r="O52" s="39"/>
      <c r="P52" s="39"/>
      <c r="Q52" s="39"/>
      <c r="R52" s="39"/>
      <c r="S52" s="39"/>
      <c r="T52" s="39"/>
      <c r="U52" s="39"/>
      <c r="V52" s="39"/>
      <c r="W52" s="39"/>
      <c r="X52" s="39"/>
      <c r="Y52" s="39"/>
      <c r="Z52" s="39"/>
    </row>
    <row r="53" spans="1:26" ht="12.75" customHeight="1" x14ac:dyDescent="0.2">
      <c r="A53" s="2"/>
      <c r="B53" s="8"/>
      <c r="C53" s="40" t="s">
        <v>213</v>
      </c>
      <c r="D53" s="40" t="s">
        <v>219</v>
      </c>
      <c r="E53" s="40"/>
      <c r="F53" s="40"/>
      <c r="G53" s="40"/>
      <c r="H53" s="41" t="s">
        <v>229</v>
      </c>
      <c r="I53" s="8"/>
      <c r="J53" s="2"/>
      <c r="K53" s="2"/>
      <c r="L53" s="39"/>
      <c r="M53" s="39"/>
      <c r="N53" s="39"/>
      <c r="O53" s="39"/>
      <c r="P53" s="39"/>
      <c r="Q53" s="39"/>
      <c r="R53" s="39"/>
      <c r="S53" s="39"/>
      <c r="T53" s="39"/>
      <c r="U53" s="39"/>
      <c r="V53" s="39"/>
      <c r="W53" s="39"/>
      <c r="X53" s="39"/>
      <c r="Y53" s="39"/>
      <c r="Z53" s="39"/>
    </row>
    <row r="54" spans="1:26" ht="12.75" customHeight="1" x14ac:dyDescent="0.2">
      <c r="A54" s="2"/>
      <c r="B54" s="8"/>
      <c r="C54" s="40" t="s">
        <v>213</v>
      </c>
      <c r="D54" s="40" t="s">
        <v>221</v>
      </c>
      <c r="E54" s="40"/>
      <c r="F54" s="40"/>
      <c r="G54" s="40"/>
      <c r="H54" s="41" t="s">
        <v>230</v>
      </c>
      <c r="I54" s="8"/>
      <c r="J54" s="2"/>
      <c r="K54" s="2"/>
      <c r="L54" s="39"/>
      <c r="M54" s="39"/>
      <c r="N54" s="39"/>
      <c r="O54" s="39"/>
      <c r="P54" s="39"/>
      <c r="Q54" s="39"/>
      <c r="R54" s="39"/>
      <c r="S54" s="39"/>
      <c r="T54" s="39"/>
      <c r="U54" s="39"/>
      <c r="V54" s="39"/>
      <c r="W54" s="39"/>
      <c r="X54" s="39"/>
      <c r="Y54" s="39"/>
      <c r="Z54" s="39"/>
    </row>
    <row r="55" spans="1:26" ht="12.75" customHeight="1" x14ac:dyDescent="0.2">
      <c r="A55" s="2"/>
      <c r="B55" s="8"/>
      <c r="C55" s="40" t="s">
        <v>213</v>
      </c>
      <c r="D55" s="40" t="s">
        <v>223</v>
      </c>
      <c r="E55" s="40"/>
      <c r="F55" s="40"/>
      <c r="G55" s="40"/>
      <c r="H55" s="41" t="s">
        <v>231</v>
      </c>
      <c r="I55" s="8"/>
      <c r="J55" s="2"/>
      <c r="K55" s="2"/>
      <c r="L55" s="39"/>
      <c r="M55" s="39"/>
      <c r="N55" s="39"/>
      <c r="O55" s="39"/>
      <c r="P55" s="39"/>
      <c r="Q55" s="39"/>
      <c r="R55" s="39"/>
      <c r="S55" s="39"/>
      <c r="T55" s="39"/>
      <c r="U55" s="39"/>
      <c r="V55" s="39"/>
      <c r="W55" s="39"/>
      <c r="X55" s="39"/>
      <c r="Y55" s="39"/>
      <c r="Z55" s="39"/>
    </row>
    <row r="56" spans="1:26" ht="12.75" customHeight="1" x14ac:dyDescent="0.2">
      <c r="A56" s="2"/>
      <c r="B56" s="8"/>
      <c r="C56" s="40" t="s">
        <v>213</v>
      </c>
      <c r="D56" s="40" t="s">
        <v>225</v>
      </c>
      <c r="E56" s="40"/>
      <c r="F56" s="40"/>
      <c r="G56" s="40"/>
      <c r="H56" s="41" t="s">
        <v>232</v>
      </c>
      <c r="I56" s="8"/>
      <c r="J56" s="2"/>
      <c r="K56" s="2"/>
      <c r="L56" s="39"/>
      <c r="M56" s="39"/>
      <c r="N56" s="39"/>
      <c r="O56" s="39"/>
      <c r="P56" s="39"/>
      <c r="Q56" s="39"/>
      <c r="R56" s="39"/>
      <c r="S56" s="39"/>
      <c r="T56" s="39"/>
      <c r="U56" s="39"/>
      <c r="V56" s="39"/>
      <c r="W56" s="39"/>
      <c r="X56" s="39"/>
      <c r="Y56" s="39"/>
      <c r="Z56" s="39"/>
    </row>
    <row r="57" spans="1:26" ht="12.75" customHeight="1" x14ac:dyDescent="0.2">
      <c r="A57" s="2"/>
      <c r="B57" s="8"/>
      <c r="C57" s="40"/>
      <c r="D57" s="40"/>
      <c r="E57" s="40"/>
      <c r="F57" s="40"/>
      <c r="G57" s="40"/>
      <c r="H57" s="40"/>
      <c r="I57" s="8"/>
      <c r="J57" s="2"/>
      <c r="K57" s="2"/>
      <c r="L57" s="39"/>
      <c r="M57" s="39"/>
      <c r="N57" s="39"/>
      <c r="O57" s="39"/>
      <c r="P57" s="39"/>
      <c r="Q57" s="39"/>
      <c r="R57" s="39"/>
      <c r="S57" s="39"/>
      <c r="T57" s="39"/>
      <c r="U57" s="39"/>
      <c r="V57" s="39"/>
      <c r="W57" s="39"/>
      <c r="X57" s="39"/>
      <c r="Y57" s="39"/>
      <c r="Z57" s="39"/>
    </row>
    <row r="58" spans="1:26" ht="12.75" customHeight="1" x14ac:dyDescent="0.2">
      <c r="A58" s="2"/>
      <c r="B58" s="8"/>
      <c r="C58" s="40" t="s">
        <v>215</v>
      </c>
      <c r="D58" s="40" t="s">
        <v>217</v>
      </c>
      <c r="E58" s="40"/>
      <c r="F58" s="40"/>
      <c r="G58" s="40"/>
      <c r="H58" s="41" t="s">
        <v>233</v>
      </c>
      <c r="I58" s="8"/>
      <c r="J58" s="2"/>
      <c r="K58" s="2"/>
      <c r="L58" s="39"/>
      <c r="M58" s="39"/>
      <c r="N58" s="39"/>
      <c r="O58" s="39"/>
      <c r="P58" s="39"/>
      <c r="Q58" s="39"/>
      <c r="R58" s="39"/>
      <c r="S58" s="39"/>
      <c r="T58" s="39"/>
      <c r="U58" s="39"/>
      <c r="V58" s="39"/>
      <c r="W58" s="39"/>
      <c r="X58" s="39"/>
      <c r="Y58" s="39"/>
      <c r="Z58" s="39"/>
    </row>
    <row r="59" spans="1:26" ht="12.75" customHeight="1" x14ac:dyDescent="0.2">
      <c r="A59" s="2"/>
      <c r="B59" s="8"/>
      <c r="C59" s="40" t="s">
        <v>215</v>
      </c>
      <c r="D59" s="40" t="s">
        <v>219</v>
      </c>
      <c r="E59" s="40"/>
      <c r="F59" s="40"/>
      <c r="G59" s="40"/>
      <c r="H59" s="41" t="s">
        <v>234</v>
      </c>
      <c r="I59" s="8"/>
      <c r="J59" s="2"/>
      <c r="K59" s="2"/>
      <c r="L59" s="39"/>
      <c r="M59" s="39"/>
      <c r="N59" s="39"/>
      <c r="O59" s="39"/>
      <c r="P59" s="39"/>
      <c r="Q59" s="39"/>
      <c r="R59" s="39"/>
      <c r="S59" s="39"/>
      <c r="T59" s="39"/>
      <c r="U59" s="39"/>
      <c r="V59" s="39"/>
      <c r="W59" s="39"/>
      <c r="X59" s="39"/>
      <c r="Y59" s="39"/>
      <c r="Z59" s="39"/>
    </row>
    <row r="60" spans="1:26" ht="12.75" customHeight="1" x14ac:dyDescent="0.2">
      <c r="A60" s="2"/>
      <c r="B60" s="8"/>
      <c r="C60" s="40" t="s">
        <v>215</v>
      </c>
      <c r="D60" s="40" t="s">
        <v>221</v>
      </c>
      <c r="E60" s="40"/>
      <c r="F60" s="40"/>
      <c r="G60" s="40"/>
      <c r="H60" s="41" t="s">
        <v>235</v>
      </c>
      <c r="I60" s="8"/>
      <c r="J60" s="2"/>
      <c r="K60" s="2"/>
      <c r="L60" s="39"/>
      <c r="M60" s="39"/>
      <c r="N60" s="39"/>
      <c r="O60" s="39"/>
      <c r="P60" s="39"/>
      <c r="Q60" s="39"/>
      <c r="R60" s="39"/>
      <c r="S60" s="39"/>
      <c r="T60" s="39"/>
      <c r="U60" s="39"/>
      <c r="V60" s="39"/>
      <c r="W60" s="39"/>
      <c r="X60" s="39"/>
      <c r="Y60" s="39"/>
      <c r="Z60" s="39"/>
    </row>
    <row r="61" spans="1:26" ht="12.75" customHeight="1" x14ac:dyDescent="0.2">
      <c r="A61" s="2"/>
      <c r="B61" s="8"/>
      <c r="C61" s="40" t="s">
        <v>215</v>
      </c>
      <c r="D61" s="40" t="s">
        <v>223</v>
      </c>
      <c r="E61" s="40"/>
      <c r="F61" s="40"/>
      <c r="G61" s="40"/>
      <c r="H61" s="41" t="s">
        <v>236</v>
      </c>
      <c r="I61" s="8"/>
      <c r="J61" s="2"/>
      <c r="K61" s="2"/>
      <c r="L61" s="39"/>
      <c r="M61" s="39"/>
      <c r="N61" s="39"/>
      <c r="O61" s="39"/>
      <c r="P61" s="39"/>
      <c r="Q61" s="39"/>
      <c r="R61" s="39"/>
      <c r="S61" s="39"/>
      <c r="T61" s="39"/>
      <c r="U61" s="39"/>
      <c r="V61" s="39"/>
      <c r="W61" s="39"/>
      <c r="X61" s="39"/>
      <c r="Y61" s="39"/>
      <c r="Z61" s="39"/>
    </row>
    <row r="62" spans="1:26" ht="12.75" customHeight="1" x14ac:dyDescent="0.2">
      <c r="A62" s="2"/>
      <c r="B62" s="8"/>
      <c r="C62" s="40" t="s">
        <v>215</v>
      </c>
      <c r="D62" s="40" t="s">
        <v>225</v>
      </c>
      <c r="E62" s="40"/>
      <c r="F62" s="40"/>
      <c r="G62" s="40"/>
      <c r="H62" s="41" t="s">
        <v>237</v>
      </c>
      <c r="I62" s="8"/>
      <c r="J62" s="2"/>
      <c r="K62" s="2"/>
      <c r="L62" s="39"/>
      <c r="M62" s="39"/>
      <c r="N62" s="39"/>
      <c r="O62" s="39"/>
      <c r="P62" s="39"/>
      <c r="Q62" s="39"/>
      <c r="R62" s="39"/>
      <c r="S62" s="39"/>
      <c r="T62" s="39"/>
      <c r="U62" s="39"/>
      <c r="V62" s="39"/>
      <c r="W62" s="39"/>
      <c r="X62" s="39"/>
      <c r="Y62" s="39"/>
      <c r="Z62" s="39"/>
    </row>
    <row r="63" spans="1:26" ht="12.75" customHeight="1" x14ac:dyDescent="0.2">
      <c r="A63" s="2"/>
      <c r="B63" s="8"/>
      <c r="C63" s="40"/>
      <c r="D63" s="40"/>
      <c r="E63" s="40"/>
      <c r="F63" s="40"/>
      <c r="G63" s="40"/>
      <c r="H63" s="40"/>
      <c r="I63" s="8"/>
      <c r="J63" s="2"/>
      <c r="K63" s="2"/>
      <c r="L63" s="39"/>
      <c r="M63" s="39"/>
      <c r="N63" s="39"/>
      <c r="O63" s="39"/>
      <c r="P63" s="39"/>
      <c r="Q63" s="39"/>
      <c r="R63" s="39"/>
      <c r="S63" s="39"/>
      <c r="T63" s="39"/>
      <c r="U63" s="39"/>
      <c r="V63" s="39"/>
      <c r="W63" s="39"/>
      <c r="X63" s="39"/>
      <c r="Y63" s="39"/>
      <c r="Z63" s="39"/>
    </row>
    <row r="64" spans="1:26" ht="12.75" customHeight="1" x14ac:dyDescent="0.2">
      <c r="A64" s="2"/>
      <c r="B64" s="8"/>
      <c r="C64" s="40" t="s">
        <v>217</v>
      </c>
      <c r="D64" s="40" t="s">
        <v>219</v>
      </c>
      <c r="E64" s="40"/>
      <c r="F64" s="40"/>
      <c r="G64" s="40"/>
      <c r="H64" s="41" t="s">
        <v>238</v>
      </c>
      <c r="I64" s="8"/>
      <c r="J64" s="2"/>
      <c r="K64" s="2"/>
      <c r="L64" s="39"/>
      <c r="M64" s="39"/>
      <c r="N64" s="39"/>
      <c r="O64" s="39"/>
      <c r="P64" s="39"/>
      <c r="Q64" s="39"/>
      <c r="R64" s="39"/>
      <c r="S64" s="39"/>
      <c r="T64" s="39"/>
      <c r="U64" s="39"/>
      <c r="V64" s="39"/>
      <c r="W64" s="39"/>
      <c r="X64" s="39"/>
      <c r="Y64" s="39"/>
      <c r="Z64" s="39"/>
    </row>
    <row r="65" spans="1:26" ht="12.75" customHeight="1" x14ac:dyDescent="0.2">
      <c r="A65" s="2"/>
      <c r="B65" s="8"/>
      <c r="C65" s="40" t="s">
        <v>217</v>
      </c>
      <c r="D65" s="40" t="s">
        <v>221</v>
      </c>
      <c r="E65" s="40"/>
      <c r="F65" s="40"/>
      <c r="G65" s="40"/>
      <c r="H65" s="41" t="s">
        <v>239</v>
      </c>
      <c r="I65" s="8"/>
      <c r="J65" s="2"/>
      <c r="K65" s="2"/>
      <c r="L65" s="39"/>
      <c r="M65" s="39"/>
      <c r="N65" s="39"/>
      <c r="O65" s="39"/>
      <c r="P65" s="39"/>
      <c r="Q65" s="39"/>
      <c r="R65" s="39"/>
      <c r="S65" s="39"/>
      <c r="T65" s="39"/>
      <c r="U65" s="39"/>
      <c r="V65" s="39"/>
      <c r="W65" s="39"/>
      <c r="X65" s="39"/>
      <c r="Y65" s="39"/>
      <c r="Z65" s="39"/>
    </row>
    <row r="66" spans="1:26" ht="12.75" customHeight="1" x14ac:dyDescent="0.2">
      <c r="A66" s="2"/>
      <c r="B66" s="8"/>
      <c r="C66" s="40" t="s">
        <v>217</v>
      </c>
      <c r="D66" s="40" t="s">
        <v>223</v>
      </c>
      <c r="E66" s="40"/>
      <c r="F66" s="40"/>
      <c r="G66" s="40"/>
      <c r="H66" s="41" t="s">
        <v>240</v>
      </c>
      <c r="I66" s="8"/>
      <c r="J66" s="2"/>
      <c r="K66" s="2"/>
      <c r="L66" s="39"/>
      <c r="M66" s="39"/>
      <c r="N66" s="39"/>
      <c r="O66" s="39"/>
      <c r="P66" s="39"/>
      <c r="Q66" s="39"/>
      <c r="R66" s="39"/>
      <c r="S66" s="39"/>
      <c r="T66" s="39"/>
      <c r="U66" s="39"/>
      <c r="V66" s="39"/>
      <c r="W66" s="39"/>
      <c r="X66" s="39"/>
      <c r="Y66" s="39"/>
      <c r="Z66" s="39"/>
    </row>
    <row r="67" spans="1:26" ht="12.75" customHeight="1" x14ac:dyDescent="0.2">
      <c r="A67" s="2"/>
      <c r="B67" s="8"/>
      <c r="C67" s="40" t="s">
        <v>217</v>
      </c>
      <c r="D67" s="40" t="s">
        <v>225</v>
      </c>
      <c r="E67" s="40"/>
      <c r="F67" s="40"/>
      <c r="G67" s="40"/>
      <c r="H67" s="41" t="s">
        <v>241</v>
      </c>
      <c r="I67" s="8"/>
      <c r="J67" s="2"/>
      <c r="K67" s="2"/>
      <c r="L67" s="39"/>
      <c r="M67" s="39"/>
      <c r="N67" s="39"/>
      <c r="O67" s="39"/>
      <c r="P67" s="39"/>
      <c r="Q67" s="39"/>
      <c r="R67" s="39"/>
      <c r="S67" s="39"/>
      <c r="T67" s="39"/>
      <c r="U67" s="39"/>
      <c r="V67" s="39"/>
      <c r="W67" s="39"/>
      <c r="X67" s="39"/>
      <c r="Y67" s="39"/>
      <c r="Z67" s="39"/>
    </row>
    <row r="68" spans="1:26" ht="12.75" customHeight="1" x14ac:dyDescent="0.2">
      <c r="A68" s="2"/>
      <c r="B68" s="8"/>
      <c r="C68" s="40"/>
      <c r="D68" s="40"/>
      <c r="E68" s="40"/>
      <c r="F68" s="40"/>
      <c r="G68" s="40"/>
      <c r="H68" s="40"/>
      <c r="I68" s="8"/>
      <c r="J68" s="2"/>
      <c r="K68" s="2"/>
      <c r="L68" s="39"/>
      <c r="M68" s="39"/>
      <c r="N68" s="39"/>
      <c r="O68" s="39"/>
      <c r="P68" s="39"/>
      <c r="Q68" s="39"/>
      <c r="R68" s="39"/>
      <c r="S68" s="39"/>
      <c r="T68" s="39"/>
      <c r="U68" s="39"/>
      <c r="V68" s="39"/>
      <c r="W68" s="39"/>
      <c r="X68" s="39"/>
      <c r="Y68" s="39"/>
      <c r="Z68" s="39"/>
    </row>
    <row r="69" spans="1:26" ht="12.75" customHeight="1" x14ac:dyDescent="0.2">
      <c r="A69" s="2"/>
      <c r="B69" s="8"/>
      <c r="C69" s="40" t="s">
        <v>219</v>
      </c>
      <c r="D69" s="40" t="s">
        <v>221</v>
      </c>
      <c r="E69" s="40"/>
      <c r="F69" s="40"/>
      <c r="G69" s="40"/>
      <c r="H69" s="41" t="s">
        <v>242</v>
      </c>
      <c r="I69" s="8"/>
      <c r="J69" s="2"/>
      <c r="K69" s="2"/>
      <c r="L69" s="39"/>
      <c r="M69" s="39"/>
      <c r="N69" s="39"/>
      <c r="O69" s="39"/>
      <c r="P69" s="39"/>
      <c r="Q69" s="39"/>
      <c r="R69" s="39"/>
      <c r="S69" s="39"/>
      <c r="T69" s="39"/>
      <c r="U69" s="39"/>
      <c r="V69" s="39"/>
      <c r="W69" s="39"/>
      <c r="X69" s="39"/>
      <c r="Y69" s="39"/>
      <c r="Z69" s="39"/>
    </row>
    <row r="70" spans="1:26" ht="12.75" customHeight="1" x14ac:dyDescent="0.2">
      <c r="A70" s="2"/>
      <c r="B70" s="8"/>
      <c r="C70" s="40" t="s">
        <v>219</v>
      </c>
      <c r="D70" s="40" t="s">
        <v>223</v>
      </c>
      <c r="E70" s="40"/>
      <c r="F70" s="40"/>
      <c r="G70" s="40"/>
      <c r="H70" s="41" t="s">
        <v>243</v>
      </c>
      <c r="I70" s="8"/>
      <c r="J70" s="2"/>
      <c r="K70" s="2"/>
      <c r="L70" s="39"/>
      <c r="M70" s="39"/>
      <c r="N70" s="39"/>
      <c r="O70" s="39"/>
      <c r="P70" s="39"/>
      <c r="Q70" s="39"/>
      <c r="R70" s="39"/>
      <c r="S70" s="39"/>
      <c r="T70" s="39"/>
      <c r="U70" s="39"/>
      <c r="V70" s="39"/>
      <c r="W70" s="39"/>
      <c r="X70" s="39"/>
      <c r="Y70" s="39"/>
      <c r="Z70" s="39"/>
    </row>
    <row r="71" spans="1:26" ht="12.75" customHeight="1" x14ac:dyDescent="0.2">
      <c r="A71" s="2"/>
      <c r="B71" s="8"/>
      <c r="C71" s="40" t="s">
        <v>219</v>
      </c>
      <c r="D71" s="40" t="s">
        <v>225</v>
      </c>
      <c r="E71" s="40"/>
      <c r="F71" s="40"/>
      <c r="G71" s="40"/>
      <c r="H71" s="41" t="s">
        <v>244</v>
      </c>
      <c r="I71" s="8"/>
      <c r="J71" s="2"/>
      <c r="K71" s="2"/>
      <c r="L71" s="39"/>
      <c r="M71" s="39"/>
      <c r="N71" s="39"/>
      <c r="O71" s="39"/>
      <c r="P71" s="39"/>
      <c r="Q71" s="39"/>
      <c r="R71" s="39"/>
      <c r="S71" s="39"/>
      <c r="T71" s="39"/>
      <c r="U71" s="39"/>
      <c r="V71" s="39"/>
      <c r="W71" s="39"/>
      <c r="X71" s="39"/>
      <c r="Y71" s="39"/>
      <c r="Z71" s="39"/>
    </row>
    <row r="72" spans="1:26" ht="12.75" customHeight="1" x14ac:dyDescent="0.2">
      <c r="A72" s="2"/>
      <c r="B72" s="8"/>
      <c r="C72" s="40"/>
      <c r="D72" s="40"/>
      <c r="E72" s="40"/>
      <c r="F72" s="40"/>
      <c r="G72" s="40"/>
      <c r="H72" s="40"/>
      <c r="I72" s="8"/>
      <c r="J72" s="2"/>
      <c r="K72" s="2"/>
      <c r="L72" s="39"/>
      <c r="M72" s="39"/>
      <c r="N72" s="39"/>
      <c r="O72" s="39"/>
      <c r="P72" s="39"/>
      <c r="Q72" s="39"/>
      <c r="R72" s="39"/>
      <c r="S72" s="39"/>
      <c r="T72" s="39"/>
      <c r="U72" s="39"/>
      <c r="V72" s="39"/>
      <c r="W72" s="39"/>
      <c r="X72" s="39"/>
      <c r="Y72" s="39"/>
      <c r="Z72" s="39"/>
    </row>
    <row r="73" spans="1:26" ht="12.75" customHeight="1" x14ac:dyDescent="0.2">
      <c r="A73" s="2"/>
      <c r="B73" s="8"/>
      <c r="C73" s="40" t="s">
        <v>221</v>
      </c>
      <c r="D73" s="40" t="s">
        <v>223</v>
      </c>
      <c r="E73" s="40"/>
      <c r="F73" s="40"/>
      <c r="G73" s="40"/>
      <c r="H73" s="41" t="s">
        <v>245</v>
      </c>
      <c r="I73" s="8"/>
      <c r="J73" s="2"/>
      <c r="K73" s="2"/>
      <c r="L73" s="39"/>
      <c r="M73" s="39"/>
      <c r="N73" s="39"/>
      <c r="O73" s="39"/>
      <c r="P73" s="39"/>
      <c r="Q73" s="39"/>
      <c r="R73" s="39"/>
      <c r="S73" s="39"/>
      <c r="T73" s="39"/>
      <c r="U73" s="39"/>
      <c r="V73" s="39"/>
      <c r="W73" s="39"/>
      <c r="X73" s="39"/>
      <c r="Y73" s="39"/>
      <c r="Z73" s="39"/>
    </row>
    <row r="74" spans="1:26" ht="12.75" customHeight="1" x14ac:dyDescent="0.2">
      <c r="A74" s="2"/>
      <c r="B74" s="8"/>
      <c r="C74" s="40" t="s">
        <v>221</v>
      </c>
      <c r="D74" s="40" t="s">
        <v>225</v>
      </c>
      <c r="E74" s="40"/>
      <c r="F74" s="40"/>
      <c r="G74" s="40"/>
      <c r="H74" s="41" t="s">
        <v>246</v>
      </c>
      <c r="I74" s="8"/>
      <c r="J74" s="2"/>
      <c r="K74" s="2"/>
      <c r="L74" s="39"/>
      <c r="M74" s="39"/>
      <c r="N74" s="39"/>
      <c r="O74" s="39"/>
      <c r="P74" s="39"/>
      <c r="Q74" s="39"/>
      <c r="R74" s="39"/>
      <c r="S74" s="39"/>
      <c r="T74" s="39"/>
      <c r="U74" s="39"/>
      <c r="V74" s="39"/>
      <c r="W74" s="39"/>
      <c r="X74" s="39"/>
      <c r="Y74" s="39"/>
      <c r="Z74" s="39"/>
    </row>
    <row r="75" spans="1:26" ht="12.75" customHeight="1" x14ac:dyDescent="0.2">
      <c r="A75" s="2"/>
      <c r="B75" s="8"/>
      <c r="C75" s="40"/>
      <c r="D75" s="40"/>
      <c r="E75" s="40"/>
      <c r="F75" s="40"/>
      <c r="G75" s="40"/>
      <c r="H75" s="40"/>
      <c r="I75" s="8"/>
      <c r="J75" s="2"/>
      <c r="K75" s="2"/>
      <c r="L75" s="39"/>
      <c r="M75" s="39"/>
      <c r="N75" s="39"/>
      <c r="O75" s="39"/>
      <c r="P75" s="39"/>
      <c r="Q75" s="39"/>
      <c r="R75" s="39"/>
      <c r="S75" s="39"/>
      <c r="T75" s="39"/>
      <c r="U75" s="39"/>
      <c r="V75" s="39"/>
      <c r="W75" s="39"/>
      <c r="X75" s="39"/>
      <c r="Y75" s="39"/>
      <c r="Z75" s="39"/>
    </row>
    <row r="76" spans="1:26" ht="12.75" customHeight="1" x14ac:dyDescent="0.2">
      <c r="A76" s="2"/>
      <c r="B76" s="8"/>
      <c r="C76" s="40" t="s">
        <v>223</v>
      </c>
      <c r="D76" s="40" t="s">
        <v>225</v>
      </c>
      <c r="E76" s="40"/>
      <c r="F76" s="40"/>
      <c r="G76" s="40"/>
      <c r="H76" s="41" t="s">
        <v>247</v>
      </c>
      <c r="I76" s="8"/>
      <c r="J76" s="2"/>
      <c r="K76" s="2"/>
      <c r="L76" s="39"/>
      <c r="M76" s="39"/>
      <c r="N76" s="39"/>
      <c r="O76" s="39"/>
      <c r="P76" s="39"/>
      <c r="Q76" s="39"/>
      <c r="R76" s="39"/>
      <c r="S76" s="39"/>
      <c r="T76" s="39"/>
      <c r="U76" s="39"/>
      <c r="V76" s="39"/>
      <c r="W76" s="39"/>
      <c r="X76" s="39"/>
      <c r="Y76" s="39"/>
      <c r="Z76" s="39"/>
    </row>
    <row r="77" spans="1:26" ht="12.75" customHeight="1" x14ac:dyDescent="0.2">
      <c r="A77" s="2"/>
      <c r="B77" s="8"/>
      <c r="C77" s="8"/>
      <c r="D77" s="8"/>
      <c r="E77" s="8"/>
      <c r="F77" s="8"/>
      <c r="G77" s="8"/>
      <c r="H77" s="8"/>
      <c r="I77" s="8"/>
      <c r="J77" s="2"/>
      <c r="K77" s="2"/>
      <c r="L77" s="39"/>
      <c r="M77" s="39"/>
      <c r="N77" s="39"/>
      <c r="O77" s="39"/>
      <c r="P77" s="39"/>
      <c r="Q77" s="39"/>
      <c r="R77" s="39"/>
      <c r="S77" s="39"/>
      <c r="T77" s="39"/>
      <c r="U77" s="39"/>
      <c r="V77" s="39"/>
      <c r="W77" s="39"/>
      <c r="X77" s="39"/>
      <c r="Y77" s="39"/>
      <c r="Z77" s="39"/>
    </row>
    <row r="78" spans="1:26" ht="12.75" customHeight="1" x14ac:dyDescent="0.2">
      <c r="A78" s="2"/>
      <c r="B78" s="8"/>
      <c r="C78" s="8" t="s">
        <v>248</v>
      </c>
      <c r="D78" s="8"/>
      <c r="E78" s="8"/>
      <c r="F78" s="8"/>
      <c r="G78" s="8"/>
      <c r="H78" s="8"/>
      <c r="I78" s="8"/>
      <c r="J78" s="2"/>
      <c r="K78" s="2"/>
      <c r="L78" s="39"/>
      <c r="M78" s="39"/>
      <c r="N78" s="39"/>
      <c r="O78" s="39"/>
      <c r="P78" s="39"/>
      <c r="Q78" s="39"/>
      <c r="R78" s="39"/>
      <c r="S78" s="39"/>
      <c r="T78" s="39"/>
      <c r="U78" s="39"/>
      <c r="V78" s="39"/>
      <c r="W78" s="39"/>
      <c r="X78" s="39"/>
      <c r="Y78" s="39"/>
      <c r="Z78" s="39"/>
    </row>
    <row r="79" spans="1:26" ht="12.75" customHeight="1" x14ac:dyDescent="0.2">
      <c r="A79" s="2"/>
      <c r="B79" s="8"/>
      <c r="C79" s="8"/>
      <c r="D79" s="8"/>
      <c r="E79" s="8"/>
      <c r="F79" s="8"/>
      <c r="G79" s="8"/>
      <c r="H79" s="8"/>
      <c r="I79" s="8"/>
      <c r="J79" s="2"/>
      <c r="K79" s="2"/>
      <c r="L79" s="39"/>
      <c r="M79" s="39"/>
      <c r="N79" s="39"/>
      <c r="O79" s="39"/>
      <c r="P79" s="39"/>
      <c r="Q79" s="39"/>
      <c r="R79" s="39"/>
      <c r="S79" s="39"/>
      <c r="T79" s="39"/>
      <c r="U79" s="39"/>
      <c r="V79" s="39"/>
      <c r="W79" s="39"/>
      <c r="X79" s="39"/>
      <c r="Y79" s="39"/>
      <c r="Z79" s="39"/>
    </row>
    <row r="80" spans="1:26" ht="12.75" customHeight="1" x14ac:dyDescent="0.2">
      <c r="A80" s="2"/>
      <c r="B80" s="2"/>
      <c r="C80" s="2"/>
      <c r="D80" s="2"/>
      <c r="E80" s="2"/>
      <c r="F80" s="2"/>
      <c r="G80" s="2"/>
      <c r="H80" s="2"/>
      <c r="I80" s="2"/>
      <c r="J80" s="2"/>
      <c r="K80" s="2"/>
      <c r="L80" s="39"/>
      <c r="M80" s="39"/>
      <c r="N80" s="39"/>
      <c r="O80" s="39"/>
      <c r="P80" s="39"/>
      <c r="Q80" s="39"/>
      <c r="R80" s="39"/>
      <c r="S80" s="39"/>
      <c r="T80" s="39"/>
      <c r="U80" s="39"/>
      <c r="V80" s="39"/>
      <c r="W80" s="39"/>
      <c r="X80" s="39"/>
      <c r="Y80" s="39"/>
      <c r="Z80" s="39"/>
    </row>
    <row r="81" spans="1:26" ht="12.75" customHeight="1" x14ac:dyDescent="0.2">
      <c r="A81" s="2"/>
      <c r="B81" s="2"/>
      <c r="C81" s="2"/>
      <c r="D81" s="2"/>
      <c r="E81" s="39"/>
      <c r="F81" s="39"/>
      <c r="G81" s="39"/>
      <c r="H81" s="39"/>
      <c r="I81" s="39"/>
      <c r="K81" s="39"/>
      <c r="L81" s="39"/>
      <c r="M81" s="39"/>
      <c r="N81" s="39"/>
      <c r="O81" s="39"/>
      <c r="P81" s="39"/>
      <c r="Q81" s="39"/>
      <c r="R81" s="39"/>
      <c r="S81" s="39"/>
      <c r="T81" s="39"/>
      <c r="U81" s="39"/>
      <c r="V81" s="39"/>
      <c r="W81" s="39"/>
      <c r="X81" s="39"/>
      <c r="Y81" s="39"/>
      <c r="Z81" s="39"/>
    </row>
    <row r="82" spans="1:26" ht="12.75" customHeight="1" x14ac:dyDescent="0.2">
      <c r="A82" s="2"/>
      <c r="B82" s="2" t="s">
        <v>433</v>
      </c>
      <c r="C82" s="2"/>
      <c r="D82" s="2"/>
      <c r="E82" s="39"/>
      <c r="F82" s="39"/>
      <c r="G82" s="39"/>
      <c r="H82" s="39"/>
      <c r="I82" s="39"/>
      <c r="K82" s="39"/>
      <c r="L82" s="39"/>
      <c r="M82" s="39"/>
      <c r="N82" s="39"/>
      <c r="O82" s="39"/>
      <c r="P82" s="39"/>
      <c r="Q82" s="39"/>
      <c r="R82" s="39"/>
      <c r="S82" s="39"/>
      <c r="T82" s="39"/>
      <c r="U82" s="39"/>
      <c r="V82" s="39"/>
      <c r="W82" s="39"/>
      <c r="X82" s="39"/>
      <c r="Y82" s="39"/>
      <c r="Z82" s="39"/>
    </row>
    <row r="83" spans="1:26" ht="12.75" customHeight="1" x14ac:dyDescent="0.2">
      <c r="A83" s="2"/>
      <c r="B83" s="62" t="s">
        <v>81</v>
      </c>
      <c r="D83" s="2"/>
      <c r="E83" s="39"/>
      <c r="F83" s="39"/>
      <c r="G83" s="39"/>
      <c r="H83" s="39"/>
      <c r="I83" s="39"/>
      <c r="K83" s="39"/>
      <c r="L83" s="39"/>
      <c r="M83" s="39"/>
      <c r="N83" s="39"/>
      <c r="O83" s="39"/>
      <c r="P83" s="39"/>
      <c r="Q83" s="39"/>
      <c r="R83" s="39"/>
      <c r="S83" s="39"/>
      <c r="T83" s="39"/>
      <c r="U83" s="39"/>
      <c r="V83" s="39"/>
      <c r="W83" s="39"/>
      <c r="X83" s="39"/>
      <c r="Y83" s="39"/>
      <c r="Z83" s="39"/>
    </row>
    <row r="84" spans="1:26" ht="12.75" customHeight="1" x14ac:dyDescent="0.2">
      <c r="A84" s="2"/>
      <c r="B84" s="62" t="s">
        <v>426</v>
      </c>
      <c r="D84" s="2"/>
      <c r="E84" s="39"/>
      <c r="F84" s="39"/>
      <c r="G84" s="39"/>
      <c r="H84" s="39"/>
      <c r="I84" s="39"/>
      <c r="K84" s="39"/>
      <c r="L84" s="39"/>
      <c r="M84" s="39"/>
      <c r="N84" s="39"/>
      <c r="O84" s="39"/>
      <c r="P84" s="39"/>
      <c r="Q84" s="39"/>
      <c r="R84" s="39"/>
      <c r="S84" s="39"/>
      <c r="T84" s="39"/>
      <c r="U84" s="39"/>
      <c r="V84" s="39"/>
      <c r="W84" s="39"/>
      <c r="X84" s="39"/>
      <c r="Y84" s="39"/>
      <c r="Z84" s="39"/>
    </row>
    <row r="85" spans="1:26" ht="12.75" customHeight="1" x14ac:dyDescent="0.2">
      <c r="A85" s="2"/>
      <c r="B85" s="62" t="s">
        <v>434</v>
      </c>
      <c r="D85" s="2"/>
      <c r="E85" s="39"/>
      <c r="F85" s="39"/>
      <c r="G85" s="39"/>
      <c r="H85" s="39"/>
      <c r="I85" s="39"/>
      <c r="K85" s="39"/>
      <c r="L85" s="39"/>
      <c r="M85" s="39"/>
      <c r="N85" s="39"/>
      <c r="O85" s="39"/>
      <c r="P85" s="39"/>
      <c r="Q85" s="39"/>
      <c r="R85" s="39"/>
      <c r="S85" s="39"/>
      <c r="T85" s="39"/>
      <c r="U85" s="39"/>
      <c r="V85" s="39"/>
      <c r="W85" s="39"/>
      <c r="X85" s="39"/>
      <c r="Y85" s="39"/>
      <c r="Z85" s="39"/>
    </row>
    <row r="86" spans="1:26" ht="12.75" customHeight="1" x14ac:dyDescent="0.2">
      <c r="A86" s="2"/>
      <c r="B86" s="62" t="s">
        <v>435</v>
      </c>
      <c r="D86" s="2"/>
      <c r="E86" s="39"/>
      <c r="F86" s="39"/>
      <c r="G86" s="39"/>
      <c r="H86" s="39"/>
      <c r="I86" s="39"/>
      <c r="K86" s="39"/>
      <c r="L86" s="39"/>
      <c r="M86" s="39"/>
      <c r="N86" s="39"/>
      <c r="O86" s="39"/>
      <c r="P86" s="39"/>
      <c r="Q86" s="39"/>
      <c r="R86" s="39"/>
      <c r="S86" s="39"/>
      <c r="T86" s="39"/>
      <c r="U86" s="39"/>
      <c r="V86" s="39"/>
      <c r="W86" s="39"/>
      <c r="X86" s="39"/>
      <c r="Y86" s="39"/>
      <c r="Z86" s="39"/>
    </row>
    <row r="87" spans="1:26" ht="12.75" customHeight="1" x14ac:dyDescent="0.2">
      <c r="A87" s="2"/>
      <c r="B87" s="62" t="s">
        <v>436</v>
      </c>
      <c r="D87" s="2"/>
      <c r="E87" s="39"/>
      <c r="F87" s="39"/>
      <c r="G87" s="39"/>
      <c r="H87" s="39"/>
      <c r="I87" s="39"/>
      <c r="K87" s="39"/>
      <c r="L87" s="39"/>
      <c r="M87" s="39"/>
      <c r="N87" s="39"/>
      <c r="O87" s="39"/>
      <c r="P87" s="39"/>
      <c r="Q87" s="39"/>
      <c r="R87" s="39"/>
      <c r="S87" s="39"/>
      <c r="T87" s="39"/>
      <c r="U87" s="39"/>
      <c r="V87" s="39"/>
      <c r="W87" s="39"/>
      <c r="X87" s="39"/>
      <c r="Y87" s="39"/>
      <c r="Z87" s="39"/>
    </row>
    <row r="88" spans="1:26" ht="12.75" customHeight="1" x14ac:dyDescent="0.2">
      <c r="A88" s="2"/>
      <c r="B88" s="62" t="s">
        <v>429</v>
      </c>
      <c r="D88" s="2"/>
      <c r="E88" s="39"/>
      <c r="F88" s="39"/>
      <c r="G88" s="39"/>
      <c r="H88" s="39"/>
      <c r="I88" s="39"/>
      <c r="K88" s="39"/>
      <c r="L88" s="39"/>
      <c r="M88" s="39"/>
      <c r="N88" s="39"/>
      <c r="O88" s="39"/>
      <c r="P88" s="39"/>
      <c r="Q88" s="39"/>
      <c r="R88" s="39"/>
      <c r="S88" s="39"/>
      <c r="T88" s="39"/>
      <c r="U88" s="39"/>
      <c r="V88" s="39"/>
      <c r="W88" s="39"/>
      <c r="X88" s="39"/>
      <c r="Y88" s="39"/>
      <c r="Z88" s="39"/>
    </row>
    <row r="89" spans="1:26" ht="12.75" customHeight="1" x14ac:dyDescent="0.2">
      <c r="A89" s="2"/>
      <c r="B89" s="62" t="s">
        <v>437</v>
      </c>
      <c r="D89" s="2"/>
      <c r="E89" s="39"/>
      <c r="F89" s="39"/>
      <c r="G89" s="39"/>
      <c r="H89" s="39"/>
      <c r="I89" s="39"/>
      <c r="K89" s="39"/>
      <c r="L89" s="39"/>
      <c r="M89" s="39"/>
      <c r="N89" s="39"/>
      <c r="O89" s="39"/>
      <c r="P89" s="39"/>
      <c r="Q89" s="39"/>
      <c r="R89" s="39"/>
      <c r="S89" s="39"/>
      <c r="T89" s="39"/>
      <c r="U89" s="39"/>
      <c r="V89" s="39"/>
      <c r="W89" s="39"/>
      <c r="X89" s="39"/>
      <c r="Y89" s="39"/>
      <c r="Z89" s="39"/>
    </row>
    <row r="90" spans="1:26" ht="12.75" customHeight="1" x14ac:dyDescent="0.2">
      <c r="A90" s="2"/>
      <c r="B90" s="62" t="s">
        <v>438</v>
      </c>
      <c r="D90" s="2"/>
      <c r="E90" s="39"/>
      <c r="F90" s="39"/>
      <c r="G90" s="39"/>
      <c r="H90" s="39"/>
      <c r="I90" s="39"/>
      <c r="K90" s="39"/>
      <c r="L90" s="39"/>
      <c r="M90" s="39"/>
      <c r="N90" s="39"/>
      <c r="O90" s="39"/>
      <c r="P90" s="39"/>
      <c r="Q90" s="39"/>
      <c r="R90" s="39"/>
      <c r="S90" s="39"/>
      <c r="T90" s="39"/>
      <c r="U90" s="39"/>
      <c r="V90" s="39"/>
      <c r="W90" s="39"/>
      <c r="X90" s="39"/>
      <c r="Y90" s="39"/>
      <c r="Z90" s="39"/>
    </row>
    <row r="91" spans="1:26" ht="12.75" customHeight="1" x14ac:dyDescent="0.2">
      <c r="A91" s="2"/>
      <c r="B91" s="62" t="s">
        <v>428</v>
      </c>
      <c r="D91" s="2"/>
      <c r="E91" s="39"/>
      <c r="F91" s="39"/>
      <c r="G91" s="39"/>
      <c r="H91" s="39"/>
      <c r="I91" s="39"/>
      <c r="K91" s="39"/>
      <c r="L91" s="39"/>
      <c r="M91" s="39"/>
      <c r="N91" s="39"/>
      <c r="O91" s="39"/>
      <c r="P91" s="39"/>
      <c r="Q91" s="39"/>
      <c r="R91" s="39"/>
      <c r="S91" s="39"/>
      <c r="T91" s="39"/>
      <c r="U91" s="39"/>
      <c r="V91" s="39"/>
      <c r="W91" s="39"/>
      <c r="X91" s="39"/>
      <c r="Y91" s="39"/>
      <c r="Z91" s="39"/>
    </row>
    <row r="92" spans="1:26" ht="12.75" customHeight="1" x14ac:dyDescent="0.2">
      <c r="A92" s="2"/>
      <c r="B92" s="62" t="s">
        <v>439</v>
      </c>
      <c r="D92" s="2"/>
      <c r="E92" s="39"/>
      <c r="F92" s="39"/>
      <c r="G92" s="39"/>
      <c r="H92" s="39"/>
      <c r="I92" s="39"/>
      <c r="K92" s="39"/>
      <c r="L92" s="39"/>
      <c r="M92" s="39"/>
      <c r="N92" s="39"/>
      <c r="O92" s="39"/>
      <c r="P92" s="39"/>
      <c r="Q92" s="39"/>
      <c r="R92" s="39"/>
      <c r="S92" s="39"/>
      <c r="T92" s="39"/>
      <c r="U92" s="39"/>
      <c r="V92" s="39"/>
      <c r="W92" s="39"/>
      <c r="X92" s="39"/>
      <c r="Y92" s="39"/>
      <c r="Z92" s="39"/>
    </row>
    <row r="93" spans="1:26" ht="12.75" customHeight="1" x14ac:dyDescent="0.2">
      <c r="A93" s="2"/>
      <c r="B93" s="62" t="s">
        <v>440</v>
      </c>
      <c r="D93" s="2"/>
      <c r="E93" s="39"/>
      <c r="F93" s="39"/>
      <c r="G93" s="39"/>
      <c r="H93" s="39"/>
      <c r="I93" s="39"/>
      <c r="K93" s="39"/>
      <c r="L93" s="39"/>
      <c r="M93" s="39"/>
      <c r="N93" s="39"/>
      <c r="O93" s="39"/>
      <c r="P93" s="39"/>
      <c r="Q93" s="39"/>
      <c r="R93" s="39"/>
      <c r="S93" s="39"/>
      <c r="T93" s="39"/>
      <c r="U93" s="39"/>
      <c r="V93" s="39"/>
      <c r="W93" s="39"/>
      <c r="X93" s="39"/>
      <c r="Y93" s="39"/>
      <c r="Z93" s="39"/>
    </row>
    <row r="94" spans="1:26" ht="12.75" customHeight="1" x14ac:dyDescent="0.2">
      <c r="A94" s="2"/>
      <c r="B94" s="62" t="s">
        <v>441</v>
      </c>
      <c r="D94" s="2"/>
      <c r="E94" s="39"/>
      <c r="F94" s="39"/>
      <c r="G94" s="39"/>
      <c r="H94" s="39"/>
      <c r="I94" s="39"/>
      <c r="K94" s="39"/>
      <c r="L94" s="39"/>
      <c r="M94" s="39"/>
      <c r="N94" s="39"/>
      <c r="O94" s="39"/>
      <c r="P94" s="39"/>
      <c r="Q94" s="39"/>
      <c r="R94" s="39"/>
      <c r="S94" s="39"/>
      <c r="T94" s="39"/>
      <c r="U94" s="39"/>
      <c r="V94" s="39"/>
      <c r="W94" s="39"/>
      <c r="X94" s="39"/>
      <c r="Y94" s="39"/>
      <c r="Z94" s="39"/>
    </row>
    <row r="95" spans="1:26" ht="12.75" customHeight="1" x14ac:dyDescent="0.2">
      <c r="A95" s="2"/>
      <c r="B95" s="62" t="s">
        <v>430</v>
      </c>
      <c r="D95" s="2"/>
      <c r="E95" s="39"/>
      <c r="F95" s="39"/>
      <c r="G95" s="39"/>
      <c r="H95" s="39"/>
      <c r="I95" s="39"/>
      <c r="K95" s="39"/>
      <c r="L95" s="39"/>
      <c r="M95" s="39"/>
      <c r="N95" s="39"/>
      <c r="O95" s="39"/>
      <c r="P95" s="39"/>
      <c r="Q95" s="39"/>
      <c r="R95" s="39"/>
      <c r="S95" s="39"/>
      <c r="T95" s="39"/>
      <c r="U95" s="39"/>
      <c r="V95" s="39"/>
      <c r="W95" s="39"/>
      <c r="X95" s="39"/>
      <c r="Y95" s="39"/>
      <c r="Z95" s="39"/>
    </row>
    <row r="96" spans="1:26" ht="12.75" customHeight="1" x14ac:dyDescent="0.2">
      <c r="A96" s="2"/>
      <c r="B96" s="62" t="s">
        <v>442</v>
      </c>
      <c r="D96" s="2"/>
      <c r="E96" s="39"/>
      <c r="F96" s="39"/>
      <c r="G96" s="39"/>
      <c r="H96" s="39"/>
      <c r="I96" s="39"/>
      <c r="K96" s="39"/>
      <c r="L96" s="39"/>
      <c r="M96" s="39"/>
      <c r="N96" s="39"/>
      <c r="O96" s="39"/>
      <c r="P96" s="39"/>
      <c r="Q96" s="39"/>
      <c r="R96" s="39"/>
      <c r="S96" s="39"/>
      <c r="T96" s="39"/>
      <c r="U96" s="39"/>
      <c r="V96" s="39"/>
      <c r="W96" s="39"/>
      <c r="X96" s="39"/>
      <c r="Y96" s="39"/>
      <c r="Z96" s="39"/>
    </row>
    <row r="97" spans="1:26" ht="12.75" customHeight="1" x14ac:dyDescent="0.2">
      <c r="A97" s="2"/>
      <c r="B97" s="62" t="s">
        <v>443</v>
      </c>
      <c r="D97" s="2"/>
      <c r="E97" s="39"/>
      <c r="F97" s="39"/>
      <c r="G97" s="39"/>
      <c r="H97" s="39"/>
      <c r="I97" s="39"/>
      <c r="K97" s="39"/>
      <c r="L97" s="39"/>
      <c r="M97" s="39"/>
      <c r="N97" s="39"/>
      <c r="O97" s="39"/>
      <c r="P97" s="39"/>
      <c r="Q97" s="39"/>
      <c r="R97" s="39"/>
      <c r="S97" s="39"/>
      <c r="T97" s="39"/>
      <c r="U97" s="39"/>
      <c r="V97" s="39"/>
      <c r="W97" s="39"/>
      <c r="X97" s="39"/>
      <c r="Y97" s="39"/>
      <c r="Z97" s="39"/>
    </row>
    <row r="98" spans="1:26" ht="12.75" customHeight="1" x14ac:dyDescent="0.2">
      <c r="A98" s="2"/>
      <c r="B98" s="62" t="s">
        <v>198</v>
      </c>
      <c r="D98" s="2"/>
      <c r="E98" s="39"/>
      <c r="F98" s="39"/>
      <c r="G98" s="39"/>
      <c r="H98" s="39"/>
      <c r="I98" s="39"/>
      <c r="K98" s="39"/>
      <c r="L98" s="39"/>
      <c r="M98" s="39"/>
      <c r="N98" s="39"/>
      <c r="O98" s="39"/>
      <c r="P98" s="39"/>
      <c r="Q98" s="39"/>
      <c r="R98" s="39"/>
      <c r="S98" s="39"/>
      <c r="T98" s="39"/>
      <c r="U98" s="39"/>
      <c r="V98" s="39"/>
      <c r="W98" s="39"/>
      <c r="X98" s="39"/>
      <c r="Y98" s="39"/>
      <c r="Z98" s="39"/>
    </row>
    <row r="99" spans="1:26" ht="12.75" customHeight="1" x14ac:dyDescent="0.2">
      <c r="A99" s="2"/>
      <c r="B99" s="2"/>
      <c r="C99" s="2"/>
      <c r="D99" s="2"/>
      <c r="E99" s="39"/>
      <c r="F99" s="39"/>
      <c r="G99" s="39"/>
      <c r="H99" s="39"/>
      <c r="I99" s="39"/>
      <c r="K99" s="39"/>
      <c r="L99" s="39"/>
      <c r="M99" s="39"/>
      <c r="N99" s="39"/>
      <c r="O99" s="39"/>
      <c r="P99" s="39"/>
      <c r="Q99" s="39"/>
      <c r="R99" s="39"/>
      <c r="S99" s="39"/>
      <c r="T99" s="39"/>
      <c r="U99" s="39"/>
      <c r="V99" s="39"/>
      <c r="W99" s="39"/>
      <c r="X99" s="39"/>
      <c r="Y99" s="39"/>
      <c r="Z99" s="39"/>
    </row>
    <row r="100" spans="1:26" ht="12.75" customHeight="1" x14ac:dyDescent="0.2">
      <c r="A100" s="39"/>
      <c r="B100" s="39"/>
      <c r="D100" s="39"/>
      <c r="E100" s="39"/>
      <c r="F100" s="39"/>
      <c r="G100" s="39"/>
      <c r="H100" s="39"/>
      <c r="I100" s="39"/>
      <c r="K100" s="39"/>
      <c r="L100" s="39"/>
      <c r="M100" s="39"/>
      <c r="N100" s="39"/>
      <c r="O100" s="39"/>
      <c r="P100" s="39"/>
      <c r="Q100" s="39"/>
      <c r="R100" s="39"/>
      <c r="S100" s="39"/>
      <c r="T100" s="39"/>
      <c r="U100" s="39"/>
      <c r="V100" s="39"/>
      <c r="W100" s="39"/>
      <c r="X100" s="39"/>
      <c r="Y100" s="39"/>
      <c r="Z100" s="39"/>
    </row>
    <row r="101" spans="1:26" ht="12.75" customHeight="1" x14ac:dyDescent="0.2">
      <c r="A101" s="39"/>
      <c r="B101" s="39"/>
      <c r="D101" s="39"/>
      <c r="E101" s="39"/>
      <c r="F101" s="39"/>
      <c r="G101" s="39"/>
      <c r="H101" s="39"/>
      <c r="I101" s="39"/>
      <c r="K101" s="39"/>
      <c r="L101" s="39"/>
      <c r="M101" s="39"/>
      <c r="N101" s="39"/>
      <c r="O101" s="39"/>
      <c r="P101" s="39"/>
      <c r="Q101" s="39"/>
      <c r="R101" s="39"/>
      <c r="S101" s="39"/>
      <c r="T101" s="39"/>
      <c r="U101" s="39"/>
      <c r="V101" s="39"/>
      <c r="W101" s="39"/>
      <c r="X101" s="39"/>
      <c r="Y101" s="39"/>
      <c r="Z101" s="39"/>
    </row>
    <row r="102" spans="1:26" ht="12.75" customHeight="1" x14ac:dyDescent="0.2">
      <c r="A102" s="39"/>
      <c r="B102" s="39"/>
      <c r="D102" s="39"/>
      <c r="E102" s="39"/>
      <c r="F102" s="39"/>
      <c r="G102" s="39"/>
      <c r="H102" s="39"/>
      <c r="I102" s="39"/>
      <c r="K102" s="39"/>
      <c r="L102" s="39"/>
      <c r="M102" s="39"/>
      <c r="N102" s="39"/>
      <c r="O102" s="39"/>
      <c r="P102" s="39"/>
      <c r="Q102" s="39"/>
      <c r="R102" s="39"/>
      <c r="S102" s="39"/>
      <c r="T102" s="39"/>
      <c r="U102" s="39"/>
      <c r="V102" s="39"/>
      <c r="W102" s="39"/>
      <c r="X102" s="39"/>
      <c r="Y102" s="39"/>
      <c r="Z102" s="39"/>
    </row>
    <row r="103" spans="1:26" ht="12.75" customHeight="1" x14ac:dyDescent="0.2">
      <c r="A103" s="39"/>
      <c r="B103" s="39"/>
      <c r="D103" s="39"/>
      <c r="E103" s="39"/>
      <c r="F103" s="39"/>
      <c r="G103" s="39"/>
      <c r="H103" s="39"/>
      <c r="I103" s="39"/>
      <c r="K103" s="39"/>
      <c r="L103" s="39"/>
      <c r="M103" s="39"/>
      <c r="N103" s="39"/>
      <c r="O103" s="39"/>
      <c r="P103" s="39"/>
      <c r="Q103" s="39"/>
      <c r="R103" s="39"/>
      <c r="S103" s="39"/>
      <c r="T103" s="39"/>
      <c r="U103" s="39"/>
      <c r="V103" s="39"/>
      <c r="W103" s="39"/>
      <c r="X103" s="39"/>
      <c r="Y103" s="39"/>
      <c r="Z103" s="39"/>
    </row>
    <row r="104" spans="1:26" ht="12.75" customHeight="1" x14ac:dyDescent="0.2">
      <c r="A104" s="39"/>
      <c r="B104" s="39"/>
      <c r="D104" s="39"/>
      <c r="E104" s="39"/>
      <c r="F104" s="39"/>
      <c r="G104" s="39"/>
      <c r="H104" s="39"/>
      <c r="I104" s="39"/>
      <c r="K104" s="39"/>
      <c r="L104" s="39"/>
      <c r="M104" s="39"/>
      <c r="N104" s="39"/>
      <c r="O104" s="39"/>
      <c r="P104" s="39"/>
      <c r="Q104" s="39"/>
      <c r="R104" s="39"/>
      <c r="S104" s="39"/>
      <c r="T104" s="39"/>
      <c r="U104" s="39"/>
      <c r="V104" s="39"/>
      <c r="W104" s="39"/>
      <c r="X104" s="39"/>
      <c r="Y104" s="39"/>
      <c r="Z104" s="39"/>
    </row>
    <row r="105" spans="1:26" ht="12.75" customHeight="1" x14ac:dyDescent="0.2">
      <c r="A105" s="39"/>
      <c r="B105" s="39"/>
      <c r="C105" s="39"/>
      <c r="D105" s="39"/>
      <c r="E105" s="39"/>
      <c r="F105" s="39"/>
      <c r="G105" s="39"/>
      <c r="H105" s="39"/>
      <c r="I105" s="39"/>
      <c r="K105" s="39"/>
      <c r="L105" s="39"/>
      <c r="M105" s="39"/>
      <c r="N105" s="39"/>
      <c r="O105" s="39"/>
      <c r="P105" s="39"/>
      <c r="Q105" s="39"/>
      <c r="R105" s="39"/>
      <c r="S105" s="39"/>
      <c r="T105" s="39"/>
      <c r="U105" s="39"/>
      <c r="V105" s="39"/>
      <c r="W105" s="39"/>
      <c r="X105" s="39"/>
      <c r="Y105" s="39"/>
      <c r="Z105" s="39"/>
    </row>
    <row r="106" spans="1:26" ht="12.75" customHeight="1" x14ac:dyDescent="0.2">
      <c r="A106" s="39"/>
      <c r="B106" s="39"/>
      <c r="C106" s="39"/>
      <c r="D106" s="39"/>
      <c r="E106" s="39"/>
      <c r="F106" s="39"/>
      <c r="G106" s="39"/>
      <c r="H106" s="39"/>
      <c r="I106" s="39"/>
      <c r="K106" s="39"/>
      <c r="L106" s="39"/>
      <c r="M106" s="39"/>
      <c r="N106" s="39"/>
      <c r="O106" s="39"/>
      <c r="P106" s="39"/>
      <c r="Q106" s="39"/>
      <c r="R106" s="39"/>
      <c r="S106" s="39"/>
      <c r="T106" s="39"/>
      <c r="U106" s="39"/>
      <c r="V106" s="39"/>
      <c r="W106" s="39"/>
      <c r="X106" s="39"/>
      <c r="Y106" s="39"/>
      <c r="Z106" s="39"/>
    </row>
    <row r="107" spans="1:26" ht="12.75" customHeight="1" x14ac:dyDescent="0.2">
      <c r="A107" s="39"/>
      <c r="B107" s="39"/>
      <c r="C107" s="39"/>
      <c r="D107" s="39"/>
      <c r="E107" s="39"/>
      <c r="F107" s="39"/>
      <c r="G107" s="39"/>
      <c r="H107" s="39"/>
      <c r="I107" s="39"/>
      <c r="K107" s="39"/>
      <c r="L107" s="39"/>
      <c r="M107" s="39"/>
      <c r="N107" s="39"/>
      <c r="O107" s="39"/>
      <c r="P107" s="39"/>
      <c r="Q107" s="39"/>
      <c r="R107" s="39"/>
      <c r="S107" s="39"/>
      <c r="T107" s="39"/>
      <c r="U107" s="39"/>
      <c r="V107" s="39"/>
      <c r="W107" s="39"/>
      <c r="X107" s="39"/>
      <c r="Y107" s="39"/>
      <c r="Z107" s="39"/>
    </row>
    <row r="108" spans="1:26" ht="12.75" customHeight="1" x14ac:dyDescent="0.2">
      <c r="A108" s="39"/>
      <c r="B108" s="39"/>
      <c r="C108" s="39"/>
      <c r="D108" s="39"/>
      <c r="E108" s="39"/>
      <c r="F108" s="39"/>
      <c r="G108" s="39"/>
      <c r="H108" s="39"/>
      <c r="I108" s="39"/>
      <c r="K108" s="39"/>
      <c r="L108" s="39"/>
      <c r="M108" s="39"/>
      <c r="N108" s="39"/>
      <c r="O108" s="39"/>
      <c r="P108" s="39"/>
      <c r="Q108" s="39"/>
      <c r="R108" s="39"/>
      <c r="S108" s="39"/>
      <c r="T108" s="39"/>
      <c r="U108" s="39"/>
      <c r="V108" s="39"/>
      <c r="W108" s="39"/>
      <c r="X108" s="39"/>
      <c r="Y108" s="39"/>
      <c r="Z108" s="39"/>
    </row>
    <row r="109" spans="1:26" ht="12.75" customHeight="1" x14ac:dyDescent="0.2">
      <c r="A109" s="39"/>
      <c r="B109" s="39"/>
      <c r="C109" s="39"/>
      <c r="D109" s="39"/>
      <c r="E109" s="39"/>
      <c r="F109" s="39"/>
      <c r="G109" s="39"/>
      <c r="H109" s="39"/>
      <c r="I109" s="39"/>
      <c r="K109" s="39"/>
      <c r="L109" s="39"/>
      <c r="M109" s="39"/>
      <c r="N109" s="39"/>
      <c r="O109" s="39"/>
      <c r="P109" s="39"/>
      <c r="Q109" s="39"/>
      <c r="R109" s="39"/>
      <c r="S109" s="39"/>
      <c r="T109" s="39"/>
      <c r="U109" s="39"/>
      <c r="V109" s="39"/>
      <c r="W109" s="39"/>
      <c r="X109" s="39"/>
      <c r="Y109" s="39"/>
      <c r="Z109" s="39"/>
    </row>
    <row r="110" spans="1:26" ht="12.75" customHeight="1" x14ac:dyDescent="0.2">
      <c r="A110" s="39"/>
      <c r="B110" s="39"/>
      <c r="C110" s="39"/>
      <c r="D110" s="39"/>
      <c r="E110" s="39"/>
      <c r="F110" s="39"/>
      <c r="G110" s="39"/>
      <c r="H110" s="39"/>
      <c r="I110" s="39"/>
      <c r="K110" s="39"/>
      <c r="L110" s="39"/>
      <c r="M110" s="39"/>
      <c r="N110" s="39"/>
      <c r="O110" s="39"/>
      <c r="P110" s="39"/>
      <c r="Q110" s="39"/>
      <c r="R110" s="39"/>
      <c r="S110" s="39"/>
      <c r="T110" s="39"/>
      <c r="U110" s="39"/>
      <c r="V110" s="39"/>
      <c r="W110" s="39"/>
      <c r="X110" s="39"/>
      <c r="Y110" s="39"/>
      <c r="Z110" s="39"/>
    </row>
    <row r="111" spans="1:26" ht="12.75" customHeight="1" x14ac:dyDescent="0.2">
      <c r="A111" s="39"/>
      <c r="B111" s="39"/>
      <c r="C111" s="39"/>
      <c r="D111" s="39"/>
      <c r="E111" s="39"/>
      <c r="F111" s="39"/>
      <c r="G111" s="39"/>
      <c r="H111" s="39"/>
      <c r="I111" s="39"/>
      <c r="K111" s="39"/>
      <c r="L111" s="39"/>
      <c r="M111" s="39"/>
      <c r="N111" s="39"/>
      <c r="O111" s="39"/>
      <c r="P111" s="39"/>
      <c r="Q111" s="39"/>
      <c r="R111" s="39"/>
      <c r="S111" s="39"/>
      <c r="T111" s="39"/>
      <c r="U111" s="39"/>
      <c r="V111" s="39"/>
      <c r="W111" s="39"/>
      <c r="X111" s="39"/>
      <c r="Y111" s="39"/>
      <c r="Z111" s="39"/>
    </row>
    <row r="112" spans="1:26" ht="12.75" customHeight="1" x14ac:dyDescent="0.2">
      <c r="A112" s="39"/>
      <c r="B112" s="39"/>
      <c r="C112" s="39"/>
      <c r="D112" s="39"/>
      <c r="E112" s="39"/>
      <c r="F112" s="39"/>
      <c r="G112" s="39"/>
      <c r="H112" s="39"/>
      <c r="I112" s="39"/>
      <c r="K112" s="39"/>
      <c r="L112" s="39"/>
      <c r="M112" s="39"/>
      <c r="N112" s="39"/>
      <c r="O112" s="39"/>
      <c r="P112" s="39"/>
      <c r="Q112" s="39"/>
      <c r="R112" s="39"/>
      <c r="S112" s="39"/>
      <c r="T112" s="39"/>
      <c r="U112" s="39"/>
      <c r="V112" s="39"/>
      <c r="W112" s="39"/>
      <c r="X112" s="39"/>
      <c r="Y112" s="39"/>
      <c r="Z112" s="39"/>
    </row>
    <row r="113" spans="1:26" ht="12.75" customHeight="1" x14ac:dyDescent="0.2">
      <c r="A113" s="39"/>
      <c r="B113" s="39"/>
      <c r="C113" s="39"/>
      <c r="D113" s="39"/>
      <c r="E113" s="39"/>
      <c r="F113" s="39"/>
      <c r="G113" s="39"/>
      <c r="H113" s="39"/>
      <c r="I113" s="39"/>
      <c r="K113" s="39"/>
      <c r="L113" s="39"/>
      <c r="M113" s="39"/>
      <c r="N113" s="39"/>
      <c r="O113" s="39"/>
      <c r="P113" s="39"/>
      <c r="Q113" s="39"/>
      <c r="R113" s="39"/>
      <c r="S113" s="39"/>
      <c r="T113" s="39"/>
      <c r="U113" s="39"/>
      <c r="V113" s="39"/>
      <c r="W113" s="39"/>
      <c r="X113" s="39"/>
      <c r="Y113" s="39"/>
      <c r="Z113" s="39"/>
    </row>
    <row r="114" spans="1:26" ht="12.75" customHeight="1" x14ac:dyDescent="0.2">
      <c r="A114" s="39"/>
      <c r="B114" s="39"/>
      <c r="C114" s="39"/>
      <c r="D114" s="39"/>
      <c r="E114" s="39"/>
      <c r="F114" s="39"/>
      <c r="G114" s="39"/>
      <c r="H114" s="39"/>
      <c r="I114" s="39"/>
      <c r="K114" s="39"/>
      <c r="L114" s="39"/>
      <c r="M114" s="39"/>
      <c r="N114" s="39"/>
      <c r="O114" s="39"/>
      <c r="P114" s="39"/>
      <c r="Q114" s="39"/>
      <c r="R114" s="39"/>
      <c r="S114" s="39"/>
      <c r="T114" s="39"/>
      <c r="U114" s="39"/>
      <c r="V114" s="39"/>
      <c r="W114" s="39"/>
      <c r="X114" s="39"/>
      <c r="Y114" s="39"/>
      <c r="Z114" s="39"/>
    </row>
    <row r="115" spans="1:26" ht="12.75" customHeight="1" x14ac:dyDescent="0.2">
      <c r="A115" s="39"/>
      <c r="B115" s="39"/>
      <c r="C115" s="39"/>
      <c r="D115" s="39"/>
      <c r="E115" s="39"/>
      <c r="F115" s="39"/>
      <c r="G115" s="39"/>
      <c r="H115" s="39"/>
      <c r="I115" s="39"/>
      <c r="K115" s="39"/>
      <c r="L115" s="39"/>
      <c r="M115" s="39"/>
      <c r="N115" s="39"/>
      <c r="O115" s="39"/>
      <c r="P115" s="39"/>
      <c r="Q115" s="39"/>
      <c r="R115" s="39"/>
      <c r="S115" s="39"/>
      <c r="T115" s="39"/>
      <c r="U115" s="39"/>
      <c r="V115" s="39"/>
      <c r="W115" s="39"/>
      <c r="X115" s="39"/>
      <c r="Y115" s="39"/>
      <c r="Z115" s="39"/>
    </row>
    <row r="116" spans="1:26" ht="12.75" customHeight="1" x14ac:dyDescent="0.2">
      <c r="A116" s="39"/>
      <c r="B116" s="39"/>
      <c r="C116" s="39"/>
      <c r="D116" s="39"/>
      <c r="E116" s="39"/>
      <c r="F116" s="39"/>
      <c r="G116" s="39"/>
      <c r="H116" s="39"/>
      <c r="I116" s="39"/>
      <c r="K116" s="39"/>
      <c r="L116" s="39"/>
      <c r="M116" s="39"/>
      <c r="N116" s="39"/>
      <c r="O116" s="39"/>
      <c r="P116" s="39"/>
      <c r="Q116" s="39"/>
      <c r="R116" s="39"/>
      <c r="S116" s="39"/>
      <c r="T116" s="39"/>
      <c r="U116" s="39"/>
      <c r="V116" s="39"/>
      <c r="W116" s="39"/>
      <c r="X116" s="39"/>
      <c r="Y116" s="39"/>
      <c r="Z116" s="39"/>
    </row>
    <row r="117" spans="1:26" ht="12.75" customHeight="1" x14ac:dyDescent="0.2">
      <c r="A117" s="39"/>
      <c r="B117" s="39"/>
      <c r="C117" s="39"/>
      <c r="D117" s="39"/>
      <c r="E117" s="39"/>
      <c r="F117" s="39"/>
      <c r="G117" s="39"/>
      <c r="H117" s="39"/>
      <c r="I117" s="39"/>
      <c r="K117" s="39"/>
      <c r="L117" s="39"/>
      <c r="M117" s="39"/>
      <c r="N117" s="39"/>
      <c r="O117" s="39"/>
      <c r="P117" s="39"/>
      <c r="Q117" s="39"/>
      <c r="R117" s="39"/>
      <c r="S117" s="39"/>
      <c r="T117" s="39"/>
      <c r="U117" s="39"/>
      <c r="V117" s="39"/>
      <c r="W117" s="39"/>
      <c r="X117" s="39"/>
      <c r="Y117" s="39"/>
      <c r="Z117" s="39"/>
    </row>
    <row r="118" spans="1:26" ht="12.75" customHeight="1" x14ac:dyDescent="0.2">
      <c r="A118" s="39"/>
      <c r="B118" s="39"/>
      <c r="C118" s="39"/>
      <c r="D118" s="39"/>
      <c r="E118" s="39"/>
      <c r="F118" s="39"/>
      <c r="G118" s="39"/>
      <c r="H118" s="39"/>
      <c r="I118" s="39"/>
      <c r="K118" s="39"/>
      <c r="L118" s="39"/>
      <c r="M118" s="39"/>
      <c r="N118" s="39"/>
      <c r="O118" s="39"/>
      <c r="P118" s="39"/>
      <c r="Q118" s="39"/>
      <c r="R118" s="39"/>
      <c r="S118" s="39"/>
      <c r="T118" s="39"/>
      <c r="U118" s="39"/>
      <c r="V118" s="39"/>
      <c r="W118" s="39"/>
      <c r="X118" s="39"/>
      <c r="Y118" s="39"/>
      <c r="Z118" s="39"/>
    </row>
    <row r="119" spans="1:26" ht="12.75" customHeight="1" x14ac:dyDescent="0.2">
      <c r="A119" s="39"/>
      <c r="B119" s="39"/>
      <c r="C119" s="39"/>
      <c r="D119" s="39"/>
      <c r="E119" s="39"/>
      <c r="F119" s="39"/>
      <c r="G119" s="39"/>
      <c r="H119" s="39"/>
      <c r="I119" s="39"/>
      <c r="K119" s="39"/>
      <c r="L119" s="39"/>
      <c r="M119" s="39"/>
      <c r="N119" s="39"/>
      <c r="O119" s="39"/>
      <c r="P119" s="39"/>
      <c r="Q119" s="39"/>
      <c r="R119" s="39"/>
      <c r="S119" s="39"/>
      <c r="T119" s="39"/>
      <c r="U119" s="39"/>
      <c r="V119" s="39"/>
      <c r="W119" s="39"/>
      <c r="X119" s="39"/>
      <c r="Y119" s="39"/>
      <c r="Z119" s="39"/>
    </row>
    <row r="120" spans="1:26" ht="12.75" customHeight="1" x14ac:dyDescent="0.2">
      <c r="A120" s="39"/>
      <c r="B120" s="39"/>
      <c r="C120" s="39"/>
      <c r="D120" s="39"/>
      <c r="E120" s="39"/>
      <c r="F120" s="39"/>
      <c r="G120" s="39"/>
      <c r="H120" s="39"/>
      <c r="I120" s="39"/>
      <c r="K120" s="39"/>
      <c r="L120" s="39"/>
      <c r="M120" s="39"/>
      <c r="N120" s="39"/>
      <c r="O120" s="39"/>
      <c r="P120" s="39"/>
      <c r="Q120" s="39"/>
      <c r="R120" s="39"/>
      <c r="S120" s="39"/>
      <c r="T120" s="39"/>
      <c r="U120" s="39"/>
      <c r="V120" s="39"/>
      <c r="W120" s="39"/>
      <c r="X120" s="39"/>
      <c r="Y120" s="39"/>
      <c r="Z120" s="39"/>
    </row>
    <row r="121" spans="1:26" ht="12.75" customHeight="1" x14ac:dyDescent="0.2">
      <c r="A121" s="39"/>
      <c r="B121" s="39"/>
      <c r="C121" s="39"/>
      <c r="D121" s="39"/>
      <c r="E121" s="39"/>
      <c r="F121" s="39"/>
      <c r="G121" s="39"/>
      <c r="H121" s="39"/>
      <c r="I121" s="39"/>
      <c r="K121" s="39"/>
      <c r="L121" s="39"/>
      <c r="M121" s="39"/>
      <c r="N121" s="39"/>
      <c r="O121" s="39"/>
      <c r="P121" s="39"/>
      <c r="Q121" s="39"/>
      <c r="R121" s="39"/>
      <c r="S121" s="39"/>
      <c r="T121" s="39"/>
      <c r="U121" s="39"/>
      <c r="V121" s="39"/>
      <c r="W121" s="39"/>
      <c r="X121" s="39"/>
      <c r="Y121" s="39"/>
      <c r="Z121" s="39"/>
    </row>
    <row r="122" spans="1:26" ht="12.75" customHeight="1" x14ac:dyDescent="0.2">
      <c r="A122" s="39"/>
      <c r="B122" s="39"/>
      <c r="C122" s="39"/>
      <c r="D122" s="39"/>
      <c r="E122" s="39"/>
      <c r="F122" s="39"/>
      <c r="G122" s="39"/>
      <c r="H122" s="39"/>
      <c r="I122" s="39"/>
      <c r="K122" s="39"/>
      <c r="L122" s="39"/>
      <c r="M122" s="39"/>
      <c r="N122" s="39"/>
      <c r="O122" s="39"/>
      <c r="P122" s="39"/>
      <c r="Q122" s="39"/>
      <c r="R122" s="39"/>
      <c r="S122" s="39"/>
      <c r="T122" s="39"/>
      <c r="U122" s="39"/>
      <c r="V122" s="39"/>
      <c r="W122" s="39"/>
      <c r="X122" s="39"/>
      <c r="Y122" s="39"/>
      <c r="Z122" s="39"/>
    </row>
    <row r="123" spans="1:26" ht="12.75" customHeight="1" x14ac:dyDescent="0.2">
      <c r="A123" s="39"/>
      <c r="B123" s="39"/>
      <c r="C123" s="39"/>
      <c r="D123" s="39"/>
      <c r="E123" s="39"/>
      <c r="F123" s="39"/>
      <c r="G123" s="39"/>
      <c r="H123" s="39"/>
      <c r="I123" s="39"/>
      <c r="K123" s="39"/>
      <c r="L123" s="39"/>
      <c r="M123" s="39"/>
      <c r="N123" s="39"/>
      <c r="O123" s="39"/>
      <c r="P123" s="39"/>
      <c r="Q123" s="39"/>
      <c r="R123" s="39"/>
      <c r="S123" s="39"/>
      <c r="T123" s="39"/>
      <c r="U123" s="39"/>
      <c r="V123" s="39"/>
      <c r="W123" s="39"/>
      <c r="X123" s="39"/>
      <c r="Y123" s="39"/>
      <c r="Z123" s="39"/>
    </row>
    <row r="124" spans="1:26" ht="12.75" customHeight="1" x14ac:dyDescent="0.2">
      <c r="A124" s="39"/>
      <c r="B124" s="39"/>
      <c r="C124" s="39"/>
      <c r="D124" s="39"/>
      <c r="E124" s="39"/>
      <c r="F124" s="39"/>
      <c r="G124" s="39"/>
      <c r="H124" s="39"/>
      <c r="I124" s="39"/>
      <c r="K124" s="39"/>
      <c r="L124" s="39"/>
      <c r="M124" s="39"/>
      <c r="N124" s="39"/>
      <c r="O124" s="39"/>
      <c r="P124" s="39"/>
      <c r="Q124" s="39"/>
      <c r="R124" s="39"/>
      <c r="S124" s="39"/>
      <c r="T124" s="39"/>
      <c r="U124" s="39"/>
      <c r="V124" s="39"/>
      <c r="W124" s="39"/>
      <c r="X124" s="39"/>
      <c r="Y124" s="39"/>
      <c r="Z124" s="39"/>
    </row>
    <row r="125" spans="1:26" ht="12.75" customHeight="1" x14ac:dyDescent="0.2">
      <c r="A125" s="39"/>
      <c r="B125" s="39"/>
      <c r="C125" s="39"/>
      <c r="D125" s="39"/>
      <c r="E125" s="39"/>
      <c r="F125" s="39"/>
      <c r="G125" s="39"/>
      <c r="H125" s="39"/>
      <c r="I125" s="39"/>
      <c r="K125" s="39"/>
      <c r="L125" s="39"/>
      <c r="M125" s="39"/>
      <c r="N125" s="39"/>
      <c r="O125" s="39"/>
      <c r="P125" s="39"/>
      <c r="Q125" s="39"/>
      <c r="R125" s="39"/>
      <c r="S125" s="39"/>
      <c r="T125" s="39"/>
      <c r="U125" s="39"/>
      <c r="V125" s="39"/>
      <c r="W125" s="39"/>
      <c r="X125" s="39"/>
      <c r="Y125" s="39"/>
      <c r="Z125" s="39"/>
    </row>
    <row r="126" spans="1:26" ht="12.75" customHeight="1" x14ac:dyDescent="0.2">
      <c r="A126" s="39"/>
      <c r="B126" s="39"/>
      <c r="C126" s="39"/>
      <c r="D126" s="39"/>
      <c r="E126" s="39"/>
      <c r="F126" s="39"/>
      <c r="G126" s="39"/>
      <c r="H126" s="39"/>
      <c r="I126" s="39"/>
      <c r="K126" s="39"/>
      <c r="L126" s="39"/>
      <c r="M126" s="39"/>
      <c r="N126" s="39"/>
      <c r="O126" s="39"/>
      <c r="P126" s="39"/>
      <c r="Q126" s="39"/>
      <c r="R126" s="39"/>
      <c r="S126" s="39"/>
      <c r="T126" s="39"/>
      <c r="U126" s="39"/>
      <c r="V126" s="39"/>
      <c r="W126" s="39"/>
      <c r="X126" s="39"/>
      <c r="Y126" s="39"/>
      <c r="Z126" s="39"/>
    </row>
    <row r="127" spans="1:26" ht="12.75" customHeight="1" x14ac:dyDescent="0.2">
      <c r="A127" s="39"/>
      <c r="B127" s="39"/>
      <c r="C127" s="39"/>
      <c r="D127" s="39"/>
      <c r="E127" s="39"/>
      <c r="F127" s="39"/>
      <c r="G127" s="39"/>
      <c r="H127" s="39"/>
      <c r="I127" s="39"/>
      <c r="K127" s="39"/>
      <c r="L127" s="39"/>
      <c r="M127" s="39"/>
      <c r="N127" s="39"/>
      <c r="O127" s="39"/>
      <c r="P127" s="39"/>
      <c r="Q127" s="39"/>
      <c r="R127" s="39"/>
      <c r="S127" s="39"/>
      <c r="T127" s="39"/>
      <c r="U127" s="39"/>
      <c r="V127" s="39"/>
      <c r="W127" s="39"/>
      <c r="X127" s="39"/>
      <c r="Y127" s="39"/>
      <c r="Z127" s="39"/>
    </row>
    <row r="128" spans="1:26" ht="12.75" customHeight="1" x14ac:dyDescent="0.2">
      <c r="A128" s="39"/>
      <c r="B128" s="39"/>
      <c r="C128" s="39"/>
      <c r="D128" s="39"/>
      <c r="E128" s="39"/>
      <c r="F128" s="39"/>
      <c r="G128" s="39"/>
      <c r="H128" s="39"/>
      <c r="I128" s="39"/>
      <c r="K128" s="39"/>
      <c r="L128" s="39"/>
      <c r="M128" s="39"/>
      <c r="N128" s="39"/>
      <c r="O128" s="39"/>
      <c r="P128" s="39"/>
      <c r="Q128" s="39"/>
      <c r="R128" s="39"/>
      <c r="S128" s="39"/>
      <c r="T128" s="39"/>
      <c r="U128" s="39"/>
      <c r="V128" s="39"/>
      <c r="W128" s="39"/>
      <c r="X128" s="39"/>
      <c r="Y128" s="39"/>
      <c r="Z128" s="39"/>
    </row>
    <row r="129" spans="1:26" ht="12.75" customHeight="1" x14ac:dyDescent="0.2">
      <c r="A129" s="39"/>
      <c r="B129" s="39"/>
      <c r="C129" s="39"/>
      <c r="D129" s="39"/>
      <c r="E129" s="39"/>
      <c r="F129" s="39"/>
      <c r="G129" s="39"/>
      <c r="H129" s="39"/>
      <c r="I129" s="39"/>
      <c r="K129" s="39"/>
      <c r="L129" s="39"/>
      <c r="M129" s="39"/>
      <c r="N129" s="39"/>
      <c r="O129" s="39"/>
      <c r="P129" s="39"/>
      <c r="Q129" s="39"/>
      <c r="R129" s="39"/>
      <c r="S129" s="39"/>
      <c r="T129" s="39"/>
      <c r="U129" s="39"/>
      <c r="V129" s="39"/>
      <c r="W129" s="39"/>
      <c r="X129" s="39"/>
      <c r="Y129" s="39"/>
      <c r="Z129" s="39"/>
    </row>
    <row r="130" spans="1:26" ht="12.75" customHeight="1" x14ac:dyDescent="0.2">
      <c r="A130" s="39"/>
      <c r="B130" s="39"/>
      <c r="C130" s="39"/>
      <c r="D130" s="39"/>
      <c r="E130" s="39"/>
      <c r="F130" s="39"/>
      <c r="G130" s="39"/>
      <c r="H130" s="39"/>
      <c r="I130" s="39"/>
      <c r="K130" s="39"/>
      <c r="L130" s="39"/>
      <c r="M130" s="39"/>
      <c r="N130" s="39"/>
      <c r="O130" s="39"/>
      <c r="P130" s="39"/>
      <c r="Q130" s="39"/>
      <c r="R130" s="39"/>
      <c r="S130" s="39"/>
      <c r="T130" s="39"/>
      <c r="U130" s="39"/>
      <c r="V130" s="39"/>
      <c r="W130" s="39"/>
      <c r="X130" s="39"/>
      <c r="Y130" s="39"/>
      <c r="Z130" s="39"/>
    </row>
    <row r="131" spans="1:26" ht="12.75" customHeight="1" x14ac:dyDescent="0.2">
      <c r="A131" s="39"/>
      <c r="B131" s="39"/>
      <c r="C131" s="39"/>
      <c r="D131" s="39"/>
      <c r="E131" s="39"/>
      <c r="F131" s="39"/>
      <c r="G131" s="39"/>
      <c r="H131" s="39"/>
      <c r="I131" s="39"/>
      <c r="K131" s="39"/>
      <c r="L131" s="39"/>
      <c r="M131" s="39"/>
      <c r="N131" s="39"/>
      <c r="O131" s="39"/>
      <c r="P131" s="39"/>
      <c r="Q131" s="39"/>
      <c r="R131" s="39"/>
      <c r="S131" s="39"/>
      <c r="T131" s="39"/>
      <c r="U131" s="39"/>
      <c r="V131" s="39"/>
      <c r="W131" s="39"/>
      <c r="X131" s="39"/>
      <c r="Y131" s="39"/>
      <c r="Z131" s="39"/>
    </row>
    <row r="132" spans="1:26" ht="12.75" customHeight="1" x14ac:dyDescent="0.2">
      <c r="A132" s="39"/>
      <c r="B132" s="39"/>
      <c r="C132" s="39"/>
      <c r="D132" s="39"/>
      <c r="E132" s="39"/>
      <c r="F132" s="39"/>
      <c r="G132" s="39"/>
      <c r="H132" s="39"/>
      <c r="I132" s="39"/>
      <c r="K132" s="39"/>
      <c r="L132" s="39"/>
      <c r="M132" s="39"/>
      <c r="N132" s="39"/>
      <c r="O132" s="39"/>
      <c r="P132" s="39"/>
      <c r="Q132" s="39"/>
      <c r="R132" s="39"/>
      <c r="S132" s="39"/>
      <c r="T132" s="39"/>
      <c r="U132" s="39"/>
      <c r="V132" s="39"/>
      <c r="W132" s="39"/>
      <c r="X132" s="39"/>
      <c r="Y132" s="39"/>
      <c r="Z132" s="39"/>
    </row>
    <row r="133" spans="1:26" ht="12.75" customHeight="1" x14ac:dyDescent="0.2">
      <c r="A133" s="39"/>
      <c r="B133" s="39"/>
      <c r="C133" s="39"/>
      <c r="D133" s="39"/>
      <c r="E133" s="39"/>
      <c r="F133" s="39"/>
      <c r="G133" s="39"/>
      <c r="H133" s="39"/>
      <c r="I133" s="39"/>
      <c r="K133" s="39"/>
      <c r="L133" s="39"/>
      <c r="M133" s="39"/>
      <c r="N133" s="39"/>
      <c r="O133" s="39"/>
      <c r="P133" s="39"/>
      <c r="Q133" s="39"/>
      <c r="R133" s="39"/>
      <c r="S133" s="39"/>
      <c r="T133" s="39"/>
      <c r="U133" s="39"/>
      <c r="V133" s="39"/>
      <c r="W133" s="39"/>
      <c r="X133" s="39"/>
      <c r="Y133" s="39"/>
      <c r="Z133" s="39"/>
    </row>
    <row r="134" spans="1:26" ht="12.75" customHeight="1" x14ac:dyDescent="0.2">
      <c r="A134" s="39"/>
      <c r="B134" s="39"/>
      <c r="C134" s="39"/>
      <c r="D134" s="39"/>
      <c r="E134" s="39"/>
      <c r="F134" s="39"/>
      <c r="G134" s="39"/>
      <c r="H134" s="39"/>
      <c r="I134" s="39"/>
      <c r="K134" s="39"/>
      <c r="L134" s="39"/>
      <c r="M134" s="39"/>
      <c r="N134" s="39"/>
      <c r="O134" s="39"/>
      <c r="P134" s="39"/>
      <c r="Q134" s="39"/>
      <c r="R134" s="39"/>
      <c r="S134" s="39"/>
      <c r="T134" s="39"/>
      <c r="U134" s="39"/>
      <c r="V134" s="39"/>
      <c r="W134" s="39"/>
      <c r="X134" s="39"/>
      <c r="Y134" s="39"/>
      <c r="Z134" s="39"/>
    </row>
    <row r="135" spans="1:26" ht="12.75" customHeight="1" x14ac:dyDescent="0.2">
      <c r="A135" s="39"/>
      <c r="B135" s="39"/>
      <c r="C135" s="39"/>
      <c r="D135" s="39"/>
      <c r="E135" s="39"/>
      <c r="F135" s="39"/>
      <c r="G135" s="39"/>
      <c r="H135" s="39"/>
      <c r="I135" s="39"/>
      <c r="K135" s="39"/>
      <c r="L135" s="39"/>
      <c r="M135" s="39"/>
      <c r="N135" s="39"/>
      <c r="O135" s="39"/>
      <c r="P135" s="39"/>
      <c r="Q135" s="39"/>
      <c r="R135" s="39"/>
      <c r="S135" s="39"/>
      <c r="T135" s="39"/>
      <c r="U135" s="39"/>
      <c r="V135" s="39"/>
      <c r="W135" s="39"/>
      <c r="X135" s="39"/>
      <c r="Y135" s="39"/>
      <c r="Z135" s="39"/>
    </row>
    <row r="136" spans="1:26" ht="12.75" customHeight="1" x14ac:dyDescent="0.2">
      <c r="A136" s="39"/>
      <c r="B136" s="39"/>
      <c r="C136" s="39"/>
      <c r="D136" s="39"/>
      <c r="E136" s="39"/>
      <c r="F136" s="39"/>
      <c r="G136" s="39"/>
      <c r="H136" s="39"/>
      <c r="I136" s="39"/>
      <c r="K136" s="39"/>
      <c r="L136" s="39"/>
      <c r="M136" s="39"/>
      <c r="N136" s="39"/>
      <c r="O136" s="39"/>
      <c r="P136" s="39"/>
      <c r="Q136" s="39"/>
      <c r="R136" s="39"/>
      <c r="S136" s="39"/>
      <c r="T136" s="39"/>
      <c r="U136" s="39"/>
      <c r="V136" s="39"/>
      <c r="W136" s="39"/>
      <c r="X136" s="39"/>
      <c r="Y136" s="39"/>
      <c r="Z136" s="39"/>
    </row>
    <row r="137" spans="1:26" ht="12.75" customHeight="1" x14ac:dyDescent="0.2">
      <c r="A137" s="39"/>
      <c r="B137" s="39"/>
      <c r="C137" s="39"/>
      <c r="D137" s="39"/>
      <c r="E137" s="39"/>
      <c r="F137" s="39"/>
      <c r="G137" s="39"/>
      <c r="H137" s="39"/>
      <c r="I137" s="39"/>
      <c r="K137" s="39"/>
      <c r="L137" s="39"/>
      <c r="M137" s="39"/>
      <c r="N137" s="39"/>
      <c r="O137" s="39"/>
      <c r="P137" s="39"/>
      <c r="Q137" s="39"/>
      <c r="R137" s="39"/>
      <c r="S137" s="39"/>
      <c r="T137" s="39"/>
      <c r="U137" s="39"/>
      <c r="V137" s="39"/>
      <c r="W137" s="39"/>
      <c r="X137" s="39"/>
      <c r="Y137" s="39"/>
      <c r="Z137" s="39"/>
    </row>
    <row r="138" spans="1:26" ht="12.75" customHeight="1" x14ac:dyDescent="0.2">
      <c r="A138" s="39"/>
      <c r="B138" s="39"/>
      <c r="C138" s="39"/>
      <c r="D138" s="39"/>
      <c r="E138" s="39"/>
      <c r="F138" s="39"/>
      <c r="G138" s="39"/>
      <c r="H138" s="39"/>
      <c r="I138" s="39"/>
      <c r="K138" s="39"/>
      <c r="L138" s="39"/>
      <c r="M138" s="39"/>
      <c r="N138" s="39"/>
      <c r="O138" s="39"/>
      <c r="P138" s="39"/>
      <c r="Q138" s="39"/>
      <c r="R138" s="39"/>
      <c r="S138" s="39"/>
      <c r="T138" s="39"/>
      <c r="U138" s="39"/>
      <c r="V138" s="39"/>
      <c r="W138" s="39"/>
      <c r="X138" s="39"/>
      <c r="Y138" s="39"/>
      <c r="Z138" s="39"/>
    </row>
    <row r="139" spans="1:26" ht="12.75" customHeight="1" x14ac:dyDescent="0.2">
      <c r="A139" s="39"/>
      <c r="B139" s="39"/>
      <c r="C139" s="39"/>
      <c r="D139" s="39"/>
      <c r="E139" s="39"/>
      <c r="F139" s="39"/>
      <c r="G139" s="39"/>
      <c r="H139" s="39"/>
      <c r="I139" s="39"/>
      <c r="K139" s="39"/>
      <c r="L139" s="39"/>
      <c r="M139" s="39"/>
      <c r="N139" s="39"/>
      <c r="O139" s="39"/>
      <c r="P139" s="39"/>
      <c r="Q139" s="39"/>
      <c r="R139" s="39"/>
      <c r="S139" s="39"/>
      <c r="T139" s="39"/>
      <c r="U139" s="39"/>
      <c r="V139" s="39"/>
      <c r="W139" s="39"/>
      <c r="X139" s="39"/>
      <c r="Y139" s="39"/>
      <c r="Z139" s="39"/>
    </row>
    <row r="140" spans="1:26" ht="12.75" customHeight="1" x14ac:dyDescent="0.2">
      <c r="A140" s="39"/>
      <c r="B140" s="39"/>
      <c r="C140" s="39"/>
      <c r="D140" s="39"/>
      <c r="E140" s="39"/>
      <c r="F140" s="39"/>
      <c r="G140" s="39"/>
      <c r="H140" s="39"/>
      <c r="I140" s="39"/>
      <c r="K140" s="39"/>
      <c r="L140" s="39"/>
      <c r="M140" s="39"/>
      <c r="N140" s="39"/>
      <c r="O140" s="39"/>
      <c r="P140" s="39"/>
      <c r="Q140" s="39"/>
      <c r="R140" s="39"/>
      <c r="S140" s="39"/>
      <c r="T140" s="39"/>
      <c r="U140" s="39"/>
      <c r="V140" s="39"/>
      <c r="W140" s="39"/>
      <c r="X140" s="39"/>
      <c r="Y140" s="39"/>
      <c r="Z140" s="39"/>
    </row>
    <row r="141" spans="1:26" ht="12.75" customHeight="1" x14ac:dyDescent="0.2">
      <c r="A141" s="39"/>
      <c r="B141" s="39"/>
      <c r="C141" s="39"/>
      <c r="D141" s="39"/>
      <c r="E141" s="39"/>
      <c r="F141" s="39"/>
      <c r="G141" s="39"/>
      <c r="H141" s="39"/>
      <c r="I141" s="39"/>
      <c r="K141" s="39"/>
      <c r="L141" s="39"/>
      <c r="M141" s="39"/>
      <c r="N141" s="39"/>
      <c r="O141" s="39"/>
      <c r="P141" s="39"/>
      <c r="Q141" s="39"/>
      <c r="R141" s="39"/>
      <c r="S141" s="39"/>
      <c r="T141" s="39"/>
      <c r="U141" s="39"/>
      <c r="V141" s="39"/>
      <c r="W141" s="39"/>
      <c r="X141" s="39"/>
      <c r="Y141" s="39"/>
      <c r="Z141" s="39"/>
    </row>
    <row r="142" spans="1:26" ht="12.75" customHeight="1" x14ac:dyDescent="0.2">
      <c r="A142" s="39"/>
      <c r="B142" s="39"/>
      <c r="C142" s="39"/>
      <c r="D142" s="39"/>
      <c r="E142" s="39"/>
      <c r="F142" s="39"/>
      <c r="G142" s="39"/>
      <c r="H142" s="39"/>
      <c r="I142" s="39"/>
      <c r="K142" s="39"/>
      <c r="L142" s="39"/>
      <c r="M142" s="39"/>
      <c r="N142" s="39"/>
      <c r="O142" s="39"/>
      <c r="P142" s="39"/>
      <c r="Q142" s="39"/>
      <c r="R142" s="39"/>
      <c r="S142" s="39"/>
      <c r="T142" s="39"/>
      <c r="U142" s="39"/>
      <c r="V142" s="39"/>
      <c r="W142" s="39"/>
      <c r="X142" s="39"/>
      <c r="Y142" s="39"/>
      <c r="Z142" s="39"/>
    </row>
    <row r="143" spans="1:26" ht="12.75" customHeight="1" x14ac:dyDescent="0.2">
      <c r="A143" s="39"/>
      <c r="B143" s="39"/>
      <c r="C143" s="39"/>
      <c r="D143" s="39"/>
      <c r="E143" s="39"/>
      <c r="F143" s="39"/>
      <c r="G143" s="39"/>
      <c r="H143" s="39"/>
      <c r="I143" s="39"/>
      <c r="K143" s="39"/>
      <c r="L143" s="39"/>
      <c r="M143" s="39"/>
      <c r="N143" s="39"/>
      <c r="O143" s="39"/>
      <c r="P143" s="39"/>
      <c r="Q143" s="39"/>
      <c r="R143" s="39"/>
      <c r="S143" s="39"/>
      <c r="T143" s="39"/>
      <c r="U143" s="39"/>
      <c r="V143" s="39"/>
      <c r="W143" s="39"/>
      <c r="X143" s="39"/>
      <c r="Y143" s="39"/>
      <c r="Z143" s="39"/>
    </row>
    <row r="144" spans="1:26" ht="12.75" customHeight="1" x14ac:dyDescent="0.2">
      <c r="A144" s="39"/>
      <c r="B144" s="39"/>
      <c r="C144" s="39"/>
      <c r="D144" s="39"/>
      <c r="E144" s="39"/>
      <c r="F144" s="39"/>
      <c r="G144" s="39"/>
      <c r="H144" s="39"/>
      <c r="I144" s="39"/>
      <c r="K144" s="39"/>
      <c r="L144" s="39"/>
      <c r="M144" s="39"/>
      <c r="N144" s="39"/>
      <c r="O144" s="39"/>
      <c r="P144" s="39"/>
      <c r="Q144" s="39"/>
      <c r="R144" s="39"/>
      <c r="S144" s="39"/>
      <c r="T144" s="39"/>
      <c r="U144" s="39"/>
      <c r="V144" s="39"/>
      <c r="W144" s="39"/>
      <c r="X144" s="39"/>
      <c r="Y144" s="39"/>
      <c r="Z144" s="39"/>
    </row>
    <row r="145" spans="1:26" ht="12.75" customHeight="1" x14ac:dyDescent="0.2">
      <c r="A145" s="39"/>
      <c r="B145" s="39"/>
      <c r="C145" s="39"/>
      <c r="D145" s="39"/>
      <c r="E145" s="39"/>
      <c r="F145" s="39"/>
      <c r="G145" s="39"/>
      <c r="H145" s="39"/>
      <c r="I145" s="39"/>
      <c r="K145" s="39"/>
      <c r="L145" s="39"/>
      <c r="M145" s="39"/>
      <c r="N145" s="39"/>
      <c r="O145" s="39"/>
      <c r="P145" s="39"/>
      <c r="Q145" s="39"/>
      <c r="R145" s="39"/>
      <c r="S145" s="39"/>
      <c r="T145" s="39"/>
      <c r="U145" s="39"/>
      <c r="V145" s="39"/>
      <c r="W145" s="39"/>
      <c r="X145" s="39"/>
      <c r="Y145" s="39"/>
      <c r="Z145" s="39"/>
    </row>
    <row r="146" spans="1:26" ht="12.75" customHeight="1" x14ac:dyDescent="0.2">
      <c r="A146" s="39"/>
      <c r="B146" s="39"/>
      <c r="C146" s="39"/>
      <c r="D146" s="39"/>
      <c r="E146" s="39"/>
      <c r="F146" s="39"/>
      <c r="G146" s="39"/>
      <c r="H146" s="39"/>
      <c r="I146" s="39"/>
      <c r="K146" s="39"/>
      <c r="L146" s="39"/>
      <c r="M146" s="39"/>
      <c r="N146" s="39"/>
      <c r="O146" s="39"/>
      <c r="P146" s="39"/>
      <c r="Q146" s="39"/>
      <c r="R146" s="39"/>
      <c r="S146" s="39"/>
      <c r="T146" s="39"/>
      <c r="U146" s="39"/>
      <c r="V146" s="39"/>
      <c r="W146" s="39"/>
      <c r="X146" s="39"/>
      <c r="Y146" s="39"/>
      <c r="Z146" s="39"/>
    </row>
    <row r="147" spans="1:26" ht="12.75" customHeight="1" x14ac:dyDescent="0.2">
      <c r="A147" s="39"/>
      <c r="B147" s="39"/>
      <c r="C147" s="39"/>
      <c r="D147" s="39"/>
      <c r="E147" s="39"/>
      <c r="F147" s="39"/>
      <c r="G147" s="39"/>
      <c r="H147" s="39"/>
      <c r="I147" s="39"/>
      <c r="K147" s="39"/>
      <c r="L147" s="39"/>
      <c r="M147" s="39"/>
      <c r="N147" s="39"/>
      <c r="O147" s="39"/>
      <c r="P147" s="39"/>
      <c r="Q147" s="39"/>
      <c r="R147" s="39"/>
      <c r="S147" s="39"/>
      <c r="T147" s="39"/>
      <c r="U147" s="39"/>
      <c r="V147" s="39"/>
      <c r="W147" s="39"/>
      <c r="X147" s="39"/>
      <c r="Y147" s="39"/>
      <c r="Z147" s="39"/>
    </row>
    <row r="148" spans="1:26" ht="12.75" customHeight="1" x14ac:dyDescent="0.2">
      <c r="A148" s="39"/>
      <c r="B148" s="39"/>
      <c r="C148" s="39"/>
      <c r="D148" s="39"/>
      <c r="E148" s="39"/>
      <c r="F148" s="39"/>
      <c r="G148" s="39"/>
      <c r="H148" s="39"/>
      <c r="I148" s="39"/>
      <c r="K148" s="39"/>
      <c r="L148" s="39"/>
      <c r="M148" s="39"/>
      <c r="N148" s="39"/>
      <c r="O148" s="39"/>
      <c r="P148" s="39"/>
      <c r="Q148" s="39"/>
      <c r="R148" s="39"/>
      <c r="S148" s="39"/>
      <c r="T148" s="39"/>
      <c r="U148" s="39"/>
      <c r="V148" s="39"/>
      <c r="W148" s="39"/>
      <c r="X148" s="39"/>
      <c r="Y148" s="39"/>
      <c r="Z148" s="39"/>
    </row>
    <row r="149" spans="1:26" ht="12.75" customHeight="1" x14ac:dyDescent="0.2">
      <c r="A149" s="39"/>
      <c r="B149" s="39"/>
      <c r="C149" s="39"/>
      <c r="D149" s="39"/>
      <c r="E149" s="39"/>
      <c r="F149" s="39"/>
      <c r="G149" s="39"/>
      <c r="H149" s="39"/>
      <c r="I149" s="39"/>
      <c r="K149" s="39"/>
      <c r="L149" s="39"/>
      <c r="M149" s="39"/>
      <c r="N149" s="39"/>
      <c r="O149" s="39"/>
      <c r="P149" s="39"/>
      <c r="Q149" s="39"/>
      <c r="R149" s="39"/>
      <c r="S149" s="39"/>
      <c r="T149" s="39"/>
      <c r="U149" s="39"/>
      <c r="V149" s="39"/>
      <c r="W149" s="39"/>
      <c r="X149" s="39"/>
      <c r="Y149" s="39"/>
      <c r="Z149" s="39"/>
    </row>
    <row r="150" spans="1:26" ht="12.75" customHeight="1" x14ac:dyDescent="0.2">
      <c r="A150" s="39"/>
      <c r="B150" s="39"/>
      <c r="C150" s="39"/>
      <c r="D150" s="39"/>
      <c r="E150" s="39"/>
      <c r="F150" s="39"/>
      <c r="G150" s="39"/>
      <c r="H150" s="39"/>
      <c r="I150" s="39"/>
      <c r="K150" s="39"/>
      <c r="L150" s="39"/>
      <c r="M150" s="39"/>
      <c r="N150" s="39"/>
      <c r="O150" s="39"/>
      <c r="P150" s="39"/>
      <c r="Q150" s="39"/>
      <c r="R150" s="39"/>
      <c r="S150" s="39"/>
      <c r="T150" s="39"/>
      <c r="U150" s="39"/>
      <c r="V150" s="39"/>
      <c r="W150" s="39"/>
      <c r="X150" s="39"/>
      <c r="Y150" s="39"/>
      <c r="Z150" s="39"/>
    </row>
    <row r="151" spans="1:26" ht="12.75" customHeight="1" x14ac:dyDescent="0.2">
      <c r="A151" s="39"/>
      <c r="B151" s="39"/>
      <c r="C151" s="39"/>
      <c r="D151" s="39"/>
      <c r="E151" s="39"/>
      <c r="F151" s="39"/>
      <c r="G151" s="39"/>
      <c r="H151" s="39"/>
      <c r="I151" s="39"/>
      <c r="K151" s="39"/>
      <c r="L151" s="39"/>
      <c r="M151" s="39"/>
      <c r="N151" s="39"/>
      <c r="O151" s="39"/>
      <c r="P151" s="39"/>
      <c r="Q151" s="39"/>
      <c r="R151" s="39"/>
      <c r="S151" s="39"/>
      <c r="T151" s="39"/>
      <c r="U151" s="39"/>
      <c r="V151" s="39"/>
      <c r="W151" s="39"/>
      <c r="X151" s="39"/>
      <c r="Y151" s="39"/>
      <c r="Z151" s="39"/>
    </row>
    <row r="152" spans="1:26" ht="12.75" customHeight="1" x14ac:dyDescent="0.2">
      <c r="A152" s="39"/>
      <c r="B152" s="39"/>
      <c r="C152" s="39"/>
      <c r="D152" s="39"/>
      <c r="E152" s="39"/>
      <c r="F152" s="39"/>
      <c r="G152" s="39"/>
      <c r="H152" s="39"/>
      <c r="I152" s="39"/>
      <c r="K152" s="39"/>
      <c r="L152" s="39"/>
      <c r="M152" s="39"/>
      <c r="N152" s="39"/>
      <c r="O152" s="39"/>
      <c r="P152" s="39"/>
      <c r="Q152" s="39"/>
      <c r="R152" s="39"/>
      <c r="S152" s="39"/>
      <c r="T152" s="39"/>
      <c r="U152" s="39"/>
      <c r="V152" s="39"/>
      <c r="W152" s="39"/>
      <c r="X152" s="39"/>
      <c r="Y152" s="39"/>
      <c r="Z152" s="39"/>
    </row>
    <row r="153" spans="1:26" ht="12.75" customHeight="1" x14ac:dyDescent="0.2">
      <c r="A153" s="39"/>
      <c r="B153" s="39"/>
      <c r="C153" s="39"/>
      <c r="D153" s="39"/>
      <c r="E153" s="39"/>
      <c r="F153" s="39"/>
      <c r="G153" s="39"/>
      <c r="H153" s="39"/>
      <c r="I153" s="39"/>
      <c r="K153" s="39"/>
      <c r="L153" s="39"/>
      <c r="M153" s="39"/>
      <c r="N153" s="39"/>
      <c r="O153" s="39"/>
      <c r="P153" s="39"/>
      <c r="Q153" s="39"/>
      <c r="R153" s="39"/>
      <c r="S153" s="39"/>
      <c r="T153" s="39"/>
      <c r="U153" s="39"/>
      <c r="V153" s="39"/>
      <c r="W153" s="39"/>
      <c r="X153" s="39"/>
      <c r="Y153" s="39"/>
      <c r="Z153" s="39"/>
    </row>
    <row r="154" spans="1:26" ht="12.75" customHeight="1" x14ac:dyDescent="0.2">
      <c r="A154" s="39"/>
      <c r="B154" s="39"/>
      <c r="C154" s="39"/>
      <c r="D154" s="39"/>
      <c r="E154" s="39"/>
      <c r="F154" s="39"/>
      <c r="G154" s="39"/>
      <c r="H154" s="39"/>
      <c r="I154" s="39"/>
      <c r="K154" s="39"/>
      <c r="L154" s="39"/>
      <c r="M154" s="39"/>
      <c r="N154" s="39"/>
      <c r="O154" s="39"/>
      <c r="P154" s="39"/>
      <c r="Q154" s="39"/>
      <c r="R154" s="39"/>
      <c r="S154" s="39"/>
      <c r="T154" s="39"/>
      <c r="U154" s="39"/>
      <c r="V154" s="39"/>
      <c r="W154" s="39"/>
      <c r="X154" s="39"/>
      <c r="Y154" s="39"/>
      <c r="Z154" s="39"/>
    </row>
    <row r="155" spans="1:26" ht="12.75" customHeight="1" x14ac:dyDescent="0.2">
      <c r="A155" s="39"/>
      <c r="B155" s="39"/>
      <c r="C155" s="39"/>
      <c r="D155" s="39"/>
      <c r="E155" s="39"/>
      <c r="F155" s="39"/>
      <c r="G155" s="39"/>
      <c r="H155" s="39"/>
      <c r="I155" s="39"/>
      <c r="K155" s="39"/>
      <c r="L155" s="39"/>
      <c r="M155" s="39"/>
      <c r="N155" s="39"/>
      <c r="O155" s="39"/>
      <c r="P155" s="39"/>
      <c r="Q155" s="39"/>
      <c r="R155" s="39"/>
      <c r="S155" s="39"/>
      <c r="T155" s="39"/>
      <c r="U155" s="39"/>
      <c r="V155" s="39"/>
      <c r="W155" s="39"/>
      <c r="X155" s="39"/>
      <c r="Y155" s="39"/>
      <c r="Z155" s="39"/>
    </row>
    <row r="156" spans="1:26" ht="12.75" customHeight="1" x14ac:dyDescent="0.2">
      <c r="A156" s="39"/>
      <c r="B156" s="39"/>
      <c r="C156" s="39"/>
      <c r="D156" s="39"/>
      <c r="E156" s="39"/>
      <c r="F156" s="39"/>
      <c r="G156" s="39"/>
      <c r="H156" s="39"/>
      <c r="I156" s="39"/>
      <c r="K156" s="39"/>
      <c r="L156" s="39"/>
      <c r="M156" s="39"/>
      <c r="N156" s="39"/>
      <c r="O156" s="39"/>
      <c r="P156" s="39"/>
      <c r="Q156" s="39"/>
      <c r="R156" s="39"/>
      <c r="S156" s="39"/>
      <c r="T156" s="39"/>
      <c r="U156" s="39"/>
      <c r="V156" s="39"/>
      <c r="W156" s="39"/>
      <c r="X156" s="39"/>
      <c r="Y156" s="39"/>
      <c r="Z156" s="39"/>
    </row>
    <row r="157" spans="1:26" ht="12.75" customHeight="1" x14ac:dyDescent="0.2">
      <c r="A157" s="39"/>
      <c r="B157" s="39"/>
      <c r="C157" s="39"/>
      <c r="D157" s="39"/>
      <c r="E157" s="39"/>
      <c r="F157" s="39"/>
      <c r="G157" s="39"/>
      <c r="H157" s="39"/>
      <c r="I157" s="39"/>
      <c r="K157" s="39"/>
      <c r="L157" s="39"/>
      <c r="M157" s="39"/>
      <c r="N157" s="39"/>
      <c r="O157" s="39"/>
      <c r="P157" s="39"/>
      <c r="Q157" s="39"/>
      <c r="R157" s="39"/>
      <c r="S157" s="39"/>
      <c r="T157" s="39"/>
      <c r="U157" s="39"/>
      <c r="V157" s="39"/>
      <c r="W157" s="39"/>
      <c r="X157" s="39"/>
      <c r="Y157" s="39"/>
      <c r="Z157" s="39"/>
    </row>
    <row r="158" spans="1:26" ht="12.75" customHeight="1" x14ac:dyDescent="0.2">
      <c r="A158" s="39"/>
      <c r="B158" s="39"/>
      <c r="C158" s="39"/>
      <c r="D158" s="39"/>
      <c r="E158" s="39"/>
      <c r="F158" s="39"/>
      <c r="G158" s="39"/>
      <c r="H158" s="39"/>
      <c r="I158" s="39"/>
      <c r="K158" s="39"/>
      <c r="L158" s="39"/>
      <c r="M158" s="39"/>
      <c r="N158" s="39"/>
      <c r="O158" s="39"/>
      <c r="P158" s="39"/>
      <c r="Q158" s="39"/>
      <c r="R158" s="39"/>
      <c r="S158" s="39"/>
      <c r="T158" s="39"/>
      <c r="U158" s="39"/>
      <c r="V158" s="39"/>
      <c r="W158" s="39"/>
      <c r="X158" s="39"/>
      <c r="Y158" s="39"/>
      <c r="Z158" s="39"/>
    </row>
    <row r="159" spans="1:26" ht="12.75" customHeight="1" x14ac:dyDescent="0.2">
      <c r="A159" s="39"/>
      <c r="B159" s="39"/>
      <c r="C159" s="39"/>
      <c r="D159" s="39"/>
      <c r="E159" s="39"/>
      <c r="F159" s="39"/>
      <c r="G159" s="39"/>
      <c r="H159" s="39"/>
      <c r="I159" s="39"/>
      <c r="K159" s="39"/>
      <c r="L159" s="39"/>
      <c r="M159" s="39"/>
      <c r="N159" s="39"/>
      <c r="O159" s="39"/>
      <c r="P159" s="39"/>
      <c r="Q159" s="39"/>
      <c r="R159" s="39"/>
      <c r="S159" s="39"/>
      <c r="T159" s="39"/>
      <c r="U159" s="39"/>
      <c r="V159" s="39"/>
      <c r="W159" s="39"/>
      <c r="X159" s="39"/>
      <c r="Y159" s="39"/>
      <c r="Z159" s="39"/>
    </row>
    <row r="160" spans="1:26" ht="12.75" customHeight="1" x14ac:dyDescent="0.2">
      <c r="A160" s="39"/>
      <c r="B160" s="39"/>
      <c r="C160" s="39"/>
      <c r="D160" s="39"/>
      <c r="E160" s="39"/>
      <c r="F160" s="39"/>
      <c r="G160" s="39"/>
      <c r="H160" s="39"/>
      <c r="I160" s="39"/>
      <c r="K160" s="39"/>
      <c r="L160" s="39"/>
      <c r="M160" s="39"/>
      <c r="N160" s="39"/>
      <c r="O160" s="39"/>
      <c r="P160" s="39"/>
      <c r="Q160" s="39"/>
      <c r="R160" s="39"/>
      <c r="S160" s="39"/>
      <c r="T160" s="39"/>
      <c r="U160" s="39"/>
      <c r="V160" s="39"/>
      <c r="W160" s="39"/>
      <c r="X160" s="39"/>
      <c r="Y160" s="39"/>
      <c r="Z160" s="39"/>
    </row>
    <row r="161" spans="1:26" ht="12.75" customHeight="1" x14ac:dyDescent="0.2">
      <c r="A161" s="39"/>
      <c r="B161" s="39"/>
      <c r="C161" s="39"/>
      <c r="D161" s="39"/>
      <c r="E161" s="39"/>
      <c r="F161" s="39"/>
      <c r="G161" s="39"/>
      <c r="H161" s="39"/>
      <c r="I161" s="39"/>
      <c r="K161" s="39"/>
      <c r="L161" s="39"/>
      <c r="M161" s="39"/>
      <c r="N161" s="39"/>
      <c r="O161" s="39"/>
      <c r="P161" s="39"/>
      <c r="Q161" s="39"/>
      <c r="R161" s="39"/>
      <c r="S161" s="39"/>
      <c r="T161" s="39"/>
      <c r="U161" s="39"/>
      <c r="V161" s="39"/>
      <c r="W161" s="39"/>
      <c r="X161" s="39"/>
      <c r="Y161" s="39"/>
      <c r="Z161" s="39"/>
    </row>
    <row r="162" spans="1:26" ht="12.75" customHeight="1" x14ac:dyDescent="0.2">
      <c r="A162" s="39"/>
      <c r="B162" s="39"/>
      <c r="C162" s="39"/>
      <c r="D162" s="39"/>
      <c r="E162" s="39"/>
      <c r="F162" s="39"/>
      <c r="G162" s="39"/>
      <c r="H162" s="39"/>
      <c r="I162" s="39"/>
      <c r="K162" s="39"/>
      <c r="L162" s="39"/>
      <c r="M162" s="39"/>
      <c r="N162" s="39"/>
      <c r="O162" s="39"/>
      <c r="P162" s="39"/>
      <c r="Q162" s="39"/>
      <c r="R162" s="39"/>
      <c r="S162" s="39"/>
      <c r="T162" s="39"/>
      <c r="U162" s="39"/>
      <c r="V162" s="39"/>
      <c r="W162" s="39"/>
      <c r="X162" s="39"/>
      <c r="Y162" s="39"/>
      <c r="Z162" s="39"/>
    </row>
    <row r="163" spans="1:26" ht="12.75" customHeight="1" x14ac:dyDescent="0.2">
      <c r="A163" s="39"/>
      <c r="B163" s="39"/>
      <c r="C163" s="39"/>
      <c r="D163" s="39"/>
      <c r="E163" s="39"/>
      <c r="F163" s="39"/>
      <c r="G163" s="39"/>
      <c r="H163" s="39"/>
      <c r="I163" s="39"/>
      <c r="K163" s="39"/>
      <c r="L163" s="39"/>
      <c r="M163" s="39"/>
      <c r="N163" s="39"/>
      <c r="O163" s="39"/>
      <c r="P163" s="39"/>
      <c r="Q163" s="39"/>
      <c r="R163" s="39"/>
      <c r="S163" s="39"/>
      <c r="T163" s="39"/>
      <c r="U163" s="39"/>
      <c r="V163" s="39"/>
      <c r="W163" s="39"/>
      <c r="X163" s="39"/>
      <c r="Y163" s="39"/>
      <c r="Z163" s="39"/>
    </row>
    <row r="164" spans="1:26" ht="12.75" customHeight="1" x14ac:dyDescent="0.2">
      <c r="A164" s="39"/>
      <c r="B164" s="39"/>
      <c r="C164" s="39"/>
      <c r="D164" s="39"/>
      <c r="E164" s="39"/>
      <c r="F164" s="39"/>
      <c r="G164" s="39"/>
      <c r="H164" s="39"/>
      <c r="I164" s="39"/>
      <c r="K164" s="39"/>
      <c r="L164" s="39"/>
      <c r="M164" s="39"/>
      <c r="N164" s="39"/>
      <c r="O164" s="39"/>
      <c r="P164" s="39"/>
      <c r="Q164" s="39"/>
      <c r="R164" s="39"/>
      <c r="S164" s="39"/>
      <c r="T164" s="39"/>
      <c r="U164" s="39"/>
      <c r="V164" s="39"/>
      <c r="W164" s="39"/>
      <c r="X164" s="39"/>
      <c r="Y164" s="39"/>
      <c r="Z164" s="39"/>
    </row>
    <row r="165" spans="1:26" ht="12.75" customHeight="1" x14ac:dyDescent="0.2">
      <c r="A165" s="39"/>
      <c r="B165" s="39"/>
      <c r="C165" s="39"/>
      <c r="D165" s="39"/>
      <c r="E165" s="39"/>
      <c r="F165" s="39"/>
      <c r="G165" s="39"/>
      <c r="H165" s="39"/>
      <c r="I165" s="39"/>
      <c r="K165" s="39"/>
      <c r="L165" s="39"/>
      <c r="M165" s="39"/>
      <c r="N165" s="39"/>
      <c r="O165" s="39"/>
      <c r="P165" s="39"/>
      <c r="Q165" s="39"/>
      <c r="R165" s="39"/>
      <c r="S165" s="39"/>
      <c r="T165" s="39"/>
      <c r="U165" s="39"/>
      <c r="V165" s="39"/>
      <c r="W165" s="39"/>
      <c r="X165" s="39"/>
      <c r="Y165" s="39"/>
      <c r="Z165" s="39"/>
    </row>
    <row r="166" spans="1:26" ht="12.75" customHeight="1" x14ac:dyDescent="0.2">
      <c r="A166" s="39"/>
      <c r="B166" s="39"/>
      <c r="C166" s="39"/>
      <c r="D166" s="39"/>
      <c r="E166" s="39"/>
      <c r="F166" s="39"/>
      <c r="G166" s="39"/>
      <c r="H166" s="39"/>
      <c r="I166" s="39"/>
      <c r="K166" s="39"/>
      <c r="L166" s="39"/>
      <c r="M166" s="39"/>
      <c r="N166" s="39"/>
      <c r="O166" s="39"/>
      <c r="P166" s="39"/>
      <c r="Q166" s="39"/>
      <c r="R166" s="39"/>
      <c r="S166" s="39"/>
      <c r="T166" s="39"/>
      <c r="U166" s="39"/>
      <c r="V166" s="39"/>
      <c r="W166" s="39"/>
      <c r="X166" s="39"/>
      <c r="Y166" s="39"/>
      <c r="Z166" s="39"/>
    </row>
    <row r="167" spans="1:26" ht="12.75" customHeight="1" x14ac:dyDescent="0.2">
      <c r="A167" s="39"/>
      <c r="B167" s="39"/>
      <c r="C167" s="39"/>
      <c r="D167" s="39"/>
      <c r="E167" s="39"/>
      <c r="F167" s="39"/>
      <c r="G167" s="39"/>
      <c r="H167" s="39"/>
      <c r="I167" s="39"/>
      <c r="K167" s="39"/>
      <c r="L167" s="39"/>
      <c r="M167" s="39"/>
      <c r="N167" s="39"/>
      <c r="O167" s="39"/>
      <c r="P167" s="39"/>
      <c r="Q167" s="39"/>
      <c r="R167" s="39"/>
      <c r="S167" s="39"/>
      <c r="T167" s="39"/>
      <c r="U167" s="39"/>
      <c r="V167" s="39"/>
      <c r="W167" s="39"/>
      <c r="X167" s="39"/>
      <c r="Y167" s="39"/>
      <c r="Z167" s="39"/>
    </row>
    <row r="168" spans="1:26" ht="12.75" customHeight="1" x14ac:dyDescent="0.2">
      <c r="A168" s="39"/>
      <c r="B168" s="39"/>
      <c r="C168" s="39"/>
      <c r="D168" s="39"/>
      <c r="E168" s="39"/>
      <c r="F168" s="39"/>
      <c r="G168" s="39"/>
      <c r="H168" s="39"/>
      <c r="I168" s="39"/>
      <c r="K168" s="39"/>
      <c r="L168" s="39"/>
      <c r="M168" s="39"/>
      <c r="N168" s="39"/>
      <c r="O168" s="39"/>
      <c r="P168" s="39"/>
      <c r="Q168" s="39"/>
      <c r="R168" s="39"/>
      <c r="S168" s="39"/>
      <c r="T168" s="39"/>
      <c r="U168" s="39"/>
      <c r="V168" s="39"/>
      <c r="W168" s="39"/>
      <c r="X168" s="39"/>
      <c r="Y168" s="39"/>
      <c r="Z168" s="39"/>
    </row>
    <row r="169" spans="1:26" ht="12.75" customHeight="1" x14ac:dyDescent="0.2">
      <c r="A169" s="39"/>
      <c r="B169" s="39"/>
      <c r="C169" s="39"/>
      <c r="D169" s="39"/>
      <c r="E169" s="39"/>
      <c r="F169" s="39"/>
      <c r="G169" s="39"/>
      <c r="H169" s="39"/>
      <c r="I169" s="39"/>
      <c r="K169" s="39"/>
      <c r="L169" s="39"/>
      <c r="M169" s="39"/>
      <c r="N169" s="39"/>
      <c r="O169" s="39"/>
      <c r="P169" s="39"/>
      <c r="Q169" s="39"/>
      <c r="R169" s="39"/>
      <c r="S169" s="39"/>
      <c r="T169" s="39"/>
      <c r="U169" s="39"/>
      <c r="V169" s="39"/>
      <c r="W169" s="39"/>
      <c r="X169" s="39"/>
      <c r="Y169" s="39"/>
      <c r="Z169" s="39"/>
    </row>
    <row r="170" spans="1:26" ht="12.75" customHeight="1" x14ac:dyDescent="0.2">
      <c r="A170" s="39"/>
      <c r="B170" s="39"/>
      <c r="C170" s="39"/>
      <c r="D170" s="39"/>
      <c r="E170" s="39"/>
      <c r="F170" s="39"/>
      <c r="G170" s="39"/>
      <c r="H170" s="39"/>
      <c r="I170" s="39"/>
      <c r="K170" s="39"/>
      <c r="L170" s="39"/>
      <c r="M170" s="39"/>
      <c r="N170" s="39"/>
      <c r="O170" s="39"/>
      <c r="P170" s="39"/>
      <c r="Q170" s="39"/>
      <c r="R170" s="39"/>
      <c r="S170" s="39"/>
      <c r="T170" s="39"/>
      <c r="U170" s="39"/>
      <c r="V170" s="39"/>
      <c r="W170" s="39"/>
      <c r="X170" s="39"/>
      <c r="Y170" s="39"/>
      <c r="Z170" s="39"/>
    </row>
    <row r="171" spans="1:26" ht="12.75" customHeight="1" x14ac:dyDescent="0.2">
      <c r="A171" s="39"/>
      <c r="B171" s="39"/>
      <c r="C171" s="39"/>
      <c r="D171" s="39"/>
      <c r="E171" s="39"/>
      <c r="F171" s="39"/>
      <c r="G171" s="39"/>
      <c r="H171" s="39"/>
      <c r="I171" s="39"/>
      <c r="K171" s="39"/>
      <c r="L171" s="39"/>
      <c r="M171" s="39"/>
      <c r="N171" s="39"/>
      <c r="O171" s="39"/>
      <c r="P171" s="39"/>
      <c r="Q171" s="39"/>
      <c r="R171" s="39"/>
      <c r="S171" s="39"/>
      <c r="T171" s="39"/>
      <c r="U171" s="39"/>
      <c r="V171" s="39"/>
      <c r="W171" s="39"/>
      <c r="X171" s="39"/>
      <c r="Y171" s="39"/>
      <c r="Z171" s="39"/>
    </row>
    <row r="172" spans="1:26" ht="12.75" customHeight="1" x14ac:dyDescent="0.2">
      <c r="A172" s="39"/>
      <c r="B172" s="39"/>
      <c r="C172" s="39"/>
      <c r="D172" s="39"/>
      <c r="E172" s="39"/>
      <c r="F172" s="39"/>
      <c r="G172" s="39"/>
      <c r="H172" s="39"/>
      <c r="I172" s="39"/>
      <c r="K172" s="39"/>
      <c r="L172" s="39"/>
      <c r="M172" s="39"/>
      <c r="N172" s="39"/>
      <c r="O172" s="39"/>
      <c r="P172" s="39"/>
      <c r="Q172" s="39"/>
      <c r="R172" s="39"/>
      <c r="S172" s="39"/>
      <c r="T172" s="39"/>
      <c r="U172" s="39"/>
      <c r="V172" s="39"/>
      <c r="W172" s="39"/>
      <c r="X172" s="39"/>
      <c r="Y172" s="39"/>
      <c r="Z172" s="39"/>
    </row>
    <row r="173" spans="1:26" ht="12.75" customHeight="1" x14ac:dyDescent="0.2">
      <c r="A173" s="39"/>
      <c r="B173" s="39"/>
      <c r="C173" s="39"/>
      <c r="D173" s="39"/>
      <c r="E173" s="39"/>
      <c r="F173" s="39"/>
      <c r="G173" s="39"/>
      <c r="H173" s="39"/>
      <c r="I173" s="39"/>
      <c r="K173" s="39"/>
      <c r="L173" s="39"/>
      <c r="M173" s="39"/>
      <c r="N173" s="39"/>
      <c r="O173" s="39"/>
      <c r="P173" s="39"/>
      <c r="Q173" s="39"/>
      <c r="R173" s="39"/>
      <c r="S173" s="39"/>
      <c r="T173" s="39"/>
      <c r="U173" s="39"/>
      <c r="V173" s="39"/>
      <c r="W173" s="39"/>
      <c r="X173" s="39"/>
      <c r="Y173" s="39"/>
      <c r="Z173" s="39"/>
    </row>
    <row r="174" spans="1:26" ht="12.75" customHeight="1" x14ac:dyDescent="0.2">
      <c r="A174" s="39"/>
      <c r="B174" s="39"/>
      <c r="C174" s="39"/>
      <c r="D174" s="39"/>
      <c r="E174" s="39"/>
      <c r="F174" s="39"/>
      <c r="G174" s="39"/>
      <c r="H174" s="39"/>
      <c r="I174" s="39"/>
      <c r="K174" s="39"/>
      <c r="L174" s="39"/>
      <c r="M174" s="39"/>
      <c r="N174" s="39"/>
      <c r="O174" s="39"/>
      <c r="P174" s="39"/>
      <c r="Q174" s="39"/>
      <c r="R174" s="39"/>
      <c r="S174" s="39"/>
      <c r="T174" s="39"/>
      <c r="U174" s="39"/>
      <c r="V174" s="39"/>
      <c r="W174" s="39"/>
      <c r="X174" s="39"/>
      <c r="Y174" s="39"/>
      <c r="Z174" s="39"/>
    </row>
    <row r="175" spans="1:26" ht="12.75" customHeight="1" x14ac:dyDescent="0.2">
      <c r="A175" s="39"/>
      <c r="B175" s="39"/>
      <c r="C175" s="39"/>
      <c r="D175" s="39"/>
      <c r="E175" s="39"/>
      <c r="F175" s="39"/>
      <c r="G175" s="39"/>
      <c r="H175" s="39"/>
      <c r="I175" s="39"/>
      <c r="K175" s="39"/>
      <c r="L175" s="39"/>
      <c r="M175" s="39"/>
      <c r="N175" s="39"/>
      <c r="O175" s="39"/>
      <c r="P175" s="39"/>
      <c r="Q175" s="39"/>
      <c r="R175" s="39"/>
      <c r="S175" s="39"/>
      <c r="T175" s="39"/>
      <c r="U175" s="39"/>
      <c r="V175" s="39"/>
      <c r="W175" s="39"/>
      <c r="X175" s="39"/>
      <c r="Y175" s="39"/>
      <c r="Z175" s="39"/>
    </row>
    <row r="176" spans="1:26" ht="12.75" customHeight="1" x14ac:dyDescent="0.2">
      <c r="A176" s="39"/>
      <c r="B176" s="39"/>
      <c r="C176" s="39"/>
      <c r="D176" s="39"/>
      <c r="E176" s="39"/>
      <c r="F176" s="39"/>
      <c r="G176" s="39"/>
      <c r="H176" s="39"/>
      <c r="I176" s="39"/>
      <c r="K176" s="39"/>
      <c r="L176" s="39"/>
      <c r="M176" s="39"/>
      <c r="N176" s="39"/>
      <c r="O176" s="39"/>
      <c r="P176" s="39"/>
      <c r="Q176" s="39"/>
      <c r="R176" s="39"/>
      <c r="S176" s="39"/>
      <c r="T176" s="39"/>
      <c r="U176" s="39"/>
      <c r="V176" s="39"/>
      <c r="W176" s="39"/>
      <c r="X176" s="39"/>
      <c r="Y176" s="39"/>
      <c r="Z176" s="39"/>
    </row>
    <row r="177" spans="1:26" ht="12.75" customHeight="1" x14ac:dyDescent="0.2">
      <c r="A177" s="39"/>
      <c r="B177" s="39"/>
      <c r="C177" s="39"/>
      <c r="D177" s="39"/>
      <c r="E177" s="39"/>
      <c r="F177" s="39"/>
      <c r="G177" s="39"/>
      <c r="H177" s="39"/>
      <c r="I177" s="39"/>
      <c r="K177" s="39"/>
      <c r="L177" s="39"/>
      <c r="M177" s="39"/>
      <c r="N177" s="39"/>
      <c r="O177" s="39"/>
      <c r="P177" s="39"/>
      <c r="Q177" s="39"/>
      <c r="R177" s="39"/>
      <c r="S177" s="39"/>
      <c r="T177" s="39"/>
      <c r="U177" s="39"/>
      <c r="V177" s="39"/>
      <c r="W177" s="39"/>
      <c r="X177" s="39"/>
      <c r="Y177" s="39"/>
      <c r="Z177" s="39"/>
    </row>
    <row r="178" spans="1:26" ht="12.75" customHeight="1" x14ac:dyDescent="0.2">
      <c r="A178" s="39"/>
      <c r="B178" s="39"/>
      <c r="C178" s="39"/>
      <c r="D178" s="39"/>
      <c r="E178" s="39"/>
      <c r="F178" s="39"/>
      <c r="G178" s="39"/>
      <c r="H178" s="39"/>
      <c r="I178" s="39"/>
      <c r="K178" s="39"/>
      <c r="L178" s="39"/>
      <c r="M178" s="39"/>
      <c r="N178" s="39"/>
      <c r="O178" s="39"/>
      <c r="P178" s="39"/>
      <c r="Q178" s="39"/>
      <c r="R178" s="39"/>
      <c r="S178" s="39"/>
      <c r="T178" s="39"/>
      <c r="U178" s="39"/>
      <c r="V178" s="39"/>
      <c r="W178" s="39"/>
      <c r="X178" s="39"/>
      <c r="Y178" s="39"/>
      <c r="Z178" s="39"/>
    </row>
    <row r="179" spans="1:26" ht="12.75" customHeight="1" x14ac:dyDescent="0.2">
      <c r="A179" s="39"/>
      <c r="B179" s="39"/>
      <c r="C179" s="39"/>
      <c r="D179" s="39"/>
      <c r="E179" s="39"/>
      <c r="F179" s="39"/>
      <c r="G179" s="39"/>
      <c r="H179" s="39"/>
      <c r="I179" s="39"/>
      <c r="K179" s="39"/>
      <c r="L179" s="39"/>
      <c r="M179" s="39"/>
      <c r="N179" s="39"/>
      <c r="O179" s="39"/>
      <c r="P179" s="39"/>
      <c r="Q179" s="39"/>
      <c r="R179" s="39"/>
      <c r="S179" s="39"/>
      <c r="T179" s="39"/>
      <c r="U179" s="39"/>
      <c r="V179" s="39"/>
      <c r="W179" s="39"/>
      <c r="X179" s="39"/>
      <c r="Y179" s="39"/>
      <c r="Z179" s="39"/>
    </row>
    <row r="180" spans="1:26" ht="12.75" customHeight="1" x14ac:dyDescent="0.2">
      <c r="A180" s="39"/>
      <c r="B180" s="39"/>
      <c r="C180" s="39"/>
      <c r="D180" s="39"/>
      <c r="E180" s="39"/>
      <c r="F180" s="39"/>
      <c r="G180" s="39"/>
      <c r="H180" s="39"/>
      <c r="I180" s="39"/>
      <c r="K180" s="39"/>
      <c r="L180" s="39"/>
      <c r="M180" s="39"/>
      <c r="N180" s="39"/>
      <c r="O180" s="39"/>
      <c r="P180" s="39"/>
      <c r="Q180" s="39"/>
      <c r="R180" s="39"/>
      <c r="S180" s="39"/>
      <c r="T180" s="39"/>
      <c r="U180" s="39"/>
      <c r="V180" s="39"/>
      <c r="W180" s="39"/>
      <c r="X180" s="39"/>
      <c r="Y180" s="39"/>
      <c r="Z180" s="39"/>
    </row>
    <row r="181" spans="1:26" ht="12.75" customHeight="1" x14ac:dyDescent="0.2">
      <c r="A181" s="39"/>
      <c r="B181" s="39"/>
      <c r="C181" s="39"/>
      <c r="D181" s="39"/>
      <c r="E181" s="39"/>
      <c r="F181" s="39"/>
      <c r="G181" s="39"/>
      <c r="H181" s="39"/>
      <c r="I181" s="39"/>
      <c r="K181" s="39"/>
      <c r="L181" s="39"/>
      <c r="M181" s="39"/>
      <c r="N181" s="39"/>
      <c r="O181" s="39"/>
      <c r="P181" s="39"/>
      <c r="Q181" s="39"/>
      <c r="R181" s="39"/>
      <c r="S181" s="39"/>
      <c r="T181" s="39"/>
      <c r="U181" s="39"/>
      <c r="V181" s="39"/>
      <c r="W181" s="39"/>
      <c r="X181" s="39"/>
      <c r="Y181" s="39"/>
      <c r="Z181" s="39"/>
    </row>
    <row r="182" spans="1:26" ht="12.75" customHeight="1" x14ac:dyDescent="0.2">
      <c r="A182" s="39"/>
      <c r="B182" s="39"/>
      <c r="C182" s="39"/>
      <c r="D182" s="39"/>
      <c r="E182" s="39"/>
      <c r="F182" s="39"/>
      <c r="G182" s="39"/>
      <c r="H182" s="39"/>
      <c r="I182" s="39"/>
      <c r="K182" s="39"/>
      <c r="L182" s="39"/>
      <c r="M182" s="39"/>
      <c r="N182" s="39"/>
      <c r="O182" s="39"/>
      <c r="P182" s="39"/>
      <c r="Q182" s="39"/>
      <c r="R182" s="39"/>
      <c r="S182" s="39"/>
      <c r="T182" s="39"/>
      <c r="U182" s="39"/>
      <c r="V182" s="39"/>
      <c r="W182" s="39"/>
      <c r="X182" s="39"/>
      <c r="Y182" s="39"/>
      <c r="Z182" s="39"/>
    </row>
    <row r="183" spans="1:26" ht="12.75" customHeight="1" x14ac:dyDescent="0.2">
      <c r="A183" s="39"/>
      <c r="B183" s="39"/>
      <c r="C183" s="39"/>
      <c r="D183" s="39"/>
      <c r="E183" s="39"/>
      <c r="F183" s="39"/>
      <c r="G183" s="39"/>
      <c r="H183" s="39"/>
      <c r="I183" s="39"/>
      <c r="K183" s="39"/>
      <c r="L183" s="39"/>
      <c r="M183" s="39"/>
      <c r="N183" s="39"/>
      <c r="O183" s="39"/>
      <c r="P183" s="39"/>
      <c r="Q183" s="39"/>
      <c r="R183" s="39"/>
      <c r="S183" s="39"/>
      <c r="T183" s="39"/>
      <c r="U183" s="39"/>
      <c r="V183" s="39"/>
      <c r="W183" s="39"/>
      <c r="X183" s="39"/>
      <c r="Y183" s="39"/>
      <c r="Z183" s="39"/>
    </row>
    <row r="184" spans="1:26" ht="12.75" customHeight="1" x14ac:dyDescent="0.2">
      <c r="A184" s="39"/>
      <c r="B184" s="39"/>
      <c r="C184" s="39"/>
      <c r="D184" s="39"/>
      <c r="E184" s="39"/>
      <c r="F184" s="39"/>
      <c r="G184" s="39"/>
      <c r="H184" s="39"/>
      <c r="I184" s="39"/>
      <c r="K184" s="39"/>
      <c r="L184" s="39"/>
      <c r="M184" s="39"/>
      <c r="N184" s="39"/>
      <c r="O184" s="39"/>
      <c r="P184" s="39"/>
      <c r="Q184" s="39"/>
      <c r="R184" s="39"/>
      <c r="S184" s="39"/>
      <c r="T184" s="39"/>
      <c r="U184" s="39"/>
      <c r="V184" s="39"/>
      <c r="W184" s="39"/>
      <c r="X184" s="39"/>
      <c r="Y184" s="39"/>
      <c r="Z184" s="39"/>
    </row>
    <row r="185" spans="1:26" ht="12.75" customHeight="1" x14ac:dyDescent="0.2">
      <c r="A185" s="39"/>
      <c r="B185" s="39"/>
      <c r="C185" s="39"/>
      <c r="D185" s="39"/>
      <c r="E185" s="39"/>
      <c r="F185" s="39"/>
      <c r="G185" s="39"/>
      <c r="H185" s="39"/>
      <c r="I185" s="39"/>
      <c r="K185" s="39"/>
      <c r="L185" s="39"/>
      <c r="M185" s="39"/>
      <c r="N185" s="39"/>
      <c r="O185" s="39"/>
      <c r="P185" s="39"/>
      <c r="Q185" s="39"/>
      <c r="R185" s="39"/>
      <c r="S185" s="39"/>
      <c r="T185" s="39"/>
      <c r="U185" s="39"/>
      <c r="V185" s="39"/>
      <c r="W185" s="39"/>
      <c r="X185" s="39"/>
      <c r="Y185" s="39"/>
      <c r="Z185" s="39"/>
    </row>
    <row r="186" spans="1:26" ht="12.75" customHeight="1" x14ac:dyDescent="0.2">
      <c r="A186" s="39"/>
      <c r="B186" s="39"/>
      <c r="C186" s="39"/>
      <c r="D186" s="39"/>
      <c r="E186" s="39"/>
      <c r="F186" s="39"/>
      <c r="G186" s="39"/>
      <c r="H186" s="39"/>
      <c r="I186" s="39"/>
      <c r="K186" s="39"/>
      <c r="L186" s="39"/>
      <c r="M186" s="39"/>
      <c r="N186" s="39"/>
      <c r="O186" s="39"/>
      <c r="P186" s="39"/>
      <c r="Q186" s="39"/>
      <c r="R186" s="39"/>
      <c r="S186" s="39"/>
      <c r="T186" s="39"/>
      <c r="U186" s="39"/>
      <c r="V186" s="39"/>
      <c r="W186" s="39"/>
      <c r="X186" s="39"/>
      <c r="Y186" s="39"/>
      <c r="Z186" s="39"/>
    </row>
    <row r="187" spans="1:26" ht="12.75" customHeight="1" x14ac:dyDescent="0.2">
      <c r="A187" s="39"/>
      <c r="B187" s="39"/>
      <c r="C187" s="39"/>
      <c r="D187" s="39"/>
      <c r="E187" s="39"/>
      <c r="F187" s="39"/>
      <c r="G187" s="39"/>
      <c r="H187" s="39"/>
      <c r="I187" s="39"/>
      <c r="K187" s="39"/>
      <c r="L187" s="39"/>
      <c r="M187" s="39"/>
      <c r="N187" s="39"/>
      <c r="O187" s="39"/>
      <c r="P187" s="39"/>
      <c r="Q187" s="39"/>
      <c r="R187" s="39"/>
      <c r="S187" s="39"/>
      <c r="T187" s="39"/>
      <c r="U187" s="39"/>
      <c r="V187" s="39"/>
      <c r="W187" s="39"/>
      <c r="X187" s="39"/>
      <c r="Y187" s="39"/>
      <c r="Z187" s="39"/>
    </row>
    <row r="188" spans="1:26" ht="12.75" customHeight="1" x14ac:dyDescent="0.2">
      <c r="A188" s="39"/>
      <c r="B188" s="39"/>
      <c r="C188" s="39"/>
      <c r="D188" s="39"/>
      <c r="E188" s="39"/>
      <c r="F188" s="39"/>
      <c r="G188" s="39"/>
      <c r="H188" s="39"/>
      <c r="I188" s="39"/>
      <c r="K188" s="39"/>
      <c r="L188" s="39"/>
      <c r="M188" s="39"/>
      <c r="N188" s="39"/>
      <c r="O188" s="39"/>
      <c r="P188" s="39"/>
      <c r="Q188" s="39"/>
      <c r="R188" s="39"/>
      <c r="S188" s="39"/>
      <c r="T188" s="39"/>
      <c r="U188" s="39"/>
      <c r="V188" s="39"/>
      <c r="W188" s="39"/>
      <c r="X188" s="39"/>
      <c r="Y188" s="39"/>
      <c r="Z188" s="39"/>
    </row>
    <row r="189" spans="1:26" ht="12.75" customHeight="1" x14ac:dyDescent="0.2">
      <c r="A189" s="39"/>
      <c r="B189" s="39"/>
      <c r="C189" s="39"/>
      <c r="D189" s="39"/>
      <c r="E189" s="39"/>
      <c r="F189" s="39"/>
      <c r="G189" s="39"/>
      <c r="H189" s="39"/>
      <c r="I189" s="39"/>
      <c r="K189" s="39"/>
      <c r="L189" s="39"/>
      <c r="M189" s="39"/>
      <c r="N189" s="39"/>
      <c r="O189" s="39"/>
      <c r="P189" s="39"/>
      <c r="Q189" s="39"/>
      <c r="R189" s="39"/>
      <c r="S189" s="39"/>
      <c r="T189" s="39"/>
      <c r="U189" s="39"/>
      <c r="V189" s="39"/>
      <c r="W189" s="39"/>
      <c r="X189" s="39"/>
      <c r="Y189" s="39"/>
      <c r="Z189" s="39"/>
    </row>
    <row r="190" spans="1:26" ht="12.75" customHeight="1" x14ac:dyDescent="0.2">
      <c r="A190" s="39"/>
      <c r="B190" s="39"/>
      <c r="C190" s="39"/>
      <c r="D190" s="39"/>
      <c r="E190" s="39"/>
      <c r="F190" s="39"/>
      <c r="G190" s="39"/>
      <c r="H190" s="39"/>
      <c r="I190" s="39"/>
      <c r="K190" s="39"/>
      <c r="L190" s="39"/>
      <c r="M190" s="39"/>
      <c r="N190" s="39"/>
      <c r="O190" s="39"/>
      <c r="P190" s="39"/>
      <c r="Q190" s="39"/>
      <c r="R190" s="39"/>
      <c r="S190" s="39"/>
      <c r="T190" s="39"/>
      <c r="U190" s="39"/>
      <c r="V190" s="39"/>
      <c r="W190" s="39"/>
      <c r="X190" s="39"/>
      <c r="Y190" s="39"/>
      <c r="Z190" s="39"/>
    </row>
    <row r="191" spans="1:26" ht="12.75" customHeight="1" x14ac:dyDescent="0.2">
      <c r="A191" s="39"/>
      <c r="B191" s="39"/>
      <c r="C191" s="39"/>
      <c r="D191" s="39"/>
      <c r="E191" s="39"/>
      <c r="F191" s="39"/>
      <c r="G191" s="39"/>
      <c r="H191" s="39"/>
      <c r="I191" s="39"/>
      <c r="K191" s="39"/>
      <c r="L191" s="39"/>
      <c r="M191" s="39"/>
      <c r="N191" s="39"/>
      <c r="O191" s="39"/>
      <c r="P191" s="39"/>
      <c r="Q191" s="39"/>
      <c r="R191" s="39"/>
      <c r="S191" s="39"/>
      <c r="T191" s="39"/>
      <c r="U191" s="39"/>
      <c r="V191" s="39"/>
      <c r="W191" s="39"/>
      <c r="X191" s="39"/>
      <c r="Y191" s="39"/>
      <c r="Z191" s="39"/>
    </row>
    <row r="192" spans="1:26" ht="12.75" customHeight="1" x14ac:dyDescent="0.2">
      <c r="A192" s="39"/>
      <c r="B192" s="39"/>
      <c r="C192" s="39"/>
      <c r="D192" s="39"/>
      <c r="E192" s="39"/>
      <c r="F192" s="39"/>
      <c r="G192" s="39"/>
      <c r="H192" s="39"/>
      <c r="I192" s="39"/>
      <c r="K192" s="39"/>
      <c r="L192" s="39"/>
      <c r="M192" s="39"/>
      <c r="N192" s="39"/>
      <c r="O192" s="39"/>
      <c r="P192" s="39"/>
      <c r="Q192" s="39"/>
      <c r="R192" s="39"/>
      <c r="S192" s="39"/>
      <c r="T192" s="39"/>
      <c r="U192" s="39"/>
      <c r="V192" s="39"/>
      <c r="W192" s="39"/>
      <c r="X192" s="39"/>
      <c r="Y192" s="39"/>
      <c r="Z192" s="39"/>
    </row>
    <row r="193" spans="1:26" ht="12.75" customHeight="1" x14ac:dyDescent="0.2">
      <c r="A193" s="39"/>
      <c r="B193" s="39"/>
      <c r="C193" s="39"/>
      <c r="D193" s="39"/>
      <c r="E193" s="39"/>
      <c r="F193" s="39"/>
      <c r="G193" s="39"/>
      <c r="H193" s="39"/>
      <c r="I193" s="39"/>
      <c r="K193" s="39"/>
      <c r="L193" s="39"/>
      <c r="M193" s="39"/>
      <c r="N193" s="39"/>
      <c r="O193" s="39"/>
      <c r="P193" s="39"/>
      <c r="Q193" s="39"/>
      <c r="R193" s="39"/>
      <c r="S193" s="39"/>
      <c r="T193" s="39"/>
      <c r="U193" s="39"/>
      <c r="V193" s="39"/>
      <c r="W193" s="39"/>
      <c r="X193" s="39"/>
      <c r="Y193" s="39"/>
      <c r="Z193" s="39"/>
    </row>
    <row r="194" spans="1:26" ht="12.75" customHeight="1" x14ac:dyDescent="0.2">
      <c r="A194" s="39"/>
      <c r="B194" s="39"/>
      <c r="C194" s="39"/>
      <c r="D194" s="39"/>
      <c r="E194" s="39"/>
      <c r="F194" s="39"/>
      <c r="G194" s="39"/>
      <c r="H194" s="39"/>
      <c r="I194" s="39"/>
      <c r="K194" s="39"/>
      <c r="L194" s="39"/>
      <c r="M194" s="39"/>
      <c r="N194" s="39"/>
      <c r="O194" s="39"/>
      <c r="P194" s="39"/>
      <c r="Q194" s="39"/>
      <c r="R194" s="39"/>
      <c r="S194" s="39"/>
      <c r="T194" s="39"/>
      <c r="U194" s="39"/>
      <c r="V194" s="39"/>
      <c r="W194" s="39"/>
      <c r="X194" s="39"/>
      <c r="Y194" s="39"/>
      <c r="Z194" s="39"/>
    </row>
    <row r="195" spans="1:26" ht="12.75" customHeight="1" x14ac:dyDescent="0.2">
      <c r="A195" s="39"/>
      <c r="B195" s="39"/>
      <c r="C195" s="39"/>
      <c r="D195" s="39"/>
      <c r="E195" s="39"/>
      <c r="F195" s="39"/>
      <c r="G195" s="39"/>
      <c r="H195" s="39"/>
      <c r="I195" s="39"/>
      <c r="K195" s="39"/>
      <c r="L195" s="39"/>
      <c r="M195" s="39"/>
      <c r="N195" s="39"/>
      <c r="O195" s="39"/>
      <c r="P195" s="39"/>
      <c r="Q195" s="39"/>
      <c r="R195" s="39"/>
      <c r="S195" s="39"/>
      <c r="T195" s="39"/>
      <c r="U195" s="39"/>
      <c r="V195" s="39"/>
      <c r="W195" s="39"/>
      <c r="X195" s="39"/>
      <c r="Y195" s="39"/>
      <c r="Z195" s="39"/>
    </row>
    <row r="196" spans="1:26" ht="12.75" customHeight="1" x14ac:dyDescent="0.2">
      <c r="A196" s="39"/>
      <c r="B196" s="39"/>
      <c r="C196" s="39"/>
      <c r="D196" s="39"/>
      <c r="E196" s="39"/>
      <c r="F196" s="39"/>
      <c r="G196" s="39"/>
      <c r="H196" s="39"/>
      <c r="I196" s="39"/>
      <c r="K196" s="39"/>
      <c r="L196" s="39"/>
      <c r="M196" s="39"/>
      <c r="N196" s="39"/>
      <c r="O196" s="39"/>
      <c r="P196" s="39"/>
      <c r="Q196" s="39"/>
      <c r="R196" s="39"/>
      <c r="S196" s="39"/>
      <c r="T196" s="39"/>
      <c r="U196" s="39"/>
      <c r="V196" s="39"/>
      <c r="W196" s="39"/>
      <c r="X196" s="39"/>
      <c r="Y196" s="39"/>
      <c r="Z196" s="39"/>
    </row>
    <row r="197" spans="1:26" ht="12.75" customHeight="1" x14ac:dyDescent="0.2">
      <c r="A197" s="39"/>
      <c r="B197" s="39"/>
      <c r="C197" s="39"/>
      <c r="D197" s="39"/>
      <c r="E197" s="39"/>
      <c r="F197" s="39"/>
      <c r="G197" s="39"/>
      <c r="H197" s="39"/>
      <c r="I197" s="39"/>
      <c r="K197" s="39"/>
      <c r="L197" s="39"/>
      <c r="M197" s="39"/>
      <c r="N197" s="39"/>
      <c r="O197" s="39"/>
      <c r="P197" s="39"/>
      <c r="Q197" s="39"/>
      <c r="R197" s="39"/>
      <c r="S197" s="39"/>
      <c r="T197" s="39"/>
      <c r="U197" s="39"/>
      <c r="V197" s="39"/>
      <c r="W197" s="39"/>
      <c r="X197" s="39"/>
      <c r="Y197" s="39"/>
      <c r="Z197" s="39"/>
    </row>
    <row r="198" spans="1:26" ht="12.75" customHeight="1" x14ac:dyDescent="0.2">
      <c r="A198" s="39"/>
      <c r="B198" s="39"/>
      <c r="C198" s="39"/>
      <c r="D198" s="39"/>
      <c r="E198" s="39"/>
      <c r="F198" s="39"/>
      <c r="G198" s="39"/>
      <c r="H198" s="39"/>
      <c r="I198" s="39"/>
      <c r="K198" s="39"/>
      <c r="L198" s="39"/>
      <c r="M198" s="39"/>
      <c r="N198" s="39"/>
      <c r="O198" s="39"/>
      <c r="P198" s="39"/>
      <c r="Q198" s="39"/>
      <c r="R198" s="39"/>
      <c r="S198" s="39"/>
      <c r="T198" s="39"/>
      <c r="U198" s="39"/>
      <c r="V198" s="39"/>
      <c r="W198" s="39"/>
      <c r="X198" s="39"/>
      <c r="Y198" s="39"/>
      <c r="Z198" s="39"/>
    </row>
    <row r="199" spans="1:26" ht="12.75" customHeight="1" x14ac:dyDescent="0.2">
      <c r="A199" s="39"/>
      <c r="B199" s="39"/>
      <c r="C199" s="39"/>
      <c r="D199" s="39"/>
      <c r="E199" s="39"/>
      <c r="F199" s="39"/>
      <c r="G199" s="39"/>
      <c r="H199" s="39"/>
      <c r="I199" s="39"/>
      <c r="K199" s="39"/>
      <c r="L199" s="39"/>
      <c r="M199" s="39"/>
      <c r="N199" s="39"/>
      <c r="O199" s="39"/>
      <c r="P199" s="39"/>
      <c r="Q199" s="39"/>
      <c r="R199" s="39"/>
      <c r="S199" s="39"/>
      <c r="T199" s="39"/>
      <c r="U199" s="39"/>
      <c r="V199" s="39"/>
      <c r="W199" s="39"/>
      <c r="X199" s="39"/>
      <c r="Y199" s="39"/>
      <c r="Z199" s="39"/>
    </row>
    <row r="200" spans="1:26" ht="12.75" customHeight="1" x14ac:dyDescent="0.2">
      <c r="A200" s="39"/>
      <c r="B200" s="39"/>
      <c r="C200" s="39"/>
      <c r="D200" s="39"/>
      <c r="E200" s="39"/>
      <c r="F200" s="39"/>
      <c r="G200" s="39"/>
      <c r="H200" s="39"/>
      <c r="I200" s="39"/>
      <c r="K200" s="39"/>
      <c r="L200" s="39"/>
      <c r="M200" s="39"/>
      <c r="N200" s="39"/>
      <c r="O200" s="39"/>
      <c r="P200" s="39"/>
      <c r="Q200" s="39"/>
      <c r="R200" s="39"/>
      <c r="S200" s="39"/>
      <c r="T200" s="39"/>
      <c r="U200" s="39"/>
      <c r="V200" s="39"/>
      <c r="W200" s="39"/>
      <c r="X200" s="39"/>
      <c r="Y200" s="39"/>
      <c r="Z200" s="39"/>
    </row>
    <row r="201" spans="1:26" ht="12.75" customHeight="1" x14ac:dyDescent="0.2">
      <c r="A201" s="39"/>
      <c r="B201" s="39"/>
      <c r="C201" s="39"/>
      <c r="D201" s="39"/>
      <c r="E201" s="39"/>
      <c r="F201" s="39"/>
      <c r="G201" s="39"/>
      <c r="H201" s="39"/>
      <c r="I201" s="39"/>
      <c r="K201" s="39"/>
      <c r="L201" s="39"/>
      <c r="M201" s="39"/>
      <c r="N201" s="39"/>
      <c r="O201" s="39"/>
      <c r="P201" s="39"/>
      <c r="Q201" s="39"/>
      <c r="R201" s="39"/>
      <c r="S201" s="39"/>
      <c r="T201" s="39"/>
      <c r="U201" s="39"/>
      <c r="V201" s="39"/>
      <c r="W201" s="39"/>
      <c r="X201" s="39"/>
      <c r="Y201" s="39"/>
      <c r="Z201" s="39"/>
    </row>
    <row r="202" spans="1:26" ht="12.75" customHeight="1" x14ac:dyDescent="0.2">
      <c r="A202" s="39"/>
      <c r="B202" s="39"/>
      <c r="C202" s="39"/>
      <c r="D202" s="39"/>
      <c r="E202" s="39"/>
      <c r="F202" s="39"/>
      <c r="G202" s="39"/>
      <c r="H202" s="39"/>
      <c r="I202" s="39"/>
      <c r="K202" s="39"/>
      <c r="L202" s="39"/>
      <c r="M202" s="39"/>
      <c r="N202" s="39"/>
      <c r="O202" s="39"/>
      <c r="P202" s="39"/>
      <c r="Q202" s="39"/>
      <c r="R202" s="39"/>
      <c r="S202" s="39"/>
      <c r="T202" s="39"/>
      <c r="U202" s="39"/>
      <c r="V202" s="39"/>
      <c r="W202" s="39"/>
      <c r="X202" s="39"/>
      <c r="Y202" s="39"/>
      <c r="Z202" s="39"/>
    </row>
    <row r="203" spans="1:26" ht="12.75" customHeight="1" x14ac:dyDescent="0.2">
      <c r="A203" s="39"/>
      <c r="B203" s="39"/>
      <c r="C203" s="39"/>
      <c r="D203" s="39"/>
      <c r="E203" s="39"/>
      <c r="F203" s="39"/>
      <c r="G203" s="39"/>
      <c r="H203" s="39"/>
      <c r="I203" s="39"/>
      <c r="K203" s="39"/>
      <c r="L203" s="39"/>
      <c r="M203" s="39"/>
      <c r="N203" s="39"/>
      <c r="O203" s="39"/>
      <c r="P203" s="39"/>
      <c r="Q203" s="39"/>
      <c r="R203" s="39"/>
      <c r="S203" s="39"/>
      <c r="T203" s="39"/>
      <c r="U203" s="39"/>
      <c r="V203" s="39"/>
      <c r="W203" s="39"/>
      <c r="X203" s="39"/>
      <c r="Y203" s="39"/>
      <c r="Z203" s="39"/>
    </row>
    <row r="204" spans="1:26" ht="12.75" customHeight="1" x14ac:dyDescent="0.2">
      <c r="A204" s="39"/>
      <c r="B204" s="39"/>
      <c r="C204" s="39"/>
      <c r="D204" s="39"/>
      <c r="E204" s="39"/>
      <c r="F204" s="39"/>
      <c r="G204" s="39"/>
      <c r="H204" s="39"/>
      <c r="I204" s="39"/>
      <c r="K204" s="39"/>
      <c r="L204" s="39"/>
      <c r="M204" s="39"/>
      <c r="N204" s="39"/>
      <c r="O204" s="39"/>
      <c r="P204" s="39"/>
      <c r="Q204" s="39"/>
      <c r="R204" s="39"/>
      <c r="S204" s="39"/>
      <c r="T204" s="39"/>
      <c r="U204" s="39"/>
      <c r="V204" s="39"/>
      <c r="W204" s="39"/>
      <c r="X204" s="39"/>
      <c r="Y204" s="39"/>
      <c r="Z204" s="39"/>
    </row>
    <row r="205" spans="1:26" ht="12.75" customHeight="1" x14ac:dyDescent="0.2">
      <c r="A205" s="39"/>
      <c r="B205" s="39"/>
      <c r="C205" s="39"/>
      <c r="D205" s="39"/>
      <c r="E205" s="39"/>
      <c r="F205" s="39"/>
      <c r="G205" s="39"/>
      <c r="H205" s="39"/>
      <c r="I205" s="39"/>
      <c r="K205" s="39"/>
      <c r="L205" s="39"/>
      <c r="M205" s="39"/>
      <c r="N205" s="39"/>
      <c r="O205" s="39"/>
      <c r="P205" s="39"/>
      <c r="Q205" s="39"/>
      <c r="R205" s="39"/>
      <c r="S205" s="39"/>
      <c r="T205" s="39"/>
      <c r="U205" s="39"/>
      <c r="V205" s="39"/>
      <c r="W205" s="39"/>
      <c r="X205" s="39"/>
      <c r="Y205" s="39"/>
      <c r="Z205" s="39"/>
    </row>
    <row r="206" spans="1:26" ht="12.75" customHeight="1" x14ac:dyDescent="0.2">
      <c r="A206" s="39"/>
      <c r="B206" s="39"/>
      <c r="C206" s="39"/>
      <c r="D206" s="39"/>
      <c r="E206" s="39"/>
      <c r="F206" s="39"/>
      <c r="G206" s="39"/>
      <c r="H206" s="39"/>
      <c r="I206" s="39"/>
      <c r="K206" s="39"/>
      <c r="L206" s="39"/>
      <c r="M206" s="39"/>
      <c r="N206" s="39"/>
      <c r="O206" s="39"/>
      <c r="P206" s="39"/>
      <c r="Q206" s="39"/>
      <c r="R206" s="39"/>
      <c r="S206" s="39"/>
      <c r="T206" s="39"/>
      <c r="U206" s="39"/>
      <c r="V206" s="39"/>
      <c r="W206" s="39"/>
      <c r="X206" s="39"/>
      <c r="Y206" s="39"/>
      <c r="Z206" s="39"/>
    </row>
    <row r="207" spans="1:26" ht="12.75" customHeight="1" x14ac:dyDescent="0.2">
      <c r="A207" s="39"/>
      <c r="B207" s="39"/>
      <c r="C207" s="39"/>
      <c r="D207" s="39"/>
      <c r="E207" s="39"/>
      <c r="F207" s="39"/>
      <c r="G207" s="39"/>
      <c r="H207" s="39"/>
      <c r="I207" s="39"/>
      <c r="K207" s="39"/>
      <c r="L207" s="39"/>
      <c r="M207" s="39"/>
      <c r="N207" s="39"/>
      <c r="O207" s="39"/>
      <c r="P207" s="39"/>
      <c r="Q207" s="39"/>
      <c r="R207" s="39"/>
      <c r="S207" s="39"/>
      <c r="T207" s="39"/>
      <c r="U207" s="39"/>
      <c r="V207" s="39"/>
      <c r="W207" s="39"/>
      <c r="X207" s="39"/>
      <c r="Y207" s="39"/>
      <c r="Z207" s="39"/>
    </row>
    <row r="208" spans="1:26" ht="12.75" customHeight="1" x14ac:dyDescent="0.2">
      <c r="A208" s="39"/>
      <c r="B208" s="39"/>
      <c r="C208" s="39"/>
      <c r="D208" s="39"/>
      <c r="E208" s="39"/>
      <c r="F208" s="39"/>
      <c r="G208" s="39"/>
      <c r="H208" s="39"/>
      <c r="I208" s="39"/>
      <c r="K208" s="39"/>
      <c r="L208" s="39"/>
      <c r="M208" s="39"/>
      <c r="N208" s="39"/>
      <c r="O208" s="39"/>
      <c r="P208" s="39"/>
      <c r="Q208" s="39"/>
      <c r="R208" s="39"/>
      <c r="S208" s="39"/>
      <c r="T208" s="39"/>
      <c r="U208" s="39"/>
      <c r="V208" s="39"/>
      <c r="W208" s="39"/>
      <c r="X208" s="39"/>
      <c r="Y208" s="39"/>
      <c r="Z208" s="39"/>
    </row>
    <row r="209" spans="1:26" ht="12.75" customHeight="1" x14ac:dyDescent="0.2">
      <c r="A209" s="39"/>
      <c r="B209" s="39"/>
      <c r="C209" s="39"/>
      <c r="D209" s="39"/>
      <c r="E209" s="39"/>
      <c r="F209" s="39"/>
      <c r="G209" s="39"/>
      <c r="H209" s="39"/>
      <c r="I209" s="39"/>
      <c r="K209" s="39"/>
      <c r="L209" s="39"/>
      <c r="M209" s="39"/>
      <c r="N209" s="39"/>
      <c r="O209" s="39"/>
      <c r="P209" s="39"/>
      <c r="Q209" s="39"/>
      <c r="R209" s="39"/>
      <c r="S209" s="39"/>
      <c r="T209" s="39"/>
      <c r="U209" s="39"/>
      <c r="V209" s="39"/>
      <c r="W209" s="39"/>
      <c r="X209" s="39"/>
      <c r="Y209" s="39"/>
      <c r="Z209" s="39"/>
    </row>
    <row r="210" spans="1:26" ht="12.75" customHeight="1" x14ac:dyDescent="0.2">
      <c r="A210" s="39"/>
      <c r="B210" s="39"/>
      <c r="C210" s="39"/>
      <c r="D210" s="39"/>
      <c r="E210" s="39"/>
      <c r="F210" s="39"/>
      <c r="G210" s="39"/>
      <c r="H210" s="39"/>
      <c r="I210" s="39"/>
      <c r="K210" s="39"/>
      <c r="L210" s="39"/>
      <c r="M210" s="39"/>
      <c r="N210" s="39"/>
      <c r="O210" s="39"/>
      <c r="P210" s="39"/>
      <c r="Q210" s="39"/>
      <c r="R210" s="39"/>
      <c r="S210" s="39"/>
      <c r="T210" s="39"/>
      <c r="U210" s="39"/>
      <c r="V210" s="39"/>
      <c r="W210" s="39"/>
      <c r="X210" s="39"/>
      <c r="Y210" s="39"/>
      <c r="Z210" s="39"/>
    </row>
    <row r="211" spans="1:26" ht="12.75" customHeight="1" x14ac:dyDescent="0.2">
      <c r="A211" s="39"/>
      <c r="B211" s="39"/>
      <c r="C211" s="39"/>
      <c r="D211" s="39"/>
      <c r="E211" s="39"/>
      <c r="F211" s="39"/>
      <c r="G211" s="39"/>
      <c r="H211" s="39"/>
      <c r="I211" s="39"/>
      <c r="K211" s="39"/>
      <c r="L211" s="39"/>
      <c r="M211" s="39"/>
      <c r="N211" s="39"/>
      <c r="O211" s="39"/>
      <c r="P211" s="39"/>
      <c r="Q211" s="39"/>
      <c r="R211" s="39"/>
      <c r="S211" s="39"/>
      <c r="T211" s="39"/>
      <c r="U211" s="39"/>
      <c r="V211" s="39"/>
      <c r="W211" s="39"/>
      <c r="X211" s="39"/>
      <c r="Y211" s="39"/>
      <c r="Z211" s="39"/>
    </row>
    <row r="212" spans="1:26" ht="12.75" customHeight="1" x14ac:dyDescent="0.2">
      <c r="A212" s="39"/>
      <c r="B212" s="39"/>
      <c r="C212" s="39"/>
      <c r="D212" s="39"/>
      <c r="E212" s="39"/>
      <c r="F212" s="39"/>
      <c r="G212" s="39"/>
      <c r="H212" s="39"/>
      <c r="I212" s="39"/>
      <c r="K212" s="39"/>
      <c r="L212" s="39"/>
      <c r="M212" s="39"/>
      <c r="N212" s="39"/>
      <c r="O212" s="39"/>
      <c r="P212" s="39"/>
      <c r="Q212" s="39"/>
      <c r="R212" s="39"/>
      <c r="S212" s="39"/>
      <c r="T212" s="39"/>
      <c r="U212" s="39"/>
      <c r="V212" s="39"/>
      <c r="W212" s="39"/>
      <c r="X212" s="39"/>
      <c r="Y212" s="39"/>
      <c r="Z212" s="39"/>
    </row>
    <row r="213" spans="1:26" ht="12.75" customHeight="1" x14ac:dyDescent="0.2">
      <c r="A213" s="39"/>
      <c r="B213" s="39"/>
      <c r="C213" s="39"/>
      <c r="D213" s="39"/>
      <c r="E213" s="39"/>
      <c r="F213" s="39"/>
      <c r="G213" s="39"/>
      <c r="H213" s="39"/>
      <c r="I213" s="39"/>
      <c r="K213" s="39"/>
      <c r="L213" s="39"/>
      <c r="M213" s="39"/>
      <c r="N213" s="39"/>
      <c r="O213" s="39"/>
      <c r="P213" s="39"/>
      <c r="Q213" s="39"/>
      <c r="R213" s="39"/>
      <c r="S213" s="39"/>
      <c r="T213" s="39"/>
      <c r="U213" s="39"/>
      <c r="V213" s="39"/>
      <c r="W213" s="39"/>
      <c r="X213" s="39"/>
      <c r="Y213" s="39"/>
      <c r="Z213" s="39"/>
    </row>
    <row r="214" spans="1:26" ht="12.75" customHeight="1" x14ac:dyDescent="0.2">
      <c r="A214" s="39"/>
      <c r="B214" s="39"/>
      <c r="C214" s="39"/>
      <c r="D214" s="39"/>
      <c r="E214" s="39"/>
      <c r="F214" s="39"/>
      <c r="G214" s="39"/>
      <c r="H214" s="39"/>
      <c r="I214" s="39"/>
      <c r="K214" s="39"/>
      <c r="L214" s="39"/>
      <c r="M214" s="39"/>
      <c r="N214" s="39"/>
      <c r="O214" s="39"/>
      <c r="P214" s="39"/>
      <c r="Q214" s="39"/>
      <c r="R214" s="39"/>
      <c r="S214" s="39"/>
      <c r="T214" s="39"/>
      <c r="U214" s="39"/>
      <c r="V214" s="39"/>
      <c r="W214" s="39"/>
      <c r="X214" s="39"/>
      <c r="Y214" s="39"/>
      <c r="Z214" s="39"/>
    </row>
    <row r="215" spans="1:26" ht="12.75" customHeight="1" x14ac:dyDescent="0.2">
      <c r="A215" s="39"/>
      <c r="B215" s="39"/>
      <c r="C215" s="39"/>
      <c r="D215" s="39"/>
      <c r="E215" s="39"/>
      <c r="F215" s="39"/>
      <c r="G215" s="39"/>
      <c r="H215" s="39"/>
      <c r="I215" s="39"/>
      <c r="K215" s="39"/>
      <c r="L215" s="39"/>
      <c r="M215" s="39"/>
      <c r="N215" s="39"/>
      <c r="O215" s="39"/>
      <c r="P215" s="39"/>
      <c r="Q215" s="39"/>
      <c r="R215" s="39"/>
      <c r="S215" s="39"/>
      <c r="T215" s="39"/>
      <c r="U215" s="39"/>
      <c r="V215" s="39"/>
      <c r="W215" s="39"/>
      <c r="X215" s="39"/>
      <c r="Y215" s="39"/>
      <c r="Z215" s="39"/>
    </row>
    <row r="216" spans="1:26" ht="12.75" customHeight="1" x14ac:dyDescent="0.2">
      <c r="A216" s="39"/>
      <c r="B216" s="39"/>
      <c r="C216" s="39"/>
      <c r="D216" s="39"/>
      <c r="E216" s="39"/>
      <c r="F216" s="39"/>
      <c r="G216" s="39"/>
      <c r="H216" s="39"/>
      <c r="I216" s="39"/>
      <c r="K216" s="39"/>
      <c r="L216" s="39"/>
      <c r="M216" s="39"/>
      <c r="N216" s="39"/>
      <c r="O216" s="39"/>
      <c r="P216" s="39"/>
      <c r="Q216" s="39"/>
      <c r="R216" s="39"/>
      <c r="S216" s="39"/>
      <c r="T216" s="39"/>
      <c r="U216" s="39"/>
      <c r="V216" s="39"/>
      <c r="W216" s="39"/>
      <c r="X216" s="39"/>
      <c r="Y216" s="39"/>
      <c r="Z216" s="39"/>
    </row>
    <row r="217" spans="1:26" ht="12.75" customHeight="1" x14ac:dyDescent="0.2">
      <c r="A217" s="39"/>
      <c r="B217" s="39"/>
      <c r="C217" s="39"/>
      <c r="D217" s="39"/>
      <c r="E217" s="39"/>
      <c r="F217" s="39"/>
      <c r="G217" s="39"/>
      <c r="H217" s="39"/>
      <c r="I217" s="39"/>
      <c r="K217" s="39"/>
      <c r="L217" s="39"/>
      <c r="M217" s="39"/>
      <c r="N217" s="39"/>
      <c r="O217" s="39"/>
      <c r="P217" s="39"/>
      <c r="Q217" s="39"/>
      <c r="R217" s="39"/>
      <c r="S217" s="39"/>
      <c r="T217" s="39"/>
      <c r="U217" s="39"/>
      <c r="V217" s="39"/>
      <c r="W217" s="39"/>
      <c r="X217" s="39"/>
      <c r="Y217" s="39"/>
      <c r="Z217" s="39"/>
    </row>
    <row r="218" spans="1:26" ht="12.75" customHeight="1" x14ac:dyDescent="0.2">
      <c r="A218" s="39"/>
      <c r="B218" s="39"/>
      <c r="C218" s="39"/>
      <c r="D218" s="39"/>
      <c r="E218" s="39"/>
      <c r="F218" s="39"/>
      <c r="G218" s="39"/>
      <c r="H218" s="39"/>
      <c r="I218" s="39"/>
      <c r="K218" s="39"/>
      <c r="L218" s="39"/>
      <c r="M218" s="39"/>
      <c r="N218" s="39"/>
      <c r="O218" s="39"/>
      <c r="P218" s="39"/>
      <c r="Q218" s="39"/>
      <c r="R218" s="39"/>
      <c r="S218" s="39"/>
      <c r="T218" s="39"/>
      <c r="U218" s="39"/>
      <c r="V218" s="39"/>
      <c r="W218" s="39"/>
      <c r="X218" s="39"/>
      <c r="Y218" s="39"/>
      <c r="Z218" s="39"/>
    </row>
    <row r="219" spans="1:26" ht="12.75" customHeight="1" x14ac:dyDescent="0.2">
      <c r="A219" s="39"/>
      <c r="B219" s="39"/>
      <c r="C219" s="39"/>
      <c r="D219" s="39"/>
      <c r="E219" s="39"/>
      <c r="F219" s="39"/>
      <c r="G219" s="39"/>
      <c r="H219" s="39"/>
      <c r="I219" s="39"/>
      <c r="K219" s="39"/>
      <c r="L219" s="39"/>
      <c r="M219" s="39"/>
      <c r="N219" s="39"/>
      <c r="O219" s="39"/>
      <c r="P219" s="39"/>
      <c r="Q219" s="39"/>
      <c r="R219" s="39"/>
      <c r="S219" s="39"/>
      <c r="T219" s="39"/>
      <c r="U219" s="39"/>
      <c r="V219" s="39"/>
      <c r="W219" s="39"/>
      <c r="X219" s="39"/>
      <c r="Y219" s="39"/>
      <c r="Z219" s="39"/>
    </row>
    <row r="220" spans="1:26" ht="12.75" customHeight="1" x14ac:dyDescent="0.2">
      <c r="A220" s="39"/>
      <c r="B220" s="39"/>
      <c r="C220" s="39"/>
      <c r="D220" s="39"/>
      <c r="E220" s="39"/>
      <c r="F220" s="39"/>
      <c r="G220" s="39"/>
      <c r="H220" s="39"/>
      <c r="I220" s="39"/>
      <c r="K220" s="39"/>
      <c r="L220" s="39"/>
      <c r="M220" s="39"/>
      <c r="N220" s="39"/>
      <c r="O220" s="39"/>
      <c r="P220" s="39"/>
      <c r="Q220" s="39"/>
      <c r="R220" s="39"/>
      <c r="S220" s="39"/>
      <c r="T220" s="39"/>
      <c r="U220" s="39"/>
      <c r="V220" s="39"/>
      <c r="W220" s="39"/>
      <c r="X220" s="39"/>
      <c r="Y220" s="39"/>
      <c r="Z220" s="39"/>
    </row>
    <row r="221" spans="1:26" ht="12.75" customHeight="1" x14ac:dyDescent="0.2">
      <c r="A221" s="39"/>
      <c r="B221" s="39"/>
      <c r="C221" s="39"/>
      <c r="D221" s="39"/>
      <c r="E221" s="39"/>
      <c r="F221" s="39"/>
      <c r="G221" s="39"/>
      <c r="H221" s="39"/>
      <c r="I221" s="39"/>
      <c r="K221" s="39"/>
      <c r="L221" s="39"/>
      <c r="M221" s="39"/>
      <c r="N221" s="39"/>
      <c r="O221" s="39"/>
      <c r="P221" s="39"/>
      <c r="Q221" s="39"/>
      <c r="R221" s="39"/>
      <c r="S221" s="39"/>
      <c r="T221" s="39"/>
      <c r="U221" s="39"/>
      <c r="V221" s="39"/>
      <c r="W221" s="39"/>
      <c r="X221" s="39"/>
      <c r="Y221" s="39"/>
      <c r="Z221" s="39"/>
    </row>
    <row r="222" spans="1:26" ht="12.75" customHeight="1" x14ac:dyDescent="0.2">
      <c r="A222" s="39"/>
      <c r="B222" s="39"/>
      <c r="C222" s="39"/>
      <c r="D222" s="39"/>
      <c r="E222" s="39"/>
      <c r="F222" s="39"/>
      <c r="G222" s="39"/>
      <c r="H222" s="39"/>
      <c r="I222" s="39"/>
      <c r="K222" s="39"/>
      <c r="L222" s="39"/>
      <c r="M222" s="39"/>
      <c r="N222" s="39"/>
      <c r="O222" s="39"/>
      <c r="P222" s="39"/>
      <c r="Q222" s="39"/>
      <c r="R222" s="39"/>
      <c r="S222" s="39"/>
      <c r="T222" s="39"/>
      <c r="U222" s="39"/>
      <c r="V222" s="39"/>
      <c r="W222" s="39"/>
      <c r="X222" s="39"/>
      <c r="Y222" s="39"/>
      <c r="Z222" s="39"/>
    </row>
    <row r="223" spans="1:26" ht="12.75" customHeight="1" x14ac:dyDescent="0.2">
      <c r="A223" s="39"/>
      <c r="B223" s="39"/>
      <c r="C223" s="39"/>
      <c r="D223" s="39"/>
      <c r="E223" s="39"/>
      <c r="F223" s="39"/>
      <c r="G223" s="39"/>
      <c r="H223" s="39"/>
      <c r="I223" s="39"/>
      <c r="K223" s="39"/>
      <c r="L223" s="39"/>
      <c r="M223" s="39"/>
      <c r="N223" s="39"/>
      <c r="O223" s="39"/>
      <c r="P223" s="39"/>
      <c r="Q223" s="39"/>
      <c r="R223" s="39"/>
      <c r="S223" s="39"/>
      <c r="T223" s="39"/>
      <c r="U223" s="39"/>
      <c r="V223" s="39"/>
      <c r="W223" s="39"/>
      <c r="X223" s="39"/>
      <c r="Y223" s="39"/>
      <c r="Z223" s="39"/>
    </row>
    <row r="224" spans="1:26" ht="12.75" customHeight="1" x14ac:dyDescent="0.2">
      <c r="A224" s="39"/>
      <c r="B224" s="39"/>
      <c r="C224" s="39"/>
      <c r="D224" s="39"/>
      <c r="E224" s="39"/>
      <c r="F224" s="39"/>
      <c r="G224" s="39"/>
      <c r="H224" s="39"/>
      <c r="I224" s="39"/>
      <c r="K224" s="39"/>
      <c r="L224" s="39"/>
      <c r="M224" s="39"/>
      <c r="N224" s="39"/>
      <c r="O224" s="39"/>
      <c r="P224" s="39"/>
      <c r="Q224" s="39"/>
      <c r="R224" s="39"/>
      <c r="S224" s="39"/>
      <c r="T224" s="39"/>
      <c r="U224" s="39"/>
      <c r="V224" s="39"/>
      <c r="W224" s="39"/>
      <c r="X224" s="39"/>
      <c r="Y224" s="39"/>
      <c r="Z224" s="39"/>
    </row>
    <row r="225" spans="1:26" ht="12.75" customHeight="1" x14ac:dyDescent="0.2">
      <c r="A225" s="39"/>
      <c r="B225" s="39"/>
      <c r="C225" s="39"/>
      <c r="D225" s="39"/>
      <c r="E225" s="39"/>
      <c r="F225" s="39"/>
      <c r="G225" s="39"/>
      <c r="H225" s="39"/>
      <c r="I225" s="39"/>
      <c r="K225" s="39"/>
      <c r="L225" s="39"/>
      <c r="M225" s="39"/>
      <c r="N225" s="39"/>
      <c r="O225" s="39"/>
      <c r="P225" s="39"/>
      <c r="Q225" s="39"/>
      <c r="R225" s="39"/>
      <c r="S225" s="39"/>
      <c r="T225" s="39"/>
      <c r="U225" s="39"/>
      <c r="V225" s="39"/>
      <c r="W225" s="39"/>
      <c r="X225" s="39"/>
      <c r="Y225" s="39"/>
      <c r="Z225" s="39"/>
    </row>
    <row r="226" spans="1:26" ht="12.75" customHeight="1" x14ac:dyDescent="0.2">
      <c r="A226" s="39"/>
      <c r="B226" s="39"/>
      <c r="C226" s="39"/>
      <c r="D226" s="39"/>
      <c r="E226" s="39"/>
      <c r="F226" s="39"/>
      <c r="G226" s="39"/>
      <c r="H226" s="39"/>
      <c r="I226" s="39"/>
      <c r="K226" s="39"/>
      <c r="L226" s="39"/>
      <c r="M226" s="39"/>
      <c r="N226" s="39"/>
      <c r="O226" s="39"/>
      <c r="P226" s="39"/>
      <c r="Q226" s="39"/>
      <c r="R226" s="39"/>
      <c r="S226" s="39"/>
      <c r="T226" s="39"/>
      <c r="U226" s="39"/>
      <c r="V226" s="39"/>
      <c r="W226" s="39"/>
      <c r="X226" s="39"/>
      <c r="Y226" s="39"/>
      <c r="Z226" s="39"/>
    </row>
    <row r="227" spans="1:26" ht="12.75" customHeight="1" x14ac:dyDescent="0.2">
      <c r="A227" s="39"/>
      <c r="B227" s="39"/>
      <c r="C227" s="39"/>
      <c r="D227" s="39"/>
      <c r="E227" s="39"/>
      <c r="F227" s="39"/>
      <c r="G227" s="39"/>
      <c r="H227" s="39"/>
      <c r="I227" s="39"/>
      <c r="K227" s="39"/>
      <c r="L227" s="39"/>
      <c r="M227" s="39"/>
      <c r="N227" s="39"/>
      <c r="O227" s="39"/>
      <c r="P227" s="39"/>
      <c r="Q227" s="39"/>
      <c r="R227" s="39"/>
      <c r="S227" s="39"/>
      <c r="T227" s="39"/>
      <c r="U227" s="39"/>
      <c r="V227" s="39"/>
      <c r="W227" s="39"/>
      <c r="X227" s="39"/>
      <c r="Y227" s="39"/>
      <c r="Z227" s="39"/>
    </row>
    <row r="228" spans="1:26" ht="12.75" customHeight="1" x14ac:dyDescent="0.2">
      <c r="A228" s="39"/>
      <c r="B228" s="39"/>
      <c r="C228" s="39"/>
      <c r="D228" s="39"/>
      <c r="E228" s="39"/>
      <c r="F228" s="39"/>
      <c r="G228" s="39"/>
      <c r="H228" s="39"/>
      <c r="I228" s="39"/>
      <c r="K228" s="39"/>
      <c r="L228" s="39"/>
      <c r="M228" s="39"/>
      <c r="N228" s="39"/>
      <c r="O228" s="39"/>
      <c r="P228" s="39"/>
      <c r="Q228" s="39"/>
      <c r="R228" s="39"/>
      <c r="S228" s="39"/>
      <c r="T228" s="39"/>
      <c r="U228" s="39"/>
      <c r="V228" s="39"/>
      <c r="W228" s="39"/>
      <c r="X228" s="39"/>
      <c r="Y228" s="39"/>
      <c r="Z228" s="39"/>
    </row>
    <row r="229" spans="1:26" ht="12.75" customHeight="1" x14ac:dyDescent="0.2">
      <c r="A229" s="39"/>
      <c r="B229" s="39"/>
      <c r="C229" s="39"/>
      <c r="D229" s="39"/>
      <c r="E229" s="39"/>
      <c r="F229" s="39"/>
      <c r="G229" s="39"/>
      <c r="H229" s="39"/>
      <c r="I229" s="39"/>
      <c r="K229" s="39"/>
      <c r="L229" s="39"/>
      <c r="M229" s="39"/>
      <c r="N229" s="39"/>
      <c r="O229" s="39"/>
      <c r="P229" s="39"/>
      <c r="Q229" s="39"/>
      <c r="R229" s="39"/>
      <c r="S229" s="39"/>
      <c r="T229" s="39"/>
      <c r="U229" s="39"/>
      <c r="V229" s="39"/>
      <c r="W229" s="39"/>
      <c r="X229" s="39"/>
      <c r="Y229" s="39"/>
      <c r="Z229" s="39"/>
    </row>
    <row r="230" spans="1:26" ht="12.75" customHeight="1" x14ac:dyDescent="0.2">
      <c r="A230" s="39"/>
      <c r="B230" s="39"/>
      <c r="C230" s="39"/>
      <c r="D230" s="39"/>
      <c r="E230" s="39"/>
      <c r="F230" s="39"/>
      <c r="G230" s="39"/>
      <c r="H230" s="39"/>
      <c r="I230" s="39"/>
      <c r="K230" s="39"/>
      <c r="L230" s="39"/>
      <c r="M230" s="39"/>
      <c r="N230" s="39"/>
      <c r="O230" s="39"/>
      <c r="P230" s="39"/>
      <c r="Q230" s="39"/>
      <c r="R230" s="39"/>
      <c r="S230" s="39"/>
      <c r="T230" s="39"/>
      <c r="U230" s="39"/>
      <c r="V230" s="39"/>
      <c r="W230" s="39"/>
      <c r="X230" s="39"/>
      <c r="Y230" s="39"/>
      <c r="Z230" s="39"/>
    </row>
    <row r="231" spans="1:26" ht="12.75" customHeight="1" x14ac:dyDescent="0.2">
      <c r="A231" s="39"/>
      <c r="B231" s="39"/>
      <c r="C231" s="39"/>
      <c r="D231" s="39"/>
      <c r="E231" s="39"/>
      <c r="F231" s="39"/>
      <c r="G231" s="39"/>
      <c r="H231" s="39"/>
      <c r="I231" s="39"/>
      <c r="K231" s="39"/>
      <c r="L231" s="39"/>
      <c r="M231" s="39"/>
      <c r="N231" s="39"/>
      <c r="O231" s="39"/>
      <c r="P231" s="39"/>
      <c r="Q231" s="39"/>
      <c r="R231" s="39"/>
      <c r="S231" s="39"/>
      <c r="T231" s="39"/>
      <c r="U231" s="39"/>
      <c r="V231" s="39"/>
      <c r="W231" s="39"/>
      <c r="X231" s="39"/>
      <c r="Y231" s="39"/>
      <c r="Z231" s="39"/>
    </row>
    <row r="232" spans="1:26" ht="12.75" customHeight="1" x14ac:dyDescent="0.2">
      <c r="A232" s="39"/>
      <c r="B232" s="39"/>
      <c r="C232" s="39"/>
      <c r="D232" s="39"/>
      <c r="E232" s="39"/>
      <c r="F232" s="39"/>
      <c r="G232" s="39"/>
      <c r="H232" s="39"/>
      <c r="I232" s="39"/>
      <c r="K232" s="39"/>
      <c r="L232" s="39"/>
      <c r="M232" s="39"/>
      <c r="N232" s="39"/>
      <c r="O232" s="39"/>
      <c r="P232" s="39"/>
      <c r="Q232" s="39"/>
      <c r="R232" s="39"/>
      <c r="S232" s="39"/>
      <c r="T232" s="39"/>
      <c r="U232" s="39"/>
      <c r="V232" s="39"/>
      <c r="W232" s="39"/>
      <c r="X232" s="39"/>
      <c r="Y232" s="39"/>
      <c r="Z232" s="39"/>
    </row>
    <row r="233" spans="1:26" ht="12.75" customHeight="1" x14ac:dyDescent="0.2">
      <c r="A233" s="39"/>
      <c r="B233" s="39"/>
      <c r="C233" s="39"/>
      <c r="D233" s="39"/>
      <c r="E233" s="39"/>
      <c r="F233" s="39"/>
      <c r="G233" s="39"/>
      <c r="H233" s="39"/>
      <c r="I233" s="39"/>
      <c r="K233" s="39"/>
      <c r="L233" s="39"/>
      <c r="M233" s="39"/>
      <c r="N233" s="39"/>
      <c r="O233" s="39"/>
      <c r="P233" s="39"/>
      <c r="Q233" s="39"/>
      <c r="R233" s="39"/>
      <c r="S233" s="39"/>
      <c r="T233" s="39"/>
      <c r="U233" s="39"/>
      <c r="V233" s="39"/>
      <c r="W233" s="39"/>
      <c r="X233" s="39"/>
      <c r="Y233" s="39"/>
      <c r="Z233" s="39"/>
    </row>
    <row r="234" spans="1:26" ht="12.75" customHeight="1" x14ac:dyDescent="0.2">
      <c r="A234" s="39"/>
      <c r="B234" s="39"/>
      <c r="C234" s="39"/>
      <c r="D234" s="39"/>
      <c r="E234" s="39"/>
      <c r="F234" s="39"/>
      <c r="G234" s="39"/>
      <c r="H234" s="39"/>
      <c r="I234" s="39"/>
      <c r="K234" s="39"/>
      <c r="L234" s="39"/>
      <c r="M234" s="39"/>
      <c r="N234" s="39"/>
      <c r="O234" s="39"/>
      <c r="P234" s="39"/>
      <c r="Q234" s="39"/>
      <c r="R234" s="39"/>
      <c r="S234" s="39"/>
      <c r="T234" s="39"/>
      <c r="U234" s="39"/>
      <c r="V234" s="39"/>
      <c r="W234" s="39"/>
      <c r="X234" s="39"/>
      <c r="Y234" s="39"/>
      <c r="Z234" s="39"/>
    </row>
    <row r="235" spans="1:26" ht="12.75" customHeight="1" x14ac:dyDescent="0.2">
      <c r="A235" s="39"/>
      <c r="B235" s="39"/>
      <c r="C235" s="39"/>
      <c r="D235" s="39"/>
      <c r="E235" s="39"/>
      <c r="F235" s="39"/>
      <c r="G235" s="39"/>
      <c r="H235" s="39"/>
      <c r="I235" s="39"/>
      <c r="K235" s="39"/>
      <c r="L235" s="39"/>
      <c r="M235" s="39"/>
      <c r="N235" s="39"/>
      <c r="O235" s="39"/>
      <c r="P235" s="39"/>
      <c r="Q235" s="39"/>
      <c r="R235" s="39"/>
      <c r="S235" s="39"/>
      <c r="T235" s="39"/>
      <c r="U235" s="39"/>
      <c r="V235" s="39"/>
      <c r="W235" s="39"/>
      <c r="X235" s="39"/>
      <c r="Y235" s="39"/>
      <c r="Z235" s="39"/>
    </row>
    <row r="236" spans="1:26" ht="12.75" customHeight="1" x14ac:dyDescent="0.2">
      <c r="A236" s="39"/>
      <c r="B236" s="39"/>
      <c r="C236" s="39"/>
      <c r="D236" s="39"/>
      <c r="E236" s="39"/>
      <c r="F236" s="39"/>
      <c r="G236" s="39"/>
      <c r="H236" s="39"/>
      <c r="I236" s="39"/>
      <c r="K236" s="39"/>
      <c r="L236" s="39"/>
      <c r="M236" s="39"/>
      <c r="N236" s="39"/>
      <c r="O236" s="39"/>
      <c r="P236" s="39"/>
      <c r="Q236" s="39"/>
      <c r="R236" s="39"/>
      <c r="S236" s="39"/>
      <c r="T236" s="39"/>
      <c r="U236" s="39"/>
      <c r="V236" s="39"/>
      <c r="W236" s="39"/>
      <c r="X236" s="39"/>
      <c r="Y236" s="39"/>
      <c r="Z236" s="39"/>
    </row>
    <row r="237" spans="1:26" ht="12.75" customHeight="1" x14ac:dyDescent="0.2">
      <c r="A237" s="39"/>
      <c r="B237" s="39"/>
      <c r="C237" s="39"/>
      <c r="D237" s="39"/>
      <c r="E237" s="39"/>
      <c r="F237" s="39"/>
      <c r="G237" s="39"/>
      <c r="H237" s="39"/>
      <c r="I237" s="39"/>
      <c r="K237" s="39"/>
      <c r="L237" s="39"/>
      <c r="M237" s="39"/>
      <c r="N237" s="39"/>
      <c r="O237" s="39"/>
      <c r="P237" s="39"/>
      <c r="Q237" s="39"/>
      <c r="R237" s="39"/>
      <c r="S237" s="39"/>
      <c r="T237" s="39"/>
      <c r="U237" s="39"/>
      <c r="V237" s="39"/>
      <c r="W237" s="39"/>
      <c r="X237" s="39"/>
      <c r="Y237" s="39"/>
      <c r="Z237" s="39"/>
    </row>
    <row r="238" spans="1:26" ht="12.75" customHeight="1" x14ac:dyDescent="0.2">
      <c r="A238" s="39"/>
      <c r="B238" s="39"/>
      <c r="C238" s="39"/>
      <c r="D238" s="39"/>
      <c r="E238" s="39"/>
      <c r="F238" s="39"/>
      <c r="G238" s="39"/>
      <c r="H238" s="39"/>
      <c r="I238" s="39"/>
      <c r="K238" s="39"/>
      <c r="L238" s="39"/>
      <c r="M238" s="39"/>
      <c r="N238" s="39"/>
      <c r="O238" s="39"/>
      <c r="P238" s="39"/>
      <c r="Q238" s="39"/>
      <c r="R238" s="39"/>
      <c r="S238" s="39"/>
      <c r="T238" s="39"/>
      <c r="U238" s="39"/>
      <c r="V238" s="39"/>
      <c r="W238" s="39"/>
      <c r="X238" s="39"/>
      <c r="Y238" s="39"/>
      <c r="Z238" s="39"/>
    </row>
    <row r="239" spans="1:26" ht="12.75" customHeight="1" x14ac:dyDescent="0.2">
      <c r="A239" s="39"/>
      <c r="B239" s="39"/>
      <c r="C239" s="39"/>
      <c r="D239" s="39"/>
      <c r="E239" s="39"/>
      <c r="F239" s="39"/>
      <c r="G239" s="39"/>
      <c r="H239" s="39"/>
      <c r="I239" s="39"/>
      <c r="K239" s="39"/>
      <c r="L239" s="39"/>
      <c r="M239" s="39"/>
      <c r="N239" s="39"/>
      <c r="O239" s="39"/>
      <c r="P239" s="39"/>
      <c r="Q239" s="39"/>
      <c r="R239" s="39"/>
      <c r="S239" s="39"/>
      <c r="T239" s="39"/>
      <c r="U239" s="39"/>
      <c r="V239" s="39"/>
      <c r="W239" s="39"/>
      <c r="X239" s="39"/>
      <c r="Y239" s="39"/>
      <c r="Z239" s="39"/>
    </row>
    <row r="240" spans="1:26" ht="12.75" customHeight="1" x14ac:dyDescent="0.2">
      <c r="A240" s="39"/>
      <c r="B240" s="39"/>
      <c r="C240" s="39"/>
      <c r="D240" s="39"/>
      <c r="E240" s="39"/>
      <c r="F240" s="39"/>
      <c r="G240" s="39"/>
      <c r="H240" s="39"/>
      <c r="I240" s="39"/>
      <c r="K240" s="39"/>
      <c r="L240" s="39"/>
      <c r="M240" s="39"/>
      <c r="N240" s="39"/>
      <c r="O240" s="39"/>
      <c r="P240" s="39"/>
      <c r="Q240" s="39"/>
      <c r="R240" s="39"/>
      <c r="S240" s="39"/>
      <c r="T240" s="39"/>
      <c r="U240" s="39"/>
      <c r="V240" s="39"/>
      <c r="W240" s="39"/>
      <c r="X240" s="39"/>
      <c r="Y240" s="39"/>
      <c r="Z240" s="39"/>
    </row>
    <row r="241" spans="1:26" ht="12.75" customHeight="1" x14ac:dyDescent="0.2">
      <c r="A241" s="39"/>
      <c r="B241" s="39"/>
      <c r="C241" s="39"/>
      <c r="D241" s="39"/>
      <c r="E241" s="39"/>
      <c r="F241" s="39"/>
      <c r="G241" s="39"/>
      <c r="H241" s="39"/>
      <c r="I241" s="39"/>
      <c r="K241" s="39"/>
      <c r="L241" s="39"/>
      <c r="M241" s="39"/>
      <c r="N241" s="39"/>
      <c r="O241" s="39"/>
      <c r="P241" s="39"/>
      <c r="Q241" s="39"/>
      <c r="R241" s="39"/>
      <c r="S241" s="39"/>
      <c r="T241" s="39"/>
      <c r="U241" s="39"/>
      <c r="V241" s="39"/>
      <c r="W241" s="39"/>
      <c r="X241" s="39"/>
      <c r="Y241" s="39"/>
      <c r="Z241" s="39"/>
    </row>
    <row r="242" spans="1:26" ht="12.75" customHeight="1" x14ac:dyDescent="0.2">
      <c r="A242" s="39"/>
      <c r="B242" s="39"/>
      <c r="C242" s="39"/>
      <c r="D242" s="39"/>
      <c r="E242" s="39"/>
      <c r="F242" s="39"/>
      <c r="G242" s="39"/>
      <c r="H242" s="39"/>
      <c r="I242" s="39"/>
      <c r="K242" s="39"/>
      <c r="L242" s="39"/>
      <c r="M242" s="39"/>
      <c r="N242" s="39"/>
      <c r="O242" s="39"/>
      <c r="P242" s="39"/>
      <c r="Q242" s="39"/>
      <c r="R242" s="39"/>
      <c r="S242" s="39"/>
      <c r="T242" s="39"/>
      <c r="U242" s="39"/>
      <c r="V242" s="39"/>
      <c r="W242" s="39"/>
      <c r="X242" s="39"/>
      <c r="Y242" s="39"/>
      <c r="Z242" s="39"/>
    </row>
    <row r="243" spans="1:26" ht="12.75" customHeight="1" x14ac:dyDescent="0.2">
      <c r="A243" s="39"/>
      <c r="B243" s="39"/>
      <c r="C243" s="39"/>
      <c r="D243" s="39"/>
      <c r="E243" s="39"/>
      <c r="F243" s="39"/>
      <c r="G243" s="39"/>
      <c r="H243" s="39"/>
      <c r="I243" s="39"/>
      <c r="K243" s="39"/>
      <c r="L243" s="39"/>
      <c r="M243" s="39"/>
      <c r="N243" s="39"/>
      <c r="O243" s="39"/>
      <c r="P243" s="39"/>
      <c r="Q243" s="39"/>
      <c r="R243" s="39"/>
      <c r="S243" s="39"/>
      <c r="T243" s="39"/>
      <c r="U243" s="39"/>
      <c r="V243" s="39"/>
      <c r="W243" s="39"/>
      <c r="X243" s="39"/>
      <c r="Y243" s="39"/>
      <c r="Z243" s="39"/>
    </row>
    <row r="244" spans="1:26" ht="12.75" customHeight="1" x14ac:dyDescent="0.2">
      <c r="A244" s="39"/>
      <c r="B244" s="39"/>
      <c r="C244" s="39"/>
      <c r="D244" s="39"/>
      <c r="E244" s="39"/>
      <c r="F244" s="39"/>
      <c r="G244" s="39"/>
      <c r="H244" s="39"/>
      <c r="I244" s="39"/>
      <c r="K244" s="39"/>
      <c r="L244" s="39"/>
      <c r="M244" s="39"/>
      <c r="N244" s="39"/>
      <c r="O244" s="39"/>
      <c r="P244" s="39"/>
      <c r="Q244" s="39"/>
      <c r="R244" s="39"/>
      <c r="S244" s="39"/>
      <c r="T244" s="39"/>
      <c r="U244" s="39"/>
      <c r="V244" s="39"/>
      <c r="W244" s="39"/>
      <c r="X244" s="39"/>
      <c r="Y244" s="39"/>
      <c r="Z244" s="39"/>
    </row>
    <row r="245" spans="1:26" ht="12.75" customHeight="1" x14ac:dyDescent="0.2">
      <c r="A245" s="39"/>
      <c r="B245" s="39"/>
      <c r="C245" s="39"/>
      <c r="D245" s="39"/>
      <c r="E245" s="39"/>
      <c r="F245" s="39"/>
      <c r="G245" s="39"/>
      <c r="H245" s="39"/>
      <c r="I245" s="39"/>
      <c r="K245" s="39"/>
      <c r="L245" s="39"/>
      <c r="M245" s="39"/>
      <c r="N245" s="39"/>
      <c r="O245" s="39"/>
      <c r="P245" s="39"/>
      <c r="Q245" s="39"/>
      <c r="R245" s="39"/>
      <c r="S245" s="39"/>
      <c r="T245" s="39"/>
      <c r="U245" s="39"/>
      <c r="V245" s="39"/>
      <c r="W245" s="39"/>
      <c r="X245" s="39"/>
      <c r="Y245" s="39"/>
      <c r="Z245" s="39"/>
    </row>
    <row r="246" spans="1:26" ht="12.75" customHeight="1" x14ac:dyDescent="0.2">
      <c r="A246" s="39"/>
      <c r="B246" s="39"/>
      <c r="C246" s="39"/>
      <c r="D246" s="39"/>
      <c r="E246" s="39"/>
      <c r="F246" s="39"/>
      <c r="G246" s="39"/>
      <c r="H246" s="39"/>
      <c r="I246" s="39"/>
      <c r="K246" s="39"/>
      <c r="L246" s="39"/>
      <c r="M246" s="39"/>
      <c r="N246" s="39"/>
      <c r="O246" s="39"/>
      <c r="P246" s="39"/>
      <c r="Q246" s="39"/>
      <c r="R246" s="39"/>
      <c r="S246" s="39"/>
      <c r="T246" s="39"/>
      <c r="U246" s="39"/>
      <c r="V246" s="39"/>
      <c r="W246" s="39"/>
      <c r="X246" s="39"/>
      <c r="Y246" s="39"/>
      <c r="Z246" s="39"/>
    </row>
    <row r="247" spans="1:26" ht="12.75" customHeight="1" x14ac:dyDescent="0.2">
      <c r="A247" s="39"/>
      <c r="B247" s="39"/>
      <c r="C247" s="39"/>
      <c r="D247" s="39"/>
      <c r="E247" s="39"/>
      <c r="F247" s="39"/>
      <c r="G247" s="39"/>
      <c r="H247" s="39"/>
      <c r="I247" s="39"/>
      <c r="K247" s="39"/>
      <c r="L247" s="39"/>
      <c r="M247" s="39"/>
      <c r="N247" s="39"/>
      <c r="O247" s="39"/>
      <c r="P247" s="39"/>
      <c r="Q247" s="39"/>
      <c r="R247" s="39"/>
      <c r="S247" s="39"/>
      <c r="T247" s="39"/>
      <c r="U247" s="39"/>
      <c r="V247" s="39"/>
      <c r="W247" s="39"/>
      <c r="X247" s="39"/>
      <c r="Y247" s="39"/>
      <c r="Z247" s="39"/>
    </row>
    <row r="248" spans="1:26" ht="12.75" customHeight="1" x14ac:dyDescent="0.2">
      <c r="A248" s="39"/>
      <c r="B248" s="39"/>
      <c r="C248" s="39"/>
      <c r="D248" s="39"/>
      <c r="E248" s="39"/>
      <c r="F248" s="39"/>
      <c r="G248" s="39"/>
      <c r="H248" s="39"/>
      <c r="I248" s="39"/>
      <c r="K248" s="39"/>
      <c r="L248" s="39"/>
      <c r="M248" s="39"/>
      <c r="N248" s="39"/>
      <c r="O248" s="39"/>
      <c r="P248" s="39"/>
      <c r="Q248" s="39"/>
      <c r="R248" s="39"/>
      <c r="S248" s="39"/>
      <c r="T248" s="39"/>
      <c r="U248" s="39"/>
      <c r="V248" s="39"/>
      <c r="W248" s="39"/>
      <c r="X248" s="39"/>
      <c r="Y248" s="39"/>
      <c r="Z248" s="39"/>
    </row>
    <row r="249" spans="1:26" ht="12.75" customHeight="1" x14ac:dyDescent="0.2">
      <c r="A249" s="39"/>
      <c r="B249" s="39"/>
      <c r="C249" s="39"/>
      <c r="D249" s="39"/>
      <c r="E249" s="39"/>
      <c r="F249" s="39"/>
      <c r="G249" s="39"/>
      <c r="H249" s="39"/>
      <c r="I249" s="39"/>
      <c r="K249" s="39"/>
      <c r="L249" s="39"/>
      <c r="M249" s="39"/>
      <c r="N249" s="39"/>
      <c r="O249" s="39"/>
      <c r="P249" s="39"/>
      <c r="Q249" s="39"/>
      <c r="R249" s="39"/>
      <c r="S249" s="39"/>
      <c r="T249" s="39"/>
      <c r="U249" s="39"/>
      <c r="V249" s="39"/>
      <c r="W249" s="39"/>
      <c r="X249" s="39"/>
      <c r="Y249" s="39"/>
      <c r="Z249" s="39"/>
    </row>
    <row r="250" spans="1:26" ht="12.75" customHeight="1" x14ac:dyDescent="0.2">
      <c r="A250" s="39"/>
      <c r="B250" s="39"/>
      <c r="C250" s="39"/>
      <c r="D250" s="39"/>
      <c r="E250" s="39"/>
      <c r="F250" s="39"/>
      <c r="G250" s="39"/>
      <c r="H250" s="39"/>
      <c r="I250" s="39"/>
      <c r="K250" s="39"/>
      <c r="L250" s="39"/>
      <c r="M250" s="39"/>
      <c r="N250" s="39"/>
      <c r="O250" s="39"/>
      <c r="P250" s="39"/>
      <c r="Q250" s="39"/>
      <c r="R250" s="39"/>
      <c r="S250" s="39"/>
      <c r="T250" s="39"/>
      <c r="U250" s="39"/>
      <c r="V250" s="39"/>
      <c r="W250" s="39"/>
      <c r="X250" s="39"/>
      <c r="Y250" s="39"/>
      <c r="Z250" s="39"/>
    </row>
    <row r="251" spans="1:26" ht="12.75" customHeight="1" x14ac:dyDescent="0.2">
      <c r="A251" s="39"/>
      <c r="B251" s="39"/>
      <c r="C251" s="39"/>
      <c r="D251" s="39"/>
      <c r="E251" s="39"/>
      <c r="F251" s="39"/>
      <c r="G251" s="39"/>
      <c r="H251" s="39"/>
      <c r="I251" s="39"/>
      <c r="K251" s="39"/>
      <c r="L251" s="39"/>
      <c r="M251" s="39"/>
      <c r="N251" s="39"/>
      <c r="O251" s="39"/>
      <c r="P251" s="39"/>
      <c r="Q251" s="39"/>
      <c r="R251" s="39"/>
      <c r="S251" s="39"/>
      <c r="T251" s="39"/>
      <c r="U251" s="39"/>
      <c r="V251" s="39"/>
      <c r="W251" s="39"/>
      <c r="X251" s="39"/>
      <c r="Y251" s="39"/>
      <c r="Z251" s="39"/>
    </row>
    <row r="252" spans="1:26" ht="12.75" customHeight="1" x14ac:dyDescent="0.2">
      <c r="A252" s="39"/>
      <c r="B252" s="39"/>
      <c r="C252" s="39"/>
      <c r="D252" s="39"/>
      <c r="E252" s="39"/>
      <c r="F252" s="39"/>
      <c r="G252" s="39"/>
      <c r="H252" s="39"/>
      <c r="I252" s="39"/>
      <c r="K252" s="39"/>
      <c r="L252" s="39"/>
      <c r="M252" s="39"/>
      <c r="N252" s="39"/>
      <c r="O252" s="39"/>
      <c r="P252" s="39"/>
      <c r="Q252" s="39"/>
      <c r="R252" s="39"/>
      <c r="S252" s="39"/>
      <c r="T252" s="39"/>
      <c r="U252" s="39"/>
      <c r="V252" s="39"/>
      <c r="W252" s="39"/>
      <c r="X252" s="39"/>
      <c r="Y252" s="39"/>
      <c r="Z252" s="39"/>
    </row>
    <row r="253" spans="1:26" ht="12.75" customHeight="1" x14ac:dyDescent="0.2">
      <c r="A253" s="39"/>
      <c r="B253" s="39"/>
      <c r="C253" s="39"/>
      <c r="D253" s="39"/>
      <c r="E253" s="39"/>
      <c r="F253" s="39"/>
      <c r="G253" s="39"/>
      <c r="H253" s="39"/>
      <c r="I253" s="39"/>
      <c r="K253" s="39"/>
      <c r="L253" s="39"/>
      <c r="M253" s="39"/>
      <c r="N253" s="39"/>
      <c r="O253" s="39"/>
      <c r="P253" s="39"/>
      <c r="Q253" s="39"/>
      <c r="R253" s="39"/>
      <c r="S253" s="39"/>
      <c r="T253" s="39"/>
      <c r="U253" s="39"/>
      <c r="V253" s="39"/>
      <c r="W253" s="39"/>
      <c r="X253" s="39"/>
      <c r="Y253" s="39"/>
      <c r="Z253" s="39"/>
    </row>
    <row r="254" spans="1:26" ht="12.75" customHeight="1" x14ac:dyDescent="0.2">
      <c r="A254" s="39"/>
      <c r="B254" s="39"/>
      <c r="C254" s="39"/>
      <c r="D254" s="39"/>
      <c r="E254" s="39"/>
      <c r="F254" s="39"/>
      <c r="G254" s="39"/>
      <c r="H254" s="39"/>
      <c r="I254" s="39"/>
      <c r="K254" s="39"/>
      <c r="L254" s="39"/>
      <c r="M254" s="39"/>
      <c r="N254" s="39"/>
      <c r="O254" s="39"/>
      <c r="P254" s="39"/>
      <c r="Q254" s="39"/>
      <c r="R254" s="39"/>
      <c r="S254" s="39"/>
      <c r="T254" s="39"/>
      <c r="U254" s="39"/>
      <c r="V254" s="39"/>
      <c r="W254" s="39"/>
      <c r="X254" s="39"/>
      <c r="Y254" s="39"/>
      <c r="Z254" s="39"/>
    </row>
    <row r="255" spans="1:26" ht="12.75" customHeight="1" x14ac:dyDescent="0.2">
      <c r="A255" s="39"/>
      <c r="B255" s="39"/>
      <c r="C255" s="39"/>
      <c r="D255" s="39"/>
      <c r="E255" s="39"/>
      <c r="F255" s="39"/>
      <c r="G255" s="39"/>
      <c r="H255" s="39"/>
      <c r="I255" s="39"/>
      <c r="K255" s="39"/>
      <c r="L255" s="39"/>
      <c r="M255" s="39"/>
      <c r="N255" s="39"/>
      <c r="O255" s="39"/>
      <c r="P255" s="39"/>
      <c r="Q255" s="39"/>
      <c r="R255" s="39"/>
      <c r="S255" s="39"/>
      <c r="T255" s="39"/>
      <c r="U255" s="39"/>
      <c r="V255" s="39"/>
      <c r="W255" s="39"/>
      <c r="X255" s="39"/>
      <c r="Y255" s="39"/>
      <c r="Z255" s="39"/>
    </row>
    <row r="256" spans="1:26" ht="12.75" customHeight="1" x14ac:dyDescent="0.2">
      <c r="A256" s="39"/>
      <c r="B256" s="39"/>
      <c r="C256" s="39"/>
      <c r="D256" s="39"/>
      <c r="E256" s="39"/>
      <c r="F256" s="39"/>
      <c r="G256" s="39"/>
      <c r="H256" s="39"/>
      <c r="I256" s="39"/>
      <c r="K256" s="39"/>
      <c r="L256" s="39"/>
      <c r="M256" s="39"/>
      <c r="N256" s="39"/>
      <c r="O256" s="39"/>
      <c r="P256" s="39"/>
      <c r="Q256" s="39"/>
      <c r="R256" s="39"/>
      <c r="S256" s="39"/>
      <c r="T256" s="39"/>
      <c r="U256" s="39"/>
      <c r="V256" s="39"/>
      <c r="W256" s="39"/>
      <c r="X256" s="39"/>
      <c r="Y256" s="39"/>
      <c r="Z256" s="39"/>
    </row>
    <row r="257" spans="1:26" ht="12.75" customHeight="1" x14ac:dyDescent="0.2">
      <c r="A257" s="39"/>
      <c r="B257" s="39"/>
      <c r="C257" s="39"/>
      <c r="D257" s="39"/>
      <c r="E257" s="39"/>
      <c r="F257" s="39"/>
      <c r="G257" s="39"/>
      <c r="H257" s="39"/>
      <c r="I257" s="39"/>
      <c r="K257" s="39"/>
      <c r="L257" s="39"/>
      <c r="M257" s="39"/>
      <c r="N257" s="39"/>
      <c r="O257" s="39"/>
      <c r="P257" s="39"/>
      <c r="Q257" s="39"/>
      <c r="R257" s="39"/>
      <c r="S257" s="39"/>
      <c r="T257" s="39"/>
      <c r="U257" s="39"/>
      <c r="V257" s="39"/>
      <c r="W257" s="39"/>
      <c r="X257" s="39"/>
      <c r="Y257" s="39"/>
      <c r="Z257" s="39"/>
    </row>
    <row r="258" spans="1:26" ht="12.75" customHeight="1" x14ac:dyDescent="0.2">
      <c r="A258" s="39"/>
      <c r="B258" s="39"/>
      <c r="C258" s="39"/>
      <c r="D258" s="39"/>
      <c r="E258" s="39"/>
      <c r="F258" s="39"/>
      <c r="G258" s="39"/>
      <c r="H258" s="39"/>
      <c r="I258" s="39"/>
      <c r="K258" s="39"/>
      <c r="L258" s="39"/>
      <c r="M258" s="39"/>
      <c r="N258" s="39"/>
      <c r="O258" s="39"/>
      <c r="P258" s="39"/>
      <c r="Q258" s="39"/>
      <c r="R258" s="39"/>
      <c r="S258" s="39"/>
      <c r="T258" s="39"/>
      <c r="U258" s="39"/>
      <c r="V258" s="39"/>
      <c r="W258" s="39"/>
      <c r="X258" s="39"/>
      <c r="Y258" s="39"/>
      <c r="Z258" s="39"/>
    </row>
    <row r="259" spans="1:26" ht="12.75" customHeight="1" x14ac:dyDescent="0.2">
      <c r="A259" s="39"/>
      <c r="B259" s="39"/>
      <c r="C259" s="39"/>
      <c r="D259" s="39"/>
      <c r="E259" s="39"/>
      <c r="F259" s="39"/>
      <c r="G259" s="39"/>
      <c r="H259" s="39"/>
      <c r="I259" s="39"/>
      <c r="K259" s="39"/>
      <c r="L259" s="39"/>
      <c r="M259" s="39"/>
      <c r="N259" s="39"/>
      <c r="O259" s="39"/>
      <c r="P259" s="39"/>
      <c r="Q259" s="39"/>
      <c r="R259" s="39"/>
      <c r="S259" s="39"/>
      <c r="T259" s="39"/>
      <c r="U259" s="39"/>
      <c r="V259" s="39"/>
      <c r="W259" s="39"/>
      <c r="X259" s="39"/>
      <c r="Y259" s="39"/>
      <c r="Z259" s="39"/>
    </row>
    <row r="260" spans="1:26" ht="12.75" customHeight="1" x14ac:dyDescent="0.2">
      <c r="A260" s="39"/>
      <c r="B260" s="39"/>
      <c r="C260" s="39"/>
      <c r="D260" s="39"/>
      <c r="E260" s="39"/>
      <c r="F260" s="39"/>
      <c r="G260" s="39"/>
      <c r="H260" s="39"/>
      <c r="I260" s="39"/>
      <c r="K260" s="39"/>
      <c r="L260" s="39"/>
      <c r="M260" s="39"/>
      <c r="N260" s="39"/>
      <c r="O260" s="39"/>
      <c r="P260" s="39"/>
      <c r="Q260" s="39"/>
      <c r="R260" s="39"/>
      <c r="S260" s="39"/>
      <c r="T260" s="39"/>
      <c r="U260" s="39"/>
      <c r="V260" s="39"/>
      <c r="W260" s="39"/>
      <c r="X260" s="39"/>
      <c r="Y260" s="39"/>
      <c r="Z260" s="39"/>
    </row>
    <row r="261" spans="1:26" ht="12.75" customHeight="1" x14ac:dyDescent="0.2">
      <c r="A261" s="39"/>
      <c r="B261" s="39"/>
      <c r="C261" s="39"/>
      <c r="D261" s="39"/>
      <c r="E261" s="39"/>
      <c r="F261" s="39"/>
      <c r="G261" s="39"/>
      <c r="H261" s="39"/>
      <c r="I261" s="39"/>
      <c r="K261" s="39"/>
      <c r="L261" s="39"/>
      <c r="M261" s="39"/>
      <c r="N261" s="39"/>
      <c r="O261" s="39"/>
      <c r="P261" s="39"/>
      <c r="Q261" s="39"/>
      <c r="R261" s="39"/>
      <c r="S261" s="39"/>
      <c r="T261" s="39"/>
      <c r="U261" s="39"/>
      <c r="V261" s="39"/>
      <c r="W261" s="39"/>
      <c r="X261" s="39"/>
      <c r="Y261" s="39"/>
      <c r="Z261" s="39"/>
    </row>
    <row r="262" spans="1:26" ht="12.75" customHeight="1" x14ac:dyDescent="0.2">
      <c r="A262" s="39"/>
      <c r="B262" s="39"/>
      <c r="C262" s="39"/>
      <c r="D262" s="39"/>
      <c r="E262" s="39"/>
      <c r="F262" s="39"/>
      <c r="G262" s="39"/>
      <c r="H262" s="39"/>
      <c r="I262" s="39"/>
      <c r="K262" s="39"/>
      <c r="L262" s="39"/>
      <c r="M262" s="39"/>
      <c r="N262" s="39"/>
      <c r="O262" s="39"/>
      <c r="P262" s="39"/>
      <c r="Q262" s="39"/>
      <c r="R262" s="39"/>
      <c r="S262" s="39"/>
      <c r="T262" s="39"/>
      <c r="U262" s="39"/>
      <c r="V262" s="39"/>
      <c r="W262" s="39"/>
      <c r="X262" s="39"/>
      <c r="Y262" s="39"/>
      <c r="Z262" s="39"/>
    </row>
    <row r="263" spans="1:26" ht="12.75" customHeight="1" x14ac:dyDescent="0.2">
      <c r="A263" s="39"/>
      <c r="B263" s="39"/>
      <c r="C263" s="39"/>
      <c r="D263" s="39"/>
      <c r="E263" s="39"/>
      <c r="F263" s="39"/>
      <c r="G263" s="39"/>
      <c r="H263" s="39"/>
      <c r="I263" s="39"/>
      <c r="K263" s="39"/>
      <c r="L263" s="39"/>
      <c r="M263" s="39"/>
      <c r="N263" s="39"/>
      <c r="O263" s="39"/>
      <c r="P263" s="39"/>
      <c r="Q263" s="39"/>
      <c r="R263" s="39"/>
      <c r="S263" s="39"/>
      <c r="T263" s="39"/>
      <c r="U263" s="39"/>
      <c r="V263" s="39"/>
      <c r="W263" s="39"/>
      <c r="X263" s="39"/>
      <c r="Y263" s="39"/>
      <c r="Z263" s="39"/>
    </row>
    <row r="264" spans="1:26" ht="12.75" customHeight="1" x14ac:dyDescent="0.2">
      <c r="A264" s="39"/>
      <c r="B264" s="39"/>
      <c r="C264" s="39"/>
      <c r="D264" s="39"/>
      <c r="E264" s="39"/>
      <c r="F264" s="39"/>
      <c r="G264" s="39"/>
      <c r="H264" s="39"/>
      <c r="I264" s="39"/>
      <c r="K264" s="39"/>
      <c r="L264" s="39"/>
      <c r="M264" s="39"/>
      <c r="N264" s="39"/>
      <c r="O264" s="39"/>
      <c r="P264" s="39"/>
      <c r="Q264" s="39"/>
      <c r="R264" s="39"/>
      <c r="S264" s="39"/>
      <c r="T264" s="39"/>
      <c r="U264" s="39"/>
      <c r="V264" s="39"/>
      <c r="W264" s="39"/>
      <c r="X264" s="39"/>
      <c r="Y264" s="39"/>
      <c r="Z264" s="39"/>
    </row>
    <row r="265" spans="1:26" ht="12.75" customHeight="1" x14ac:dyDescent="0.2">
      <c r="A265" s="39"/>
      <c r="B265" s="39"/>
      <c r="C265" s="39"/>
      <c r="D265" s="39"/>
      <c r="E265" s="39"/>
      <c r="F265" s="39"/>
      <c r="G265" s="39"/>
      <c r="H265" s="39"/>
      <c r="I265" s="39"/>
      <c r="K265" s="39"/>
      <c r="L265" s="39"/>
      <c r="M265" s="39"/>
      <c r="N265" s="39"/>
      <c r="O265" s="39"/>
      <c r="P265" s="39"/>
      <c r="Q265" s="39"/>
      <c r="R265" s="39"/>
      <c r="S265" s="39"/>
      <c r="T265" s="39"/>
      <c r="U265" s="39"/>
      <c r="V265" s="39"/>
      <c r="W265" s="39"/>
      <c r="X265" s="39"/>
      <c r="Y265" s="39"/>
      <c r="Z265" s="39"/>
    </row>
    <row r="266" spans="1:26" ht="12.75" customHeight="1" x14ac:dyDescent="0.2">
      <c r="A266" s="39"/>
      <c r="B266" s="39"/>
      <c r="C266" s="39"/>
      <c r="D266" s="39"/>
      <c r="E266" s="39"/>
      <c r="F266" s="39"/>
      <c r="G266" s="39"/>
      <c r="H266" s="39"/>
      <c r="I266" s="39"/>
      <c r="K266" s="39"/>
      <c r="L266" s="39"/>
      <c r="M266" s="39"/>
      <c r="N266" s="39"/>
      <c r="O266" s="39"/>
      <c r="P266" s="39"/>
      <c r="Q266" s="39"/>
      <c r="R266" s="39"/>
      <c r="S266" s="39"/>
      <c r="T266" s="39"/>
      <c r="U266" s="39"/>
      <c r="V266" s="39"/>
      <c r="W266" s="39"/>
      <c r="X266" s="39"/>
      <c r="Y266" s="39"/>
      <c r="Z266" s="39"/>
    </row>
    <row r="267" spans="1:26" ht="12.75" customHeight="1" x14ac:dyDescent="0.2">
      <c r="A267" s="39"/>
      <c r="B267" s="39"/>
      <c r="C267" s="39"/>
      <c r="D267" s="39"/>
      <c r="E267" s="39"/>
      <c r="F267" s="39"/>
      <c r="G267" s="39"/>
      <c r="H267" s="39"/>
      <c r="I267" s="39"/>
      <c r="K267" s="39"/>
      <c r="L267" s="39"/>
      <c r="M267" s="39"/>
      <c r="N267" s="39"/>
      <c r="O267" s="39"/>
      <c r="P267" s="39"/>
      <c r="Q267" s="39"/>
      <c r="R267" s="39"/>
      <c r="S267" s="39"/>
      <c r="T267" s="39"/>
      <c r="U267" s="39"/>
      <c r="V267" s="39"/>
      <c r="W267" s="39"/>
      <c r="X267" s="39"/>
      <c r="Y267" s="39"/>
      <c r="Z267" s="39"/>
    </row>
    <row r="268" spans="1:26" ht="12.75" customHeight="1" x14ac:dyDescent="0.2">
      <c r="A268" s="39"/>
      <c r="B268" s="39"/>
      <c r="C268" s="39"/>
      <c r="D268" s="39"/>
      <c r="E268" s="39"/>
      <c r="F268" s="39"/>
      <c r="G268" s="39"/>
      <c r="H268" s="39"/>
      <c r="I268" s="39"/>
      <c r="K268" s="39"/>
      <c r="L268" s="39"/>
      <c r="M268" s="39"/>
      <c r="N268" s="39"/>
      <c r="O268" s="39"/>
      <c r="P268" s="39"/>
      <c r="Q268" s="39"/>
      <c r="R268" s="39"/>
      <c r="S268" s="39"/>
      <c r="T268" s="39"/>
      <c r="U268" s="39"/>
      <c r="V268" s="39"/>
      <c r="W268" s="39"/>
      <c r="X268" s="39"/>
      <c r="Y268" s="39"/>
      <c r="Z268" s="39"/>
    </row>
    <row r="269" spans="1:26" ht="12.75" customHeight="1" x14ac:dyDescent="0.2">
      <c r="A269" s="39"/>
      <c r="B269" s="39"/>
      <c r="C269" s="39"/>
      <c r="D269" s="39"/>
      <c r="E269" s="39"/>
      <c r="F269" s="39"/>
      <c r="G269" s="39"/>
      <c r="H269" s="39"/>
      <c r="I269" s="39"/>
      <c r="K269" s="39"/>
      <c r="L269" s="39"/>
      <c r="M269" s="39"/>
      <c r="N269" s="39"/>
      <c r="O269" s="39"/>
      <c r="P269" s="39"/>
      <c r="Q269" s="39"/>
      <c r="R269" s="39"/>
      <c r="S269" s="39"/>
      <c r="T269" s="39"/>
      <c r="U269" s="39"/>
      <c r="V269" s="39"/>
      <c r="W269" s="39"/>
      <c r="X269" s="39"/>
      <c r="Y269" s="39"/>
      <c r="Z269" s="39"/>
    </row>
    <row r="270" spans="1:26" ht="12.75" customHeight="1" x14ac:dyDescent="0.2">
      <c r="A270" s="39"/>
      <c r="B270" s="39"/>
      <c r="C270" s="39"/>
      <c r="D270" s="39"/>
      <c r="E270" s="39"/>
      <c r="F270" s="39"/>
      <c r="G270" s="39"/>
      <c r="H270" s="39"/>
      <c r="I270" s="39"/>
      <c r="K270" s="39"/>
      <c r="L270" s="39"/>
      <c r="M270" s="39"/>
      <c r="N270" s="39"/>
      <c r="O270" s="39"/>
      <c r="P270" s="39"/>
      <c r="Q270" s="39"/>
      <c r="R270" s="39"/>
      <c r="S270" s="39"/>
      <c r="T270" s="39"/>
      <c r="U270" s="39"/>
      <c r="V270" s="39"/>
      <c r="W270" s="39"/>
      <c r="X270" s="39"/>
      <c r="Y270" s="39"/>
      <c r="Z270" s="39"/>
    </row>
    <row r="271" spans="1:26" ht="12.75" customHeight="1" x14ac:dyDescent="0.2">
      <c r="A271" s="39"/>
      <c r="B271" s="39"/>
      <c r="C271" s="39"/>
      <c r="D271" s="39"/>
      <c r="E271" s="39"/>
      <c r="F271" s="39"/>
      <c r="G271" s="39"/>
      <c r="H271" s="39"/>
      <c r="I271" s="39"/>
      <c r="K271" s="39"/>
      <c r="L271" s="39"/>
      <c r="M271" s="39"/>
      <c r="N271" s="39"/>
      <c r="O271" s="39"/>
      <c r="P271" s="39"/>
      <c r="Q271" s="39"/>
      <c r="R271" s="39"/>
      <c r="S271" s="39"/>
      <c r="T271" s="39"/>
      <c r="U271" s="39"/>
      <c r="V271" s="39"/>
      <c r="W271" s="39"/>
      <c r="X271" s="39"/>
      <c r="Y271" s="39"/>
      <c r="Z271" s="39"/>
    </row>
    <row r="272" spans="1:26" ht="12.75" customHeight="1" x14ac:dyDescent="0.2">
      <c r="A272" s="39"/>
      <c r="B272" s="39"/>
      <c r="C272" s="39"/>
      <c r="D272" s="39"/>
      <c r="E272" s="39"/>
      <c r="F272" s="39"/>
      <c r="G272" s="39"/>
      <c r="H272" s="39"/>
      <c r="I272" s="39"/>
      <c r="K272" s="39"/>
      <c r="L272" s="39"/>
      <c r="M272" s="39"/>
      <c r="N272" s="39"/>
      <c r="O272" s="39"/>
      <c r="P272" s="39"/>
      <c r="Q272" s="39"/>
      <c r="R272" s="39"/>
      <c r="S272" s="39"/>
      <c r="T272" s="39"/>
      <c r="U272" s="39"/>
      <c r="V272" s="39"/>
      <c r="W272" s="39"/>
      <c r="X272" s="39"/>
      <c r="Y272" s="39"/>
      <c r="Z272" s="39"/>
    </row>
    <row r="273" spans="1:26" ht="12.75" customHeight="1" x14ac:dyDescent="0.2">
      <c r="A273" s="39"/>
      <c r="B273" s="39"/>
      <c r="C273" s="39"/>
      <c r="D273" s="39"/>
      <c r="E273" s="39"/>
      <c r="F273" s="39"/>
      <c r="G273" s="39"/>
      <c r="H273" s="39"/>
      <c r="I273" s="39"/>
      <c r="K273" s="39"/>
      <c r="L273" s="39"/>
      <c r="M273" s="39"/>
      <c r="N273" s="39"/>
      <c r="O273" s="39"/>
      <c r="P273" s="39"/>
      <c r="Q273" s="39"/>
      <c r="R273" s="39"/>
      <c r="S273" s="39"/>
      <c r="T273" s="39"/>
      <c r="U273" s="39"/>
      <c r="V273" s="39"/>
      <c r="W273" s="39"/>
      <c r="X273" s="39"/>
      <c r="Y273" s="39"/>
      <c r="Z273" s="39"/>
    </row>
    <row r="274" spans="1:26" ht="12.75" customHeight="1" x14ac:dyDescent="0.2">
      <c r="A274" s="39"/>
      <c r="B274" s="39"/>
      <c r="C274" s="39"/>
      <c r="D274" s="39"/>
      <c r="E274" s="39"/>
      <c r="F274" s="39"/>
      <c r="G274" s="39"/>
      <c r="H274" s="39"/>
      <c r="I274" s="39"/>
      <c r="K274" s="39"/>
      <c r="L274" s="39"/>
      <c r="M274" s="39"/>
      <c r="N274" s="39"/>
      <c r="O274" s="39"/>
      <c r="P274" s="39"/>
      <c r="Q274" s="39"/>
      <c r="R274" s="39"/>
      <c r="S274" s="39"/>
      <c r="T274" s="39"/>
      <c r="U274" s="39"/>
      <c r="V274" s="39"/>
      <c r="W274" s="39"/>
      <c r="X274" s="39"/>
      <c r="Y274" s="39"/>
      <c r="Z274" s="39"/>
    </row>
    <row r="275" spans="1:26" ht="12.75" customHeight="1" x14ac:dyDescent="0.2">
      <c r="A275" s="39"/>
      <c r="B275" s="39"/>
      <c r="C275" s="39"/>
      <c r="D275" s="39"/>
      <c r="E275" s="39"/>
      <c r="F275" s="39"/>
      <c r="G275" s="39"/>
      <c r="H275" s="39"/>
      <c r="I275" s="39"/>
      <c r="K275" s="39"/>
      <c r="L275" s="39"/>
      <c r="M275" s="39"/>
      <c r="N275" s="39"/>
      <c r="O275" s="39"/>
      <c r="P275" s="39"/>
      <c r="Q275" s="39"/>
      <c r="R275" s="39"/>
      <c r="S275" s="39"/>
      <c r="T275" s="39"/>
      <c r="U275" s="39"/>
      <c r="V275" s="39"/>
      <c r="W275" s="39"/>
      <c r="X275" s="39"/>
      <c r="Y275" s="39"/>
      <c r="Z275" s="39"/>
    </row>
    <row r="276" spans="1:26" ht="12.75" customHeight="1" x14ac:dyDescent="0.2">
      <c r="A276" s="39"/>
      <c r="B276" s="39"/>
      <c r="C276" s="39"/>
      <c r="D276" s="39"/>
      <c r="E276" s="39"/>
      <c r="F276" s="39"/>
      <c r="G276" s="39"/>
      <c r="H276" s="39"/>
      <c r="I276" s="39"/>
      <c r="K276" s="39"/>
      <c r="L276" s="39"/>
      <c r="M276" s="39"/>
      <c r="N276" s="39"/>
      <c r="O276" s="39"/>
      <c r="P276" s="39"/>
      <c r="Q276" s="39"/>
      <c r="R276" s="39"/>
      <c r="S276" s="39"/>
      <c r="T276" s="39"/>
      <c r="U276" s="39"/>
      <c r="V276" s="39"/>
      <c r="W276" s="39"/>
      <c r="X276" s="39"/>
      <c r="Y276" s="39"/>
      <c r="Z276" s="39"/>
    </row>
    <row r="277" spans="1:26" ht="12.75" customHeight="1" x14ac:dyDescent="0.2">
      <c r="A277" s="39"/>
      <c r="B277" s="39"/>
      <c r="C277" s="39"/>
      <c r="D277" s="39"/>
      <c r="E277" s="39"/>
      <c r="F277" s="39"/>
      <c r="G277" s="39"/>
      <c r="H277" s="39"/>
      <c r="I277" s="39"/>
      <c r="K277" s="39"/>
      <c r="L277" s="39"/>
      <c r="M277" s="39"/>
      <c r="N277" s="39"/>
      <c r="O277" s="39"/>
      <c r="P277" s="39"/>
      <c r="Q277" s="39"/>
      <c r="R277" s="39"/>
      <c r="S277" s="39"/>
      <c r="T277" s="39"/>
      <c r="U277" s="39"/>
      <c r="V277" s="39"/>
      <c r="W277" s="39"/>
      <c r="X277" s="39"/>
      <c r="Y277" s="39"/>
      <c r="Z277" s="39"/>
    </row>
    <row r="278" spans="1:26" ht="12.75" customHeight="1" x14ac:dyDescent="0.2">
      <c r="A278" s="39"/>
      <c r="B278" s="39"/>
      <c r="C278" s="39"/>
      <c r="D278" s="39"/>
      <c r="E278" s="39"/>
      <c r="F278" s="39"/>
      <c r="G278" s="39"/>
      <c r="H278" s="39"/>
      <c r="I278" s="39"/>
      <c r="K278" s="39"/>
      <c r="L278" s="39"/>
      <c r="M278" s="39"/>
      <c r="N278" s="39"/>
      <c r="O278" s="39"/>
      <c r="P278" s="39"/>
      <c r="Q278" s="39"/>
      <c r="R278" s="39"/>
      <c r="S278" s="39"/>
      <c r="T278" s="39"/>
      <c r="U278" s="39"/>
      <c r="V278" s="39"/>
      <c r="W278" s="39"/>
      <c r="X278" s="39"/>
      <c r="Y278" s="39"/>
      <c r="Z278" s="39"/>
    </row>
    <row r="279" spans="1:26" ht="12.75" customHeight="1" x14ac:dyDescent="0.2">
      <c r="A279" s="39"/>
      <c r="B279" s="39"/>
      <c r="C279" s="39"/>
      <c r="D279" s="39"/>
      <c r="E279" s="39"/>
      <c r="F279" s="39"/>
      <c r="G279" s="39"/>
      <c r="H279" s="39"/>
      <c r="I279" s="39"/>
      <c r="K279" s="39"/>
      <c r="L279" s="39"/>
      <c r="M279" s="39"/>
      <c r="N279" s="39"/>
      <c r="O279" s="39"/>
      <c r="P279" s="39"/>
      <c r="Q279" s="39"/>
      <c r="R279" s="39"/>
      <c r="S279" s="39"/>
      <c r="T279" s="39"/>
      <c r="U279" s="39"/>
      <c r="V279" s="39"/>
      <c r="W279" s="39"/>
      <c r="X279" s="39"/>
      <c r="Y279" s="39"/>
      <c r="Z279" s="39"/>
    </row>
    <row r="280" spans="1:26" ht="12.75" customHeight="1" x14ac:dyDescent="0.2">
      <c r="A280" s="39"/>
      <c r="B280" s="39"/>
      <c r="C280" s="39"/>
      <c r="D280" s="39"/>
      <c r="E280" s="39"/>
      <c r="F280" s="39"/>
      <c r="G280" s="39"/>
      <c r="H280" s="39"/>
      <c r="I280" s="39"/>
      <c r="K280" s="39"/>
      <c r="L280" s="39"/>
      <c r="M280" s="39"/>
      <c r="N280" s="39"/>
      <c r="O280" s="39"/>
      <c r="P280" s="39"/>
      <c r="Q280" s="39"/>
      <c r="R280" s="39"/>
      <c r="S280" s="39"/>
      <c r="T280" s="39"/>
      <c r="U280" s="39"/>
      <c r="V280" s="39"/>
      <c r="W280" s="39"/>
      <c r="X280" s="39"/>
      <c r="Y280" s="39"/>
      <c r="Z280" s="39"/>
    </row>
    <row r="281" spans="1:26" ht="12.75" customHeight="1" x14ac:dyDescent="0.2">
      <c r="A281" s="39"/>
      <c r="B281" s="39"/>
      <c r="C281" s="39"/>
      <c r="D281" s="39"/>
      <c r="E281" s="39"/>
      <c r="F281" s="39"/>
      <c r="G281" s="39"/>
      <c r="H281" s="39"/>
      <c r="I281" s="39"/>
      <c r="K281" s="39"/>
      <c r="L281" s="39"/>
      <c r="M281" s="39"/>
      <c r="N281" s="39"/>
      <c r="O281" s="39"/>
      <c r="P281" s="39"/>
      <c r="Q281" s="39"/>
      <c r="R281" s="39"/>
      <c r="S281" s="39"/>
      <c r="T281" s="39"/>
      <c r="U281" s="39"/>
      <c r="V281" s="39"/>
      <c r="W281" s="39"/>
      <c r="X281" s="39"/>
      <c r="Y281" s="39"/>
      <c r="Z281" s="39"/>
    </row>
    <row r="282" spans="1:26" ht="12.75" customHeight="1" x14ac:dyDescent="0.2">
      <c r="A282" s="39"/>
      <c r="B282" s="39"/>
      <c r="C282" s="39"/>
      <c r="D282" s="39"/>
      <c r="E282" s="39"/>
      <c r="F282" s="39"/>
      <c r="G282" s="39"/>
      <c r="H282" s="39"/>
      <c r="I282" s="39"/>
      <c r="K282" s="39"/>
      <c r="L282" s="39"/>
      <c r="M282" s="39"/>
      <c r="N282" s="39"/>
      <c r="O282" s="39"/>
      <c r="P282" s="39"/>
      <c r="Q282" s="39"/>
      <c r="R282" s="39"/>
      <c r="S282" s="39"/>
      <c r="T282" s="39"/>
      <c r="U282" s="39"/>
      <c r="V282" s="39"/>
      <c r="W282" s="39"/>
      <c r="X282" s="39"/>
      <c r="Y282" s="39"/>
      <c r="Z282" s="39"/>
    </row>
    <row r="283" spans="1:26" ht="12.75" customHeight="1" x14ac:dyDescent="0.2">
      <c r="A283" s="39"/>
      <c r="B283" s="39"/>
      <c r="C283" s="39"/>
      <c r="D283" s="39"/>
      <c r="E283" s="39"/>
      <c r="F283" s="39"/>
      <c r="G283" s="39"/>
      <c r="H283" s="39"/>
      <c r="I283" s="39"/>
      <c r="K283" s="39"/>
      <c r="L283" s="39"/>
      <c r="M283" s="39"/>
      <c r="N283" s="39"/>
      <c r="O283" s="39"/>
      <c r="P283" s="39"/>
      <c r="Q283" s="39"/>
      <c r="R283" s="39"/>
      <c r="S283" s="39"/>
      <c r="T283" s="39"/>
      <c r="U283" s="39"/>
      <c r="V283" s="39"/>
      <c r="W283" s="39"/>
      <c r="X283" s="39"/>
      <c r="Y283" s="39"/>
      <c r="Z283" s="39"/>
    </row>
    <row r="284" spans="1:26" ht="12.75" customHeight="1" x14ac:dyDescent="0.2">
      <c r="A284" s="39"/>
      <c r="B284" s="39"/>
      <c r="C284" s="39"/>
      <c r="D284" s="39"/>
      <c r="E284" s="39"/>
      <c r="F284" s="39"/>
      <c r="G284" s="39"/>
      <c r="H284" s="39"/>
      <c r="I284" s="39"/>
      <c r="K284" s="39"/>
      <c r="L284" s="39"/>
      <c r="M284" s="39"/>
      <c r="N284" s="39"/>
      <c r="O284" s="39"/>
      <c r="P284" s="39"/>
      <c r="Q284" s="39"/>
      <c r="R284" s="39"/>
      <c r="S284" s="39"/>
      <c r="T284" s="39"/>
      <c r="U284" s="39"/>
      <c r="V284" s="39"/>
      <c r="W284" s="39"/>
      <c r="X284" s="39"/>
      <c r="Y284" s="39"/>
      <c r="Z284" s="39"/>
    </row>
    <row r="285" spans="1:26" ht="12.75" customHeight="1" x14ac:dyDescent="0.2">
      <c r="A285" s="39"/>
      <c r="B285" s="39"/>
      <c r="C285" s="39"/>
      <c r="D285" s="39"/>
      <c r="E285" s="39"/>
      <c r="F285" s="39"/>
      <c r="G285" s="39"/>
      <c r="H285" s="39"/>
      <c r="I285" s="39"/>
      <c r="K285" s="39"/>
      <c r="L285" s="39"/>
      <c r="M285" s="39"/>
      <c r="N285" s="39"/>
      <c r="O285" s="39"/>
      <c r="P285" s="39"/>
      <c r="Q285" s="39"/>
      <c r="R285" s="39"/>
      <c r="S285" s="39"/>
      <c r="T285" s="39"/>
      <c r="U285" s="39"/>
      <c r="V285" s="39"/>
      <c r="W285" s="39"/>
      <c r="X285" s="39"/>
      <c r="Y285" s="39"/>
      <c r="Z285" s="39"/>
    </row>
    <row r="286" spans="1:26" ht="12.75" customHeight="1" x14ac:dyDescent="0.2">
      <c r="A286" s="39"/>
      <c r="B286" s="39"/>
      <c r="C286" s="39"/>
      <c r="D286" s="39"/>
      <c r="E286" s="39"/>
      <c r="F286" s="39"/>
      <c r="G286" s="39"/>
      <c r="H286" s="39"/>
      <c r="I286" s="39"/>
      <c r="K286" s="39"/>
      <c r="L286" s="39"/>
      <c r="M286" s="39"/>
      <c r="N286" s="39"/>
      <c r="O286" s="39"/>
      <c r="P286" s="39"/>
      <c r="Q286" s="39"/>
      <c r="R286" s="39"/>
      <c r="S286" s="39"/>
      <c r="T286" s="39"/>
      <c r="U286" s="39"/>
      <c r="V286" s="39"/>
      <c r="W286" s="39"/>
      <c r="X286" s="39"/>
      <c r="Y286" s="39"/>
      <c r="Z286" s="39"/>
    </row>
    <row r="287" spans="1:26" ht="12.75" customHeight="1" x14ac:dyDescent="0.2">
      <c r="A287" s="39"/>
      <c r="B287" s="39"/>
      <c r="C287" s="39"/>
      <c r="D287" s="39"/>
      <c r="E287" s="39"/>
      <c r="F287" s="39"/>
      <c r="G287" s="39"/>
      <c r="H287" s="39"/>
      <c r="I287" s="39"/>
      <c r="K287" s="39"/>
      <c r="L287" s="39"/>
      <c r="M287" s="39"/>
      <c r="N287" s="39"/>
      <c r="O287" s="39"/>
      <c r="P287" s="39"/>
      <c r="Q287" s="39"/>
      <c r="R287" s="39"/>
      <c r="S287" s="39"/>
      <c r="T287" s="39"/>
      <c r="U287" s="39"/>
      <c r="V287" s="39"/>
      <c r="W287" s="39"/>
      <c r="X287" s="39"/>
      <c r="Y287" s="39"/>
      <c r="Z287" s="39"/>
    </row>
    <row r="288" spans="1:26" ht="12.75" customHeight="1" x14ac:dyDescent="0.2">
      <c r="A288" s="39"/>
      <c r="B288" s="39"/>
      <c r="C288" s="39"/>
      <c r="D288" s="39"/>
      <c r="E288" s="39"/>
      <c r="F288" s="39"/>
      <c r="G288" s="39"/>
      <c r="H288" s="39"/>
      <c r="I288" s="39"/>
      <c r="K288" s="39"/>
      <c r="L288" s="39"/>
      <c r="M288" s="39"/>
      <c r="N288" s="39"/>
      <c r="O288" s="39"/>
      <c r="P288" s="39"/>
      <c r="Q288" s="39"/>
      <c r="R288" s="39"/>
      <c r="S288" s="39"/>
      <c r="T288" s="39"/>
      <c r="U288" s="39"/>
      <c r="V288" s="39"/>
      <c r="W288" s="39"/>
      <c r="X288" s="39"/>
      <c r="Y288" s="39"/>
      <c r="Z288" s="39"/>
    </row>
    <row r="289" spans="1:26" ht="12.75" customHeight="1" x14ac:dyDescent="0.2">
      <c r="A289" s="39"/>
      <c r="B289" s="39"/>
      <c r="C289" s="39"/>
      <c r="D289" s="39"/>
      <c r="E289" s="39"/>
      <c r="F289" s="39"/>
      <c r="G289" s="39"/>
      <c r="H289" s="39"/>
      <c r="I289" s="39"/>
      <c r="K289" s="39"/>
      <c r="L289" s="39"/>
      <c r="M289" s="39"/>
      <c r="N289" s="39"/>
      <c r="O289" s="39"/>
      <c r="P289" s="39"/>
      <c r="Q289" s="39"/>
      <c r="R289" s="39"/>
      <c r="S289" s="39"/>
      <c r="T289" s="39"/>
      <c r="U289" s="39"/>
      <c r="V289" s="39"/>
      <c r="W289" s="39"/>
      <c r="X289" s="39"/>
      <c r="Y289" s="39"/>
      <c r="Z289" s="39"/>
    </row>
    <row r="290" spans="1:26" ht="12.75" customHeight="1" x14ac:dyDescent="0.2">
      <c r="A290" s="39"/>
      <c r="B290" s="39"/>
      <c r="C290" s="39"/>
      <c r="D290" s="39"/>
      <c r="E290" s="39"/>
      <c r="F290" s="39"/>
      <c r="G290" s="39"/>
      <c r="H290" s="39"/>
      <c r="I290" s="39"/>
      <c r="K290" s="39"/>
      <c r="L290" s="39"/>
      <c r="M290" s="39"/>
      <c r="N290" s="39"/>
      <c r="O290" s="39"/>
      <c r="P290" s="39"/>
      <c r="Q290" s="39"/>
      <c r="R290" s="39"/>
      <c r="S290" s="39"/>
      <c r="T290" s="39"/>
      <c r="U290" s="39"/>
      <c r="V290" s="39"/>
      <c r="W290" s="39"/>
      <c r="X290" s="39"/>
      <c r="Y290" s="39"/>
      <c r="Z290" s="39"/>
    </row>
    <row r="291" spans="1:26" ht="12.75" customHeight="1" x14ac:dyDescent="0.2">
      <c r="A291" s="39"/>
      <c r="B291" s="39"/>
      <c r="C291" s="39"/>
      <c r="D291" s="39"/>
      <c r="E291" s="39"/>
      <c r="F291" s="39"/>
      <c r="G291" s="39"/>
      <c r="H291" s="39"/>
      <c r="I291" s="39"/>
      <c r="K291" s="39"/>
      <c r="L291" s="39"/>
      <c r="M291" s="39"/>
      <c r="N291" s="39"/>
      <c r="O291" s="39"/>
      <c r="P291" s="39"/>
      <c r="Q291" s="39"/>
      <c r="R291" s="39"/>
      <c r="S291" s="39"/>
      <c r="T291" s="39"/>
      <c r="U291" s="39"/>
      <c r="V291" s="39"/>
      <c r="W291" s="39"/>
      <c r="X291" s="39"/>
      <c r="Y291" s="39"/>
      <c r="Z291" s="39"/>
    </row>
    <row r="292" spans="1:26" ht="12.75" customHeight="1" x14ac:dyDescent="0.2">
      <c r="A292" s="39"/>
      <c r="B292" s="39"/>
      <c r="C292" s="39"/>
      <c r="D292" s="39"/>
      <c r="E292" s="39"/>
      <c r="F292" s="39"/>
      <c r="G292" s="39"/>
      <c r="H292" s="39"/>
      <c r="I292" s="39"/>
      <c r="K292" s="39"/>
      <c r="L292" s="39"/>
      <c r="M292" s="39"/>
      <c r="N292" s="39"/>
      <c r="O292" s="39"/>
      <c r="P292" s="39"/>
      <c r="Q292" s="39"/>
      <c r="R292" s="39"/>
      <c r="S292" s="39"/>
      <c r="T292" s="39"/>
      <c r="U292" s="39"/>
      <c r="V292" s="39"/>
      <c r="W292" s="39"/>
      <c r="X292" s="39"/>
      <c r="Y292" s="39"/>
      <c r="Z292" s="39"/>
    </row>
    <row r="293" spans="1:26" ht="12.75" customHeight="1" x14ac:dyDescent="0.2">
      <c r="A293" s="39"/>
      <c r="B293" s="39"/>
      <c r="C293" s="39"/>
      <c r="D293" s="39"/>
      <c r="E293" s="39"/>
      <c r="F293" s="39"/>
      <c r="G293" s="39"/>
      <c r="H293" s="39"/>
      <c r="I293" s="39"/>
      <c r="K293" s="39"/>
      <c r="L293" s="39"/>
      <c r="M293" s="39"/>
      <c r="N293" s="39"/>
      <c r="O293" s="39"/>
      <c r="P293" s="39"/>
      <c r="Q293" s="39"/>
      <c r="R293" s="39"/>
      <c r="S293" s="39"/>
      <c r="T293" s="39"/>
      <c r="U293" s="39"/>
      <c r="V293" s="39"/>
      <c r="W293" s="39"/>
      <c r="X293" s="39"/>
      <c r="Y293" s="39"/>
      <c r="Z293" s="39"/>
    </row>
    <row r="294" spans="1:26" ht="12.75" customHeight="1" x14ac:dyDescent="0.2">
      <c r="A294" s="39"/>
      <c r="B294" s="39"/>
      <c r="C294" s="39"/>
      <c r="D294" s="39"/>
      <c r="E294" s="39"/>
      <c r="F294" s="39"/>
      <c r="G294" s="39"/>
      <c r="H294" s="39"/>
      <c r="I294" s="39"/>
      <c r="K294" s="39"/>
      <c r="L294" s="39"/>
      <c r="M294" s="39"/>
      <c r="N294" s="39"/>
      <c r="O294" s="39"/>
      <c r="P294" s="39"/>
      <c r="Q294" s="39"/>
      <c r="R294" s="39"/>
      <c r="S294" s="39"/>
      <c r="T294" s="39"/>
      <c r="U294" s="39"/>
      <c r="V294" s="39"/>
      <c r="W294" s="39"/>
      <c r="X294" s="39"/>
      <c r="Y294" s="39"/>
      <c r="Z294" s="39"/>
    </row>
    <row r="295" spans="1:26" ht="12.75" customHeight="1" x14ac:dyDescent="0.2">
      <c r="A295" s="39"/>
      <c r="B295" s="39"/>
      <c r="C295" s="39"/>
      <c r="D295" s="39"/>
      <c r="E295" s="39"/>
      <c r="F295" s="39"/>
      <c r="G295" s="39"/>
      <c r="H295" s="39"/>
      <c r="I295" s="39"/>
      <c r="K295" s="39"/>
      <c r="L295" s="39"/>
      <c r="M295" s="39"/>
      <c r="N295" s="39"/>
      <c r="O295" s="39"/>
      <c r="P295" s="39"/>
      <c r="Q295" s="39"/>
      <c r="R295" s="39"/>
      <c r="S295" s="39"/>
      <c r="T295" s="39"/>
      <c r="U295" s="39"/>
      <c r="V295" s="39"/>
      <c r="W295" s="39"/>
      <c r="X295" s="39"/>
      <c r="Y295" s="39"/>
      <c r="Z295" s="39"/>
    </row>
    <row r="296" spans="1:26" ht="12.75" customHeight="1" x14ac:dyDescent="0.2">
      <c r="A296" s="39"/>
      <c r="B296" s="39"/>
      <c r="C296" s="39"/>
      <c r="D296" s="39"/>
      <c r="E296" s="39"/>
      <c r="F296" s="39"/>
      <c r="G296" s="39"/>
      <c r="H296" s="39"/>
      <c r="I296" s="39"/>
      <c r="K296" s="39"/>
      <c r="L296" s="39"/>
      <c r="M296" s="39"/>
      <c r="N296" s="39"/>
      <c r="O296" s="39"/>
      <c r="P296" s="39"/>
      <c r="Q296" s="39"/>
      <c r="R296" s="39"/>
      <c r="S296" s="39"/>
      <c r="T296" s="39"/>
      <c r="U296" s="39"/>
      <c r="V296" s="39"/>
      <c r="W296" s="39"/>
      <c r="X296" s="39"/>
      <c r="Y296" s="39"/>
      <c r="Z296" s="39"/>
    </row>
    <row r="297" spans="1:26" ht="12.75" customHeight="1" x14ac:dyDescent="0.2">
      <c r="A297" s="39"/>
      <c r="B297" s="39"/>
      <c r="C297" s="39"/>
      <c r="D297" s="39"/>
      <c r="E297" s="39"/>
      <c r="F297" s="39"/>
      <c r="G297" s="39"/>
      <c r="H297" s="39"/>
      <c r="I297" s="39"/>
      <c r="K297" s="39"/>
      <c r="L297" s="39"/>
      <c r="M297" s="39"/>
      <c r="N297" s="39"/>
      <c r="O297" s="39"/>
      <c r="P297" s="39"/>
      <c r="Q297" s="39"/>
      <c r="R297" s="39"/>
      <c r="S297" s="39"/>
      <c r="T297" s="39"/>
      <c r="U297" s="39"/>
      <c r="V297" s="39"/>
      <c r="W297" s="39"/>
      <c r="X297" s="39"/>
      <c r="Y297" s="39"/>
      <c r="Z297" s="39"/>
    </row>
    <row r="298" spans="1:26" ht="12.75" customHeight="1" x14ac:dyDescent="0.2">
      <c r="A298" s="39"/>
      <c r="B298" s="39"/>
      <c r="C298" s="39"/>
      <c r="D298" s="39"/>
      <c r="E298" s="39"/>
      <c r="F298" s="39"/>
      <c r="G298" s="39"/>
      <c r="H298" s="39"/>
      <c r="I298" s="39"/>
      <c r="K298" s="39"/>
      <c r="L298" s="39"/>
      <c r="M298" s="39"/>
      <c r="N298" s="39"/>
      <c r="O298" s="39"/>
      <c r="P298" s="39"/>
      <c r="Q298" s="39"/>
      <c r="R298" s="39"/>
      <c r="S298" s="39"/>
      <c r="T298" s="39"/>
      <c r="U298" s="39"/>
      <c r="V298" s="39"/>
      <c r="W298" s="39"/>
      <c r="X298" s="39"/>
      <c r="Y298" s="39"/>
      <c r="Z298" s="39"/>
    </row>
    <row r="299" spans="1:26" ht="12.75" customHeight="1" x14ac:dyDescent="0.2">
      <c r="A299" s="39"/>
      <c r="B299" s="39"/>
      <c r="C299" s="39"/>
      <c r="D299" s="39"/>
      <c r="E299" s="39"/>
      <c r="F299" s="39"/>
      <c r="G299" s="39"/>
      <c r="H299" s="39"/>
      <c r="I299" s="39"/>
      <c r="K299" s="39"/>
      <c r="L299" s="39"/>
      <c r="M299" s="39"/>
      <c r="N299" s="39"/>
      <c r="O299" s="39"/>
      <c r="P299" s="39"/>
      <c r="Q299" s="39"/>
      <c r="R299" s="39"/>
      <c r="S299" s="39"/>
      <c r="T299" s="39"/>
      <c r="U299" s="39"/>
      <c r="V299" s="39"/>
      <c r="W299" s="39"/>
      <c r="X299" s="39"/>
      <c r="Y299" s="39"/>
      <c r="Z299" s="39"/>
    </row>
    <row r="300" spans="1:26" ht="12.75" customHeight="1" x14ac:dyDescent="0.2">
      <c r="A300" s="39"/>
      <c r="B300" s="39"/>
      <c r="C300" s="39"/>
      <c r="D300" s="39"/>
      <c r="E300" s="39"/>
      <c r="F300" s="39"/>
      <c r="G300" s="39"/>
      <c r="H300" s="39"/>
      <c r="I300" s="39"/>
      <c r="K300" s="39"/>
      <c r="L300" s="39"/>
      <c r="M300" s="39"/>
      <c r="N300" s="39"/>
      <c r="O300" s="39"/>
      <c r="P300" s="39"/>
      <c r="Q300" s="39"/>
      <c r="R300" s="39"/>
      <c r="S300" s="39"/>
      <c r="T300" s="39"/>
      <c r="U300" s="39"/>
      <c r="V300" s="39"/>
      <c r="W300" s="39"/>
      <c r="X300" s="39"/>
      <c r="Y300" s="39"/>
      <c r="Z300" s="39"/>
    </row>
    <row r="301" spans="1:26" ht="12.75" customHeight="1" x14ac:dyDescent="0.2">
      <c r="A301" s="39"/>
      <c r="B301" s="39"/>
      <c r="C301" s="39"/>
      <c r="D301" s="39"/>
      <c r="E301" s="39"/>
      <c r="F301" s="39"/>
      <c r="G301" s="39"/>
      <c r="H301" s="39"/>
      <c r="I301" s="39"/>
      <c r="K301" s="39"/>
      <c r="L301" s="39"/>
      <c r="M301" s="39"/>
      <c r="N301" s="39"/>
      <c r="O301" s="39"/>
      <c r="P301" s="39"/>
      <c r="Q301" s="39"/>
      <c r="R301" s="39"/>
      <c r="S301" s="39"/>
      <c r="T301" s="39"/>
      <c r="U301" s="39"/>
      <c r="V301" s="39"/>
      <c r="W301" s="39"/>
      <c r="X301" s="39"/>
      <c r="Y301" s="39"/>
      <c r="Z301" s="39"/>
    </row>
    <row r="302" spans="1:26" ht="12.75" customHeight="1" x14ac:dyDescent="0.2">
      <c r="A302" s="39"/>
      <c r="B302" s="39"/>
      <c r="C302" s="39"/>
      <c r="D302" s="39"/>
      <c r="E302" s="39"/>
      <c r="F302" s="39"/>
      <c r="G302" s="39"/>
      <c r="H302" s="39"/>
      <c r="I302" s="39"/>
      <c r="K302" s="39"/>
      <c r="L302" s="39"/>
      <c r="M302" s="39"/>
      <c r="N302" s="39"/>
      <c r="O302" s="39"/>
      <c r="P302" s="39"/>
      <c r="Q302" s="39"/>
      <c r="R302" s="39"/>
      <c r="S302" s="39"/>
      <c r="T302" s="39"/>
      <c r="U302" s="39"/>
      <c r="V302" s="39"/>
      <c r="W302" s="39"/>
      <c r="X302" s="39"/>
      <c r="Y302" s="39"/>
      <c r="Z302" s="39"/>
    </row>
    <row r="303" spans="1:26" ht="12.75" customHeight="1" x14ac:dyDescent="0.2">
      <c r="A303" s="39"/>
      <c r="B303" s="39"/>
      <c r="C303" s="39"/>
      <c r="D303" s="39"/>
      <c r="E303" s="39"/>
      <c r="F303" s="39"/>
      <c r="G303" s="39"/>
      <c r="H303" s="39"/>
      <c r="I303" s="39"/>
      <c r="K303" s="39"/>
      <c r="L303" s="39"/>
      <c r="M303" s="39"/>
      <c r="N303" s="39"/>
      <c r="O303" s="39"/>
      <c r="P303" s="39"/>
      <c r="Q303" s="39"/>
      <c r="R303" s="39"/>
      <c r="S303" s="39"/>
      <c r="T303" s="39"/>
      <c r="U303" s="39"/>
      <c r="V303" s="39"/>
      <c r="W303" s="39"/>
      <c r="X303" s="39"/>
      <c r="Y303" s="39"/>
      <c r="Z303" s="39"/>
    </row>
    <row r="304" spans="1:26" ht="12.75" customHeight="1" x14ac:dyDescent="0.2">
      <c r="A304" s="39"/>
      <c r="B304" s="39"/>
      <c r="C304" s="39"/>
      <c r="D304" s="39"/>
      <c r="E304" s="39"/>
      <c r="F304" s="39"/>
      <c r="G304" s="39"/>
      <c r="H304" s="39"/>
      <c r="I304" s="39"/>
      <c r="K304" s="39"/>
      <c r="L304" s="39"/>
      <c r="M304" s="39"/>
      <c r="N304" s="39"/>
      <c r="O304" s="39"/>
      <c r="P304" s="39"/>
      <c r="Q304" s="39"/>
      <c r="R304" s="39"/>
      <c r="S304" s="39"/>
      <c r="T304" s="39"/>
      <c r="U304" s="39"/>
      <c r="V304" s="39"/>
      <c r="W304" s="39"/>
      <c r="X304" s="39"/>
      <c r="Y304" s="39"/>
      <c r="Z304" s="39"/>
    </row>
    <row r="305" spans="1:26" ht="12.75" customHeight="1" x14ac:dyDescent="0.2">
      <c r="A305" s="39"/>
      <c r="B305" s="39"/>
      <c r="C305" s="39"/>
      <c r="D305" s="39"/>
      <c r="E305" s="39"/>
      <c r="F305" s="39"/>
      <c r="G305" s="39"/>
      <c r="H305" s="39"/>
      <c r="I305" s="39"/>
      <c r="K305" s="39"/>
      <c r="L305" s="39"/>
      <c r="M305" s="39"/>
      <c r="N305" s="39"/>
      <c r="O305" s="39"/>
      <c r="P305" s="39"/>
      <c r="Q305" s="39"/>
      <c r="R305" s="39"/>
      <c r="S305" s="39"/>
      <c r="T305" s="39"/>
      <c r="U305" s="39"/>
      <c r="V305" s="39"/>
      <c r="W305" s="39"/>
      <c r="X305" s="39"/>
      <c r="Y305" s="39"/>
      <c r="Z305" s="39"/>
    </row>
    <row r="306" spans="1:26" ht="12.75" customHeight="1" x14ac:dyDescent="0.2">
      <c r="A306" s="39"/>
      <c r="B306" s="39"/>
      <c r="C306" s="39"/>
      <c r="D306" s="39"/>
      <c r="E306" s="39"/>
      <c r="F306" s="39"/>
      <c r="G306" s="39"/>
      <c r="H306" s="39"/>
      <c r="I306" s="39"/>
      <c r="K306" s="39"/>
      <c r="L306" s="39"/>
      <c r="M306" s="39"/>
      <c r="N306" s="39"/>
      <c r="O306" s="39"/>
      <c r="P306" s="39"/>
      <c r="Q306" s="39"/>
      <c r="R306" s="39"/>
      <c r="S306" s="39"/>
      <c r="T306" s="39"/>
      <c r="U306" s="39"/>
      <c r="V306" s="39"/>
      <c r="W306" s="39"/>
      <c r="X306" s="39"/>
      <c r="Y306" s="39"/>
      <c r="Z306" s="39"/>
    </row>
    <row r="307" spans="1:26" ht="12.75" customHeight="1" x14ac:dyDescent="0.2">
      <c r="A307" s="39"/>
      <c r="B307" s="39"/>
      <c r="C307" s="39"/>
      <c r="D307" s="39"/>
      <c r="E307" s="39"/>
      <c r="F307" s="39"/>
      <c r="G307" s="39"/>
      <c r="H307" s="39"/>
      <c r="I307" s="39"/>
      <c r="K307" s="39"/>
      <c r="L307" s="39"/>
      <c r="M307" s="39"/>
      <c r="N307" s="39"/>
      <c r="O307" s="39"/>
      <c r="P307" s="39"/>
      <c r="Q307" s="39"/>
      <c r="R307" s="39"/>
      <c r="S307" s="39"/>
      <c r="T307" s="39"/>
      <c r="U307" s="39"/>
      <c r="V307" s="39"/>
      <c r="W307" s="39"/>
      <c r="X307" s="39"/>
      <c r="Y307" s="39"/>
      <c r="Z307" s="39"/>
    </row>
    <row r="308" spans="1:26" ht="12.75" customHeight="1" x14ac:dyDescent="0.2">
      <c r="A308" s="39"/>
      <c r="B308" s="39"/>
      <c r="C308" s="39"/>
      <c r="D308" s="39"/>
      <c r="E308" s="39"/>
      <c r="F308" s="39"/>
      <c r="G308" s="39"/>
      <c r="H308" s="39"/>
      <c r="I308" s="39"/>
      <c r="K308" s="39"/>
      <c r="L308" s="39"/>
      <c r="M308" s="39"/>
      <c r="N308" s="39"/>
      <c r="O308" s="39"/>
      <c r="P308" s="39"/>
      <c r="Q308" s="39"/>
      <c r="R308" s="39"/>
      <c r="S308" s="39"/>
      <c r="T308" s="39"/>
      <c r="U308" s="39"/>
      <c r="V308" s="39"/>
      <c r="W308" s="39"/>
      <c r="X308" s="39"/>
      <c r="Y308" s="39"/>
      <c r="Z308" s="39"/>
    </row>
    <row r="309" spans="1:26" ht="12.75" customHeight="1" x14ac:dyDescent="0.2">
      <c r="A309" s="39"/>
      <c r="B309" s="39"/>
      <c r="C309" s="39"/>
      <c r="D309" s="39"/>
      <c r="E309" s="39"/>
      <c r="F309" s="39"/>
      <c r="G309" s="39"/>
      <c r="H309" s="39"/>
      <c r="I309" s="39"/>
      <c r="K309" s="39"/>
      <c r="L309" s="39"/>
      <c r="M309" s="39"/>
      <c r="N309" s="39"/>
      <c r="O309" s="39"/>
      <c r="P309" s="39"/>
      <c r="Q309" s="39"/>
      <c r="R309" s="39"/>
      <c r="S309" s="39"/>
      <c r="T309" s="39"/>
      <c r="U309" s="39"/>
      <c r="V309" s="39"/>
      <c r="W309" s="39"/>
      <c r="X309" s="39"/>
      <c r="Y309" s="39"/>
      <c r="Z309" s="39"/>
    </row>
    <row r="310" spans="1:26" ht="12.75" customHeight="1" x14ac:dyDescent="0.2">
      <c r="A310" s="39"/>
      <c r="B310" s="39"/>
      <c r="C310" s="39"/>
      <c r="D310" s="39"/>
      <c r="E310" s="39"/>
      <c r="F310" s="39"/>
      <c r="G310" s="39"/>
      <c r="H310" s="39"/>
      <c r="I310" s="39"/>
      <c r="K310" s="39"/>
      <c r="L310" s="39"/>
      <c r="M310" s="39"/>
      <c r="N310" s="39"/>
      <c r="O310" s="39"/>
      <c r="P310" s="39"/>
      <c r="Q310" s="39"/>
      <c r="R310" s="39"/>
      <c r="S310" s="39"/>
      <c r="T310" s="39"/>
      <c r="U310" s="39"/>
      <c r="V310" s="39"/>
      <c r="W310" s="39"/>
      <c r="X310" s="39"/>
      <c r="Y310" s="39"/>
      <c r="Z310" s="39"/>
    </row>
    <row r="311" spans="1:26" ht="12.75" customHeight="1" x14ac:dyDescent="0.2">
      <c r="A311" s="39"/>
      <c r="B311" s="39"/>
      <c r="C311" s="39"/>
      <c r="D311" s="39"/>
      <c r="E311" s="39"/>
      <c r="F311" s="39"/>
      <c r="G311" s="39"/>
      <c r="H311" s="39"/>
      <c r="I311" s="39"/>
      <c r="K311" s="39"/>
      <c r="L311" s="39"/>
      <c r="M311" s="39"/>
      <c r="N311" s="39"/>
      <c r="O311" s="39"/>
      <c r="P311" s="39"/>
      <c r="Q311" s="39"/>
      <c r="R311" s="39"/>
      <c r="S311" s="39"/>
      <c r="T311" s="39"/>
      <c r="U311" s="39"/>
      <c r="V311" s="39"/>
      <c r="W311" s="39"/>
      <c r="X311" s="39"/>
      <c r="Y311" s="39"/>
      <c r="Z311" s="39"/>
    </row>
    <row r="312" spans="1:26" ht="12.75" customHeight="1" x14ac:dyDescent="0.2">
      <c r="A312" s="39"/>
      <c r="B312" s="39"/>
      <c r="C312" s="39"/>
      <c r="D312" s="39"/>
      <c r="E312" s="39"/>
      <c r="F312" s="39"/>
      <c r="G312" s="39"/>
      <c r="H312" s="39"/>
      <c r="I312" s="39"/>
      <c r="K312" s="39"/>
      <c r="L312" s="39"/>
      <c r="M312" s="39"/>
      <c r="N312" s="39"/>
      <c r="O312" s="39"/>
      <c r="P312" s="39"/>
      <c r="Q312" s="39"/>
      <c r="R312" s="39"/>
      <c r="S312" s="39"/>
      <c r="T312" s="39"/>
      <c r="U312" s="39"/>
      <c r="V312" s="39"/>
      <c r="W312" s="39"/>
      <c r="X312" s="39"/>
      <c r="Y312" s="39"/>
      <c r="Z312" s="39"/>
    </row>
    <row r="313" spans="1:26" ht="12.75" customHeight="1" x14ac:dyDescent="0.2">
      <c r="A313" s="39"/>
      <c r="B313" s="39"/>
      <c r="C313" s="39"/>
      <c r="D313" s="39"/>
      <c r="E313" s="39"/>
      <c r="F313" s="39"/>
      <c r="G313" s="39"/>
      <c r="H313" s="39"/>
      <c r="I313" s="39"/>
      <c r="K313" s="39"/>
      <c r="L313" s="39"/>
      <c r="M313" s="39"/>
      <c r="N313" s="39"/>
      <c r="O313" s="39"/>
      <c r="P313" s="39"/>
      <c r="Q313" s="39"/>
      <c r="R313" s="39"/>
      <c r="S313" s="39"/>
      <c r="T313" s="39"/>
      <c r="U313" s="39"/>
      <c r="V313" s="39"/>
      <c r="W313" s="39"/>
      <c r="X313" s="39"/>
      <c r="Y313" s="39"/>
      <c r="Z313" s="39"/>
    </row>
    <row r="314" spans="1:26" ht="12.75" customHeight="1" x14ac:dyDescent="0.2">
      <c r="A314" s="39"/>
      <c r="B314" s="39"/>
      <c r="C314" s="39"/>
      <c r="D314" s="39"/>
      <c r="E314" s="39"/>
      <c r="F314" s="39"/>
      <c r="G314" s="39"/>
      <c r="H314" s="39"/>
      <c r="I314" s="39"/>
      <c r="K314" s="39"/>
      <c r="L314" s="39"/>
      <c r="M314" s="39"/>
      <c r="N314" s="39"/>
      <c r="O314" s="39"/>
      <c r="P314" s="39"/>
      <c r="Q314" s="39"/>
      <c r="R314" s="39"/>
      <c r="S314" s="39"/>
      <c r="T314" s="39"/>
      <c r="U314" s="39"/>
      <c r="V314" s="39"/>
      <c r="W314" s="39"/>
      <c r="X314" s="39"/>
      <c r="Y314" s="39"/>
      <c r="Z314" s="39"/>
    </row>
    <row r="315" spans="1:26" ht="12.75" customHeight="1" x14ac:dyDescent="0.2">
      <c r="A315" s="39"/>
      <c r="B315" s="39"/>
      <c r="C315" s="39"/>
      <c r="D315" s="39"/>
      <c r="E315" s="39"/>
      <c r="F315" s="39"/>
      <c r="G315" s="39"/>
      <c r="H315" s="39"/>
      <c r="I315" s="39"/>
      <c r="K315" s="39"/>
      <c r="L315" s="39"/>
      <c r="M315" s="39"/>
      <c r="N315" s="39"/>
      <c r="O315" s="39"/>
      <c r="P315" s="39"/>
      <c r="Q315" s="39"/>
      <c r="R315" s="39"/>
      <c r="S315" s="39"/>
      <c r="T315" s="39"/>
      <c r="U315" s="39"/>
      <c r="V315" s="39"/>
      <c r="W315" s="39"/>
      <c r="X315" s="39"/>
      <c r="Y315" s="39"/>
      <c r="Z315" s="39"/>
    </row>
    <row r="316" spans="1:26" ht="12.75" customHeight="1" x14ac:dyDescent="0.2">
      <c r="A316" s="39"/>
      <c r="B316" s="39"/>
      <c r="C316" s="39"/>
      <c r="D316" s="39"/>
      <c r="E316" s="39"/>
      <c r="F316" s="39"/>
      <c r="G316" s="39"/>
      <c r="H316" s="39"/>
      <c r="I316" s="39"/>
      <c r="K316" s="39"/>
      <c r="L316" s="39"/>
      <c r="M316" s="39"/>
      <c r="N316" s="39"/>
      <c r="O316" s="39"/>
      <c r="P316" s="39"/>
      <c r="Q316" s="39"/>
      <c r="R316" s="39"/>
      <c r="S316" s="39"/>
      <c r="T316" s="39"/>
      <c r="U316" s="39"/>
      <c r="V316" s="39"/>
      <c r="W316" s="39"/>
      <c r="X316" s="39"/>
      <c r="Y316" s="39"/>
      <c r="Z316" s="39"/>
    </row>
    <row r="317" spans="1:26" ht="12.75" customHeight="1" x14ac:dyDescent="0.2">
      <c r="A317" s="39"/>
      <c r="B317" s="39"/>
      <c r="C317" s="39"/>
      <c r="D317" s="39"/>
      <c r="E317" s="39"/>
      <c r="F317" s="39"/>
      <c r="G317" s="39"/>
      <c r="H317" s="39"/>
      <c r="I317" s="39"/>
      <c r="K317" s="39"/>
      <c r="L317" s="39"/>
      <c r="M317" s="39"/>
      <c r="N317" s="39"/>
      <c r="O317" s="39"/>
      <c r="P317" s="39"/>
      <c r="Q317" s="39"/>
      <c r="R317" s="39"/>
      <c r="S317" s="39"/>
      <c r="T317" s="39"/>
      <c r="U317" s="39"/>
      <c r="V317" s="39"/>
      <c r="W317" s="39"/>
      <c r="X317" s="39"/>
      <c r="Y317" s="39"/>
      <c r="Z317" s="39"/>
    </row>
    <row r="318" spans="1:26" ht="12.75" customHeight="1" x14ac:dyDescent="0.2">
      <c r="A318" s="39"/>
      <c r="B318" s="39"/>
      <c r="C318" s="39"/>
      <c r="D318" s="39"/>
      <c r="E318" s="39"/>
      <c r="F318" s="39"/>
      <c r="G318" s="39"/>
      <c r="H318" s="39"/>
      <c r="I318" s="39"/>
      <c r="K318" s="39"/>
      <c r="L318" s="39"/>
      <c r="M318" s="39"/>
      <c r="N318" s="39"/>
      <c r="O318" s="39"/>
      <c r="P318" s="39"/>
      <c r="Q318" s="39"/>
      <c r="R318" s="39"/>
      <c r="S318" s="39"/>
      <c r="T318" s="39"/>
      <c r="U318" s="39"/>
      <c r="V318" s="39"/>
      <c r="W318" s="39"/>
      <c r="X318" s="39"/>
      <c r="Y318" s="39"/>
      <c r="Z318" s="39"/>
    </row>
    <row r="319" spans="1:26" ht="12.75" customHeight="1" x14ac:dyDescent="0.2">
      <c r="A319" s="39"/>
      <c r="B319" s="39"/>
      <c r="C319" s="39"/>
      <c r="D319" s="39"/>
      <c r="E319" s="39"/>
      <c r="F319" s="39"/>
      <c r="G319" s="39"/>
      <c r="H319" s="39"/>
      <c r="I319" s="39"/>
      <c r="K319" s="39"/>
      <c r="L319" s="39"/>
      <c r="M319" s="39"/>
      <c r="N319" s="39"/>
      <c r="O319" s="39"/>
      <c r="P319" s="39"/>
      <c r="Q319" s="39"/>
      <c r="R319" s="39"/>
      <c r="S319" s="39"/>
      <c r="T319" s="39"/>
      <c r="U319" s="39"/>
      <c r="V319" s="39"/>
      <c r="W319" s="39"/>
      <c r="X319" s="39"/>
      <c r="Y319" s="39"/>
      <c r="Z319" s="39"/>
    </row>
    <row r="320" spans="1:26" ht="12.75" customHeight="1" x14ac:dyDescent="0.2">
      <c r="A320" s="39"/>
      <c r="B320" s="39"/>
      <c r="C320" s="39"/>
      <c r="D320" s="39"/>
      <c r="E320" s="39"/>
      <c r="F320" s="39"/>
      <c r="G320" s="39"/>
      <c r="H320" s="39"/>
      <c r="I320" s="39"/>
      <c r="K320" s="39"/>
      <c r="L320" s="39"/>
      <c r="M320" s="39"/>
      <c r="N320" s="39"/>
      <c r="O320" s="39"/>
      <c r="P320" s="39"/>
      <c r="Q320" s="39"/>
      <c r="R320" s="39"/>
      <c r="S320" s="39"/>
      <c r="T320" s="39"/>
      <c r="U320" s="39"/>
      <c r="V320" s="39"/>
      <c r="W320" s="39"/>
      <c r="X320" s="39"/>
      <c r="Y320" s="39"/>
      <c r="Z320" s="39"/>
    </row>
    <row r="321" spans="1:26" ht="12.75" customHeight="1" x14ac:dyDescent="0.2">
      <c r="A321" s="39"/>
      <c r="B321" s="39"/>
      <c r="C321" s="39"/>
      <c r="D321" s="39"/>
      <c r="E321" s="39"/>
      <c r="F321" s="39"/>
      <c r="G321" s="39"/>
      <c r="H321" s="39"/>
      <c r="I321" s="39"/>
      <c r="K321" s="39"/>
      <c r="L321" s="39"/>
      <c r="M321" s="39"/>
      <c r="N321" s="39"/>
      <c r="O321" s="39"/>
      <c r="P321" s="39"/>
      <c r="Q321" s="39"/>
      <c r="R321" s="39"/>
      <c r="S321" s="39"/>
      <c r="T321" s="39"/>
      <c r="U321" s="39"/>
      <c r="V321" s="39"/>
      <c r="W321" s="39"/>
      <c r="X321" s="39"/>
      <c r="Y321" s="39"/>
      <c r="Z321" s="39"/>
    </row>
    <row r="322" spans="1:26" ht="12.75" customHeight="1" x14ac:dyDescent="0.2">
      <c r="A322" s="39"/>
      <c r="B322" s="39"/>
      <c r="C322" s="39"/>
      <c r="D322" s="39"/>
      <c r="E322" s="39"/>
      <c r="F322" s="39"/>
      <c r="G322" s="39"/>
      <c r="H322" s="39"/>
      <c r="I322" s="39"/>
      <c r="K322" s="39"/>
      <c r="L322" s="39"/>
      <c r="M322" s="39"/>
      <c r="N322" s="39"/>
      <c r="O322" s="39"/>
      <c r="P322" s="39"/>
      <c r="Q322" s="39"/>
      <c r="R322" s="39"/>
      <c r="S322" s="39"/>
      <c r="T322" s="39"/>
      <c r="U322" s="39"/>
      <c r="V322" s="39"/>
      <c r="W322" s="39"/>
      <c r="X322" s="39"/>
      <c r="Y322" s="39"/>
      <c r="Z322" s="39"/>
    </row>
    <row r="323" spans="1:26" ht="12.75" customHeight="1" x14ac:dyDescent="0.2">
      <c r="A323" s="39"/>
      <c r="B323" s="39"/>
      <c r="C323" s="39"/>
      <c r="D323" s="39"/>
      <c r="E323" s="39"/>
      <c r="F323" s="39"/>
      <c r="G323" s="39"/>
      <c r="H323" s="39"/>
      <c r="I323" s="39"/>
      <c r="K323" s="39"/>
      <c r="L323" s="39"/>
      <c r="M323" s="39"/>
      <c r="N323" s="39"/>
      <c r="O323" s="39"/>
      <c r="P323" s="39"/>
      <c r="Q323" s="39"/>
      <c r="R323" s="39"/>
      <c r="S323" s="39"/>
      <c r="T323" s="39"/>
      <c r="U323" s="39"/>
      <c r="V323" s="39"/>
      <c r="W323" s="39"/>
      <c r="X323" s="39"/>
      <c r="Y323" s="39"/>
      <c r="Z323" s="39"/>
    </row>
    <row r="324" spans="1:26" ht="12.75" customHeight="1" x14ac:dyDescent="0.2">
      <c r="A324" s="39"/>
      <c r="B324" s="39"/>
      <c r="C324" s="39"/>
      <c r="D324" s="39"/>
      <c r="E324" s="39"/>
      <c r="F324" s="39"/>
      <c r="G324" s="39"/>
      <c r="H324" s="39"/>
      <c r="I324" s="39"/>
      <c r="K324" s="39"/>
      <c r="L324" s="39"/>
      <c r="M324" s="39"/>
      <c r="N324" s="39"/>
      <c r="O324" s="39"/>
      <c r="P324" s="39"/>
      <c r="Q324" s="39"/>
      <c r="R324" s="39"/>
      <c r="S324" s="39"/>
      <c r="T324" s="39"/>
      <c r="U324" s="39"/>
      <c r="V324" s="39"/>
      <c r="W324" s="39"/>
      <c r="X324" s="39"/>
      <c r="Y324" s="39"/>
      <c r="Z324" s="39"/>
    </row>
    <row r="325" spans="1:26" ht="12.75" customHeight="1" x14ac:dyDescent="0.2">
      <c r="A325" s="39"/>
      <c r="B325" s="39"/>
      <c r="C325" s="39"/>
      <c r="D325" s="39"/>
      <c r="E325" s="39"/>
      <c r="F325" s="39"/>
      <c r="G325" s="39"/>
      <c r="H325" s="39"/>
      <c r="I325" s="39"/>
      <c r="K325" s="39"/>
      <c r="L325" s="39"/>
      <c r="M325" s="39"/>
      <c r="N325" s="39"/>
      <c r="O325" s="39"/>
      <c r="P325" s="39"/>
      <c r="Q325" s="39"/>
      <c r="R325" s="39"/>
      <c r="S325" s="39"/>
      <c r="T325" s="39"/>
      <c r="U325" s="39"/>
      <c r="V325" s="39"/>
      <c r="W325" s="39"/>
      <c r="X325" s="39"/>
      <c r="Y325" s="39"/>
      <c r="Z325" s="39"/>
    </row>
    <row r="326" spans="1:26" ht="12.75" customHeight="1" x14ac:dyDescent="0.2">
      <c r="A326" s="39"/>
      <c r="B326" s="39"/>
      <c r="C326" s="39"/>
      <c r="D326" s="39"/>
      <c r="E326" s="39"/>
      <c r="F326" s="39"/>
      <c r="G326" s="39"/>
      <c r="H326" s="39"/>
      <c r="I326" s="39"/>
      <c r="K326" s="39"/>
      <c r="L326" s="39"/>
      <c r="M326" s="39"/>
      <c r="N326" s="39"/>
      <c r="O326" s="39"/>
      <c r="P326" s="39"/>
      <c r="Q326" s="39"/>
      <c r="R326" s="39"/>
      <c r="S326" s="39"/>
      <c r="T326" s="39"/>
      <c r="U326" s="39"/>
      <c r="V326" s="39"/>
      <c r="W326" s="39"/>
      <c r="X326" s="39"/>
      <c r="Y326" s="39"/>
      <c r="Z326" s="39"/>
    </row>
    <row r="327" spans="1:26" ht="12.75" customHeight="1" x14ac:dyDescent="0.2">
      <c r="A327" s="39"/>
      <c r="B327" s="39"/>
      <c r="C327" s="39"/>
      <c r="D327" s="39"/>
      <c r="E327" s="39"/>
      <c r="F327" s="39"/>
      <c r="G327" s="39"/>
      <c r="H327" s="39"/>
      <c r="I327" s="39"/>
      <c r="K327" s="39"/>
      <c r="L327" s="39"/>
      <c r="M327" s="39"/>
      <c r="N327" s="39"/>
      <c r="O327" s="39"/>
      <c r="P327" s="39"/>
      <c r="Q327" s="39"/>
      <c r="R327" s="39"/>
      <c r="S327" s="39"/>
      <c r="T327" s="39"/>
      <c r="U327" s="39"/>
      <c r="V327" s="39"/>
      <c r="W327" s="39"/>
      <c r="X327" s="39"/>
      <c r="Y327" s="39"/>
      <c r="Z327" s="39"/>
    </row>
    <row r="328" spans="1:26" ht="12.75" customHeight="1" x14ac:dyDescent="0.2">
      <c r="A328" s="39"/>
      <c r="B328" s="39"/>
      <c r="C328" s="39"/>
      <c r="D328" s="39"/>
      <c r="E328" s="39"/>
      <c r="F328" s="39"/>
      <c r="G328" s="39"/>
      <c r="H328" s="39"/>
      <c r="I328" s="39"/>
      <c r="K328" s="39"/>
      <c r="L328" s="39"/>
      <c r="M328" s="39"/>
      <c r="N328" s="39"/>
      <c r="O328" s="39"/>
      <c r="P328" s="39"/>
      <c r="Q328" s="39"/>
      <c r="R328" s="39"/>
      <c r="S328" s="39"/>
      <c r="T328" s="39"/>
      <c r="U328" s="39"/>
      <c r="V328" s="39"/>
      <c r="W328" s="39"/>
      <c r="X328" s="39"/>
      <c r="Y328" s="39"/>
      <c r="Z328" s="39"/>
    </row>
    <row r="329" spans="1:26" ht="12.75" customHeight="1" x14ac:dyDescent="0.2">
      <c r="A329" s="39"/>
      <c r="B329" s="39"/>
      <c r="C329" s="39"/>
      <c r="D329" s="39"/>
      <c r="E329" s="39"/>
      <c r="F329" s="39"/>
      <c r="G329" s="39"/>
      <c r="H329" s="39"/>
      <c r="I329" s="39"/>
      <c r="K329" s="39"/>
      <c r="L329" s="39"/>
      <c r="M329" s="39"/>
      <c r="N329" s="39"/>
      <c r="O329" s="39"/>
      <c r="P329" s="39"/>
      <c r="Q329" s="39"/>
      <c r="R329" s="39"/>
      <c r="S329" s="39"/>
      <c r="T329" s="39"/>
      <c r="U329" s="39"/>
      <c r="V329" s="39"/>
      <c r="W329" s="39"/>
      <c r="X329" s="39"/>
      <c r="Y329" s="39"/>
      <c r="Z329" s="39"/>
    </row>
    <row r="330" spans="1:26" ht="12.75" customHeight="1" x14ac:dyDescent="0.2">
      <c r="A330" s="39"/>
      <c r="B330" s="39"/>
      <c r="C330" s="39"/>
      <c r="D330" s="39"/>
      <c r="E330" s="39"/>
      <c r="F330" s="39"/>
      <c r="G330" s="39"/>
      <c r="H330" s="39"/>
      <c r="I330" s="39"/>
      <c r="K330" s="39"/>
      <c r="L330" s="39"/>
      <c r="M330" s="39"/>
      <c r="N330" s="39"/>
      <c r="O330" s="39"/>
      <c r="P330" s="39"/>
      <c r="Q330" s="39"/>
      <c r="R330" s="39"/>
      <c r="S330" s="39"/>
      <c r="T330" s="39"/>
      <c r="U330" s="39"/>
      <c r="V330" s="39"/>
      <c r="W330" s="39"/>
      <c r="X330" s="39"/>
      <c r="Y330" s="39"/>
      <c r="Z330" s="39"/>
    </row>
    <row r="331" spans="1:26" ht="12.75" customHeight="1" x14ac:dyDescent="0.2">
      <c r="A331" s="39"/>
      <c r="B331" s="39"/>
      <c r="C331" s="39"/>
      <c r="D331" s="39"/>
      <c r="E331" s="39"/>
      <c r="F331" s="39"/>
      <c r="G331" s="39"/>
      <c r="H331" s="39"/>
      <c r="I331" s="39"/>
      <c r="K331" s="39"/>
      <c r="L331" s="39"/>
      <c r="M331" s="39"/>
      <c r="N331" s="39"/>
      <c r="O331" s="39"/>
      <c r="P331" s="39"/>
      <c r="Q331" s="39"/>
      <c r="R331" s="39"/>
      <c r="S331" s="39"/>
      <c r="T331" s="39"/>
      <c r="U331" s="39"/>
      <c r="V331" s="39"/>
      <c r="W331" s="39"/>
      <c r="X331" s="39"/>
      <c r="Y331" s="39"/>
      <c r="Z331" s="39"/>
    </row>
    <row r="332" spans="1:26" ht="12.75" customHeight="1" x14ac:dyDescent="0.2">
      <c r="A332" s="39"/>
      <c r="B332" s="39"/>
      <c r="C332" s="39"/>
      <c r="D332" s="39"/>
      <c r="E332" s="39"/>
      <c r="F332" s="39"/>
      <c r="G332" s="39"/>
      <c r="H332" s="39"/>
      <c r="I332" s="39"/>
      <c r="K332" s="39"/>
      <c r="L332" s="39"/>
      <c r="M332" s="39"/>
      <c r="N332" s="39"/>
      <c r="O332" s="39"/>
      <c r="P332" s="39"/>
      <c r="Q332" s="39"/>
      <c r="R332" s="39"/>
      <c r="S332" s="39"/>
      <c r="T332" s="39"/>
      <c r="U332" s="39"/>
      <c r="V332" s="39"/>
      <c r="W332" s="39"/>
      <c r="X332" s="39"/>
      <c r="Y332" s="39"/>
      <c r="Z332" s="39"/>
    </row>
    <row r="333" spans="1:26" ht="12.75" customHeight="1" x14ac:dyDescent="0.2">
      <c r="A333" s="39"/>
      <c r="B333" s="39"/>
      <c r="C333" s="39"/>
      <c r="D333" s="39"/>
      <c r="E333" s="39"/>
      <c r="F333" s="39"/>
      <c r="G333" s="39"/>
      <c r="H333" s="39"/>
      <c r="I333" s="39"/>
      <c r="K333" s="39"/>
      <c r="L333" s="39"/>
      <c r="M333" s="39"/>
      <c r="N333" s="39"/>
      <c r="O333" s="39"/>
      <c r="P333" s="39"/>
      <c r="Q333" s="39"/>
      <c r="R333" s="39"/>
      <c r="S333" s="39"/>
      <c r="T333" s="39"/>
      <c r="U333" s="39"/>
      <c r="V333" s="39"/>
      <c r="W333" s="39"/>
      <c r="X333" s="39"/>
      <c r="Y333" s="39"/>
      <c r="Z333" s="39"/>
    </row>
    <row r="334" spans="1:26" ht="12.75" customHeight="1" x14ac:dyDescent="0.2">
      <c r="A334" s="39"/>
      <c r="B334" s="39"/>
      <c r="C334" s="39"/>
      <c r="D334" s="39"/>
      <c r="E334" s="39"/>
      <c r="F334" s="39"/>
      <c r="G334" s="39"/>
      <c r="H334" s="39"/>
      <c r="I334" s="39"/>
      <c r="K334" s="39"/>
      <c r="L334" s="39"/>
      <c r="M334" s="39"/>
      <c r="N334" s="39"/>
      <c r="O334" s="39"/>
      <c r="P334" s="39"/>
      <c r="Q334" s="39"/>
      <c r="R334" s="39"/>
      <c r="S334" s="39"/>
      <c r="T334" s="39"/>
      <c r="U334" s="39"/>
      <c r="V334" s="39"/>
      <c r="W334" s="39"/>
      <c r="X334" s="39"/>
      <c r="Y334" s="39"/>
      <c r="Z334" s="39"/>
    </row>
    <row r="335" spans="1:26" ht="12.75" customHeight="1" x14ac:dyDescent="0.2">
      <c r="A335" s="39"/>
      <c r="B335" s="39"/>
      <c r="C335" s="39"/>
      <c r="D335" s="39"/>
      <c r="E335" s="39"/>
      <c r="F335" s="39"/>
      <c r="G335" s="39"/>
      <c r="H335" s="39"/>
      <c r="I335" s="39"/>
      <c r="K335" s="39"/>
      <c r="L335" s="39"/>
      <c r="M335" s="39"/>
      <c r="N335" s="39"/>
      <c r="O335" s="39"/>
      <c r="P335" s="39"/>
      <c r="Q335" s="39"/>
      <c r="R335" s="39"/>
      <c r="S335" s="39"/>
      <c r="T335" s="39"/>
      <c r="U335" s="39"/>
      <c r="V335" s="39"/>
      <c r="W335" s="39"/>
      <c r="X335" s="39"/>
      <c r="Y335" s="39"/>
      <c r="Z335" s="39"/>
    </row>
    <row r="336" spans="1:26" ht="12.75" customHeight="1" x14ac:dyDescent="0.2">
      <c r="A336" s="39"/>
      <c r="B336" s="39"/>
      <c r="C336" s="39"/>
      <c r="D336" s="39"/>
      <c r="E336" s="39"/>
      <c r="F336" s="39"/>
      <c r="G336" s="39"/>
      <c r="H336" s="39"/>
      <c r="I336" s="39"/>
      <c r="K336" s="39"/>
      <c r="L336" s="39"/>
      <c r="M336" s="39"/>
      <c r="N336" s="39"/>
      <c r="O336" s="39"/>
      <c r="P336" s="39"/>
      <c r="Q336" s="39"/>
      <c r="R336" s="39"/>
      <c r="S336" s="39"/>
      <c r="T336" s="39"/>
      <c r="U336" s="39"/>
      <c r="V336" s="39"/>
      <c r="W336" s="39"/>
      <c r="X336" s="39"/>
      <c r="Y336" s="39"/>
      <c r="Z336" s="39"/>
    </row>
    <row r="337" spans="1:26" ht="12.75" customHeight="1" x14ac:dyDescent="0.2">
      <c r="A337" s="39"/>
      <c r="B337" s="39"/>
      <c r="C337" s="39"/>
      <c r="D337" s="39"/>
      <c r="E337" s="39"/>
      <c r="F337" s="39"/>
      <c r="G337" s="39"/>
      <c r="H337" s="39"/>
      <c r="I337" s="39"/>
      <c r="K337" s="39"/>
      <c r="L337" s="39"/>
      <c r="M337" s="39"/>
      <c r="N337" s="39"/>
      <c r="O337" s="39"/>
      <c r="P337" s="39"/>
      <c r="Q337" s="39"/>
      <c r="R337" s="39"/>
      <c r="S337" s="39"/>
      <c r="T337" s="39"/>
      <c r="U337" s="39"/>
      <c r="V337" s="39"/>
      <c r="W337" s="39"/>
      <c r="X337" s="39"/>
      <c r="Y337" s="39"/>
      <c r="Z337" s="39"/>
    </row>
    <row r="338" spans="1:26" ht="12.75" customHeight="1" x14ac:dyDescent="0.2">
      <c r="A338" s="39"/>
      <c r="B338" s="39"/>
      <c r="C338" s="39"/>
      <c r="D338" s="39"/>
      <c r="E338" s="39"/>
      <c r="F338" s="39"/>
      <c r="G338" s="39"/>
      <c r="H338" s="39"/>
      <c r="I338" s="39"/>
      <c r="K338" s="39"/>
      <c r="L338" s="39"/>
      <c r="M338" s="39"/>
      <c r="N338" s="39"/>
      <c r="O338" s="39"/>
      <c r="P338" s="39"/>
      <c r="Q338" s="39"/>
      <c r="R338" s="39"/>
      <c r="S338" s="39"/>
      <c r="T338" s="39"/>
      <c r="U338" s="39"/>
      <c r="V338" s="39"/>
      <c r="W338" s="39"/>
      <c r="X338" s="39"/>
      <c r="Y338" s="39"/>
      <c r="Z338" s="39"/>
    </row>
    <row r="339" spans="1:26" ht="12.75" customHeight="1" x14ac:dyDescent="0.2">
      <c r="A339" s="39"/>
      <c r="B339" s="39"/>
      <c r="C339" s="39"/>
      <c r="D339" s="39"/>
      <c r="E339" s="39"/>
      <c r="F339" s="39"/>
      <c r="G339" s="39"/>
      <c r="H339" s="39"/>
      <c r="I339" s="39"/>
      <c r="K339" s="39"/>
      <c r="L339" s="39"/>
      <c r="M339" s="39"/>
      <c r="N339" s="39"/>
      <c r="O339" s="39"/>
      <c r="P339" s="39"/>
      <c r="Q339" s="39"/>
      <c r="R339" s="39"/>
      <c r="S339" s="39"/>
      <c r="T339" s="39"/>
      <c r="U339" s="39"/>
      <c r="V339" s="39"/>
      <c r="W339" s="39"/>
      <c r="X339" s="39"/>
      <c r="Y339" s="39"/>
      <c r="Z339" s="39"/>
    </row>
    <row r="340" spans="1:26" ht="12.75" customHeight="1" x14ac:dyDescent="0.2">
      <c r="A340" s="39"/>
      <c r="B340" s="39"/>
      <c r="C340" s="39"/>
      <c r="D340" s="39"/>
      <c r="E340" s="39"/>
      <c r="F340" s="39"/>
      <c r="G340" s="39"/>
      <c r="H340" s="39"/>
      <c r="I340" s="39"/>
      <c r="K340" s="39"/>
      <c r="L340" s="39"/>
      <c r="M340" s="39"/>
      <c r="N340" s="39"/>
      <c r="O340" s="39"/>
      <c r="P340" s="39"/>
      <c r="Q340" s="39"/>
      <c r="R340" s="39"/>
      <c r="S340" s="39"/>
      <c r="T340" s="39"/>
      <c r="U340" s="39"/>
      <c r="V340" s="39"/>
      <c r="W340" s="39"/>
      <c r="X340" s="39"/>
      <c r="Y340" s="39"/>
      <c r="Z340" s="39"/>
    </row>
    <row r="341" spans="1:26" ht="12.75" customHeight="1" x14ac:dyDescent="0.2">
      <c r="A341" s="39"/>
      <c r="B341" s="39"/>
      <c r="C341" s="39"/>
      <c r="D341" s="39"/>
      <c r="E341" s="39"/>
      <c r="F341" s="39"/>
      <c r="G341" s="39"/>
      <c r="H341" s="39"/>
      <c r="I341" s="39"/>
      <c r="K341" s="39"/>
      <c r="L341" s="39"/>
      <c r="M341" s="39"/>
      <c r="N341" s="39"/>
      <c r="O341" s="39"/>
      <c r="P341" s="39"/>
      <c r="Q341" s="39"/>
      <c r="R341" s="39"/>
      <c r="S341" s="39"/>
      <c r="T341" s="39"/>
      <c r="U341" s="39"/>
      <c r="V341" s="39"/>
      <c r="W341" s="39"/>
      <c r="X341" s="39"/>
      <c r="Y341" s="39"/>
      <c r="Z341" s="39"/>
    </row>
    <row r="342" spans="1:26" ht="12.75" customHeight="1" x14ac:dyDescent="0.2">
      <c r="A342" s="39"/>
      <c r="B342" s="39"/>
      <c r="C342" s="39"/>
      <c r="D342" s="39"/>
      <c r="E342" s="39"/>
      <c r="F342" s="39"/>
      <c r="G342" s="39"/>
      <c r="H342" s="39"/>
      <c r="I342" s="39"/>
      <c r="K342" s="39"/>
      <c r="L342" s="39"/>
      <c r="M342" s="39"/>
      <c r="N342" s="39"/>
      <c r="O342" s="39"/>
      <c r="P342" s="39"/>
      <c r="Q342" s="39"/>
      <c r="R342" s="39"/>
      <c r="S342" s="39"/>
      <c r="T342" s="39"/>
      <c r="U342" s="39"/>
      <c r="V342" s="39"/>
      <c r="W342" s="39"/>
      <c r="X342" s="39"/>
      <c r="Y342" s="39"/>
      <c r="Z342" s="39"/>
    </row>
    <row r="343" spans="1:26" ht="12.75" customHeight="1" x14ac:dyDescent="0.2">
      <c r="A343" s="39"/>
      <c r="B343" s="39"/>
      <c r="C343" s="39"/>
      <c r="D343" s="39"/>
      <c r="E343" s="39"/>
      <c r="F343" s="39"/>
      <c r="G343" s="39"/>
      <c r="H343" s="39"/>
      <c r="I343" s="39"/>
      <c r="K343" s="39"/>
      <c r="L343" s="39"/>
      <c r="M343" s="39"/>
      <c r="N343" s="39"/>
      <c r="O343" s="39"/>
      <c r="P343" s="39"/>
      <c r="Q343" s="39"/>
      <c r="R343" s="39"/>
      <c r="S343" s="39"/>
      <c r="T343" s="39"/>
      <c r="U343" s="39"/>
      <c r="V343" s="39"/>
      <c r="W343" s="39"/>
      <c r="X343" s="39"/>
      <c r="Y343" s="39"/>
      <c r="Z343" s="39"/>
    </row>
    <row r="344" spans="1:26" ht="12.75" customHeight="1" x14ac:dyDescent="0.2">
      <c r="A344" s="39"/>
      <c r="B344" s="39"/>
      <c r="C344" s="39"/>
      <c r="D344" s="39"/>
      <c r="E344" s="39"/>
      <c r="F344" s="39"/>
      <c r="G344" s="39"/>
      <c r="H344" s="39"/>
      <c r="I344" s="39"/>
      <c r="K344" s="39"/>
      <c r="L344" s="39"/>
      <c r="M344" s="39"/>
      <c r="N344" s="39"/>
      <c r="O344" s="39"/>
      <c r="P344" s="39"/>
      <c r="Q344" s="39"/>
      <c r="R344" s="39"/>
      <c r="S344" s="39"/>
      <c r="T344" s="39"/>
      <c r="U344" s="39"/>
      <c r="V344" s="39"/>
      <c r="W344" s="39"/>
      <c r="X344" s="39"/>
      <c r="Y344" s="39"/>
      <c r="Z344" s="39"/>
    </row>
    <row r="345" spans="1:26" ht="12.75" customHeight="1" x14ac:dyDescent="0.2">
      <c r="A345" s="39"/>
      <c r="B345" s="39"/>
      <c r="C345" s="39"/>
      <c r="D345" s="39"/>
      <c r="E345" s="39"/>
      <c r="F345" s="39"/>
      <c r="G345" s="39"/>
      <c r="H345" s="39"/>
      <c r="I345" s="39"/>
      <c r="K345" s="39"/>
      <c r="L345" s="39"/>
      <c r="M345" s="39"/>
      <c r="N345" s="39"/>
      <c r="O345" s="39"/>
      <c r="P345" s="39"/>
      <c r="Q345" s="39"/>
      <c r="R345" s="39"/>
      <c r="S345" s="39"/>
      <c r="T345" s="39"/>
      <c r="U345" s="39"/>
      <c r="V345" s="39"/>
      <c r="W345" s="39"/>
      <c r="X345" s="39"/>
      <c r="Y345" s="39"/>
      <c r="Z345" s="39"/>
    </row>
    <row r="346" spans="1:26" ht="12.75" customHeight="1" x14ac:dyDescent="0.2">
      <c r="A346" s="39"/>
      <c r="B346" s="39"/>
      <c r="C346" s="39"/>
      <c r="D346" s="39"/>
      <c r="E346" s="39"/>
      <c r="F346" s="39"/>
      <c r="G346" s="39"/>
      <c r="H346" s="39"/>
      <c r="I346" s="39"/>
      <c r="K346" s="39"/>
      <c r="L346" s="39"/>
      <c r="M346" s="39"/>
      <c r="N346" s="39"/>
      <c r="O346" s="39"/>
      <c r="P346" s="39"/>
      <c r="Q346" s="39"/>
      <c r="R346" s="39"/>
      <c r="S346" s="39"/>
      <c r="T346" s="39"/>
      <c r="U346" s="39"/>
      <c r="V346" s="39"/>
      <c r="W346" s="39"/>
      <c r="X346" s="39"/>
      <c r="Y346" s="39"/>
      <c r="Z346" s="39"/>
    </row>
    <row r="347" spans="1:26" ht="12.75" customHeight="1" x14ac:dyDescent="0.2">
      <c r="A347" s="39"/>
      <c r="B347" s="39"/>
      <c r="C347" s="39"/>
      <c r="D347" s="39"/>
      <c r="E347" s="39"/>
      <c r="F347" s="39"/>
      <c r="G347" s="39"/>
      <c r="H347" s="39"/>
      <c r="I347" s="39"/>
      <c r="K347" s="39"/>
      <c r="L347" s="39"/>
      <c r="M347" s="39"/>
      <c r="N347" s="39"/>
      <c r="O347" s="39"/>
      <c r="P347" s="39"/>
      <c r="Q347" s="39"/>
      <c r="R347" s="39"/>
      <c r="S347" s="39"/>
      <c r="T347" s="39"/>
      <c r="U347" s="39"/>
      <c r="V347" s="39"/>
      <c r="W347" s="39"/>
      <c r="X347" s="39"/>
      <c r="Y347" s="39"/>
      <c r="Z347" s="39"/>
    </row>
    <row r="348" spans="1:26" ht="12.75" customHeight="1" x14ac:dyDescent="0.2">
      <c r="A348" s="39"/>
      <c r="B348" s="39"/>
      <c r="C348" s="39"/>
      <c r="D348" s="39"/>
      <c r="E348" s="39"/>
      <c r="F348" s="39"/>
      <c r="G348" s="39"/>
      <c r="H348" s="39"/>
      <c r="I348" s="39"/>
      <c r="K348" s="39"/>
      <c r="L348" s="39"/>
      <c r="M348" s="39"/>
      <c r="N348" s="39"/>
      <c r="O348" s="39"/>
      <c r="P348" s="39"/>
      <c r="Q348" s="39"/>
      <c r="R348" s="39"/>
      <c r="S348" s="39"/>
      <c r="T348" s="39"/>
      <c r="U348" s="39"/>
      <c r="V348" s="39"/>
      <c r="W348" s="39"/>
      <c r="X348" s="39"/>
      <c r="Y348" s="39"/>
      <c r="Z348" s="39"/>
    </row>
    <row r="349" spans="1:26" ht="12.75" customHeight="1" x14ac:dyDescent="0.2">
      <c r="A349" s="39"/>
      <c r="B349" s="39"/>
      <c r="C349" s="39"/>
      <c r="D349" s="39"/>
      <c r="E349" s="39"/>
      <c r="F349" s="39"/>
      <c r="G349" s="39"/>
      <c r="H349" s="39"/>
      <c r="I349" s="39"/>
      <c r="K349" s="39"/>
      <c r="L349" s="39"/>
      <c r="M349" s="39"/>
      <c r="N349" s="39"/>
      <c r="O349" s="39"/>
      <c r="P349" s="39"/>
      <c r="Q349" s="39"/>
      <c r="R349" s="39"/>
      <c r="S349" s="39"/>
      <c r="T349" s="39"/>
      <c r="U349" s="39"/>
      <c r="V349" s="39"/>
      <c r="W349" s="39"/>
      <c r="X349" s="39"/>
      <c r="Y349" s="39"/>
      <c r="Z349" s="39"/>
    </row>
    <row r="350" spans="1:26" ht="12.75" customHeight="1" x14ac:dyDescent="0.2">
      <c r="A350" s="39"/>
      <c r="B350" s="39"/>
      <c r="C350" s="39"/>
      <c r="D350" s="39"/>
      <c r="E350" s="39"/>
      <c r="F350" s="39"/>
      <c r="G350" s="39"/>
      <c r="H350" s="39"/>
      <c r="I350" s="39"/>
      <c r="K350" s="39"/>
      <c r="L350" s="39"/>
      <c r="M350" s="39"/>
      <c r="N350" s="39"/>
      <c r="O350" s="39"/>
      <c r="P350" s="39"/>
      <c r="Q350" s="39"/>
      <c r="R350" s="39"/>
      <c r="S350" s="39"/>
      <c r="T350" s="39"/>
      <c r="U350" s="39"/>
      <c r="V350" s="39"/>
      <c r="W350" s="39"/>
      <c r="X350" s="39"/>
      <c r="Y350" s="39"/>
      <c r="Z350" s="39"/>
    </row>
    <row r="351" spans="1:26" ht="12.75" customHeight="1" x14ac:dyDescent="0.2">
      <c r="A351" s="39"/>
      <c r="B351" s="39"/>
      <c r="C351" s="39"/>
      <c r="D351" s="39"/>
      <c r="E351" s="39"/>
      <c r="F351" s="39"/>
      <c r="G351" s="39"/>
      <c r="H351" s="39"/>
      <c r="I351" s="39"/>
      <c r="K351" s="39"/>
      <c r="L351" s="39"/>
      <c r="M351" s="39"/>
      <c r="N351" s="39"/>
      <c r="O351" s="39"/>
      <c r="P351" s="39"/>
      <c r="Q351" s="39"/>
      <c r="R351" s="39"/>
      <c r="S351" s="39"/>
      <c r="T351" s="39"/>
      <c r="U351" s="39"/>
      <c r="V351" s="39"/>
      <c r="W351" s="39"/>
      <c r="X351" s="39"/>
      <c r="Y351" s="39"/>
      <c r="Z351" s="39"/>
    </row>
    <row r="352" spans="1:26" ht="12.75" customHeight="1" x14ac:dyDescent="0.2">
      <c r="A352" s="39"/>
      <c r="B352" s="39"/>
      <c r="C352" s="39"/>
      <c r="D352" s="39"/>
      <c r="E352" s="39"/>
      <c r="F352" s="39"/>
      <c r="G352" s="39"/>
      <c r="H352" s="39"/>
      <c r="I352" s="39"/>
      <c r="K352" s="39"/>
      <c r="L352" s="39"/>
      <c r="M352" s="39"/>
      <c r="N352" s="39"/>
      <c r="O352" s="39"/>
      <c r="P352" s="39"/>
      <c r="Q352" s="39"/>
      <c r="R352" s="39"/>
      <c r="S352" s="39"/>
      <c r="T352" s="39"/>
      <c r="U352" s="39"/>
      <c r="V352" s="39"/>
      <c r="W352" s="39"/>
      <c r="X352" s="39"/>
      <c r="Y352" s="39"/>
      <c r="Z352" s="39"/>
    </row>
    <row r="353" spans="1:26" ht="12.75" customHeight="1" x14ac:dyDescent="0.2">
      <c r="A353" s="39"/>
      <c r="B353" s="39"/>
      <c r="C353" s="39"/>
      <c r="D353" s="39"/>
      <c r="E353" s="39"/>
      <c r="F353" s="39"/>
      <c r="G353" s="39"/>
      <c r="H353" s="39"/>
      <c r="I353" s="39"/>
      <c r="K353" s="39"/>
      <c r="L353" s="39"/>
      <c r="M353" s="39"/>
      <c r="N353" s="39"/>
      <c r="O353" s="39"/>
      <c r="P353" s="39"/>
      <c r="Q353" s="39"/>
      <c r="R353" s="39"/>
      <c r="S353" s="39"/>
      <c r="T353" s="39"/>
      <c r="U353" s="39"/>
      <c r="V353" s="39"/>
      <c r="W353" s="39"/>
      <c r="X353" s="39"/>
      <c r="Y353" s="39"/>
      <c r="Z353" s="39"/>
    </row>
    <row r="354" spans="1:26" ht="12.75" customHeight="1" x14ac:dyDescent="0.2">
      <c r="A354" s="39"/>
      <c r="B354" s="39"/>
      <c r="C354" s="39"/>
      <c r="D354" s="39"/>
      <c r="E354" s="39"/>
      <c r="F354" s="39"/>
      <c r="G354" s="39"/>
      <c r="H354" s="39"/>
      <c r="I354" s="39"/>
      <c r="K354" s="39"/>
      <c r="L354" s="39"/>
      <c r="M354" s="39"/>
      <c r="N354" s="39"/>
      <c r="O354" s="39"/>
      <c r="P354" s="39"/>
      <c r="Q354" s="39"/>
      <c r="R354" s="39"/>
      <c r="S354" s="39"/>
      <c r="T354" s="39"/>
      <c r="U354" s="39"/>
      <c r="V354" s="39"/>
      <c r="W354" s="39"/>
      <c r="X354" s="39"/>
      <c r="Y354" s="39"/>
      <c r="Z354" s="39"/>
    </row>
    <row r="355" spans="1:26" ht="12.75" customHeight="1" x14ac:dyDescent="0.2">
      <c r="A355" s="39"/>
      <c r="B355" s="39"/>
      <c r="C355" s="39"/>
      <c r="D355" s="39"/>
      <c r="E355" s="39"/>
      <c r="F355" s="39"/>
      <c r="G355" s="39"/>
      <c r="H355" s="39"/>
      <c r="I355" s="39"/>
      <c r="K355" s="39"/>
      <c r="L355" s="39"/>
      <c r="M355" s="39"/>
      <c r="N355" s="39"/>
      <c r="O355" s="39"/>
      <c r="P355" s="39"/>
      <c r="Q355" s="39"/>
      <c r="R355" s="39"/>
      <c r="S355" s="39"/>
      <c r="T355" s="39"/>
      <c r="U355" s="39"/>
      <c r="V355" s="39"/>
      <c r="W355" s="39"/>
      <c r="X355" s="39"/>
      <c r="Y355" s="39"/>
      <c r="Z355" s="39"/>
    </row>
    <row r="356" spans="1:26" ht="12.75" customHeight="1" x14ac:dyDescent="0.2">
      <c r="A356" s="39"/>
      <c r="B356" s="39"/>
      <c r="C356" s="39"/>
      <c r="D356" s="39"/>
      <c r="E356" s="39"/>
      <c r="F356" s="39"/>
      <c r="G356" s="39"/>
      <c r="H356" s="39"/>
      <c r="I356" s="39"/>
      <c r="K356" s="39"/>
      <c r="L356" s="39"/>
      <c r="M356" s="39"/>
      <c r="N356" s="39"/>
      <c r="O356" s="39"/>
      <c r="P356" s="39"/>
      <c r="Q356" s="39"/>
      <c r="R356" s="39"/>
      <c r="S356" s="39"/>
      <c r="T356" s="39"/>
      <c r="U356" s="39"/>
      <c r="V356" s="39"/>
      <c r="W356" s="39"/>
      <c r="X356" s="39"/>
      <c r="Y356" s="39"/>
      <c r="Z356" s="39"/>
    </row>
    <row r="357" spans="1:26" ht="12.75" customHeight="1" x14ac:dyDescent="0.2">
      <c r="A357" s="39"/>
      <c r="B357" s="39"/>
      <c r="C357" s="39"/>
      <c r="D357" s="39"/>
      <c r="E357" s="39"/>
      <c r="F357" s="39"/>
      <c r="G357" s="39"/>
      <c r="H357" s="39"/>
      <c r="I357" s="39"/>
      <c r="K357" s="39"/>
      <c r="L357" s="39"/>
      <c r="M357" s="39"/>
      <c r="N357" s="39"/>
      <c r="O357" s="39"/>
      <c r="P357" s="39"/>
      <c r="Q357" s="39"/>
      <c r="R357" s="39"/>
      <c r="S357" s="39"/>
      <c r="T357" s="39"/>
      <c r="U357" s="39"/>
      <c r="V357" s="39"/>
      <c r="W357" s="39"/>
      <c r="X357" s="39"/>
      <c r="Y357" s="39"/>
      <c r="Z357" s="39"/>
    </row>
    <row r="358" spans="1:26" ht="12.75" customHeight="1" x14ac:dyDescent="0.2">
      <c r="A358" s="39"/>
      <c r="B358" s="39"/>
      <c r="C358" s="39"/>
      <c r="D358" s="39"/>
      <c r="E358" s="39"/>
      <c r="F358" s="39"/>
      <c r="G358" s="39"/>
      <c r="H358" s="39"/>
      <c r="I358" s="39"/>
      <c r="K358" s="39"/>
      <c r="L358" s="39"/>
      <c r="M358" s="39"/>
      <c r="N358" s="39"/>
      <c r="O358" s="39"/>
      <c r="P358" s="39"/>
      <c r="Q358" s="39"/>
      <c r="R358" s="39"/>
      <c r="S358" s="39"/>
      <c r="T358" s="39"/>
      <c r="U358" s="39"/>
      <c r="V358" s="39"/>
      <c r="W358" s="39"/>
      <c r="X358" s="39"/>
      <c r="Y358" s="39"/>
      <c r="Z358" s="39"/>
    </row>
    <row r="359" spans="1:26" ht="12.75" customHeight="1" x14ac:dyDescent="0.2">
      <c r="A359" s="39"/>
      <c r="B359" s="39"/>
      <c r="C359" s="39"/>
      <c r="D359" s="39"/>
      <c r="E359" s="39"/>
      <c r="F359" s="39"/>
      <c r="G359" s="39"/>
      <c r="H359" s="39"/>
      <c r="I359" s="39"/>
      <c r="K359" s="39"/>
      <c r="L359" s="39"/>
      <c r="M359" s="39"/>
      <c r="N359" s="39"/>
      <c r="O359" s="39"/>
      <c r="P359" s="39"/>
      <c r="Q359" s="39"/>
      <c r="R359" s="39"/>
      <c r="S359" s="39"/>
      <c r="T359" s="39"/>
      <c r="U359" s="39"/>
      <c r="V359" s="39"/>
      <c r="W359" s="39"/>
      <c r="X359" s="39"/>
      <c r="Y359" s="39"/>
      <c r="Z359" s="39"/>
    </row>
    <row r="360" spans="1:26" ht="12.75" customHeight="1" x14ac:dyDescent="0.2">
      <c r="A360" s="39"/>
      <c r="B360" s="39"/>
      <c r="C360" s="39"/>
      <c r="D360" s="39"/>
      <c r="E360" s="39"/>
      <c r="F360" s="39"/>
      <c r="G360" s="39"/>
      <c r="H360" s="39"/>
      <c r="I360" s="39"/>
      <c r="K360" s="39"/>
      <c r="L360" s="39"/>
      <c r="M360" s="39"/>
      <c r="N360" s="39"/>
      <c r="O360" s="39"/>
      <c r="P360" s="39"/>
      <c r="Q360" s="39"/>
      <c r="R360" s="39"/>
      <c r="S360" s="39"/>
      <c r="T360" s="39"/>
      <c r="U360" s="39"/>
      <c r="V360" s="39"/>
      <c r="W360" s="39"/>
      <c r="X360" s="39"/>
      <c r="Y360" s="39"/>
      <c r="Z360" s="39"/>
    </row>
    <row r="361" spans="1:26" ht="12.75" customHeight="1" x14ac:dyDescent="0.2">
      <c r="A361" s="39"/>
      <c r="B361" s="39"/>
      <c r="C361" s="39"/>
      <c r="D361" s="39"/>
      <c r="E361" s="39"/>
      <c r="F361" s="39"/>
      <c r="G361" s="39"/>
      <c r="H361" s="39"/>
      <c r="I361" s="39"/>
      <c r="K361" s="39"/>
      <c r="L361" s="39"/>
      <c r="M361" s="39"/>
      <c r="N361" s="39"/>
      <c r="O361" s="39"/>
      <c r="P361" s="39"/>
      <c r="Q361" s="39"/>
      <c r="R361" s="39"/>
      <c r="S361" s="39"/>
      <c r="T361" s="39"/>
      <c r="U361" s="39"/>
      <c r="V361" s="39"/>
      <c r="W361" s="39"/>
      <c r="X361" s="39"/>
      <c r="Y361" s="39"/>
      <c r="Z361" s="39"/>
    </row>
    <row r="362" spans="1:26" ht="12.75" customHeight="1" x14ac:dyDescent="0.2">
      <c r="A362" s="39"/>
      <c r="B362" s="39"/>
      <c r="C362" s="39"/>
      <c r="D362" s="39"/>
      <c r="E362" s="39"/>
      <c r="F362" s="39"/>
      <c r="G362" s="39"/>
      <c r="H362" s="39"/>
      <c r="I362" s="39"/>
      <c r="K362" s="39"/>
      <c r="L362" s="39"/>
      <c r="M362" s="39"/>
      <c r="N362" s="39"/>
      <c r="O362" s="39"/>
      <c r="P362" s="39"/>
      <c r="Q362" s="39"/>
      <c r="R362" s="39"/>
      <c r="S362" s="39"/>
      <c r="T362" s="39"/>
      <c r="U362" s="39"/>
      <c r="V362" s="39"/>
      <c r="W362" s="39"/>
      <c r="X362" s="39"/>
      <c r="Y362" s="39"/>
      <c r="Z362" s="39"/>
    </row>
    <row r="363" spans="1:26" ht="12.75" customHeight="1" x14ac:dyDescent="0.2">
      <c r="A363" s="39"/>
      <c r="B363" s="39"/>
      <c r="C363" s="39"/>
      <c r="D363" s="39"/>
      <c r="E363" s="39"/>
      <c r="F363" s="39"/>
      <c r="G363" s="39"/>
      <c r="H363" s="39"/>
      <c r="I363" s="39"/>
      <c r="K363" s="39"/>
      <c r="L363" s="39"/>
      <c r="M363" s="39"/>
      <c r="N363" s="39"/>
      <c r="O363" s="39"/>
      <c r="P363" s="39"/>
      <c r="Q363" s="39"/>
      <c r="R363" s="39"/>
      <c r="S363" s="39"/>
      <c r="T363" s="39"/>
      <c r="U363" s="39"/>
      <c r="V363" s="39"/>
      <c r="W363" s="39"/>
      <c r="X363" s="39"/>
      <c r="Y363" s="39"/>
      <c r="Z363" s="39"/>
    </row>
    <row r="364" spans="1:26" ht="12.75" customHeight="1" x14ac:dyDescent="0.2">
      <c r="A364" s="39"/>
      <c r="B364" s="39"/>
      <c r="C364" s="39"/>
      <c r="D364" s="39"/>
      <c r="E364" s="39"/>
      <c r="F364" s="39"/>
      <c r="G364" s="39"/>
      <c r="H364" s="39"/>
      <c r="I364" s="39"/>
      <c r="K364" s="39"/>
      <c r="L364" s="39"/>
      <c r="M364" s="39"/>
      <c r="N364" s="39"/>
      <c r="O364" s="39"/>
      <c r="P364" s="39"/>
      <c r="Q364" s="39"/>
      <c r="R364" s="39"/>
      <c r="S364" s="39"/>
      <c r="T364" s="39"/>
      <c r="U364" s="39"/>
      <c r="V364" s="39"/>
      <c r="W364" s="39"/>
      <c r="X364" s="39"/>
      <c r="Y364" s="39"/>
      <c r="Z364" s="39"/>
    </row>
    <row r="365" spans="1:26" ht="12.75" customHeight="1" x14ac:dyDescent="0.2">
      <c r="A365" s="39"/>
      <c r="B365" s="39"/>
      <c r="C365" s="39"/>
      <c r="D365" s="39"/>
      <c r="E365" s="39"/>
      <c r="F365" s="39"/>
      <c r="G365" s="39"/>
      <c r="H365" s="39"/>
      <c r="I365" s="39"/>
      <c r="K365" s="39"/>
      <c r="L365" s="39"/>
      <c r="M365" s="39"/>
      <c r="N365" s="39"/>
      <c r="O365" s="39"/>
      <c r="P365" s="39"/>
      <c r="Q365" s="39"/>
      <c r="R365" s="39"/>
      <c r="S365" s="39"/>
      <c r="T365" s="39"/>
      <c r="U365" s="39"/>
      <c r="V365" s="39"/>
      <c r="W365" s="39"/>
      <c r="X365" s="39"/>
      <c r="Y365" s="39"/>
      <c r="Z365" s="39"/>
    </row>
    <row r="366" spans="1:26" ht="12.75" customHeight="1" x14ac:dyDescent="0.2">
      <c r="A366" s="39"/>
      <c r="B366" s="39"/>
      <c r="C366" s="39"/>
      <c r="D366" s="39"/>
      <c r="E366" s="39"/>
      <c r="F366" s="39"/>
      <c r="G366" s="39"/>
      <c r="H366" s="39"/>
      <c r="I366" s="39"/>
      <c r="K366" s="39"/>
      <c r="L366" s="39"/>
      <c r="M366" s="39"/>
      <c r="N366" s="39"/>
      <c r="O366" s="39"/>
      <c r="P366" s="39"/>
      <c r="Q366" s="39"/>
      <c r="R366" s="39"/>
      <c r="S366" s="39"/>
      <c r="T366" s="39"/>
      <c r="U366" s="39"/>
      <c r="V366" s="39"/>
      <c r="W366" s="39"/>
      <c r="X366" s="39"/>
      <c r="Y366" s="39"/>
      <c r="Z366" s="39"/>
    </row>
    <row r="367" spans="1:26" ht="12.75" customHeight="1" x14ac:dyDescent="0.2">
      <c r="A367" s="39"/>
      <c r="B367" s="39"/>
      <c r="C367" s="39"/>
      <c r="D367" s="39"/>
      <c r="E367" s="39"/>
      <c r="F367" s="39"/>
      <c r="G367" s="39"/>
      <c r="H367" s="39"/>
      <c r="I367" s="39"/>
      <c r="K367" s="39"/>
      <c r="L367" s="39"/>
      <c r="M367" s="39"/>
      <c r="N367" s="39"/>
      <c r="O367" s="39"/>
      <c r="P367" s="39"/>
      <c r="Q367" s="39"/>
      <c r="R367" s="39"/>
      <c r="S367" s="39"/>
      <c r="T367" s="39"/>
      <c r="U367" s="39"/>
      <c r="V367" s="39"/>
      <c r="W367" s="39"/>
      <c r="X367" s="39"/>
      <c r="Y367" s="39"/>
      <c r="Z367" s="39"/>
    </row>
    <row r="368" spans="1:26" ht="12.75" customHeight="1" x14ac:dyDescent="0.2">
      <c r="A368" s="39"/>
      <c r="B368" s="39"/>
      <c r="C368" s="39"/>
      <c r="D368" s="39"/>
      <c r="E368" s="39"/>
      <c r="F368" s="39"/>
      <c r="G368" s="39"/>
      <c r="H368" s="39"/>
      <c r="I368" s="39"/>
      <c r="K368" s="39"/>
      <c r="L368" s="39"/>
      <c r="M368" s="39"/>
      <c r="N368" s="39"/>
      <c r="O368" s="39"/>
      <c r="P368" s="39"/>
      <c r="Q368" s="39"/>
      <c r="R368" s="39"/>
      <c r="S368" s="39"/>
      <c r="T368" s="39"/>
      <c r="U368" s="39"/>
      <c r="V368" s="39"/>
      <c r="W368" s="39"/>
      <c r="X368" s="39"/>
      <c r="Y368" s="39"/>
      <c r="Z368" s="39"/>
    </row>
    <row r="369" spans="1:26" ht="12.75" customHeight="1" x14ac:dyDescent="0.2">
      <c r="A369" s="39"/>
      <c r="B369" s="39"/>
      <c r="C369" s="39"/>
      <c r="D369" s="39"/>
      <c r="E369" s="39"/>
      <c r="F369" s="39"/>
      <c r="G369" s="39"/>
      <c r="H369" s="39"/>
      <c r="I369" s="39"/>
      <c r="K369" s="39"/>
      <c r="L369" s="39"/>
      <c r="M369" s="39"/>
      <c r="N369" s="39"/>
      <c r="O369" s="39"/>
      <c r="P369" s="39"/>
      <c r="Q369" s="39"/>
      <c r="R369" s="39"/>
      <c r="S369" s="39"/>
      <c r="T369" s="39"/>
      <c r="U369" s="39"/>
      <c r="V369" s="39"/>
      <c r="W369" s="39"/>
      <c r="X369" s="39"/>
      <c r="Y369" s="39"/>
      <c r="Z369" s="39"/>
    </row>
    <row r="370" spans="1:26" ht="12.75" customHeight="1" x14ac:dyDescent="0.2">
      <c r="A370" s="39"/>
      <c r="B370" s="39"/>
      <c r="C370" s="39"/>
      <c r="D370" s="39"/>
      <c r="E370" s="39"/>
      <c r="F370" s="39"/>
      <c r="G370" s="39"/>
      <c r="H370" s="39"/>
      <c r="I370" s="39"/>
      <c r="K370" s="39"/>
      <c r="L370" s="39"/>
      <c r="M370" s="39"/>
      <c r="N370" s="39"/>
      <c r="O370" s="39"/>
      <c r="P370" s="39"/>
      <c r="Q370" s="39"/>
      <c r="R370" s="39"/>
      <c r="S370" s="39"/>
      <c r="T370" s="39"/>
      <c r="U370" s="39"/>
      <c r="V370" s="39"/>
      <c r="W370" s="39"/>
      <c r="X370" s="39"/>
      <c r="Y370" s="39"/>
      <c r="Z370" s="39"/>
    </row>
    <row r="371" spans="1:26" ht="12.75" customHeight="1" x14ac:dyDescent="0.2">
      <c r="A371" s="39"/>
      <c r="B371" s="39"/>
      <c r="C371" s="39"/>
      <c r="D371" s="39"/>
      <c r="E371" s="39"/>
      <c r="F371" s="39"/>
      <c r="G371" s="39"/>
      <c r="H371" s="39"/>
      <c r="I371" s="39"/>
      <c r="K371" s="39"/>
      <c r="L371" s="39"/>
      <c r="M371" s="39"/>
      <c r="N371" s="39"/>
      <c r="O371" s="39"/>
      <c r="P371" s="39"/>
      <c r="Q371" s="39"/>
      <c r="R371" s="39"/>
      <c r="S371" s="39"/>
      <c r="T371" s="39"/>
      <c r="U371" s="39"/>
      <c r="V371" s="39"/>
      <c r="W371" s="39"/>
      <c r="X371" s="39"/>
      <c r="Y371" s="39"/>
      <c r="Z371" s="39"/>
    </row>
    <row r="372" spans="1:26" ht="12.75" customHeight="1" x14ac:dyDescent="0.2">
      <c r="A372" s="39"/>
      <c r="B372" s="39"/>
      <c r="C372" s="39"/>
      <c r="D372" s="39"/>
      <c r="E372" s="39"/>
      <c r="F372" s="39"/>
      <c r="G372" s="39"/>
      <c r="H372" s="39"/>
      <c r="I372" s="39"/>
      <c r="K372" s="39"/>
      <c r="L372" s="39"/>
      <c r="M372" s="39"/>
      <c r="N372" s="39"/>
      <c r="O372" s="39"/>
      <c r="P372" s="39"/>
      <c r="Q372" s="39"/>
      <c r="R372" s="39"/>
      <c r="S372" s="39"/>
      <c r="T372" s="39"/>
      <c r="U372" s="39"/>
      <c r="V372" s="39"/>
      <c r="W372" s="39"/>
      <c r="X372" s="39"/>
      <c r="Y372" s="39"/>
      <c r="Z372" s="39"/>
    </row>
    <row r="373" spans="1:26" ht="12.75" customHeight="1" x14ac:dyDescent="0.2">
      <c r="A373" s="39"/>
      <c r="B373" s="39"/>
      <c r="C373" s="39"/>
      <c r="D373" s="39"/>
      <c r="E373" s="39"/>
      <c r="F373" s="39"/>
      <c r="G373" s="39"/>
      <c r="H373" s="39"/>
      <c r="I373" s="39"/>
      <c r="K373" s="39"/>
      <c r="L373" s="39"/>
      <c r="M373" s="39"/>
      <c r="N373" s="39"/>
      <c r="O373" s="39"/>
      <c r="P373" s="39"/>
      <c r="Q373" s="39"/>
      <c r="R373" s="39"/>
      <c r="S373" s="39"/>
      <c r="T373" s="39"/>
      <c r="U373" s="39"/>
      <c r="V373" s="39"/>
      <c r="W373" s="39"/>
      <c r="X373" s="39"/>
      <c r="Y373" s="39"/>
      <c r="Z373" s="39"/>
    </row>
    <row r="374" spans="1:26" ht="12.75" customHeight="1" x14ac:dyDescent="0.2">
      <c r="A374" s="39"/>
      <c r="B374" s="39"/>
      <c r="C374" s="39"/>
      <c r="D374" s="39"/>
      <c r="E374" s="39"/>
      <c r="F374" s="39"/>
      <c r="G374" s="39"/>
      <c r="H374" s="39"/>
      <c r="I374" s="39"/>
      <c r="K374" s="39"/>
      <c r="L374" s="39"/>
      <c r="M374" s="39"/>
      <c r="N374" s="39"/>
      <c r="O374" s="39"/>
      <c r="P374" s="39"/>
      <c r="Q374" s="39"/>
      <c r="R374" s="39"/>
      <c r="S374" s="39"/>
      <c r="T374" s="39"/>
      <c r="U374" s="39"/>
      <c r="V374" s="39"/>
      <c r="W374" s="39"/>
      <c r="X374" s="39"/>
      <c r="Y374" s="39"/>
      <c r="Z374" s="39"/>
    </row>
    <row r="375" spans="1:26" ht="12.75" customHeight="1" x14ac:dyDescent="0.2">
      <c r="A375" s="39"/>
      <c r="B375" s="39"/>
      <c r="C375" s="39"/>
      <c r="D375" s="39"/>
      <c r="E375" s="39"/>
      <c r="F375" s="39"/>
      <c r="G375" s="39"/>
      <c r="H375" s="39"/>
      <c r="I375" s="39"/>
      <c r="K375" s="39"/>
      <c r="L375" s="39"/>
      <c r="M375" s="39"/>
      <c r="N375" s="39"/>
      <c r="O375" s="39"/>
      <c r="P375" s="39"/>
      <c r="Q375" s="39"/>
      <c r="R375" s="39"/>
      <c r="S375" s="39"/>
      <c r="T375" s="39"/>
      <c r="U375" s="39"/>
      <c r="V375" s="39"/>
      <c r="W375" s="39"/>
      <c r="X375" s="39"/>
      <c r="Y375" s="39"/>
      <c r="Z375" s="39"/>
    </row>
    <row r="376" spans="1:26" ht="12.75" customHeight="1" x14ac:dyDescent="0.2">
      <c r="A376" s="39"/>
      <c r="B376" s="39"/>
      <c r="C376" s="39"/>
      <c r="D376" s="39"/>
      <c r="E376" s="39"/>
      <c r="F376" s="39"/>
      <c r="G376" s="39"/>
      <c r="H376" s="39"/>
      <c r="I376" s="39"/>
      <c r="K376" s="39"/>
      <c r="L376" s="39"/>
      <c r="M376" s="39"/>
      <c r="N376" s="39"/>
      <c r="O376" s="39"/>
      <c r="P376" s="39"/>
      <c r="Q376" s="39"/>
      <c r="R376" s="39"/>
      <c r="S376" s="39"/>
      <c r="T376" s="39"/>
      <c r="U376" s="39"/>
      <c r="V376" s="39"/>
      <c r="W376" s="39"/>
      <c r="X376" s="39"/>
      <c r="Y376" s="39"/>
      <c r="Z376" s="39"/>
    </row>
    <row r="377" spans="1:26" ht="12.75" customHeight="1" x14ac:dyDescent="0.2">
      <c r="A377" s="39"/>
      <c r="B377" s="39"/>
      <c r="C377" s="39"/>
      <c r="D377" s="39"/>
      <c r="E377" s="39"/>
      <c r="F377" s="39"/>
      <c r="G377" s="39"/>
      <c r="H377" s="39"/>
      <c r="I377" s="39"/>
      <c r="K377" s="39"/>
      <c r="L377" s="39"/>
      <c r="M377" s="39"/>
      <c r="N377" s="39"/>
      <c r="O377" s="39"/>
      <c r="P377" s="39"/>
      <c r="Q377" s="39"/>
      <c r="R377" s="39"/>
      <c r="S377" s="39"/>
      <c r="T377" s="39"/>
      <c r="U377" s="39"/>
      <c r="V377" s="39"/>
      <c r="W377" s="39"/>
      <c r="X377" s="39"/>
      <c r="Y377" s="39"/>
      <c r="Z377" s="39"/>
    </row>
    <row r="378" spans="1:26" ht="12.75" customHeight="1" x14ac:dyDescent="0.2">
      <c r="A378" s="39"/>
      <c r="B378" s="39"/>
      <c r="C378" s="39"/>
      <c r="D378" s="39"/>
      <c r="E378" s="39"/>
      <c r="F378" s="39"/>
      <c r="G378" s="39"/>
      <c r="H378" s="39"/>
      <c r="I378" s="39"/>
      <c r="K378" s="39"/>
      <c r="L378" s="39"/>
      <c r="M378" s="39"/>
      <c r="N378" s="39"/>
      <c r="O378" s="39"/>
      <c r="P378" s="39"/>
      <c r="Q378" s="39"/>
      <c r="R378" s="39"/>
      <c r="S378" s="39"/>
      <c r="T378" s="39"/>
      <c r="U378" s="39"/>
      <c r="V378" s="39"/>
      <c r="W378" s="39"/>
      <c r="X378" s="39"/>
      <c r="Y378" s="39"/>
      <c r="Z378" s="39"/>
    </row>
    <row r="379" spans="1:26" ht="12.75" customHeight="1" x14ac:dyDescent="0.2">
      <c r="A379" s="39"/>
      <c r="B379" s="39"/>
      <c r="C379" s="39"/>
      <c r="D379" s="39"/>
      <c r="E379" s="39"/>
      <c r="F379" s="39"/>
      <c r="G379" s="39"/>
      <c r="H379" s="39"/>
      <c r="I379" s="39"/>
      <c r="K379" s="39"/>
      <c r="L379" s="39"/>
      <c r="M379" s="39"/>
      <c r="N379" s="39"/>
      <c r="O379" s="39"/>
      <c r="P379" s="39"/>
      <c r="Q379" s="39"/>
      <c r="R379" s="39"/>
      <c r="S379" s="39"/>
      <c r="T379" s="39"/>
      <c r="U379" s="39"/>
      <c r="V379" s="39"/>
      <c r="W379" s="39"/>
      <c r="X379" s="39"/>
      <c r="Y379" s="39"/>
      <c r="Z379" s="39"/>
    </row>
    <row r="380" spans="1:26" ht="12.75" customHeight="1" x14ac:dyDescent="0.2">
      <c r="A380" s="39"/>
      <c r="B380" s="39"/>
      <c r="C380" s="39"/>
      <c r="D380" s="39"/>
      <c r="E380" s="39"/>
      <c r="F380" s="39"/>
      <c r="G380" s="39"/>
      <c r="H380" s="39"/>
      <c r="I380" s="39"/>
      <c r="K380" s="39"/>
      <c r="L380" s="39"/>
      <c r="M380" s="39"/>
      <c r="N380" s="39"/>
      <c r="O380" s="39"/>
      <c r="P380" s="39"/>
      <c r="Q380" s="39"/>
      <c r="R380" s="39"/>
      <c r="S380" s="39"/>
      <c r="T380" s="39"/>
      <c r="U380" s="39"/>
      <c r="V380" s="39"/>
      <c r="W380" s="39"/>
      <c r="X380" s="39"/>
      <c r="Y380" s="39"/>
      <c r="Z380" s="39"/>
    </row>
    <row r="381" spans="1:26" ht="12.75" customHeight="1" x14ac:dyDescent="0.2">
      <c r="A381" s="39"/>
      <c r="B381" s="39"/>
      <c r="C381" s="39"/>
      <c r="D381" s="39"/>
      <c r="E381" s="39"/>
      <c r="F381" s="39"/>
      <c r="G381" s="39"/>
      <c r="H381" s="39"/>
      <c r="I381" s="39"/>
      <c r="K381" s="39"/>
      <c r="L381" s="39"/>
      <c r="M381" s="39"/>
      <c r="N381" s="39"/>
      <c r="O381" s="39"/>
      <c r="P381" s="39"/>
      <c r="Q381" s="39"/>
      <c r="R381" s="39"/>
      <c r="S381" s="39"/>
      <c r="T381" s="39"/>
      <c r="U381" s="39"/>
      <c r="V381" s="39"/>
      <c r="W381" s="39"/>
      <c r="X381" s="39"/>
      <c r="Y381" s="39"/>
      <c r="Z381" s="39"/>
    </row>
    <row r="382" spans="1:26" ht="12.75" customHeight="1" x14ac:dyDescent="0.2">
      <c r="A382" s="39"/>
      <c r="B382" s="39"/>
      <c r="C382" s="39"/>
      <c r="D382" s="39"/>
      <c r="E382" s="39"/>
      <c r="F382" s="39"/>
      <c r="G382" s="39"/>
      <c r="H382" s="39"/>
      <c r="I382" s="39"/>
      <c r="K382" s="39"/>
      <c r="L382" s="39"/>
      <c r="M382" s="39"/>
      <c r="N382" s="39"/>
      <c r="O382" s="39"/>
      <c r="P382" s="39"/>
      <c r="Q382" s="39"/>
      <c r="R382" s="39"/>
      <c r="S382" s="39"/>
      <c r="T382" s="39"/>
      <c r="U382" s="39"/>
      <c r="V382" s="39"/>
      <c r="W382" s="39"/>
      <c r="X382" s="39"/>
      <c r="Y382" s="39"/>
      <c r="Z382" s="39"/>
    </row>
    <row r="383" spans="1:26" ht="12.75" customHeight="1" x14ac:dyDescent="0.2">
      <c r="A383" s="39"/>
      <c r="B383" s="39"/>
      <c r="C383" s="39"/>
      <c r="D383" s="39"/>
      <c r="E383" s="39"/>
      <c r="F383" s="39"/>
      <c r="G383" s="39"/>
      <c r="H383" s="39"/>
      <c r="I383" s="39"/>
      <c r="K383" s="39"/>
      <c r="L383" s="39"/>
      <c r="M383" s="39"/>
      <c r="N383" s="39"/>
      <c r="O383" s="39"/>
      <c r="P383" s="39"/>
      <c r="Q383" s="39"/>
      <c r="R383" s="39"/>
      <c r="S383" s="39"/>
      <c r="T383" s="39"/>
      <c r="U383" s="39"/>
      <c r="V383" s="39"/>
      <c r="W383" s="39"/>
      <c r="X383" s="39"/>
      <c r="Y383" s="39"/>
      <c r="Z383" s="39"/>
    </row>
    <row r="384" spans="1:26" ht="12.75" customHeight="1" x14ac:dyDescent="0.2">
      <c r="A384" s="39"/>
      <c r="B384" s="39"/>
      <c r="C384" s="39"/>
      <c r="D384" s="39"/>
      <c r="E384" s="39"/>
      <c r="F384" s="39"/>
      <c r="G384" s="39"/>
      <c r="H384" s="39"/>
      <c r="I384" s="39"/>
      <c r="K384" s="39"/>
      <c r="L384" s="39"/>
      <c r="M384" s="39"/>
      <c r="N384" s="39"/>
      <c r="O384" s="39"/>
      <c r="P384" s="39"/>
      <c r="Q384" s="39"/>
      <c r="R384" s="39"/>
      <c r="S384" s="39"/>
      <c r="T384" s="39"/>
      <c r="U384" s="39"/>
      <c r="V384" s="39"/>
      <c r="W384" s="39"/>
      <c r="X384" s="39"/>
      <c r="Y384" s="39"/>
      <c r="Z384" s="39"/>
    </row>
    <row r="385" spans="1:26" ht="12.75" customHeight="1" x14ac:dyDescent="0.2">
      <c r="A385" s="39"/>
      <c r="B385" s="39"/>
      <c r="C385" s="39"/>
      <c r="D385" s="39"/>
      <c r="E385" s="39"/>
      <c r="F385" s="39"/>
      <c r="G385" s="39"/>
      <c r="H385" s="39"/>
      <c r="I385" s="39"/>
      <c r="K385" s="39"/>
      <c r="L385" s="39"/>
      <c r="M385" s="39"/>
      <c r="N385" s="39"/>
      <c r="O385" s="39"/>
      <c r="P385" s="39"/>
      <c r="Q385" s="39"/>
      <c r="R385" s="39"/>
      <c r="S385" s="39"/>
      <c r="T385" s="39"/>
      <c r="U385" s="39"/>
      <c r="V385" s="39"/>
      <c r="W385" s="39"/>
      <c r="X385" s="39"/>
      <c r="Y385" s="39"/>
      <c r="Z385" s="39"/>
    </row>
    <row r="386" spans="1:26" ht="12.75" customHeight="1" x14ac:dyDescent="0.2">
      <c r="A386" s="39"/>
      <c r="B386" s="39"/>
      <c r="C386" s="39"/>
      <c r="D386" s="39"/>
      <c r="E386" s="39"/>
      <c r="F386" s="39"/>
      <c r="G386" s="39"/>
      <c r="H386" s="39"/>
      <c r="I386" s="39"/>
      <c r="K386" s="39"/>
      <c r="L386" s="39"/>
      <c r="M386" s="39"/>
      <c r="N386" s="39"/>
      <c r="O386" s="39"/>
      <c r="P386" s="39"/>
      <c r="Q386" s="39"/>
      <c r="R386" s="39"/>
      <c r="S386" s="39"/>
      <c r="T386" s="39"/>
      <c r="U386" s="39"/>
      <c r="V386" s="39"/>
      <c r="W386" s="39"/>
      <c r="X386" s="39"/>
      <c r="Y386" s="39"/>
      <c r="Z386" s="39"/>
    </row>
    <row r="387" spans="1:26" ht="12.75" customHeight="1" x14ac:dyDescent="0.2">
      <c r="A387" s="39"/>
      <c r="B387" s="39"/>
      <c r="C387" s="39"/>
      <c r="D387" s="39"/>
      <c r="E387" s="39"/>
      <c r="F387" s="39"/>
      <c r="G387" s="39"/>
      <c r="H387" s="39"/>
      <c r="I387" s="39"/>
      <c r="K387" s="39"/>
      <c r="L387" s="39"/>
      <c r="M387" s="39"/>
      <c r="N387" s="39"/>
      <c r="O387" s="39"/>
      <c r="P387" s="39"/>
      <c r="Q387" s="39"/>
      <c r="R387" s="39"/>
      <c r="S387" s="39"/>
      <c r="T387" s="39"/>
      <c r="U387" s="39"/>
      <c r="V387" s="39"/>
      <c r="W387" s="39"/>
      <c r="X387" s="39"/>
      <c r="Y387" s="39"/>
      <c r="Z387" s="39"/>
    </row>
    <row r="388" spans="1:26" ht="12.75" customHeight="1" x14ac:dyDescent="0.2">
      <c r="A388" s="39"/>
      <c r="B388" s="39"/>
      <c r="C388" s="39"/>
      <c r="D388" s="39"/>
      <c r="E388" s="39"/>
      <c r="F388" s="39"/>
      <c r="G388" s="39"/>
      <c r="H388" s="39"/>
      <c r="I388" s="39"/>
      <c r="K388" s="39"/>
      <c r="L388" s="39"/>
      <c r="M388" s="39"/>
      <c r="N388" s="39"/>
      <c r="O388" s="39"/>
      <c r="P388" s="39"/>
      <c r="Q388" s="39"/>
      <c r="R388" s="39"/>
      <c r="S388" s="39"/>
      <c r="T388" s="39"/>
      <c r="U388" s="39"/>
      <c r="V388" s="39"/>
      <c r="W388" s="39"/>
      <c r="X388" s="39"/>
      <c r="Y388" s="39"/>
      <c r="Z388" s="39"/>
    </row>
    <row r="389" spans="1:26" ht="12.75" customHeight="1" x14ac:dyDescent="0.2">
      <c r="A389" s="39"/>
      <c r="B389" s="39"/>
      <c r="C389" s="39"/>
      <c r="D389" s="39"/>
      <c r="E389" s="39"/>
      <c r="F389" s="39"/>
      <c r="G389" s="39"/>
      <c r="H389" s="39"/>
      <c r="I389" s="39"/>
      <c r="K389" s="39"/>
      <c r="L389" s="39"/>
      <c r="M389" s="39"/>
      <c r="N389" s="39"/>
      <c r="O389" s="39"/>
      <c r="P389" s="39"/>
      <c r="Q389" s="39"/>
      <c r="R389" s="39"/>
      <c r="S389" s="39"/>
      <c r="T389" s="39"/>
      <c r="U389" s="39"/>
      <c r="V389" s="39"/>
      <c r="W389" s="39"/>
      <c r="X389" s="39"/>
      <c r="Y389" s="39"/>
      <c r="Z389" s="39"/>
    </row>
    <row r="390" spans="1:26" ht="12.75" customHeight="1" x14ac:dyDescent="0.2">
      <c r="A390" s="39"/>
      <c r="B390" s="39"/>
      <c r="C390" s="39"/>
      <c r="D390" s="39"/>
      <c r="E390" s="39"/>
      <c r="F390" s="39"/>
      <c r="G390" s="39"/>
      <c r="H390" s="39"/>
      <c r="I390" s="39"/>
      <c r="K390" s="39"/>
      <c r="L390" s="39"/>
      <c r="M390" s="39"/>
      <c r="N390" s="39"/>
      <c r="O390" s="39"/>
      <c r="P390" s="39"/>
      <c r="Q390" s="39"/>
      <c r="R390" s="39"/>
      <c r="S390" s="39"/>
      <c r="T390" s="39"/>
      <c r="U390" s="39"/>
      <c r="V390" s="39"/>
      <c r="W390" s="39"/>
      <c r="X390" s="39"/>
      <c r="Y390" s="39"/>
      <c r="Z390" s="39"/>
    </row>
    <row r="391" spans="1:26" ht="12.75" customHeight="1" x14ac:dyDescent="0.2">
      <c r="A391" s="39"/>
      <c r="B391" s="39"/>
      <c r="C391" s="39"/>
      <c r="D391" s="39"/>
      <c r="E391" s="39"/>
      <c r="F391" s="39"/>
      <c r="G391" s="39"/>
      <c r="H391" s="39"/>
      <c r="I391" s="39"/>
      <c r="K391" s="39"/>
      <c r="L391" s="39"/>
      <c r="M391" s="39"/>
      <c r="N391" s="39"/>
      <c r="O391" s="39"/>
      <c r="P391" s="39"/>
      <c r="Q391" s="39"/>
      <c r="R391" s="39"/>
      <c r="S391" s="39"/>
      <c r="T391" s="39"/>
      <c r="U391" s="39"/>
      <c r="V391" s="39"/>
      <c r="W391" s="39"/>
      <c r="X391" s="39"/>
      <c r="Y391" s="39"/>
      <c r="Z391" s="39"/>
    </row>
    <row r="392" spans="1:26" ht="12.75" customHeight="1" x14ac:dyDescent="0.2">
      <c r="A392" s="39"/>
      <c r="B392" s="39"/>
      <c r="C392" s="39"/>
      <c r="D392" s="39"/>
      <c r="E392" s="39"/>
      <c r="F392" s="39"/>
      <c r="G392" s="39"/>
      <c r="H392" s="39"/>
      <c r="I392" s="39"/>
      <c r="K392" s="39"/>
      <c r="L392" s="39"/>
      <c r="M392" s="39"/>
      <c r="N392" s="39"/>
      <c r="O392" s="39"/>
      <c r="P392" s="39"/>
      <c r="Q392" s="39"/>
      <c r="R392" s="39"/>
      <c r="S392" s="39"/>
      <c r="T392" s="39"/>
      <c r="U392" s="39"/>
      <c r="V392" s="39"/>
      <c r="W392" s="39"/>
      <c r="X392" s="39"/>
      <c r="Y392" s="39"/>
      <c r="Z392" s="39"/>
    </row>
    <row r="393" spans="1:26" ht="12.75" customHeight="1" x14ac:dyDescent="0.2">
      <c r="A393" s="39"/>
      <c r="B393" s="39"/>
      <c r="C393" s="39"/>
      <c r="D393" s="39"/>
      <c r="E393" s="39"/>
      <c r="F393" s="39"/>
      <c r="G393" s="39"/>
      <c r="H393" s="39"/>
      <c r="I393" s="39"/>
      <c r="K393" s="39"/>
      <c r="L393" s="39"/>
      <c r="M393" s="39"/>
      <c r="N393" s="39"/>
      <c r="O393" s="39"/>
      <c r="P393" s="39"/>
      <c r="Q393" s="39"/>
      <c r="R393" s="39"/>
      <c r="S393" s="39"/>
      <c r="T393" s="39"/>
      <c r="U393" s="39"/>
      <c r="V393" s="39"/>
      <c r="W393" s="39"/>
      <c r="X393" s="39"/>
      <c r="Y393" s="39"/>
      <c r="Z393" s="39"/>
    </row>
    <row r="394" spans="1:26" ht="12.75" customHeight="1" x14ac:dyDescent="0.2">
      <c r="A394" s="39"/>
      <c r="B394" s="39"/>
      <c r="C394" s="39"/>
      <c r="D394" s="39"/>
      <c r="E394" s="39"/>
      <c r="F394" s="39"/>
      <c r="G394" s="39"/>
      <c r="H394" s="39"/>
      <c r="I394" s="39"/>
      <c r="K394" s="39"/>
      <c r="L394" s="39"/>
      <c r="M394" s="39"/>
      <c r="N394" s="39"/>
      <c r="O394" s="39"/>
      <c r="P394" s="39"/>
      <c r="Q394" s="39"/>
      <c r="R394" s="39"/>
      <c r="S394" s="39"/>
      <c r="T394" s="39"/>
      <c r="U394" s="39"/>
      <c r="V394" s="39"/>
      <c r="W394" s="39"/>
      <c r="X394" s="39"/>
      <c r="Y394" s="39"/>
      <c r="Z394" s="39"/>
    </row>
    <row r="395" spans="1:26" ht="12.75" customHeight="1" x14ac:dyDescent="0.2">
      <c r="A395" s="39"/>
      <c r="B395" s="39"/>
      <c r="C395" s="39"/>
      <c r="D395" s="39"/>
      <c r="E395" s="39"/>
      <c r="F395" s="39"/>
      <c r="G395" s="39"/>
      <c r="H395" s="39"/>
      <c r="I395" s="39"/>
      <c r="K395" s="39"/>
      <c r="L395" s="39"/>
      <c r="M395" s="39"/>
      <c r="N395" s="39"/>
      <c r="O395" s="39"/>
      <c r="P395" s="39"/>
      <c r="Q395" s="39"/>
      <c r="R395" s="39"/>
      <c r="S395" s="39"/>
      <c r="T395" s="39"/>
      <c r="U395" s="39"/>
      <c r="V395" s="39"/>
      <c r="W395" s="39"/>
      <c r="X395" s="39"/>
      <c r="Y395" s="39"/>
      <c r="Z395" s="39"/>
    </row>
    <row r="396" spans="1:26" ht="12.75" customHeight="1" x14ac:dyDescent="0.2">
      <c r="A396" s="39"/>
      <c r="B396" s="39"/>
      <c r="C396" s="39"/>
      <c r="D396" s="39"/>
      <c r="E396" s="39"/>
      <c r="F396" s="39"/>
      <c r="G396" s="39"/>
      <c r="H396" s="39"/>
      <c r="I396" s="39"/>
      <c r="K396" s="39"/>
      <c r="L396" s="39"/>
      <c r="M396" s="39"/>
      <c r="N396" s="39"/>
      <c r="O396" s="39"/>
      <c r="P396" s="39"/>
      <c r="Q396" s="39"/>
      <c r="R396" s="39"/>
      <c r="S396" s="39"/>
      <c r="T396" s="39"/>
      <c r="U396" s="39"/>
      <c r="V396" s="39"/>
      <c r="W396" s="39"/>
      <c r="X396" s="39"/>
      <c r="Y396" s="39"/>
      <c r="Z396" s="39"/>
    </row>
    <row r="397" spans="1:26" ht="12.75" customHeight="1" x14ac:dyDescent="0.2">
      <c r="A397" s="39"/>
      <c r="B397" s="39"/>
      <c r="C397" s="39"/>
      <c r="D397" s="39"/>
      <c r="E397" s="39"/>
      <c r="F397" s="39"/>
      <c r="G397" s="39"/>
      <c r="H397" s="39"/>
      <c r="I397" s="39"/>
      <c r="K397" s="39"/>
      <c r="L397" s="39"/>
      <c r="M397" s="39"/>
      <c r="N397" s="39"/>
      <c r="O397" s="39"/>
      <c r="P397" s="39"/>
      <c r="Q397" s="39"/>
      <c r="R397" s="39"/>
      <c r="S397" s="39"/>
      <c r="T397" s="39"/>
      <c r="U397" s="39"/>
      <c r="V397" s="39"/>
      <c r="W397" s="39"/>
      <c r="X397" s="39"/>
      <c r="Y397" s="39"/>
      <c r="Z397" s="39"/>
    </row>
    <row r="398" spans="1:26" ht="12.75" customHeight="1" x14ac:dyDescent="0.2">
      <c r="A398" s="39"/>
      <c r="B398" s="39"/>
      <c r="C398" s="39"/>
      <c r="D398" s="39"/>
      <c r="E398" s="39"/>
      <c r="F398" s="39"/>
      <c r="G398" s="39"/>
      <c r="H398" s="39"/>
      <c r="I398" s="39"/>
      <c r="K398" s="39"/>
      <c r="L398" s="39"/>
      <c r="M398" s="39"/>
      <c r="N398" s="39"/>
      <c r="O398" s="39"/>
      <c r="P398" s="39"/>
      <c r="Q398" s="39"/>
      <c r="R398" s="39"/>
      <c r="S398" s="39"/>
      <c r="T398" s="39"/>
      <c r="U398" s="39"/>
      <c r="V398" s="39"/>
      <c r="W398" s="39"/>
      <c r="X398" s="39"/>
      <c r="Y398" s="39"/>
      <c r="Z398" s="39"/>
    </row>
    <row r="399" spans="1:26" ht="12.75" customHeight="1" x14ac:dyDescent="0.2">
      <c r="A399" s="39"/>
      <c r="B399" s="39"/>
      <c r="C399" s="39"/>
      <c r="D399" s="39"/>
      <c r="E399" s="39"/>
      <c r="F399" s="39"/>
      <c r="G399" s="39"/>
      <c r="H399" s="39"/>
      <c r="I399" s="39"/>
      <c r="K399" s="39"/>
      <c r="L399" s="39"/>
      <c r="M399" s="39"/>
      <c r="N399" s="39"/>
      <c r="O399" s="39"/>
      <c r="P399" s="39"/>
      <c r="Q399" s="39"/>
      <c r="R399" s="39"/>
      <c r="S399" s="39"/>
      <c r="T399" s="39"/>
      <c r="U399" s="39"/>
      <c r="V399" s="39"/>
      <c r="W399" s="39"/>
      <c r="X399" s="39"/>
      <c r="Y399" s="39"/>
      <c r="Z399" s="39"/>
    </row>
    <row r="400" spans="1:26" ht="12.75" customHeight="1" x14ac:dyDescent="0.2">
      <c r="A400" s="39"/>
      <c r="B400" s="39"/>
      <c r="C400" s="39"/>
      <c r="D400" s="39"/>
      <c r="E400" s="39"/>
      <c r="F400" s="39"/>
      <c r="G400" s="39"/>
      <c r="H400" s="39"/>
      <c r="I400" s="39"/>
      <c r="K400" s="39"/>
      <c r="L400" s="39"/>
      <c r="M400" s="39"/>
      <c r="N400" s="39"/>
      <c r="O400" s="39"/>
      <c r="P400" s="39"/>
      <c r="Q400" s="39"/>
      <c r="R400" s="39"/>
      <c r="S400" s="39"/>
      <c r="T400" s="39"/>
      <c r="U400" s="39"/>
      <c r="V400" s="39"/>
      <c r="W400" s="39"/>
      <c r="X400" s="39"/>
      <c r="Y400" s="39"/>
      <c r="Z400" s="39"/>
    </row>
    <row r="401" spans="1:26" ht="12.75" customHeight="1" x14ac:dyDescent="0.2">
      <c r="A401" s="39"/>
      <c r="B401" s="39"/>
      <c r="C401" s="39"/>
      <c r="D401" s="39"/>
      <c r="E401" s="39"/>
      <c r="F401" s="39"/>
      <c r="G401" s="39"/>
      <c r="H401" s="39"/>
      <c r="I401" s="39"/>
      <c r="K401" s="39"/>
      <c r="L401" s="39"/>
      <c r="M401" s="39"/>
      <c r="N401" s="39"/>
      <c r="O401" s="39"/>
      <c r="P401" s="39"/>
      <c r="Q401" s="39"/>
      <c r="R401" s="39"/>
      <c r="S401" s="39"/>
      <c r="T401" s="39"/>
      <c r="U401" s="39"/>
      <c r="V401" s="39"/>
      <c r="W401" s="39"/>
      <c r="X401" s="39"/>
      <c r="Y401" s="39"/>
      <c r="Z401" s="39"/>
    </row>
    <row r="402" spans="1:26" ht="12.75" customHeight="1" x14ac:dyDescent="0.2">
      <c r="A402" s="39"/>
      <c r="B402" s="39"/>
      <c r="C402" s="39"/>
      <c r="D402" s="39"/>
      <c r="E402" s="39"/>
      <c r="F402" s="39"/>
      <c r="G402" s="39"/>
      <c r="H402" s="39"/>
      <c r="I402" s="39"/>
      <c r="K402" s="39"/>
      <c r="L402" s="39"/>
      <c r="M402" s="39"/>
      <c r="N402" s="39"/>
      <c r="O402" s="39"/>
      <c r="P402" s="39"/>
      <c r="Q402" s="39"/>
      <c r="R402" s="39"/>
      <c r="S402" s="39"/>
      <c r="T402" s="39"/>
      <c r="U402" s="39"/>
      <c r="V402" s="39"/>
      <c r="W402" s="39"/>
      <c r="X402" s="39"/>
      <c r="Y402" s="39"/>
      <c r="Z402" s="39"/>
    </row>
    <row r="403" spans="1:26" ht="12.75" customHeight="1" x14ac:dyDescent="0.2">
      <c r="A403" s="39"/>
      <c r="B403" s="39"/>
      <c r="C403" s="39"/>
      <c r="D403" s="39"/>
      <c r="E403" s="39"/>
      <c r="F403" s="39"/>
      <c r="G403" s="39"/>
      <c r="H403" s="39"/>
      <c r="I403" s="39"/>
      <c r="K403" s="39"/>
      <c r="L403" s="39"/>
      <c r="M403" s="39"/>
      <c r="N403" s="39"/>
      <c r="O403" s="39"/>
      <c r="P403" s="39"/>
      <c r="Q403" s="39"/>
      <c r="R403" s="39"/>
      <c r="S403" s="39"/>
      <c r="T403" s="39"/>
      <c r="U403" s="39"/>
      <c r="V403" s="39"/>
      <c r="W403" s="39"/>
      <c r="X403" s="39"/>
      <c r="Y403" s="39"/>
      <c r="Z403" s="39"/>
    </row>
    <row r="404" spans="1:26" ht="12.75" customHeight="1" x14ac:dyDescent="0.2">
      <c r="A404" s="39"/>
      <c r="B404" s="39"/>
      <c r="C404" s="39"/>
      <c r="D404" s="39"/>
      <c r="E404" s="39"/>
      <c r="F404" s="39"/>
      <c r="G404" s="39"/>
      <c r="H404" s="39"/>
      <c r="I404" s="39"/>
      <c r="K404" s="39"/>
      <c r="L404" s="39"/>
      <c r="M404" s="39"/>
      <c r="N404" s="39"/>
      <c r="O404" s="39"/>
      <c r="P404" s="39"/>
      <c r="Q404" s="39"/>
      <c r="R404" s="39"/>
      <c r="S404" s="39"/>
      <c r="T404" s="39"/>
      <c r="U404" s="39"/>
      <c r="V404" s="39"/>
      <c r="W404" s="39"/>
      <c r="X404" s="39"/>
      <c r="Y404" s="39"/>
      <c r="Z404" s="39"/>
    </row>
    <row r="405" spans="1:26" ht="12.75" customHeight="1" x14ac:dyDescent="0.2">
      <c r="A405" s="39"/>
      <c r="B405" s="39"/>
      <c r="C405" s="39"/>
      <c r="D405" s="39"/>
      <c r="E405" s="39"/>
      <c r="F405" s="39"/>
      <c r="G405" s="39"/>
      <c r="H405" s="39"/>
      <c r="I405" s="39"/>
      <c r="K405" s="39"/>
      <c r="L405" s="39"/>
      <c r="M405" s="39"/>
      <c r="N405" s="39"/>
      <c r="O405" s="39"/>
      <c r="P405" s="39"/>
      <c r="Q405" s="39"/>
      <c r="R405" s="39"/>
      <c r="S405" s="39"/>
      <c r="T405" s="39"/>
      <c r="U405" s="39"/>
      <c r="V405" s="39"/>
      <c r="W405" s="39"/>
      <c r="X405" s="39"/>
      <c r="Y405" s="39"/>
      <c r="Z405" s="39"/>
    </row>
    <row r="406" spans="1:26" ht="12.75" customHeight="1" x14ac:dyDescent="0.2">
      <c r="A406" s="39"/>
      <c r="B406" s="39"/>
      <c r="C406" s="39"/>
      <c r="D406" s="39"/>
      <c r="E406" s="39"/>
      <c r="F406" s="39"/>
      <c r="G406" s="39"/>
      <c r="H406" s="39"/>
      <c r="I406" s="39"/>
      <c r="K406" s="39"/>
      <c r="L406" s="39"/>
      <c r="M406" s="39"/>
      <c r="N406" s="39"/>
      <c r="O406" s="39"/>
      <c r="P406" s="39"/>
      <c r="Q406" s="39"/>
      <c r="R406" s="39"/>
      <c r="S406" s="39"/>
      <c r="T406" s="39"/>
      <c r="U406" s="39"/>
      <c r="V406" s="39"/>
      <c r="W406" s="39"/>
      <c r="X406" s="39"/>
      <c r="Y406" s="39"/>
      <c r="Z406" s="39"/>
    </row>
    <row r="407" spans="1:26" ht="12.75" customHeight="1" x14ac:dyDescent="0.2">
      <c r="A407" s="39"/>
      <c r="B407" s="39"/>
      <c r="C407" s="39"/>
      <c r="D407" s="39"/>
      <c r="E407" s="39"/>
      <c r="F407" s="39"/>
      <c r="G407" s="39"/>
      <c r="H407" s="39"/>
      <c r="I407" s="39"/>
      <c r="K407" s="39"/>
      <c r="L407" s="39"/>
      <c r="M407" s="39"/>
      <c r="N407" s="39"/>
      <c r="O407" s="39"/>
      <c r="P407" s="39"/>
      <c r="Q407" s="39"/>
      <c r="R407" s="39"/>
      <c r="S407" s="39"/>
      <c r="T407" s="39"/>
      <c r="U407" s="39"/>
      <c r="V407" s="39"/>
      <c r="W407" s="39"/>
      <c r="X407" s="39"/>
      <c r="Y407" s="39"/>
      <c r="Z407" s="39"/>
    </row>
    <row r="408" spans="1:26" ht="12.75" customHeight="1" x14ac:dyDescent="0.2">
      <c r="A408" s="39"/>
      <c r="B408" s="39"/>
      <c r="C408" s="39"/>
      <c r="D408" s="39"/>
      <c r="E408" s="39"/>
      <c r="F408" s="39"/>
      <c r="G408" s="39"/>
      <c r="H408" s="39"/>
      <c r="I408" s="39"/>
      <c r="K408" s="39"/>
      <c r="L408" s="39"/>
      <c r="M408" s="39"/>
      <c r="N408" s="39"/>
      <c r="O408" s="39"/>
      <c r="P408" s="39"/>
      <c r="Q408" s="39"/>
      <c r="R408" s="39"/>
      <c r="S408" s="39"/>
      <c r="T408" s="39"/>
      <c r="U408" s="39"/>
      <c r="V408" s="39"/>
      <c r="W408" s="39"/>
      <c r="X408" s="39"/>
      <c r="Y408" s="39"/>
      <c r="Z408" s="39"/>
    </row>
    <row r="409" spans="1:26" ht="12.75" customHeight="1" x14ac:dyDescent="0.2">
      <c r="A409" s="39"/>
      <c r="B409" s="39"/>
      <c r="C409" s="39"/>
      <c r="D409" s="39"/>
      <c r="E409" s="39"/>
      <c r="F409" s="39"/>
      <c r="G409" s="39"/>
      <c r="H409" s="39"/>
      <c r="I409" s="39"/>
      <c r="K409" s="39"/>
      <c r="L409" s="39"/>
      <c r="M409" s="39"/>
      <c r="N409" s="39"/>
      <c r="O409" s="39"/>
      <c r="P409" s="39"/>
      <c r="Q409" s="39"/>
      <c r="R409" s="39"/>
      <c r="S409" s="39"/>
      <c r="T409" s="39"/>
      <c r="U409" s="39"/>
      <c r="V409" s="39"/>
      <c r="W409" s="39"/>
      <c r="X409" s="39"/>
      <c r="Y409" s="39"/>
      <c r="Z409" s="39"/>
    </row>
    <row r="410" spans="1:26" ht="12.75" customHeight="1" x14ac:dyDescent="0.2">
      <c r="A410" s="39"/>
      <c r="B410" s="39"/>
      <c r="C410" s="39"/>
      <c r="D410" s="39"/>
      <c r="E410" s="39"/>
      <c r="F410" s="39"/>
      <c r="G410" s="39"/>
      <c r="H410" s="39"/>
      <c r="I410" s="39"/>
      <c r="K410" s="39"/>
      <c r="L410" s="39"/>
      <c r="M410" s="39"/>
      <c r="N410" s="39"/>
      <c r="O410" s="39"/>
      <c r="P410" s="39"/>
      <c r="Q410" s="39"/>
      <c r="R410" s="39"/>
      <c r="S410" s="39"/>
      <c r="T410" s="39"/>
      <c r="U410" s="39"/>
      <c r="V410" s="39"/>
      <c r="W410" s="39"/>
      <c r="X410" s="39"/>
      <c r="Y410" s="39"/>
      <c r="Z410" s="39"/>
    </row>
    <row r="411" spans="1:26" ht="12.75" customHeight="1" x14ac:dyDescent="0.2">
      <c r="A411" s="39"/>
      <c r="B411" s="39"/>
      <c r="C411" s="39"/>
      <c r="D411" s="39"/>
      <c r="E411" s="39"/>
      <c r="F411" s="39"/>
      <c r="G411" s="39"/>
      <c r="H411" s="39"/>
      <c r="I411" s="39"/>
      <c r="K411" s="39"/>
      <c r="L411" s="39"/>
      <c r="M411" s="39"/>
      <c r="N411" s="39"/>
      <c r="O411" s="39"/>
      <c r="P411" s="39"/>
      <c r="Q411" s="39"/>
      <c r="R411" s="39"/>
      <c r="S411" s="39"/>
      <c r="T411" s="39"/>
      <c r="U411" s="39"/>
      <c r="V411" s="39"/>
      <c r="W411" s="39"/>
      <c r="X411" s="39"/>
      <c r="Y411" s="39"/>
      <c r="Z411" s="39"/>
    </row>
    <row r="412" spans="1:26" ht="12.75" customHeight="1" x14ac:dyDescent="0.2">
      <c r="A412" s="39"/>
      <c r="B412" s="39"/>
      <c r="C412" s="39"/>
      <c r="D412" s="39"/>
      <c r="E412" s="39"/>
      <c r="F412" s="39"/>
      <c r="G412" s="39"/>
      <c r="H412" s="39"/>
      <c r="I412" s="39"/>
      <c r="K412" s="39"/>
      <c r="L412" s="39"/>
      <c r="M412" s="39"/>
      <c r="N412" s="39"/>
      <c r="O412" s="39"/>
      <c r="P412" s="39"/>
      <c r="Q412" s="39"/>
      <c r="R412" s="39"/>
      <c r="S412" s="39"/>
      <c r="T412" s="39"/>
      <c r="U412" s="39"/>
      <c r="V412" s="39"/>
      <c r="W412" s="39"/>
      <c r="X412" s="39"/>
      <c r="Y412" s="39"/>
      <c r="Z412" s="39"/>
    </row>
    <row r="413" spans="1:26" ht="12.75" customHeight="1" x14ac:dyDescent="0.2">
      <c r="A413" s="39"/>
      <c r="B413" s="39"/>
      <c r="C413" s="39"/>
      <c r="D413" s="39"/>
      <c r="E413" s="39"/>
      <c r="F413" s="39"/>
      <c r="G413" s="39"/>
      <c r="H413" s="39"/>
      <c r="I413" s="39"/>
      <c r="K413" s="39"/>
      <c r="L413" s="39"/>
      <c r="M413" s="39"/>
      <c r="N413" s="39"/>
      <c r="O413" s="39"/>
      <c r="P413" s="39"/>
      <c r="Q413" s="39"/>
      <c r="R413" s="39"/>
      <c r="S413" s="39"/>
      <c r="T413" s="39"/>
      <c r="U413" s="39"/>
      <c r="V413" s="39"/>
      <c r="W413" s="39"/>
      <c r="X413" s="39"/>
      <c r="Y413" s="39"/>
      <c r="Z413" s="39"/>
    </row>
    <row r="414" spans="1:26" ht="12.75" customHeight="1" x14ac:dyDescent="0.2">
      <c r="A414" s="39"/>
      <c r="B414" s="39"/>
      <c r="C414" s="39"/>
      <c r="D414" s="39"/>
      <c r="E414" s="39"/>
      <c r="F414" s="39"/>
      <c r="G414" s="39"/>
      <c r="H414" s="39"/>
      <c r="I414" s="39"/>
      <c r="K414" s="39"/>
      <c r="L414" s="39"/>
      <c r="M414" s="39"/>
      <c r="N414" s="39"/>
      <c r="O414" s="39"/>
      <c r="P414" s="39"/>
      <c r="Q414" s="39"/>
      <c r="R414" s="39"/>
      <c r="S414" s="39"/>
      <c r="T414" s="39"/>
      <c r="U414" s="39"/>
      <c r="V414" s="39"/>
      <c r="W414" s="39"/>
      <c r="X414" s="39"/>
      <c r="Y414" s="39"/>
      <c r="Z414" s="39"/>
    </row>
    <row r="415" spans="1:26" ht="12.75" customHeight="1" x14ac:dyDescent="0.2">
      <c r="A415" s="39"/>
      <c r="B415" s="39"/>
      <c r="C415" s="39"/>
      <c r="D415" s="39"/>
      <c r="E415" s="39"/>
      <c r="F415" s="39"/>
      <c r="G415" s="39"/>
      <c r="H415" s="39"/>
      <c r="I415" s="39"/>
      <c r="K415" s="39"/>
      <c r="L415" s="39"/>
      <c r="M415" s="39"/>
      <c r="N415" s="39"/>
      <c r="O415" s="39"/>
      <c r="P415" s="39"/>
      <c r="Q415" s="39"/>
      <c r="R415" s="39"/>
      <c r="S415" s="39"/>
      <c r="T415" s="39"/>
      <c r="U415" s="39"/>
      <c r="V415" s="39"/>
      <c r="W415" s="39"/>
      <c r="X415" s="39"/>
      <c r="Y415" s="39"/>
      <c r="Z415" s="39"/>
    </row>
    <row r="416" spans="1:26" ht="12.75" customHeight="1" x14ac:dyDescent="0.2">
      <c r="A416" s="39"/>
      <c r="B416" s="39"/>
      <c r="C416" s="39"/>
      <c r="D416" s="39"/>
      <c r="E416" s="39"/>
      <c r="F416" s="39"/>
      <c r="G416" s="39"/>
      <c r="H416" s="39"/>
      <c r="I416" s="39"/>
      <c r="K416" s="39"/>
      <c r="L416" s="39"/>
      <c r="M416" s="39"/>
      <c r="N416" s="39"/>
      <c r="O416" s="39"/>
      <c r="P416" s="39"/>
      <c r="Q416" s="39"/>
      <c r="R416" s="39"/>
      <c r="S416" s="39"/>
      <c r="T416" s="39"/>
      <c r="U416" s="39"/>
      <c r="V416" s="39"/>
      <c r="W416" s="39"/>
      <c r="X416" s="39"/>
      <c r="Y416" s="39"/>
      <c r="Z416" s="39"/>
    </row>
    <row r="417" spans="1:26" ht="12.75" customHeight="1" x14ac:dyDescent="0.2">
      <c r="A417" s="39"/>
      <c r="B417" s="39"/>
      <c r="C417" s="39"/>
      <c r="D417" s="39"/>
      <c r="E417" s="39"/>
      <c r="F417" s="39"/>
      <c r="G417" s="39"/>
      <c r="H417" s="39"/>
      <c r="I417" s="39"/>
      <c r="K417" s="39"/>
      <c r="L417" s="39"/>
      <c r="M417" s="39"/>
      <c r="N417" s="39"/>
      <c r="O417" s="39"/>
      <c r="P417" s="39"/>
      <c r="Q417" s="39"/>
      <c r="R417" s="39"/>
      <c r="S417" s="39"/>
      <c r="T417" s="39"/>
      <c r="U417" s="39"/>
      <c r="V417" s="39"/>
      <c r="W417" s="39"/>
      <c r="X417" s="39"/>
      <c r="Y417" s="39"/>
      <c r="Z417" s="39"/>
    </row>
    <row r="418" spans="1:26" ht="12.75" customHeight="1" x14ac:dyDescent="0.2">
      <c r="A418" s="39"/>
      <c r="B418" s="39"/>
      <c r="C418" s="39"/>
      <c r="D418" s="39"/>
      <c r="E418" s="39"/>
      <c r="F418" s="39"/>
      <c r="G418" s="39"/>
      <c r="H418" s="39"/>
      <c r="I418" s="39"/>
      <c r="K418" s="39"/>
      <c r="L418" s="39"/>
      <c r="M418" s="39"/>
      <c r="N418" s="39"/>
      <c r="O418" s="39"/>
      <c r="P418" s="39"/>
      <c r="Q418" s="39"/>
      <c r="R418" s="39"/>
      <c r="S418" s="39"/>
      <c r="T418" s="39"/>
      <c r="U418" s="39"/>
      <c r="V418" s="39"/>
      <c r="W418" s="39"/>
      <c r="X418" s="39"/>
      <c r="Y418" s="39"/>
      <c r="Z418" s="39"/>
    </row>
    <row r="419" spans="1:26" ht="12.75" customHeight="1" x14ac:dyDescent="0.2">
      <c r="A419" s="39"/>
      <c r="B419" s="39"/>
      <c r="C419" s="39"/>
      <c r="D419" s="39"/>
      <c r="E419" s="39"/>
      <c r="F419" s="39"/>
      <c r="G419" s="39"/>
      <c r="H419" s="39"/>
      <c r="I419" s="39"/>
      <c r="K419" s="39"/>
      <c r="L419" s="39"/>
      <c r="M419" s="39"/>
      <c r="N419" s="39"/>
      <c r="O419" s="39"/>
      <c r="P419" s="39"/>
      <c r="Q419" s="39"/>
      <c r="R419" s="39"/>
      <c r="S419" s="39"/>
      <c r="T419" s="39"/>
      <c r="U419" s="39"/>
      <c r="V419" s="39"/>
      <c r="W419" s="39"/>
      <c r="X419" s="39"/>
      <c r="Y419" s="39"/>
      <c r="Z419" s="39"/>
    </row>
    <row r="420" spans="1:26" ht="12.75" customHeight="1" x14ac:dyDescent="0.2">
      <c r="A420" s="39"/>
      <c r="B420" s="39"/>
      <c r="C420" s="39"/>
      <c r="D420" s="39"/>
      <c r="E420" s="39"/>
      <c r="F420" s="39"/>
      <c r="G420" s="39"/>
      <c r="H420" s="39"/>
      <c r="I420" s="39"/>
      <c r="K420" s="39"/>
      <c r="L420" s="39"/>
      <c r="M420" s="39"/>
      <c r="N420" s="39"/>
      <c r="O420" s="39"/>
      <c r="P420" s="39"/>
      <c r="Q420" s="39"/>
      <c r="R420" s="39"/>
      <c r="S420" s="39"/>
      <c r="T420" s="39"/>
      <c r="U420" s="39"/>
      <c r="V420" s="39"/>
      <c r="W420" s="39"/>
      <c r="X420" s="39"/>
      <c r="Y420" s="39"/>
      <c r="Z420" s="39"/>
    </row>
    <row r="421" spans="1:26" ht="12.75" customHeight="1" x14ac:dyDescent="0.2">
      <c r="A421" s="39"/>
      <c r="B421" s="39"/>
      <c r="C421" s="39"/>
      <c r="D421" s="39"/>
      <c r="E421" s="39"/>
      <c r="F421" s="39"/>
      <c r="G421" s="39"/>
      <c r="H421" s="39"/>
      <c r="I421" s="39"/>
      <c r="K421" s="39"/>
      <c r="L421" s="39"/>
      <c r="M421" s="39"/>
      <c r="N421" s="39"/>
      <c r="O421" s="39"/>
      <c r="P421" s="39"/>
      <c r="Q421" s="39"/>
      <c r="R421" s="39"/>
      <c r="S421" s="39"/>
      <c r="T421" s="39"/>
      <c r="U421" s="39"/>
      <c r="V421" s="39"/>
      <c r="W421" s="39"/>
      <c r="X421" s="39"/>
      <c r="Y421" s="39"/>
      <c r="Z421" s="39"/>
    </row>
    <row r="422" spans="1:26" ht="12.75" customHeight="1" x14ac:dyDescent="0.2">
      <c r="A422" s="39"/>
      <c r="B422" s="39"/>
      <c r="C422" s="39"/>
      <c r="D422" s="39"/>
      <c r="E422" s="39"/>
      <c r="F422" s="39"/>
      <c r="G422" s="39"/>
      <c r="H422" s="39"/>
      <c r="I422" s="39"/>
      <c r="K422" s="39"/>
      <c r="L422" s="39"/>
      <c r="M422" s="39"/>
      <c r="N422" s="39"/>
      <c r="O422" s="39"/>
      <c r="P422" s="39"/>
      <c r="Q422" s="39"/>
      <c r="R422" s="39"/>
      <c r="S422" s="39"/>
      <c r="T422" s="39"/>
      <c r="U422" s="39"/>
      <c r="V422" s="39"/>
      <c r="W422" s="39"/>
      <c r="X422" s="39"/>
      <c r="Y422" s="39"/>
      <c r="Z422" s="39"/>
    </row>
    <row r="423" spans="1:26" ht="12.75" customHeight="1" x14ac:dyDescent="0.2">
      <c r="A423" s="39"/>
      <c r="B423" s="39"/>
      <c r="C423" s="39"/>
      <c r="D423" s="39"/>
      <c r="E423" s="39"/>
      <c r="F423" s="39"/>
      <c r="G423" s="39"/>
      <c r="H423" s="39"/>
      <c r="I423" s="39"/>
      <c r="K423" s="39"/>
      <c r="L423" s="39"/>
      <c r="M423" s="39"/>
      <c r="N423" s="39"/>
      <c r="O423" s="39"/>
      <c r="P423" s="39"/>
      <c r="Q423" s="39"/>
      <c r="R423" s="39"/>
      <c r="S423" s="39"/>
      <c r="T423" s="39"/>
      <c r="U423" s="39"/>
      <c r="V423" s="39"/>
      <c r="W423" s="39"/>
      <c r="X423" s="39"/>
      <c r="Y423" s="39"/>
      <c r="Z423" s="39"/>
    </row>
    <row r="424" spans="1:26" ht="12.75" customHeight="1" x14ac:dyDescent="0.2">
      <c r="A424" s="39"/>
      <c r="B424" s="39"/>
      <c r="C424" s="39"/>
      <c r="D424" s="39"/>
      <c r="E424" s="39"/>
      <c r="F424" s="39"/>
      <c r="G424" s="39"/>
      <c r="H424" s="39"/>
      <c r="I424" s="39"/>
      <c r="K424" s="39"/>
      <c r="L424" s="39"/>
      <c r="M424" s="39"/>
      <c r="N424" s="39"/>
      <c r="O424" s="39"/>
      <c r="P424" s="39"/>
      <c r="Q424" s="39"/>
      <c r="R424" s="39"/>
      <c r="S424" s="39"/>
      <c r="T424" s="39"/>
      <c r="U424" s="39"/>
      <c r="V424" s="39"/>
      <c r="W424" s="39"/>
      <c r="X424" s="39"/>
      <c r="Y424" s="39"/>
      <c r="Z424" s="39"/>
    </row>
    <row r="425" spans="1:26" ht="12.75" customHeight="1" x14ac:dyDescent="0.2">
      <c r="A425" s="39"/>
      <c r="B425" s="39"/>
      <c r="C425" s="39"/>
      <c r="D425" s="39"/>
      <c r="E425" s="39"/>
      <c r="F425" s="39"/>
      <c r="G425" s="39"/>
      <c r="H425" s="39"/>
      <c r="I425" s="39"/>
      <c r="K425" s="39"/>
      <c r="L425" s="39"/>
      <c r="M425" s="39"/>
      <c r="N425" s="39"/>
      <c r="O425" s="39"/>
      <c r="P425" s="39"/>
      <c r="Q425" s="39"/>
      <c r="R425" s="39"/>
      <c r="S425" s="39"/>
      <c r="T425" s="39"/>
      <c r="U425" s="39"/>
      <c r="V425" s="39"/>
      <c r="W425" s="39"/>
      <c r="X425" s="39"/>
      <c r="Y425" s="39"/>
      <c r="Z425" s="39"/>
    </row>
    <row r="426" spans="1:26" ht="12.75" customHeight="1" x14ac:dyDescent="0.2">
      <c r="A426" s="39"/>
      <c r="B426" s="39"/>
      <c r="C426" s="39"/>
      <c r="D426" s="39"/>
      <c r="E426" s="39"/>
      <c r="F426" s="39"/>
      <c r="G426" s="39"/>
      <c r="H426" s="39"/>
      <c r="I426" s="39"/>
      <c r="K426" s="39"/>
      <c r="L426" s="39"/>
      <c r="M426" s="39"/>
      <c r="N426" s="39"/>
      <c r="O426" s="39"/>
      <c r="P426" s="39"/>
      <c r="Q426" s="39"/>
      <c r="R426" s="39"/>
      <c r="S426" s="39"/>
      <c r="T426" s="39"/>
      <c r="U426" s="39"/>
      <c r="V426" s="39"/>
      <c r="W426" s="39"/>
      <c r="X426" s="39"/>
      <c r="Y426" s="39"/>
      <c r="Z426" s="39"/>
    </row>
    <row r="427" spans="1:26" ht="12.75" customHeight="1" x14ac:dyDescent="0.2">
      <c r="A427" s="39"/>
      <c r="B427" s="39"/>
      <c r="C427" s="39"/>
      <c r="D427" s="39"/>
      <c r="E427" s="39"/>
      <c r="F427" s="39"/>
      <c r="G427" s="39"/>
      <c r="H427" s="39"/>
      <c r="I427" s="39"/>
      <c r="K427" s="39"/>
      <c r="L427" s="39"/>
      <c r="M427" s="39"/>
      <c r="N427" s="39"/>
      <c r="O427" s="39"/>
      <c r="P427" s="39"/>
      <c r="Q427" s="39"/>
      <c r="R427" s="39"/>
      <c r="S427" s="39"/>
      <c r="T427" s="39"/>
      <c r="U427" s="39"/>
      <c r="V427" s="39"/>
      <c r="W427" s="39"/>
      <c r="X427" s="39"/>
      <c r="Y427" s="39"/>
      <c r="Z427" s="39"/>
    </row>
    <row r="428" spans="1:26" ht="12.75" customHeight="1" x14ac:dyDescent="0.2">
      <c r="A428" s="39"/>
      <c r="B428" s="39"/>
      <c r="C428" s="39"/>
      <c r="D428" s="39"/>
      <c r="E428" s="39"/>
      <c r="F428" s="39"/>
      <c r="G428" s="39"/>
      <c r="H428" s="39"/>
      <c r="I428" s="39"/>
      <c r="K428" s="39"/>
      <c r="L428" s="39"/>
      <c r="M428" s="39"/>
      <c r="N428" s="39"/>
      <c r="O428" s="39"/>
      <c r="P428" s="39"/>
      <c r="Q428" s="39"/>
      <c r="R428" s="39"/>
      <c r="S428" s="39"/>
      <c r="T428" s="39"/>
      <c r="U428" s="39"/>
      <c r="V428" s="39"/>
      <c r="W428" s="39"/>
      <c r="X428" s="39"/>
      <c r="Y428" s="39"/>
      <c r="Z428" s="39"/>
    </row>
    <row r="429" spans="1:26" ht="12.75" customHeight="1" x14ac:dyDescent="0.2">
      <c r="A429" s="39"/>
      <c r="B429" s="39"/>
      <c r="C429" s="39"/>
      <c r="D429" s="39"/>
      <c r="E429" s="39"/>
      <c r="F429" s="39"/>
      <c r="G429" s="39"/>
      <c r="H429" s="39"/>
      <c r="I429" s="39"/>
      <c r="K429" s="39"/>
      <c r="L429" s="39"/>
      <c r="M429" s="39"/>
      <c r="N429" s="39"/>
      <c r="O429" s="39"/>
      <c r="P429" s="39"/>
      <c r="Q429" s="39"/>
      <c r="R429" s="39"/>
      <c r="S429" s="39"/>
      <c r="T429" s="39"/>
      <c r="U429" s="39"/>
      <c r="V429" s="39"/>
      <c r="W429" s="39"/>
      <c r="X429" s="39"/>
      <c r="Y429" s="39"/>
      <c r="Z429" s="39"/>
    </row>
    <row r="430" spans="1:26" ht="12.75" customHeight="1" x14ac:dyDescent="0.2">
      <c r="A430" s="39"/>
      <c r="B430" s="39"/>
      <c r="C430" s="39"/>
      <c r="D430" s="39"/>
      <c r="E430" s="39"/>
      <c r="F430" s="39"/>
      <c r="G430" s="39"/>
      <c r="H430" s="39"/>
      <c r="I430" s="39"/>
      <c r="K430" s="39"/>
      <c r="L430" s="39"/>
      <c r="M430" s="39"/>
      <c r="N430" s="39"/>
      <c r="O430" s="39"/>
      <c r="P430" s="39"/>
      <c r="Q430" s="39"/>
      <c r="R430" s="39"/>
      <c r="S430" s="39"/>
      <c r="T430" s="39"/>
      <c r="U430" s="39"/>
      <c r="V430" s="39"/>
      <c r="W430" s="39"/>
      <c r="X430" s="39"/>
      <c r="Y430" s="39"/>
      <c r="Z430" s="39"/>
    </row>
    <row r="431" spans="1:26" ht="12.75" customHeight="1" x14ac:dyDescent="0.2">
      <c r="A431" s="39"/>
      <c r="B431" s="39"/>
      <c r="C431" s="39"/>
      <c r="D431" s="39"/>
      <c r="E431" s="39"/>
      <c r="F431" s="39"/>
      <c r="G431" s="39"/>
      <c r="H431" s="39"/>
      <c r="I431" s="39"/>
      <c r="K431" s="39"/>
      <c r="L431" s="39"/>
      <c r="M431" s="39"/>
      <c r="N431" s="39"/>
      <c r="O431" s="39"/>
      <c r="P431" s="39"/>
      <c r="Q431" s="39"/>
      <c r="R431" s="39"/>
      <c r="S431" s="39"/>
      <c r="T431" s="39"/>
      <c r="U431" s="39"/>
      <c r="V431" s="39"/>
      <c r="W431" s="39"/>
      <c r="X431" s="39"/>
      <c r="Y431" s="39"/>
      <c r="Z431" s="39"/>
    </row>
    <row r="432" spans="1:26" ht="12.75" customHeight="1" x14ac:dyDescent="0.2">
      <c r="A432" s="39"/>
      <c r="B432" s="39"/>
      <c r="C432" s="39"/>
      <c r="D432" s="39"/>
      <c r="E432" s="39"/>
      <c r="F432" s="39"/>
      <c r="G432" s="39"/>
      <c r="H432" s="39"/>
      <c r="I432" s="39"/>
      <c r="K432" s="39"/>
      <c r="L432" s="39"/>
      <c r="M432" s="39"/>
      <c r="N432" s="39"/>
      <c r="O432" s="39"/>
      <c r="P432" s="39"/>
      <c r="Q432" s="39"/>
      <c r="R432" s="39"/>
      <c r="S432" s="39"/>
      <c r="T432" s="39"/>
      <c r="U432" s="39"/>
      <c r="V432" s="39"/>
      <c r="W432" s="39"/>
      <c r="X432" s="39"/>
      <c r="Y432" s="39"/>
      <c r="Z432" s="39"/>
    </row>
    <row r="433" spans="1:26" ht="12.75" customHeight="1" x14ac:dyDescent="0.2">
      <c r="A433" s="39"/>
      <c r="B433" s="39"/>
      <c r="C433" s="39"/>
      <c r="D433" s="39"/>
      <c r="E433" s="39"/>
      <c r="F433" s="39"/>
      <c r="G433" s="39"/>
      <c r="H433" s="39"/>
      <c r="I433" s="39"/>
      <c r="K433" s="39"/>
      <c r="L433" s="39"/>
      <c r="M433" s="39"/>
      <c r="N433" s="39"/>
      <c r="O433" s="39"/>
      <c r="P433" s="39"/>
      <c r="Q433" s="39"/>
      <c r="R433" s="39"/>
      <c r="S433" s="39"/>
      <c r="T433" s="39"/>
      <c r="U433" s="39"/>
      <c r="V433" s="39"/>
      <c r="W433" s="39"/>
      <c r="X433" s="39"/>
      <c r="Y433" s="39"/>
      <c r="Z433" s="39"/>
    </row>
    <row r="434" spans="1:26" ht="12.75" customHeight="1" x14ac:dyDescent="0.2">
      <c r="A434" s="39"/>
      <c r="B434" s="39"/>
      <c r="C434" s="39"/>
      <c r="D434" s="39"/>
      <c r="E434" s="39"/>
      <c r="F434" s="39"/>
      <c r="G434" s="39"/>
      <c r="H434" s="39"/>
      <c r="I434" s="39"/>
      <c r="K434" s="39"/>
      <c r="L434" s="39"/>
      <c r="M434" s="39"/>
      <c r="N434" s="39"/>
      <c r="O434" s="39"/>
      <c r="P434" s="39"/>
      <c r="Q434" s="39"/>
      <c r="R434" s="39"/>
      <c r="S434" s="39"/>
      <c r="T434" s="39"/>
      <c r="U434" s="39"/>
      <c r="V434" s="39"/>
      <c r="W434" s="39"/>
      <c r="X434" s="39"/>
      <c r="Y434" s="39"/>
      <c r="Z434" s="39"/>
    </row>
    <row r="435" spans="1:26" ht="12.75" customHeight="1" x14ac:dyDescent="0.2">
      <c r="A435" s="39"/>
      <c r="B435" s="39"/>
      <c r="C435" s="39"/>
      <c r="D435" s="39"/>
      <c r="E435" s="39"/>
      <c r="F435" s="39"/>
      <c r="G435" s="39"/>
      <c r="H435" s="39"/>
      <c r="I435" s="39"/>
      <c r="K435" s="39"/>
      <c r="L435" s="39"/>
      <c r="M435" s="39"/>
      <c r="N435" s="39"/>
      <c r="O435" s="39"/>
      <c r="P435" s="39"/>
      <c r="Q435" s="39"/>
      <c r="R435" s="39"/>
      <c r="S435" s="39"/>
      <c r="T435" s="39"/>
      <c r="U435" s="39"/>
      <c r="V435" s="39"/>
      <c r="W435" s="39"/>
      <c r="X435" s="39"/>
      <c r="Y435" s="39"/>
      <c r="Z435" s="39"/>
    </row>
    <row r="436" spans="1:26" ht="12.75" customHeight="1" x14ac:dyDescent="0.2">
      <c r="A436" s="39"/>
      <c r="B436" s="39"/>
      <c r="C436" s="39"/>
      <c r="D436" s="39"/>
      <c r="E436" s="39"/>
      <c r="F436" s="39"/>
      <c r="G436" s="39"/>
      <c r="H436" s="39"/>
      <c r="I436" s="39"/>
      <c r="K436" s="39"/>
      <c r="L436" s="39"/>
      <c r="M436" s="39"/>
      <c r="N436" s="39"/>
      <c r="O436" s="39"/>
      <c r="P436" s="39"/>
      <c r="Q436" s="39"/>
      <c r="R436" s="39"/>
      <c r="S436" s="39"/>
      <c r="T436" s="39"/>
      <c r="U436" s="39"/>
      <c r="V436" s="39"/>
      <c r="W436" s="39"/>
      <c r="X436" s="39"/>
      <c r="Y436" s="39"/>
      <c r="Z436" s="39"/>
    </row>
    <row r="437" spans="1:26" ht="12.75" customHeight="1" x14ac:dyDescent="0.2">
      <c r="A437" s="39"/>
      <c r="B437" s="39"/>
      <c r="C437" s="39"/>
      <c r="D437" s="39"/>
      <c r="E437" s="39"/>
      <c r="F437" s="39"/>
      <c r="G437" s="39"/>
      <c r="H437" s="39"/>
      <c r="I437" s="39"/>
      <c r="K437" s="39"/>
      <c r="L437" s="39"/>
      <c r="M437" s="39"/>
      <c r="N437" s="39"/>
      <c r="O437" s="39"/>
      <c r="P437" s="39"/>
      <c r="Q437" s="39"/>
      <c r="R437" s="39"/>
      <c r="S437" s="39"/>
      <c r="T437" s="39"/>
      <c r="U437" s="39"/>
      <c r="V437" s="39"/>
      <c r="W437" s="39"/>
      <c r="X437" s="39"/>
      <c r="Y437" s="39"/>
      <c r="Z437" s="39"/>
    </row>
    <row r="438" spans="1:26" ht="12.75" customHeight="1" x14ac:dyDescent="0.2">
      <c r="A438" s="39"/>
      <c r="B438" s="39"/>
      <c r="C438" s="39"/>
      <c r="D438" s="39"/>
      <c r="E438" s="39"/>
      <c r="F438" s="39"/>
      <c r="G438" s="39"/>
      <c r="H438" s="39"/>
      <c r="I438" s="39"/>
      <c r="K438" s="39"/>
      <c r="L438" s="39"/>
      <c r="M438" s="39"/>
      <c r="N438" s="39"/>
      <c r="O438" s="39"/>
      <c r="P438" s="39"/>
      <c r="Q438" s="39"/>
      <c r="R438" s="39"/>
      <c r="S438" s="39"/>
      <c r="T438" s="39"/>
      <c r="U438" s="39"/>
      <c r="V438" s="39"/>
      <c r="W438" s="39"/>
      <c r="X438" s="39"/>
      <c r="Y438" s="39"/>
      <c r="Z438" s="39"/>
    </row>
    <row r="439" spans="1:26" ht="12.75" customHeight="1" x14ac:dyDescent="0.2">
      <c r="A439" s="39"/>
      <c r="B439" s="39"/>
      <c r="C439" s="39"/>
      <c r="D439" s="39"/>
      <c r="E439" s="39"/>
      <c r="F439" s="39"/>
      <c r="G439" s="39"/>
      <c r="H439" s="39"/>
      <c r="I439" s="39"/>
      <c r="K439" s="39"/>
      <c r="L439" s="39"/>
      <c r="M439" s="39"/>
      <c r="N439" s="39"/>
      <c r="O439" s="39"/>
      <c r="P439" s="39"/>
      <c r="Q439" s="39"/>
      <c r="R439" s="39"/>
      <c r="S439" s="39"/>
      <c r="T439" s="39"/>
      <c r="U439" s="39"/>
      <c r="V439" s="39"/>
      <c r="W439" s="39"/>
      <c r="X439" s="39"/>
      <c r="Y439" s="39"/>
      <c r="Z439" s="39"/>
    </row>
    <row r="440" spans="1:26" ht="12.75" customHeight="1" x14ac:dyDescent="0.2">
      <c r="A440" s="39"/>
      <c r="B440" s="39"/>
      <c r="C440" s="39"/>
      <c r="D440" s="39"/>
      <c r="E440" s="39"/>
      <c r="F440" s="39"/>
      <c r="G440" s="39"/>
      <c r="H440" s="39"/>
      <c r="I440" s="39"/>
      <c r="K440" s="39"/>
      <c r="L440" s="39"/>
      <c r="M440" s="39"/>
      <c r="N440" s="39"/>
      <c r="O440" s="39"/>
      <c r="P440" s="39"/>
      <c r="Q440" s="39"/>
      <c r="R440" s="39"/>
      <c r="S440" s="39"/>
      <c r="T440" s="39"/>
      <c r="U440" s="39"/>
      <c r="V440" s="39"/>
      <c r="W440" s="39"/>
      <c r="X440" s="39"/>
      <c r="Y440" s="39"/>
      <c r="Z440" s="39"/>
    </row>
    <row r="441" spans="1:26" ht="12.75" customHeight="1" x14ac:dyDescent="0.2">
      <c r="A441" s="39"/>
      <c r="B441" s="39"/>
      <c r="C441" s="39"/>
      <c r="D441" s="39"/>
      <c r="E441" s="39"/>
      <c r="F441" s="39"/>
      <c r="G441" s="39"/>
      <c r="H441" s="39"/>
      <c r="I441" s="39"/>
      <c r="K441" s="39"/>
      <c r="L441" s="39"/>
      <c r="M441" s="39"/>
      <c r="N441" s="39"/>
      <c r="O441" s="39"/>
      <c r="P441" s="39"/>
      <c r="Q441" s="39"/>
      <c r="R441" s="39"/>
      <c r="S441" s="39"/>
      <c r="T441" s="39"/>
      <c r="U441" s="39"/>
      <c r="V441" s="39"/>
      <c r="W441" s="39"/>
      <c r="X441" s="39"/>
      <c r="Y441" s="39"/>
      <c r="Z441" s="39"/>
    </row>
    <row r="442" spans="1:26" ht="12.75" customHeight="1" x14ac:dyDescent="0.2">
      <c r="A442" s="39"/>
      <c r="B442" s="39"/>
      <c r="C442" s="39"/>
      <c r="D442" s="39"/>
      <c r="E442" s="39"/>
      <c r="F442" s="39"/>
      <c r="G442" s="39"/>
      <c r="H442" s="39"/>
      <c r="I442" s="39"/>
      <c r="K442" s="39"/>
      <c r="L442" s="39"/>
      <c r="M442" s="39"/>
      <c r="N442" s="39"/>
      <c r="O442" s="39"/>
      <c r="P442" s="39"/>
      <c r="Q442" s="39"/>
      <c r="R442" s="39"/>
      <c r="S442" s="39"/>
      <c r="T442" s="39"/>
      <c r="U442" s="39"/>
      <c r="V442" s="39"/>
      <c r="W442" s="39"/>
      <c r="X442" s="39"/>
      <c r="Y442" s="39"/>
      <c r="Z442" s="39"/>
    </row>
    <row r="443" spans="1:26" ht="12.75" customHeight="1" x14ac:dyDescent="0.2">
      <c r="A443" s="39"/>
      <c r="B443" s="39"/>
      <c r="C443" s="39"/>
      <c r="D443" s="39"/>
      <c r="E443" s="39"/>
      <c r="F443" s="39"/>
      <c r="G443" s="39"/>
      <c r="H443" s="39"/>
      <c r="I443" s="39"/>
      <c r="K443" s="39"/>
      <c r="L443" s="39"/>
      <c r="M443" s="39"/>
      <c r="N443" s="39"/>
      <c r="O443" s="39"/>
      <c r="P443" s="39"/>
      <c r="Q443" s="39"/>
      <c r="R443" s="39"/>
      <c r="S443" s="39"/>
      <c r="T443" s="39"/>
      <c r="U443" s="39"/>
      <c r="V443" s="39"/>
      <c r="W443" s="39"/>
      <c r="X443" s="39"/>
      <c r="Y443" s="39"/>
      <c r="Z443" s="39"/>
    </row>
    <row r="444" spans="1:26" ht="12.75" customHeight="1" x14ac:dyDescent="0.2">
      <c r="A444" s="39"/>
      <c r="B444" s="39"/>
      <c r="C444" s="39"/>
      <c r="D444" s="39"/>
      <c r="E444" s="39"/>
      <c r="F444" s="39"/>
      <c r="G444" s="39"/>
      <c r="H444" s="39"/>
      <c r="I444" s="39"/>
      <c r="K444" s="39"/>
      <c r="L444" s="39"/>
      <c r="M444" s="39"/>
      <c r="N444" s="39"/>
      <c r="O444" s="39"/>
      <c r="P444" s="39"/>
      <c r="Q444" s="39"/>
      <c r="R444" s="39"/>
      <c r="S444" s="39"/>
      <c r="T444" s="39"/>
      <c r="U444" s="39"/>
      <c r="V444" s="39"/>
      <c r="W444" s="39"/>
      <c r="X444" s="39"/>
      <c r="Y444" s="39"/>
      <c r="Z444" s="39"/>
    </row>
    <row r="445" spans="1:26" ht="12.75" customHeight="1" x14ac:dyDescent="0.2">
      <c r="A445" s="39"/>
      <c r="B445" s="39"/>
      <c r="C445" s="39"/>
      <c r="D445" s="39"/>
      <c r="E445" s="39"/>
      <c r="F445" s="39"/>
      <c r="G445" s="39"/>
      <c r="H445" s="39"/>
      <c r="I445" s="39"/>
      <c r="K445" s="39"/>
      <c r="L445" s="39"/>
      <c r="M445" s="39"/>
      <c r="N445" s="39"/>
      <c r="O445" s="39"/>
      <c r="P445" s="39"/>
      <c r="Q445" s="39"/>
      <c r="R445" s="39"/>
      <c r="S445" s="39"/>
      <c r="T445" s="39"/>
      <c r="U445" s="39"/>
      <c r="V445" s="39"/>
      <c r="W445" s="39"/>
      <c r="X445" s="39"/>
      <c r="Y445" s="39"/>
      <c r="Z445" s="39"/>
    </row>
    <row r="446" spans="1:26" ht="12.75" customHeight="1" x14ac:dyDescent="0.2">
      <c r="A446" s="39"/>
      <c r="B446" s="39"/>
      <c r="C446" s="39"/>
      <c r="D446" s="39"/>
      <c r="E446" s="39"/>
      <c r="F446" s="39"/>
      <c r="G446" s="39"/>
      <c r="H446" s="39"/>
      <c r="I446" s="39"/>
      <c r="K446" s="39"/>
      <c r="L446" s="39"/>
      <c r="M446" s="39"/>
      <c r="N446" s="39"/>
      <c r="O446" s="39"/>
      <c r="P446" s="39"/>
      <c r="Q446" s="39"/>
      <c r="R446" s="39"/>
      <c r="S446" s="39"/>
      <c r="T446" s="39"/>
      <c r="U446" s="39"/>
      <c r="V446" s="39"/>
      <c r="W446" s="39"/>
      <c r="X446" s="39"/>
      <c r="Y446" s="39"/>
      <c r="Z446" s="39"/>
    </row>
    <row r="447" spans="1:26" ht="12.75" customHeight="1" x14ac:dyDescent="0.2">
      <c r="A447" s="39"/>
      <c r="B447" s="39"/>
      <c r="C447" s="39"/>
      <c r="D447" s="39"/>
      <c r="E447" s="39"/>
      <c r="F447" s="39"/>
      <c r="G447" s="39"/>
      <c r="H447" s="39"/>
      <c r="I447" s="39"/>
      <c r="K447" s="39"/>
      <c r="L447" s="39"/>
      <c r="M447" s="39"/>
      <c r="N447" s="39"/>
      <c r="O447" s="39"/>
      <c r="P447" s="39"/>
      <c r="Q447" s="39"/>
      <c r="R447" s="39"/>
      <c r="S447" s="39"/>
      <c r="T447" s="39"/>
      <c r="U447" s="39"/>
      <c r="V447" s="39"/>
      <c r="W447" s="39"/>
      <c r="X447" s="39"/>
      <c r="Y447" s="39"/>
      <c r="Z447" s="39"/>
    </row>
    <row r="448" spans="1:26" ht="12.75" customHeight="1" x14ac:dyDescent="0.2">
      <c r="A448" s="39"/>
      <c r="B448" s="39"/>
      <c r="C448" s="39"/>
      <c r="D448" s="39"/>
      <c r="E448" s="39"/>
      <c r="F448" s="39"/>
      <c r="G448" s="39"/>
      <c r="H448" s="39"/>
      <c r="I448" s="39"/>
      <c r="K448" s="39"/>
      <c r="L448" s="39"/>
      <c r="M448" s="39"/>
      <c r="N448" s="39"/>
      <c r="O448" s="39"/>
      <c r="P448" s="39"/>
      <c r="Q448" s="39"/>
      <c r="R448" s="39"/>
      <c r="S448" s="39"/>
      <c r="T448" s="39"/>
      <c r="U448" s="39"/>
      <c r="V448" s="39"/>
      <c r="W448" s="39"/>
      <c r="X448" s="39"/>
      <c r="Y448" s="39"/>
      <c r="Z448" s="39"/>
    </row>
    <row r="449" spans="1:26" ht="12.75" customHeight="1" x14ac:dyDescent="0.2">
      <c r="A449" s="39"/>
      <c r="B449" s="39"/>
      <c r="C449" s="39"/>
      <c r="D449" s="39"/>
      <c r="E449" s="39"/>
      <c r="F449" s="39"/>
      <c r="G449" s="39"/>
      <c r="H449" s="39"/>
      <c r="I449" s="39"/>
      <c r="K449" s="39"/>
      <c r="L449" s="39"/>
      <c r="M449" s="39"/>
      <c r="N449" s="39"/>
      <c r="O449" s="39"/>
      <c r="P449" s="39"/>
      <c r="Q449" s="39"/>
      <c r="R449" s="39"/>
      <c r="S449" s="39"/>
      <c r="T449" s="39"/>
      <c r="U449" s="39"/>
      <c r="V449" s="39"/>
      <c r="W449" s="39"/>
      <c r="X449" s="39"/>
      <c r="Y449" s="39"/>
      <c r="Z449" s="39"/>
    </row>
    <row r="450" spans="1:26" ht="12.75" customHeight="1" x14ac:dyDescent="0.2">
      <c r="A450" s="39"/>
      <c r="B450" s="39"/>
      <c r="C450" s="39"/>
      <c r="D450" s="39"/>
      <c r="E450" s="39"/>
      <c r="F450" s="39"/>
      <c r="G450" s="39"/>
      <c r="H450" s="39"/>
      <c r="I450" s="39"/>
      <c r="K450" s="39"/>
      <c r="L450" s="39"/>
      <c r="M450" s="39"/>
      <c r="N450" s="39"/>
      <c r="O450" s="39"/>
      <c r="P450" s="39"/>
      <c r="Q450" s="39"/>
      <c r="R450" s="39"/>
      <c r="S450" s="39"/>
      <c r="T450" s="39"/>
      <c r="U450" s="39"/>
      <c r="V450" s="39"/>
      <c r="W450" s="39"/>
      <c r="X450" s="39"/>
      <c r="Y450" s="39"/>
      <c r="Z450" s="39"/>
    </row>
    <row r="451" spans="1:26" ht="12.75" customHeight="1" x14ac:dyDescent="0.2">
      <c r="A451" s="39"/>
      <c r="B451" s="39"/>
      <c r="C451" s="39"/>
      <c r="D451" s="39"/>
      <c r="E451" s="39"/>
      <c r="F451" s="39"/>
      <c r="G451" s="39"/>
      <c r="H451" s="39"/>
      <c r="I451" s="39"/>
      <c r="K451" s="39"/>
      <c r="L451" s="39"/>
      <c r="M451" s="39"/>
      <c r="N451" s="39"/>
      <c r="O451" s="39"/>
      <c r="P451" s="39"/>
      <c r="Q451" s="39"/>
      <c r="R451" s="39"/>
      <c r="S451" s="39"/>
      <c r="T451" s="39"/>
      <c r="U451" s="39"/>
      <c r="V451" s="39"/>
      <c r="W451" s="39"/>
      <c r="X451" s="39"/>
      <c r="Y451" s="39"/>
      <c r="Z451" s="39"/>
    </row>
    <row r="452" spans="1:26" ht="12.75" customHeight="1" x14ac:dyDescent="0.2">
      <c r="A452" s="39"/>
      <c r="B452" s="39"/>
      <c r="C452" s="39"/>
      <c r="D452" s="39"/>
      <c r="E452" s="39"/>
      <c r="F452" s="39"/>
      <c r="G452" s="39"/>
      <c r="H452" s="39"/>
      <c r="I452" s="39"/>
      <c r="K452" s="39"/>
      <c r="L452" s="39"/>
      <c r="M452" s="39"/>
      <c r="N452" s="39"/>
      <c r="O452" s="39"/>
      <c r="P452" s="39"/>
      <c r="Q452" s="39"/>
      <c r="R452" s="39"/>
      <c r="S452" s="39"/>
      <c r="T452" s="39"/>
      <c r="U452" s="39"/>
      <c r="V452" s="39"/>
      <c r="W452" s="39"/>
      <c r="X452" s="39"/>
      <c r="Y452" s="39"/>
      <c r="Z452" s="39"/>
    </row>
    <row r="453" spans="1:26" ht="12.75" customHeight="1" x14ac:dyDescent="0.2">
      <c r="A453" s="39"/>
      <c r="B453" s="39"/>
      <c r="C453" s="39"/>
      <c r="D453" s="39"/>
      <c r="E453" s="39"/>
      <c r="F453" s="39"/>
      <c r="G453" s="39"/>
      <c r="H453" s="39"/>
      <c r="I453" s="39"/>
      <c r="K453" s="39"/>
      <c r="L453" s="39"/>
      <c r="M453" s="39"/>
      <c r="N453" s="39"/>
      <c r="O453" s="39"/>
      <c r="P453" s="39"/>
      <c r="Q453" s="39"/>
      <c r="R453" s="39"/>
      <c r="S453" s="39"/>
      <c r="T453" s="39"/>
      <c r="U453" s="39"/>
      <c r="V453" s="39"/>
      <c r="W453" s="39"/>
      <c r="X453" s="39"/>
      <c r="Y453" s="39"/>
      <c r="Z453" s="39"/>
    </row>
    <row r="454" spans="1:26" ht="12.75" customHeight="1" x14ac:dyDescent="0.2">
      <c r="A454" s="39"/>
      <c r="B454" s="39"/>
      <c r="C454" s="39"/>
      <c r="D454" s="39"/>
      <c r="E454" s="39"/>
      <c r="F454" s="39"/>
      <c r="G454" s="39"/>
      <c r="H454" s="39"/>
      <c r="I454" s="39"/>
      <c r="K454" s="39"/>
      <c r="L454" s="39"/>
      <c r="M454" s="39"/>
      <c r="N454" s="39"/>
      <c r="O454" s="39"/>
      <c r="P454" s="39"/>
      <c r="Q454" s="39"/>
      <c r="R454" s="39"/>
      <c r="S454" s="39"/>
      <c r="T454" s="39"/>
      <c r="U454" s="39"/>
      <c r="V454" s="39"/>
      <c r="W454" s="39"/>
      <c r="X454" s="39"/>
      <c r="Y454" s="39"/>
      <c r="Z454" s="39"/>
    </row>
    <row r="455" spans="1:26" ht="12.75" customHeight="1" x14ac:dyDescent="0.2">
      <c r="A455" s="39"/>
      <c r="B455" s="39"/>
      <c r="C455" s="39"/>
      <c r="D455" s="39"/>
      <c r="E455" s="39"/>
      <c r="F455" s="39"/>
      <c r="G455" s="39"/>
      <c r="H455" s="39"/>
      <c r="I455" s="39"/>
      <c r="K455" s="39"/>
      <c r="L455" s="39"/>
      <c r="M455" s="39"/>
      <c r="N455" s="39"/>
      <c r="O455" s="39"/>
      <c r="P455" s="39"/>
      <c r="Q455" s="39"/>
      <c r="R455" s="39"/>
      <c r="S455" s="39"/>
      <c r="T455" s="39"/>
      <c r="U455" s="39"/>
      <c r="V455" s="39"/>
      <c r="W455" s="39"/>
      <c r="X455" s="39"/>
      <c r="Y455" s="39"/>
      <c r="Z455" s="39"/>
    </row>
    <row r="456" spans="1:26" ht="12.75" customHeight="1" x14ac:dyDescent="0.2">
      <c r="A456" s="39"/>
      <c r="B456" s="39"/>
      <c r="C456" s="39"/>
      <c r="D456" s="39"/>
      <c r="E456" s="39"/>
      <c r="F456" s="39"/>
      <c r="G456" s="39"/>
      <c r="H456" s="39"/>
      <c r="I456" s="39"/>
      <c r="K456" s="39"/>
      <c r="L456" s="39"/>
      <c r="M456" s="39"/>
      <c r="N456" s="39"/>
      <c r="O456" s="39"/>
      <c r="P456" s="39"/>
      <c r="Q456" s="39"/>
      <c r="R456" s="39"/>
      <c r="S456" s="39"/>
      <c r="T456" s="39"/>
      <c r="U456" s="39"/>
      <c r="V456" s="39"/>
      <c r="W456" s="39"/>
      <c r="X456" s="39"/>
      <c r="Y456" s="39"/>
      <c r="Z456" s="39"/>
    </row>
    <row r="457" spans="1:26" ht="12.75" customHeight="1" x14ac:dyDescent="0.2">
      <c r="A457" s="39"/>
      <c r="B457" s="39"/>
      <c r="C457" s="39"/>
      <c r="D457" s="39"/>
      <c r="E457" s="39"/>
      <c r="F457" s="39"/>
      <c r="G457" s="39"/>
      <c r="H457" s="39"/>
      <c r="I457" s="39"/>
      <c r="K457" s="39"/>
      <c r="L457" s="39"/>
      <c r="M457" s="39"/>
      <c r="N457" s="39"/>
      <c r="O457" s="39"/>
      <c r="P457" s="39"/>
      <c r="Q457" s="39"/>
      <c r="R457" s="39"/>
      <c r="S457" s="39"/>
      <c r="T457" s="39"/>
      <c r="U457" s="39"/>
      <c r="V457" s="39"/>
      <c r="W457" s="39"/>
      <c r="X457" s="39"/>
      <c r="Y457" s="39"/>
      <c r="Z457" s="39"/>
    </row>
    <row r="458" spans="1:26" ht="12.75" customHeight="1" x14ac:dyDescent="0.2">
      <c r="A458" s="39"/>
      <c r="B458" s="39"/>
      <c r="C458" s="39"/>
      <c r="D458" s="39"/>
      <c r="E458" s="39"/>
      <c r="F458" s="39"/>
      <c r="G458" s="39"/>
      <c r="H458" s="39"/>
      <c r="I458" s="39"/>
      <c r="K458" s="39"/>
      <c r="L458" s="39"/>
      <c r="M458" s="39"/>
      <c r="N458" s="39"/>
      <c r="O458" s="39"/>
      <c r="P458" s="39"/>
      <c r="Q458" s="39"/>
      <c r="R458" s="39"/>
      <c r="S458" s="39"/>
      <c r="T458" s="39"/>
      <c r="U458" s="39"/>
      <c r="V458" s="39"/>
      <c r="W458" s="39"/>
      <c r="X458" s="39"/>
      <c r="Y458" s="39"/>
      <c r="Z458" s="39"/>
    </row>
    <row r="459" spans="1:26" ht="12.75" customHeight="1" x14ac:dyDescent="0.2">
      <c r="A459" s="39"/>
      <c r="B459" s="39"/>
      <c r="C459" s="39"/>
      <c r="D459" s="39"/>
      <c r="E459" s="39"/>
      <c r="F459" s="39"/>
      <c r="G459" s="39"/>
      <c r="H459" s="39"/>
      <c r="I459" s="39"/>
      <c r="K459" s="39"/>
      <c r="L459" s="39"/>
      <c r="M459" s="39"/>
      <c r="N459" s="39"/>
      <c r="O459" s="39"/>
      <c r="P459" s="39"/>
      <c r="Q459" s="39"/>
      <c r="R459" s="39"/>
      <c r="S459" s="39"/>
      <c r="T459" s="39"/>
      <c r="U459" s="39"/>
      <c r="V459" s="39"/>
      <c r="W459" s="39"/>
      <c r="X459" s="39"/>
      <c r="Y459" s="39"/>
      <c r="Z459" s="39"/>
    </row>
    <row r="460" spans="1:26" ht="12.75" customHeight="1" x14ac:dyDescent="0.2">
      <c r="A460" s="39"/>
      <c r="B460" s="39"/>
      <c r="C460" s="39"/>
      <c r="D460" s="39"/>
      <c r="E460" s="39"/>
      <c r="F460" s="39"/>
      <c r="G460" s="39"/>
      <c r="H460" s="39"/>
      <c r="I460" s="39"/>
      <c r="K460" s="39"/>
      <c r="L460" s="39"/>
      <c r="M460" s="39"/>
      <c r="N460" s="39"/>
      <c r="O460" s="39"/>
      <c r="P460" s="39"/>
      <c r="Q460" s="39"/>
      <c r="R460" s="39"/>
      <c r="S460" s="39"/>
      <c r="T460" s="39"/>
      <c r="U460" s="39"/>
      <c r="V460" s="39"/>
      <c r="W460" s="39"/>
      <c r="X460" s="39"/>
      <c r="Y460" s="39"/>
      <c r="Z460" s="39"/>
    </row>
    <row r="461" spans="1:26" ht="12.75" customHeight="1" x14ac:dyDescent="0.2">
      <c r="A461" s="39"/>
      <c r="B461" s="39"/>
      <c r="C461" s="39"/>
      <c r="D461" s="39"/>
      <c r="E461" s="39"/>
      <c r="F461" s="39"/>
      <c r="G461" s="39"/>
      <c r="H461" s="39"/>
      <c r="I461" s="39"/>
      <c r="K461" s="39"/>
      <c r="L461" s="39"/>
      <c r="M461" s="39"/>
      <c r="N461" s="39"/>
      <c r="O461" s="39"/>
      <c r="P461" s="39"/>
      <c r="Q461" s="39"/>
      <c r="R461" s="39"/>
      <c r="S461" s="39"/>
      <c r="T461" s="39"/>
      <c r="U461" s="39"/>
      <c r="V461" s="39"/>
      <c r="W461" s="39"/>
      <c r="X461" s="39"/>
      <c r="Y461" s="39"/>
      <c r="Z461" s="39"/>
    </row>
    <row r="462" spans="1:26" ht="12.75" customHeight="1" x14ac:dyDescent="0.2">
      <c r="A462" s="39"/>
      <c r="B462" s="39"/>
      <c r="C462" s="39"/>
      <c r="D462" s="39"/>
      <c r="E462" s="39"/>
      <c r="F462" s="39"/>
      <c r="G462" s="39"/>
      <c r="H462" s="39"/>
      <c r="I462" s="39"/>
      <c r="K462" s="39"/>
      <c r="L462" s="39"/>
      <c r="M462" s="39"/>
      <c r="N462" s="39"/>
      <c r="O462" s="39"/>
      <c r="P462" s="39"/>
      <c r="Q462" s="39"/>
      <c r="R462" s="39"/>
      <c r="S462" s="39"/>
      <c r="T462" s="39"/>
      <c r="U462" s="39"/>
      <c r="V462" s="39"/>
      <c r="W462" s="39"/>
      <c r="X462" s="39"/>
      <c r="Y462" s="39"/>
      <c r="Z462" s="39"/>
    </row>
    <row r="463" spans="1:26" ht="12.75" customHeight="1" x14ac:dyDescent="0.2">
      <c r="A463" s="39"/>
      <c r="B463" s="39"/>
      <c r="C463" s="39"/>
      <c r="D463" s="39"/>
      <c r="E463" s="39"/>
      <c r="F463" s="39"/>
      <c r="G463" s="39"/>
      <c r="H463" s="39"/>
      <c r="I463" s="39"/>
      <c r="K463" s="39"/>
      <c r="L463" s="39"/>
      <c r="M463" s="39"/>
      <c r="N463" s="39"/>
      <c r="O463" s="39"/>
      <c r="P463" s="39"/>
      <c r="Q463" s="39"/>
      <c r="R463" s="39"/>
      <c r="S463" s="39"/>
      <c r="T463" s="39"/>
      <c r="U463" s="39"/>
      <c r="V463" s="39"/>
      <c r="W463" s="39"/>
      <c r="X463" s="39"/>
      <c r="Y463" s="39"/>
      <c r="Z463" s="39"/>
    </row>
    <row r="464" spans="1:26" ht="12.75" customHeight="1" x14ac:dyDescent="0.2">
      <c r="A464" s="39"/>
      <c r="B464" s="39"/>
      <c r="C464" s="39"/>
      <c r="D464" s="39"/>
      <c r="E464" s="39"/>
      <c r="F464" s="39"/>
      <c r="G464" s="39"/>
      <c r="H464" s="39"/>
      <c r="I464" s="39"/>
      <c r="K464" s="39"/>
      <c r="L464" s="39"/>
      <c r="M464" s="39"/>
      <c r="N464" s="39"/>
      <c r="O464" s="39"/>
      <c r="P464" s="39"/>
      <c r="Q464" s="39"/>
      <c r="R464" s="39"/>
      <c r="S464" s="39"/>
      <c r="T464" s="39"/>
      <c r="U464" s="39"/>
      <c r="V464" s="39"/>
      <c r="W464" s="39"/>
      <c r="X464" s="39"/>
      <c r="Y464" s="39"/>
      <c r="Z464" s="39"/>
    </row>
    <row r="465" spans="1:26" ht="12.75" customHeight="1" x14ac:dyDescent="0.2">
      <c r="A465" s="39"/>
      <c r="B465" s="39"/>
      <c r="C465" s="39"/>
      <c r="D465" s="39"/>
      <c r="E465" s="39"/>
      <c r="F465" s="39"/>
      <c r="G465" s="39"/>
      <c r="H465" s="39"/>
      <c r="I465" s="39"/>
      <c r="K465" s="39"/>
      <c r="L465" s="39"/>
      <c r="M465" s="39"/>
      <c r="N465" s="39"/>
      <c r="O465" s="39"/>
      <c r="P465" s="39"/>
      <c r="Q465" s="39"/>
      <c r="R465" s="39"/>
      <c r="S465" s="39"/>
      <c r="T465" s="39"/>
      <c r="U465" s="39"/>
      <c r="V465" s="39"/>
      <c r="W465" s="39"/>
      <c r="X465" s="39"/>
      <c r="Y465" s="39"/>
      <c r="Z465" s="39"/>
    </row>
    <row r="466" spans="1:26" ht="12.75" customHeight="1" x14ac:dyDescent="0.2">
      <c r="A466" s="39"/>
      <c r="B466" s="39"/>
      <c r="C466" s="39"/>
      <c r="D466" s="39"/>
      <c r="E466" s="39"/>
      <c r="F466" s="39"/>
      <c r="G466" s="39"/>
      <c r="H466" s="39"/>
      <c r="I466" s="39"/>
      <c r="K466" s="39"/>
      <c r="L466" s="39"/>
      <c r="M466" s="39"/>
      <c r="N466" s="39"/>
      <c r="O466" s="39"/>
      <c r="P466" s="39"/>
      <c r="Q466" s="39"/>
      <c r="R466" s="39"/>
      <c r="S466" s="39"/>
      <c r="T466" s="39"/>
      <c r="U466" s="39"/>
      <c r="V466" s="39"/>
      <c r="W466" s="39"/>
      <c r="X466" s="39"/>
      <c r="Y466" s="39"/>
      <c r="Z466" s="39"/>
    </row>
    <row r="467" spans="1:26" ht="12.75" customHeight="1" x14ac:dyDescent="0.2">
      <c r="A467" s="39"/>
      <c r="B467" s="39"/>
      <c r="C467" s="39"/>
      <c r="D467" s="39"/>
      <c r="E467" s="39"/>
      <c r="F467" s="39"/>
      <c r="G467" s="39"/>
      <c r="H467" s="39"/>
      <c r="I467" s="39"/>
      <c r="K467" s="39"/>
      <c r="L467" s="39"/>
      <c r="M467" s="39"/>
      <c r="N467" s="39"/>
      <c r="O467" s="39"/>
      <c r="P467" s="39"/>
      <c r="Q467" s="39"/>
      <c r="R467" s="39"/>
      <c r="S467" s="39"/>
      <c r="T467" s="39"/>
      <c r="U467" s="39"/>
      <c r="V467" s="39"/>
      <c r="W467" s="39"/>
      <c r="X467" s="39"/>
      <c r="Y467" s="39"/>
      <c r="Z467" s="39"/>
    </row>
    <row r="468" spans="1:26" ht="12.75" customHeight="1" x14ac:dyDescent="0.2">
      <c r="A468" s="39"/>
      <c r="B468" s="39"/>
      <c r="C468" s="39"/>
      <c r="D468" s="39"/>
      <c r="E468" s="39"/>
      <c r="F468" s="39"/>
      <c r="G468" s="39"/>
      <c r="H468" s="39"/>
      <c r="I468" s="39"/>
      <c r="K468" s="39"/>
      <c r="L468" s="39"/>
      <c r="M468" s="39"/>
      <c r="N468" s="39"/>
      <c r="O468" s="39"/>
      <c r="P468" s="39"/>
      <c r="Q468" s="39"/>
      <c r="R468" s="39"/>
      <c r="S468" s="39"/>
      <c r="T468" s="39"/>
      <c r="U468" s="39"/>
      <c r="V468" s="39"/>
      <c r="W468" s="39"/>
      <c r="X468" s="39"/>
      <c r="Y468" s="39"/>
      <c r="Z468" s="39"/>
    </row>
    <row r="469" spans="1:26" ht="12.75" customHeight="1" x14ac:dyDescent="0.2">
      <c r="A469" s="39"/>
      <c r="B469" s="39"/>
      <c r="C469" s="39"/>
      <c r="D469" s="39"/>
      <c r="E469" s="39"/>
      <c r="F469" s="39"/>
      <c r="G469" s="39"/>
      <c r="H469" s="39"/>
      <c r="I469" s="39"/>
      <c r="K469" s="39"/>
      <c r="L469" s="39"/>
      <c r="M469" s="39"/>
      <c r="N469" s="39"/>
      <c r="O469" s="39"/>
      <c r="P469" s="39"/>
      <c r="Q469" s="39"/>
      <c r="R469" s="39"/>
      <c r="S469" s="39"/>
      <c r="T469" s="39"/>
      <c r="U469" s="39"/>
      <c r="V469" s="39"/>
      <c r="W469" s="39"/>
      <c r="X469" s="39"/>
      <c r="Y469" s="39"/>
      <c r="Z469" s="39"/>
    </row>
    <row r="470" spans="1:26" ht="12.75" customHeight="1" x14ac:dyDescent="0.2">
      <c r="A470" s="39"/>
      <c r="B470" s="39"/>
      <c r="C470" s="39"/>
      <c r="D470" s="39"/>
      <c r="E470" s="39"/>
      <c r="F470" s="39"/>
      <c r="G470" s="39"/>
      <c r="H470" s="39"/>
      <c r="I470" s="39"/>
      <c r="K470" s="39"/>
      <c r="L470" s="39"/>
      <c r="M470" s="39"/>
      <c r="N470" s="39"/>
      <c r="O470" s="39"/>
      <c r="P470" s="39"/>
      <c r="Q470" s="39"/>
      <c r="R470" s="39"/>
      <c r="S470" s="39"/>
      <c r="T470" s="39"/>
      <c r="U470" s="39"/>
      <c r="V470" s="39"/>
      <c r="W470" s="39"/>
      <c r="X470" s="39"/>
      <c r="Y470" s="39"/>
      <c r="Z470" s="39"/>
    </row>
    <row r="471" spans="1:26" ht="12.75" customHeight="1" x14ac:dyDescent="0.2">
      <c r="A471" s="39"/>
      <c r="B471" s="39"/>
      <c r="C471" s="39"/>
      <c r="D471" s="39"/>
      <c r="E471" s="39"/>
      <c r="F471" s="39"/>
      <c r="G471" s="39"/>
      <c r="H471" s="39"/>
      <c r="I471" s="39"/>
      <c r="K471" s="39"/>
      <c r="L471" s="39"/>
      <c r="M471" s="39"/>
      <c r="N471" s="39"/>
      <c r="O471" s="39"/>
      <c r="P471" s="39"/>
      <c r="Q471" s="39"/>
      <c r="R471" s="39"/>
      <c r="S471" s="39"/>
      <c r="T471" s="39"/>
      <c r="U471" s="39"/>
      <c r="V471" s="39"/>
      <c r="W471" s="39"/>
      <c r="X471" s="39"/>
      <c r="Y471" s="39"/>
      <c r="Z471" s="39"/>
    </row>
    <row r="472" spans="1:26" ht="12.75" customHeight="1" x14ac:dyDescent="0.2">
      <c r="A472" s="39"/>
      <c r="B472" s="39"/>
      <c r="C472" s="39"/>
      <c r="D472" s="39"/>
      <c r="E472" s="39"/>
      <c r="F472" s="39"/>
      <c r="G472" s="39"/>
      <c r="H472" s="39"/>
      <c r="I472" s="39"/>
      <c r="K472" s="39"/>
      <c r="L472" s="39"/>
      <c r="M472" s="39"/>
      <c r="N472" s="39"/>
      <c r="O472" s="39"/>
      <c r="P472" s="39"/>
      <c r="Q472" s="39"/>
      <c r="R472" s="39"/>
      <c r="S472" s="39"/>
      <c r="T472" s="39"/>
      <c r="U472" s="39"/>
      <c r="V472" s="39"/>
      <c r="W472" s="39"/>
      <c r="X472" s="39"/>
      <c r="Y472" s="39"/>
      <c r="Z472" s="39"/>
    </row>
    <row r="473" spans="1:26" ht="12.75" customHeight="1" x14ac:dyDescent="0.2">
      <c r="A473" s="39"/>
      <c r="B473" s="39"/>
      <c r="C473" s="39"/>
      <c r="D473" s="39"/>
      <c r="E473" s="39"/>
      <c r="F473" s="39"/>
      <c r="G473" s="39"/>
      <c r="H473" s="39"/>
      <c r="I473" s="39"/>
      <c r="K473" s="39"/>
      <c r="L473" s="39"/>
      <c r="M473" s="39"/>
      <c r="N473" s="39"/>
      <c r="O473" s="39"/>
      <c r="P473" s="39"/>
      <c r="Q473" s="39"/>
      <c r="R473" s="39"/>
      <c r="S473" s="39"/>
      <c r="T473" s="39"/>
      <c r="U473" s="39"/>
      <c r="V473" s="39"/>
      <c r="W473" s="39"/>
      <c r="X473" s="39"/>
      <c r="Y473" s="39"/>
      <c r="Z473" s="39"/>
    </row>
    <row r="474" spans="1:26" ht="12.75" customHeight="1" x14ac:dyDescent="0.2">
      <c r="A474" s="39"/>
      <c r="B474" s="39"/>
      <c r="C474" s="39"/>
      <c r="D474" s="39"/>
      <c r="E474" s="39"/>
      <c r="F474" s="39"/>
      <c r="G474" s="39"/>
      <c r="H474" s="39"/>
      <c r="I474" s="39"/>
      <c r="K474" s="39"/>
      <c r="L474" s="39"/>
      <c r="M474" s="39"/>
      <c r="N474" s="39"/>
      <c r="O474" s="39"/>
      <c r="P474" s="39"/>
      <c r="Q474" s="39"/>
      <c r="R474" s="39"/>
      <c r="S474" s="39"/>
      <c r="T474" s="39"/>
      <c r="U474" s="39"/>
      <c r="V474" s="39"/>
      <c r="W474" s="39"/>
      <c r="X474" s="39"/>
      <c r="Y474" s="39"/>
      <c r="Z474" s="39"/>
    </row>
    <row r="475" spans="1:26" ht="12.75" customHeight="1" x14ac:dyDescent="0.2">
      <c r="A475" s="39"/>
      <c r="B475" s="39"/>
      <c r="C475" s="39"/>
      <c r="D475" s="39"/>
      <c r="E475" s="39"/>
      <c r="F475" s="39"/>
      <c r="G475" s="39"/>
      <c r="H475" s="39"/>
      <c r="I475" s="39"/>
      <c r="K475" s="39"/>
      <c r="L475" s="39"/>
      <c r="M475" s="39"/>
      <c r="N475" s="39"/>
      <c r="O475" s="39"/>
      <c r="P475" s="39"/>
      <c r="Q475" s="39"/>
      <c r="R475" s="39"/>
      <c r="S475" s="39"/>
      <c r="T475" s="39"/>
      <c r="U475" s="39"/>
      <c r="V475" s="39"/>
      <c r="W475" s="39"/>
      <c r="X475" s="39"/>
      <c r="Y475" s="39"/>
      <c r="Z475" s="39"/>
    </row>
    <row r="476" spans="1:26" ht="12.75" customHeight="1" x14ac:dyDescent="0.2">
      <c r="A476" s="39"/>
      <c r="B476" s="39"/>
      <c r="C476" s="39"/>
      <c r="D476" s="39"/>
      <c r="E476" s="39"/>
      <c r="F476" s="39"/>
      <c r="G476" s="39"/>
      <c r="H476" s="39"/>
      <c r="I476" s="39"/>
      <c r="K476" s="39"/>
      <c r="L476" s="39"/>
      <c r="M476" s="39"/>
      <c r="N476" s="39"/>
      <c r="O476" s="39"/>
      <c r="P476" s="39"/>
      <c r="Q476" s="39"/>
      <c r="R476" s="39"/>
      <c r="S476" s="39"/>
      <c r="T476" s="39"/>
      <c r="U476" s="39"/>
      <c r="V476" s="39"/>
      <c r="W476" s="39"/>
      <c r="X476" s="39"/>
      <c r="Y476" s="39"/>
      <c r="Z476" s="39"/>
    </row>
    <row r="477" spans="1:26" ht="12.75" customHeight="1" x14ac:dyDescent="0.2">
      <c r="A477" s="39"/>
      <c r="B477" s="39"/>
      <c r="C477" s="39"/>
      <c r="D477" s="39"/>
      <c r="E477" s="39"/>
      <c r="F477" s="39"/>
      <c r="G477" s="39"/>
      <c r="H477" s="39"/>
      <c r="I477" s="39"/>
      <c r="K477" s="39"/>
      <c r="L477" s="39"/>
      <c r="M477" s="39"/>
      <c r="N477" s="39"/>
      <c r="O477" s="39"/>
      <c r="P477" s="39"/>
      <c r="Q477" s="39"/>
      <c r="R477" s="39"/>
      <c r="S477" s="39"/>
      <c r="T477" s="39"/>
      <c r="U477" s="39"/>
      <c r="V477" s="39"/>
      <c r="W477" s="39"/>
      <c r="X477" s="39"/>
      <c r="Y477" s="39"/>
      <c r="Z477" s="39"/>
    </row>
    <row r="478" spans="1:26" ht="12.75" customHeight="1" x14ac:dyDescent="0.2">
      <c r="A478" s="39"/>
      <c r="B478" s="39"/>
      <c r="C478" s="39"/>
      <c r="D478" s="39"/>
      <c r="E478" s="39"/>
      <c r="F478" s="39"/>
      <c r="G478" s="39"/>
      <c r="H478" s="39"/>
      <c r="I478" s="39"/>
      <c r="K478" s="39"/>
      <c r="L478" s="39"/>
      <c r="M478" s="39"/>
      <c r="N478" s="39"/>
      <c r="O478" s="39"/>
      <c r="P478" s="39"/>
      <c r="Q478" s="39"/>
      <c r="R478" s="39"/>
      <c r="S478" s="39"/>
      <c r="T478" s="39"/>
      <c r="U478" s="39"/>
      <c r="V478" s="39"/>
      <c r="W478" s="39"/>
      <c r="X478" s="39"/>
      <c r="Y478" s="39"/>
      <c r="Z478" s="39"/>
    </row>
    <row r="479" spans="1:26" ht="12.75" customHeight="1" x14ac:dyDescent="0.2">
      <c r="A479" s="39"/>
      <c r="B479" s="39"/>
      <c r="C479" s="39"/>
      <c r="D479" s="39"/>
      <c r="E479" s="39"/>
      <c r="F479" s="39"/>
      <c r="G479" s="39"/>
      <c r="H479" s="39"/>
      <c r="I479" s="39"/>
      <c r="K479" s="39"/>
      <c r="L479" s="39"/>
      <c r="M479" s="39"/>
      <c r="N479" s="39"/>
      <c r="O479" s="39"/>
      <c r="P479" s="39"/>
      <c r="Q479" s="39"/>
      <c r="R479" s="39"/>
      <c r="S479" s="39"/>
      <c r="T479" s="39"/>
      <c r="U479" s="39"/>
      <c r="V479" s="39"/>
      <c r="W479" s="39"/>
      <c r="X479" s="39"/>
      <c r="Y479" s="39"/>
      <c r="Z479" s="39"/>
    </row>
    <row r="480" spans="1:26" ht="12.75" customHeight="1" x14ac:dyDescent="0.2">
      <c r="A480" s="39"/>
      <c r="B480" s="39"/>
      <c r="C480" s="39"/>
      <c r="D480" s="39"/>
      <c r="E480" s="39"/>
      <c r="F480" s="39"/>
      <c r="G480" s="39"/>
      <c r="H480" s="39"/>
      <c r="I480" s="39"/>
      <c r="K480" s="39"/>
      <c r="L480" s="39"/>
      <c r="M480" s="39"/>
      <c r="N480" s="39"/>
      <c r="O480" s="39"/>
      <c r="P480" s="39"/>
      <c r="Q480" s="39"/>
      <c r="R480" s="39"/>
      <c r="S480" s="39"/>
      <c r="T480" s="39"/>
      <c r="U480" s="39"/>
      <c r="V480" s="39"/>
      <c r="W480" s="39"/>
      <c r="X480" s="39"/>
      <c r="Y480" s="39"/>
      <c r="Z480" s="39"/>
    </row>
    <row r="481" spans="1:26" ht="12.75" customHeight="1" x14ac:dyDescent="0.2">
      <c r="A481" s="39"/>
      <c r="B481" s="39"/>
      <c r="C481" s="39"/>
      <c r="D481" s="39"/>
      <c r="E481" s="39"/>
      <c r="F481" s="39"/>
      <c r="G481" s="39"/>
      <c r="H481" s="39"/>
      <c r="I481" s="39"/>
      <c r="K481" s="39"/>
      <c r="L481" s="39"/>
      <c r="M481" s="39"/>
      <c r="N481" s="39"/>
      <c r="O481" s="39"/>
      <c r="P481" s="39"/>
      <c r="Q481" s="39"/>
      <c r="R481" s="39"/>
      <c r="S481" s="39"/>
      <c r="T481" s="39"/>
      <c r="U481" s="39"/>
      <c r="V481" s="39"/>
      <c r="W481" s="39"/>
      <c r="X481" s="39"/>
      <c r="Y481" s="39"/>
      <c r="Z481" s="39"/>
    </row>
    <row r="482" spans="1:26" ht="12.75" customHeight="1" x14ac:dyDescent="0.2">
      <c r="A482" s="39"/>
      <c r="B482" s="39"/>
      <c r="C482" s="39"/>
      <c r="D482" s="39"/>
      <c r="E482" s="39"/>
      <c r="F482" s="39"/>
      <c r="G482" s="39"/>
      <c r="H482" s="39"/>
      <c r="I482" s="39"/>
      <c r="K482" s="39"/>
      <c r="L482" s="39"/>
      <c r="M482" s="39"/>
      <c r="N482" s="39"/>
      <c r="O482" s="39"/>
      <c r="P482" s="39"/>
      <c r="Q482" s="39"/>
      <c r="R482" s="39"/>
      <c r="S482" s="39"/>
      <c r="T482" s="39"/>
      <c r="U482" s="39"/>
      <c r="V482" s="39"/>
      <c r="W482" s="39"/>
      <c r="X482" s="39"/>
      <c r="Y482" s="39"/>
      <c r="Z482" s="39"/>
    </row>
    <row r="483" spans="1:26" ht="12.75" customHeight="1" x14ac:dyDescent="0.2">
      <c r="A483" s="39"/>
      <c r="B483" s="39"/>
      <c r="C483" s="39"/>
      <c r="D483" s="39"/>
      <c r="E483" s="39"/>
      <c r="F483" s="39"/>
      <c r="G483" s="39"/>
      <c r="H483" s="39"/>
      <c r="I483" s="39"/>
      <c r="K483" s="39"/>
      <c r="L483" s="39"/>
      <c r="M483" s="39"/>
      <c r="N483" s="39"/>
      <c r="O483" s="39"/>
      <c r="P483" s="39"/>
      <c r="Q483" s="39"/>
      <c r="R483" s="39"/>
      <c r="S483" s="39"/>
      <c r="T483" s="39"/>
      <c r="U483" s="39"/>
      <c r="V483" s="39"/>
      <c r="W483" s="39"/>
      <c r="X483" s="39"/>
      <c r="Y483" s="39"/>
      <c r="Z483" s="39"/>
    </row>
    <row r="484" spans="1:26" ht="12.75" customHeight="1" x14ac:dyDescent="0.2">
      <c r="A484" s="39"/>
      <c r="B484" s="39"/>
      <c r="C484" s="39"/>
      <c r="D484" s="39"/>
      <c r="E484" s="39"/>
      <c r="F484" s="39"/>
      <c r="G484" s="39"/>
      <c r="H484" s="39"/>
      <c r="I484" s="39"/>
      <c r="K484" s="39"/>
      <c r="L484" s="39"/>
      <c r="M484" s="39"/>
      <c r="N484" s="39"/>
      <c r="O484" s="39"/>
      <c r="P484" s="39"/>
      <c r="Q484" s="39"/>
      <c r="R484" s="39"/>
      <c r="S484" s="39"/>
      <c r="T484" s="39"/>
      <c r="U484" s="39"/>
      <c r="V484" s="39"/>
      <c r="W484" s="39"/>
      <c r="X484" s="39"/>
      <c r="Y484" s="39"/>
      <c r="Z484" s="39"/>
    </row>
    <row r="485" spans="1:26" ht="12.75" customHeight="1" x14ac:dyDescent="0.2">
      <c r="A485" s="39"/>
      <c r="B485" s="39"/>
      <c r="C485" s="39"/>
      <c r="D485" s="39"/>
      <c r="E485" s="39"/>
      <c r="F485" s="39"/>
      <c r="G485" s="39"/>
      <c r="H485" s="39"/>
      <c r="I485" s="39"/>
      <c r="K485" s="39"/>
      <c r="L485" s="39"/>
      <c r="M485" s="39"/>
      <c r="N485" s="39"/>
      <c r="O485" s="39"/>
      <c r="P485" s="39"/>
      <c r="Q485" s="39"/>
      <c r="R485" s="39"/>
      <c r="S485" s="39"/>
      <c r="T485" s="39"/>
      <c r="U485" s="39"/>
      <c r="V485" s="39"/>
      <c r="W485" s="39"/>
      <c r="X485" s="39"/>
      <c r="Y485" s="39"/>
      <c r="Z485" s="39"/>
    </row>
    <row r="486" spans="1:26" ht="12.75" customHeight="1" x14ac:dyDescent="0.2">
      <c r="A486" s="39"/>
      <c r="B486" s="39"/>
      <c r="C486" s="39"/>
      <c r="D486" s="39"/>
      <c r="E486" s="39"/>
      <c r="F486" s="39"/>
      <c r="G486" s="39"/>
      <c r="H486" s="39"/>
      <c r="I486" s="39"/>
      <c r="K486" s="39"/>
      <c r="L486" s="39"/>
      <c r="M486" s="39"/>
      <c r="N486" s="39"/>
      <c r="O486" s="39"/>
      <c r="P486" s="39"/>
      <c r="Q486" s="39"/>
      <c r="R486" s="39"/>
      <c r="S486" s="39"/>
      <c r="T486" s="39"/>
      <c r="U486" s="39"/>
      <c r="V486" s="39"/>
      <c r="W486" s="39"/>
      <c r="X486" s="39"/>
      <c r="Y486" s="39"/>
      <c r="Z486" s="39"/>
    </row>
    <row r="487" spans="1:26" ht="12.75" customHeight="1" x14ac:dyDescent="0.2">
      <c r="A487" s="39"/>
      <c r="B487" s="39"/>
      <c r="C487" s="39"/>
      <c r="D487" s="39"/>
      <c r="E487" s="39"/>
      <c r="F487" s="39"/>
      <c r="G487" s="39"/>
      <c r="H487" s="39"/>
      <c r="I487" s="39"/>
      <c r="K487" s="39"/>
      <c r="L487" s="39"/>
      <c r="M487" s="39"/>
      <c r="N487" s="39"/>
      <c r="O487" s="39"/>
      <c r="P487" s="39"/>
      <c r="Q487" s="39"/>
      <c r="R487" s="39"/>
      <c r="S487" s="39"/>
      <c r="T487" s="39"/>
      <c r="U487" s="39"/>
      <c r="V487" s="39"/>
      <c r="W487" s="39"/>
      <c r="X487" s="39"/>
      <c r="Y487" s="39"/>
      <c r="Z487" s="39"/>
    </row>
    <row r="488" spans="1:26" ht="12.75" customHeight="1" x14ac:dyDescent="0.2">
      <c r="A488" s="39"/>
      <c r="B488" s="39"/>
      <c r="C488" s="39"/>
      <c r="D488" s="39"/>
      <c r="E488" s="39"/>
      <c r="F488" s="39"/>
      <c r="G488" s="39"/>
      <c r="H488" s="39"/>
      <c r="I488" s="39"/>
      <c r="K488" s="39"/>
      <c r="L488" s="39"/>
      <c r="M488" s="39"/>
      <c r="N488" s="39"/>
      <c r="O488" s="39"/>
      <c r="P488" s="39"/>
      <c r="Q488" s="39"/>
      <c r="R488" s="39"/>
      <c r="S488" s="39"/>
      <c r="T488" s="39"/>
      <c r="U488" s="39"/>
      <c r="V488" s="39"/>
      <c r="W488" s="39"/>
      <c r="X488" s="39"/>
      <c r="Y488" s="39"/>
      <c r="Z488" s="39"/>
    </row>
    <row r="489" spans="1:26" ht="12.75" customHeight="1" x14ac:dyDescent="0.2">
      <c r="A489" s="39"/>
      <c r="B489" s="39"/>
      <c r="C489" s="39"/>
      <c r="D489" s="39"/>
      <c r="E489" s="39"/>
      <c r="F489" s="39"/>
      <c r="G489" s="39"/>
      <c r="H489" s="39"/>
      <c r="I489" s="39"/>
      <c r="K489" s="39"/>
      <c r="L489" s="39"/>
      <c r="M489" s="39"/>
      <c r="N489" s="39"/>
      <c r="O489" s="39"/>
      <c r="P489" s="39"/>
      <c r="Q489" s="39"/>
      <c r="R489" s="39"/>
      <c r="S489" s="39"/>
      <c r="T489" s="39"/>
      <c r="U489" s="39"/>
      <c r="V489" s="39"/>
      <c r="W489" s="39"/>
      <c r="X489" s="39"/>
      <c r="Y489" s="39"/>
      <c r="Z489" s="39"/>
    </row>
    <row r="490" spans="1:26" ht="12.75" customHeight="1" x14ac:dyDescent="0.2">
      <c r="A490" s="39"/>
      <c r="B490" s="39"/>
      <c r="C490" s="39"/>
      <c r="D490" s="39"/>
      <c r="E490" s="39"/>
      <c r="F490" s="39"/>
      <c r="G490" s="39"/>
      <c r="H490" s="39"/>
      <c r="I490" s="39"/>
      <c r="K490" s="39"/>
      <c r="L490" s="39"/>
      <c r="M490" s="39"/>
      <c r="N490" s="39"/>
      <c r="O490" s="39"/>
      <c r="P490" s="39"/>
      <c r="Q490" s="39"/>
      <c r="R490" s="39"/>
      <c r="S490" s="39"/>
      <c r="T490" s="39"/>
      <c r="U490" s="39"/>
      <c r="V490" s="39"/>
      <c r="W490" s="39"/>
      <c r="X490" s="39"/>
      <c r="Y490" s="39"/>
      <c r="Z490" s="39"/>
    </row>
    <row r="491" spans="1:26" ht="12.75" customHeight="1" x14ac:dyDescent="0.2">
      <c r="A491" s="39"/>
      <c r="B491" s="39"/>
      <c r="C491" s="39"/>
      <c r="D491" s="39"/>
      <c r="E491" s="39"/>
      <c r="F491" s="39"/>
      <c r="G491" s="39"/>
      <c r="H491" s="39"/>
      <c r="I491" s="39"/>
      <c r="K491" s="39"/>
      <c r="L491" s="39"/>
      <c r="M491" s="39"/>
      <c r="N491" s="39"/>
      <c r="O491" s="39"/>
      <c r="P491" s="39"/>
      <c r="Q491" s="39"/>
      <c r="R491" s="39"/>
      <c r="S491" s="39"/>
      <c r="T491" s="39"/>
      <c r="U491" s="39"/>
      <c r="V491" s="39"/>
      <c r="W491" s="39"/>
      <c r="X491" s="39"/>
      <c r="Y491" s="39"/>
      <c r="Z491" s="39"/>
    </row>
    <row r="492" spans="1:26" ht="12.75" customHeight="1" x14ac:dyDescent="0.2">
      <c r="A492" s="39"/>
      <c r="B492" s="39"/>
      <c r="C492" s="39"/>
      <c r="D492" s="39"/>
      <c r="E492" s="39"/>
      <c r="F492" s="39"/>
      <c r="G492" s="39"/>
      <c r="H492" s="39"/>
      <c r="I492" s="39"/>
      <c r="K492" s="39"/>
      <c r="L492" s="39"/>
      <c r="M492" s="39"/>
      <c r="N492" s="39"/>
      <c r="O492" s="39"/>
      <c r="P492" s="39"/>
      <c r="Q492" s="39"/>
      <c r="R492" s="39"/>
      <c r="S492" s="39"/>
      <c r="T492" s="39"/>
      <c r="U492" s="39"/>
      <c r="V492" s="39"/>
      <c r="W492" s="39"/>
      <c r="X492" s="39"/>
      <c r="Y492" s="39"/>
      <c r="Z492" s="39"/>
    </row>
    <row r="493" spans="1:26" ht="12.75" customHeight="1" x14ac:dyDescent="0.2">
      <c r="A493" s="39"/>
      <c r="B493" s="39"/>
      <c r="C493" s="39"/>
      <c r="D493" s="39"/>
      <c r="E493" s="39"/>
      <c r="F493" s="39"/>
      <c r="G493" s="39"/>
      <c r="H493" s="39"/>
      <c r="I493" s="39"/>
      <c r="K493" s="39"/>
      <c r="L493" s="39"/>
      <c r="M493" s="39"/>
      <c r="N493" s="39"/>
      <c r="O493" s="39"/>
      <c r="P493" s="39"/>
      <c r="Q493" s="39"/>
      <c r="R493" s="39"/>
      <c r="S493" s="39"/>
      <c r="T493" s="39"/>
      <c r="U493" s="39"/>
      <c r="V493" s="39"/>
      <c r="W493" s="39"/>
      <c r="X493" s="39"/>
      <c r="Y493" s="39"/>
      <c r="Z493" s="39"/>
    </row>
    <row r="494" spans="1:26" ht="12.75" customHeight="1" x14ac:dyDescent="0.2">
      <c r="A494" s="39"/>
      <c r="B494" s="39"/>
      <c r="C494" s="39"/>
      <c r="D494" s="39"/>
      <c r="E494" s="39"/>
      <c r="F494" s="39"/>
      <c r="G494" s="39"/>
      <c r="H494" s="39"/>
      <c r="I494" s="39"/>
      <c r="K494" s="39"/>
      <c r="L494" s="39"/>
      <c r="M494" s="39"/>
      <c r="N494" s="39"/>
      <c r="O494" s="39"/>
      <c r="P494" s="39"/>
      <c r="Q494" s="39"/>
      <c r="R494" s="39"/>
      <c r="S494" s="39"/>
      <c r="T494" s="39"/>
      <c r="U494" s="39"/>
      <c r="V494" s="39"/>
      <c r="W494" s="39"/>
      <c r="X494" s="39"/>
      <c r="Y494" s="39"/>
      <c r="Z494" s="39"/>
    </row>
    <row r="495" spans="1:26" ht="12.75" customHeight="1" x14ac:dyDescent="0.2">
      <c r="A495" s="39"/>
      <c r="B495" s="39"/>
      <c r="C495" s="39"/>
      <c r="D495" s="39"/>
      <c r="E495" s="39"/>
      <c r="F495" s="39"/>
      <c r="G495" s="39"/>
      <c r="H495" s="39"/>
      <c r="I495" s="39"/>
      <c r="K495" s="39"/>
      <c r="L495" s="39"/>
      <c r="M495" s="39"/>
      <c r="N495" s="39"/>
      <c r="O495" s="39"/>
      <c r="P495" s="39"/>
      <c r="Q495" s="39"/>
      <c r="R495" s="39"/>
      <c r="S495" s="39"/>
      <c r="T495" s="39"/>
      <c r="U495" s="39"/>
      <c r="V495" s="39"/>
      <c r="W495" s="39"/>
      <c r="X495" s="39"/>
      <c r="Y495" s="39"/>
      <c r="Z495" s="39"/>
    </row>
    <row r="496" spans="1:26" ht="12.75" customHeight="1" x14ac:dyDescent="0.2">
      <c r="A496" s="39"/>
      <c r="B496" s="39"/>
      <c r="C496" s="39"/>
      <c r="D496" s="39"/>
      <c r="E496" s="39"/>
      <c r="F496" s="39"/>
      <c r="G496" s="39"/>
      <c r="H496" s="39"/>
      <c r="I496" s="39"/>
      <c r="K496" s="39"/>
      <c r="L496" s="39"/>
      <c r="M496" s="39"/>
      <c r="N496" s="39"/>
      <c r="O496" s="39"/>
      <c r="P496" s="39"/>
      <c r="Q496" s="39"/>
      <c r="R496" s="39"/>
      <c r="S496" s="39"/>
      <c r="T496" s="39"/>
      <c r="U496" s="39"/>
      <c r="V496" s="39"/>
      <c r="W496" s="39"/>
      <c r="X496" s="39"/>
      <c r="Y496" s="39"/>
      <c r="Z496" s="39"/>
    </row>
    <row r="497" spans="1:26" ht="12.75" customHeight="1" x14ac:dyDescent="0.2">
      <c r="A497" s="39"/>
      <c r="B497" s="39"/>
      <c r="C497" s="39"/>
      <c r="D497" s="39"/>
      <c r="E497" s="39"/>
      <c r="F497" s="39"/>
      <c r="G497" s="39"/>
      <c r="H497" s="39"/>
      <c r="I497" s="39"/>
      <c r="K497" s="39"/>
      <c r="L497" s="39"/>
      <c r="M497" s="39"/>
      <c r="N497" s="39"/>
      <c r="O497" s="39"/>
      <c r="P497" s="39"/>
      <c r="Q497" s="39"/>
      <c r="R497" s="39"/>
      <c r="S497" s="39"/>
      <c r="T497" s="39"/>
      <c r="U497" s="39"/>
      <c r="V497" s="39"/>
      <c r="W497" s="39"/>
      <c r="X497" s="39"/>
      <c r="Y497" s="39"/>
      <c r="Z497" s="39"/>
    </row>
    <row r="498" spans="1:26" ht="12.75" customHeight="1" x14ac:dyDescent="0.2">
      <c r="A498" s="39"/>
      <c r="B498" s="39"/>
      <c r="C498" s="39"/>
      <c r="D498" s="39"/>
      <c r="E498" s="39"/>
      <c r="F498" s="39"/>
      <c r="G498" s="39"/>
      <c r="H498" s="39"/>
      <c r="I498" s="39"/>
      <c r="K498" s="39"/>
      <c r="L498" s="39"/>
      <c r="M498" s="39"/>
      <c r="N498" s="39"/>
      <c r="O498" s="39"/>
      <c r="P498" s="39"/>
      <c r="Q498" s="39"/>
      <c r="R498" s="39"/>
      <c r="S498" s="39"/>
      <c r="T498" s="39"/>
      <c r="U498" s="39"/>
      <c r="V498" s="39"/>
      <c r="W498" s="39"/>
      <c r="X498" s="39"/>
      <c r="Y498" s="39"/>
      <c r="Z498" s="39"/>
    </row>
    <row r="499" spans="1:26" ht="12.75" customHeight="1" x14ac:dyDescent="0.2">
      <c r="A499" s="39"/>
      <c r="B499" s="39"/>
      <c r="C499" s="39"/>
      <c r="D499" s="39"/>
      <c r="E499" s="39"/>
      <c r="F499" s="39"/>
      <c r="G499" s="39"/>
      <c r="H499" s="39"/>
      <c r="I499" s="39"/>
      <c r="K499" s="39"/>
      <c r="L499" s="39"/>
      <c r="M499" s="39"/>
      <c r="N499" s="39"/>
      <c r="O499" s="39"/>
      <c r="P499" s="39"/>
      <c r="Q499" s="39"/>
      <c r="R499" s="39"/>
      <c r="S499" s="39"/>
      <c r="T499" s="39"/>
      <c r="U499" s="39"/>
      <c r="V499" s="39"/>
      <c r="W499" s="39"/>
      <c r="X499" s="39"/>
      <c r="Y499" s="39"/>
      <c r="Z499" s="39"/>
    </row>
    <row r="500" spans="1:26" ht="12.75" customHeight="1" x14ac:dyDescent="0.2">
      <c r="A500" s="39"/>
      <c r="B500" s="39"/>
      <c r="C500" s="39"/>
      <c r="D500" s="39"/>
      <c r="E500" s="39"/>
      <c r="F500" s="39"/>
      <c r="G500" s="39"/>
      <c r="H500" s="39"/>
      <c r="I500" s="39"/>
      <c r="K500" s="39"/>
      <c r="L500" s="39"/>
      <c r="M500" s="39"/>
      <c r="N500" s="39"/>
      <c r="O500" s="39"/>
      <c r="P500" s="39"/>
      <c r="Q500" s="39"/>
      <c r="R500" s="39"/>
      <c r="S500" s="39"/>
      <c r="T500" s="39"/>
      <c r="U500" s="39"/>
      <c r="V500" s="39"/>
      <c r="W500" s="39"/>
      <c r="X500" s="39"/>
      <c r="Y500" s="39"/>
      <c r="Z500" s="39"/>
    </row>
    <row r="501" spans="1:26" ht="12.75" customHeight="1" x14ac:dyDescent="0.2">
      <c r="A501" s="39"/>
      <c r="B501" s="39"/>
      <c r="C501" s="39"/>
      <c r="D501" s="39"/>
      <c r="E501" s="39"/>
      <c r="F501" s="39"/>
      <c r="G501" s="39"/>
      <c r="H501" s="39"/>
      <c r="I501" s="39"/>
      <c r="K501" s="39"/>
      <c r="L501" s="39"/>
      <c r="M501" s="39"/>
      <c r="N501" s="39"/>
      <c r="O501" s="39"/>
      <c r="P501" s="39"/>
      <c r="Q501" s="39"/>
      <c r="R501" s="39"/>
      <c r="S501" s="39"/>
      <c r="T501" s="39"/>
      <c r="U501" s="39"/>
      <c r="V501" s="39"/>
      <c r="W501" s="39"/>
      <c r="X501" s="39"/>
      <c r="Y501" s="39"/>
      <c r="Z501" s="39"/>
    </row>
    <row r="502" spans="1:26" ht="12.75" customHeight="1" x14ac:dyDescent="0.2">
      <c r="A502" s="39"/>
      <c r="B502" s="39"/>
      <c r="C502" s="39"/>
      <c r="D502" s="39"/>
      <c r="E502" s="39"/>
      <c r="F502" s="39"/>
      <c r="G502" s="39"/>
      <c r="H502" s="39"/>
      <c r="I502" s="39"/>
      <c r="K502" s="39"/>
      <c r="L502" s="39"/>
      <c r="M502" s="39"/>
      <c r="N502" s="39"/>
      <c r="O502" s="39"/>
      <c r="P502" s="39"/>
      <c r="Q502" s="39"/>
      <c r="R502" s="39"/>
      <c r="S502" s="39"/>
      <c r="T502" s="39"/>
      <c r="U502" s="39"/>
      <c r="V502" s="39"/>
      <c r="W502" s="39"/>
      <c r="X502" s="39"/>
      <c r="Y502" s="39"/>
      <c r="Z502" s="39"/>
    </row>
    <row r="503" spans="1:26" ht="12.75" customHeight="1" x14ac:dyDescent="0.2">
      <c r="A503" s="39"/>
      <c r="B503" s="39"/>
      <c r="C503" s="39"/>
      <c r="D503" s="39"/>
      <c r="E503" s="39"/>
      <c r="F503" s="39"/>
      <c r="G503" s="39"/>
      <c r="H503" s="39"/>
      <c r="I503" s="39"/>
      <c r="K503" s="39"/>
      <c r="L503" s="39"/>
      <c r="M503" s="39"/>
      <c r="N503" s="39"/>
      <c r="O503" s="39"/>
      <c r="P503" s="39"/>
      <c r="Q503" s="39"/>
      <c r="R503" s="39"/>
      <c r="S503" s="39"/>
      <c r="T503" s="39"/>
      <c r="U503" s="39"/>
      <c r="V503" s="39"/>
      <c r="W503" s="39"/>
      <c r="X503" s="39"/>
      <c r="Y503" s="39"/>
      <c r="Z503" s="39"/>
    </row>
    <row r="504" spans="1:26" ht="12.75" customHeight="1" x14ac:dyDescent="0.2">
      <c r="A504" s="39"/>
      <c r="B504" s="39"/>
      <c r="C504" s="39"/>
      <c r="D504" s="39"/>
      <c r="E504" s="39"/>
      <c r="F504" s="39"/>
      <c r="G504" s="39"/>
      <c r="H504" s="39"/>
      <c r="I504" s="39"/>
      <c r="K504" s="39"/>
      <c r="L504" s="39"/>
      <c r="M504" s="39"/>
      <c r="N504" s="39"/>
      <c r="O504" s="39"/>
      <c r="P504" s="39"/>
      <c r="Q504" s="39"/>
      <c r="R504" s="39"/>
      <c r="S504" s="39"/>
      <c r="T504" s="39"/>
      <c r="U504" s="39"/>
      <c r="V504" s="39"/>
      <c r="W504" s="39"/>
      <c r="X504" s="39"/>
      <c r="Y504" s="39"/>
      <c r="Z504" s="39"/>
    </row>
    <row r="505" spans="1:26" ht="12.75" customHeight="1" x14ac:dyDescent="0.2">
      <c r="A505" s="39"/>
      <c r="B505" s="39"/>
      <c r="C505" s="39"/>
      <c r="D505" s="39"/>
      <c r="E505" s="39"/>
      <c r="F505" s="39"/>
      <c r="G505" s="39"/>
      <c r="H505" s="39"/>
      <c r="I505" s="39"/>
      <c r="K505" s="39"/>
      <c r="L505" s="39"/>
      <c r="M505" s="39"/>
      <c r="N505" s="39"/>
      <c r="O505" s="39"/>
      <c r="P505" s="39"/>
      <c r="Q505" s="39"/>
      <c r="R505" s="39"/>
      <c r="S505" s="39"/>
      <c r="T505" s="39"/>
      <c r="U505" s="39"/>
      <c r="V505" s="39"/>
      <c r="W505" s="39"/>
      <c r="X505" s="39"/>
      <c r="Y505" s="39"/>
      <c r="Z505" s="39"/>
    </row>
    <row r="506" spans="1:26" ht="12.75" customHeight="1" x14ac:dyDescent="0.2">
      <c r="A506" s="39"/>
      <c r="B506" s="39"/>
      <c r="C506" s="39"/>
      <c r="D506" s="39"/>
      <c r="E506" s="39"/>
      <c r="F506" s="39"/>
      <c r="G506" s="39"/>
      <c r="H506" s="39"/>
      <c r="I506" s="39"/>
      <c r="K506" s="39"/>
      <c r="L506" s="39"/>
      <c r="M506" s="39"/>
      <c r="N506" s="39"/>
      <c r="O506" s="39"/>
      <c r="P506" s="39"/>
      <c r="Q506" s="39"/>
      <c r="R506" s="39"/>
      <c r="S506" s="39"/>
      <c r="T506" s="39"/>
      <c r="U506" s="39"/>
      <c r="V506" s="39"/>
      <c r="W506" s="39"/>
      <c r="X506" s="39"/>
      <c r="Y506" s="39"/>
      <c r="Z506" s="39"/>
    </row>
    <row r="507" spans="1:26" ht="12.75" customHeight="1" x14ac:dyDescent="0.2">
      <c r="A507" s="39"/>
      <c r="B507" s="39"/>
      <c r="C507" s="39"/>
      <c r="D507" s="39"/>
      <c r="E507" s="39"/>
      <c r="F507" s="39"/>
      <c r="G507" s="39"/>
      <c r="H507" s="39"/>
      <c r="I507" s="39"/>
      <c r="K507" s="39"/>
      <c r="L507" s="39"/>
      <c r="M507" s="39"/>
      <c r="N507" s="39"/>
      <c r="O507" s="39"/>
      <c r="P507" s="39"/>
      <c r="Q507" s="39"/>
      <c r="R507" s="39"/>
      <c r="S507" s="39"/>
      <c r="T507" s="39"/>
      <c r="U507" s="39"/>
      <c r="V507" s="39"/>
      <c r="W507" s="39"/>
      <c r="X507" s="39"/>
      <c r="Y507" s="39"/>
      <c r="Z507" s="39"/>
    </row>
    <row r="508" spans="1:26" ht="12.75" customHeight="1" x14ac:dyDescent="0.2">
      <c r="A508" s="39"/>
      <c r="B508" s="39"/>
      <c r="C508" s="39"/>
      <c r="D508" s="39"/>
      <c r="E508" s="39"/>
      <c r="F508" s="39"/>
      <c r="G508" s="39"/>
      <c r="H508" s="39"/>
      <c r="I508" s="39"/>
      <c r="K508" s="39"/>
      <c r="L508" s="39"/>
      <c r="M508" s="39"/>
      <c r="N508" s="39"/>
      <c r="O508" s="39"/>
      <c r="P508" s="39"/>
      <c r="Q508" s="39"/>
      <c r="R508" s="39"/>
      <c r="S508" s="39"/>
      <c r="T508" s="39"/>
      <c r="U508" s="39"/>
      <c r="V508" s="39"/>
      <c r="W508" s="39"/>
      <c r="X508" s="39"/>
      <c r="Y508" s="39"/>
      <c r="Z508" s="39"/>
    </row>
    <row r="509" spans="1:26" ht="12.75" customHeight="1" x14ac:dyDescent="0.2">
      <c r="A509" s="39"/>
      <c r="B509" s="39"/>
      <c r="C509" s="39"/>
      <c r="D509" s="39"/>
      <c r="E509" s="39"/>
      <c r="F509" s="39"/>
      <c r="G509" s="39"/>
      <c r="H509" s="39"/>
      <c r="I509" s="39"/>
      <c r="K509" s="39"/>
      <c r="L509" s="39"/>
      <c r="M509" s="39"/>
      <c r="N509" s="39"/>
      <c r="O509" s="39"/>
      <c r="P509" s="39"/>
      <c r="Q509" s="39"/>
      <c r="R509" s="39"/>
      <c r="S509" s="39"/>
      <c r="T509" s="39"/>
      <c r="U509" s="39"/>
      <c r="V509" s="39"/>
      <c r="W509" s="39"/>
      <c r="X509" s="39"/>
      <c r="Y509" s="39"/>
      <c r="Z509" s="39"/>
    </row>
    <row r="510" spans="1:26" ht="12.75" customHeight="1" x14ac:dyDescent="0.2">
      <c r="A510" s="39"/>
      <c r="B510" s="39"/>
      <c r="C510" s="39"/>
      <c r="D510" s="39"/>
      <c r="E510" s="39"/>
      <c r="F510" s="39"/>
      <c r="G510" s="39"/>
      <c r="H510" s="39"/>
      <c r="I510" s="39"/>
      <c r="K510" s="39"/>
      <c r="L510" s="39"/>
      <c r="M510" s="39"/>
      <c r="N510" s="39"/>
      <c r="O510" s="39"/>
      <c r="P510" s="39"/>
      <c r="Q510" s="39"/>
      <c r="R510" s="39"/>
      <c r="S510" s="39"/>
      <c r="T510" s="39"/>
      <c r="U510" s="39"/>
      <c r="V510" s="39"/>
      <c r="W510" s="39"/>
      <c r="X510" s="39"/>
      <c r="Y510" s="39"/>
      <c r="Z510" s="39"/>
    </row>
    <row r="511" spans="1:26" ht="12.75" customHeight="1" x14ac:dyDescent="0.2">
      <c r="A511" s="39"/>
      <c r="B511" s="39"/>
      <c r="C511" s="39"/>
      <c r="D511" s="39"/>
      <c r="E511" s="39"/>
      <c r="F511" s="39"/>
      <c r="G511" s="39"/>
      <c r="H511" s="39"/>
      <c r="I511" s="39"/>
      <c r="K511" s="39"/>
      <c r="L511" s="39"/>
      <c r="M511" s="39"/>
      <c r="N511" s="39"/>
      <c r="O511" s="39"/>
      <c r="P511" s="39"/>
      <c r="Q511" s="39"/>
      <c r="R511" s="39"/>
      <c r="S511" s="39"/>
      <c r="T511" s="39"/>
      <c r="U511" s="39"/>
      <c r="V511" s="39"/>
      <c r="W511" s="39"/>
      <c r="X511" s="39"/>
      <c r="Y511" s="39"/>
      <c r="Z511" s="39"/>
    </row>
    <row r="512" spans="1:26" ht="12.75" customHeight="1" x14ac:dyDescent="0.2">
      <c r="A512" s="39"/>
      <c r="B512" s="39"/>
      <c r="C512" s="39"/>
      <c r="D512" s="39"/>
      <c r="E512" s="39"/>
      <c r="F512" s="39"/>
      <c r="G512" s="39"/>
      <c r="H512" s="39"/>
      <c r="I512" s="39"/>
      <c r="K512" s="39"/>
      <c r="L512" s="39"/>
      <c r="M512" s="39"/>
      <c r="N512" s="39"/>
      <c r="O512" s="39"/>
      <c r="P512" s="39"/>
      <c r="Q512" s="39"/>
      <c r="R512" s="39"/>
      <c r="S512" s="39"/>
      <c r="T512" s="39"/>
      <c r="U512" s="39"/>
      <c r="V512" s="39"/>
      <c r="W512" s="39"/>
      <c r="X512" s="39"/>
      <c r="Y512" s="39"/>
      <c r="Z512" s="39"/>
    </row>
    <row r="513" spans="1:26" ht="12.75" customHeight="1" x14ac:dyDescent="0.2">
      <c r="A513" s="39"/>
      <c r="B513" s="39"/>
      <c r="C513" s="39"/>
      <c r="D513" s="39"/>
      <c r="E513" s="39"/>
      <c r="F513" s="39"/>
      <c r="G513" s="39"/>
      <c r="H513" s="39"/>
      <c r="I513" s="39"/>
      <c r="K513" s="39"/>
      <c r="L513" s="39"/>
      <c r="M513" s="39"/>
      <c r="N513" s="39"/>
      <c r="O513" s="39"/>
      <c r="P513" s="39"/>
      <c r="Q513" s="39"/>
      <c r="R513" s="39"/>
      <c r="S513" s="39"/>
      <c r="T513" s="39"/>
      <c r="U513" s="39"/>
      <c r="V513" s="39"/>
      <c r="W513" s="39"/>
      <c r="X513" s="39"/>
      <c r="Y513" s="39"/>
      <c r="Z513" s="39"/>
    </row>
    <row r="514" spans="1:26" ht="12.75" customHeight="1" x14ac:dyDescent="0.2">
      <c r="A514" s="39"/>
      <c r="B514" s="39"/>
      <c r="C514" s="39"/>
      <c r="D514" s="39"/>
      <c r="E514" s="39"/>
      <c r="F514" s="39"/>
      <c r="G514" s="39"/>
      <c r="H514" s="39"/>
      <c r="I514" s="39"/>
      <c r="K514" s="39"/>
      <c r="L514" s="39"/>
      <c r="M514" s="39"/>
      <c r="N514" s="39"/>
      <c r="O514" s="39"/>
      <c r="P514" s="39"/>
      <c r="Q514" s="39"/>
      <c r="R514" s="39"/>
      <c r="S514" s="39"/>
      <c r="T514" s="39"/>
      <c r="U514" s="39"/>
      <c r="V514" s="39"/>
      <c r="W514" s="39"/>
      <c r="X514" s="39"/>
      <c r="Y514" s="39"/>
      <c r="Z514" s="39"/>
    </row>
    <row r="515" spans="1:26" ht="12.75" customHeight="1" x14ac:dyDescent="0.2">
      <c r="A515" s="39"/>
      <c r="B515" s="39"/>
      <c r="C515" s="39"/>
      <c r="D515" s="39"/>
      <c r="E515" s="39"/>
      <c r="F515" s="39"/>
      <c r="G515" s="39"/>
      <c r="H515" s="39"/>
      <c r="I515" s="39"/>
      <c r="K515" s="39"/>
      <c r="L515" s="39"/>
      <c r="M515" s="39"/>
      <c r="N515" s="39"/>
      <c r="O515" s="39"/>
      <c r="P515" s="39"/>
      <c r="Q515" s="39"/>
      <c r="R515" s="39"/>
      <c r="S515" s="39"/>
      <c r="T515" s="39"/>
      <c r="U515" s="39"/>
      <c r="V515" s="39"/>
      <c r="W515" s="39"/>
      <c r="X515" s="39"/>
      <c r="Y515" s="39"/>
      <c r="Z515" s="39"/>
    </row>
    <row r="516" spans="1:26" ht="12.75" customHeight="1" x14ac:dyDescent="0.2">
      <c r="A516" s="39"/>
      <c r="B516" s="39"/>
      <c r="C516" s="39"/>
      <c r="D516" s="39"/>
      <c r="E516" s="39"/>
      <c r="F516" s="39"/>
      <c r="G516" s="39"/>
      <c r="H516" s="39"/>
      <c r="I516" s="39"/>
      <c r="K516" s="39"/>
      <c r="L516" s="39"/>
      <c r="M516" s="39"/>
      <c r="N516" s="39"/>
      <c r="O516" s="39"/>
      <c r="P516" s="39"/>
      <c r="Q516" s="39"/>
      <c r="R516" s="39"/>
      <c r="S516" s="39"/>
      <c r="T516" s="39"/>
      <c r="U516" s="39"/>
      <c r="V516" s="39"/>
      <c r="W516" s="39"/>
      <c r="X516" s="39"/>
      <c r="Y516" s="39"/>
      <c r="Z516" s="39"/>
    </row>
    <row r="517" spans="1:26" ht="12.75" customHeight="1" x14ac:dyDescent="0.2">
      <c r="A517" s="39"/>
      <c r="B517" s="39"/>
      <c r="C517" s="39"/>
      <c r="D517" s="39"/>
      <c r="E517" s="39"/>
      <c r="F517" s="39"/>
      <c r="G517" s="39"/>
      <c r="H517" s="39"/>
      <c r="I517" s="39"/>
      <c r="K517" s="39"/>
      <c r="L517" s="39"/>
      <c r="M517" s="39"/>
      <c r="N517" s="39"/>
      <c r="O517" s="39"/>
      <c r="P517" s="39"/>
      <c r="Q517" s="39"/>
      <c r="R517" s="39"/>
      <c r="S517" s="39"/>
      <c r="T517" s="39"/>
      <c r="U517" s="39"/>
      <c r="V517" s="39"/>
      <c r="W517" s="39"/>
      <c r="X517" s="39"/>
      <c r="Y517" s="39"/>
      <c r="Z517" s="39"/>
    </row>
    <row r="518" spans="1:26" ht="12.75" customHeight="1" x14ac:dyDescent="0.2">
      <c r="A518" s="39"/>
      <c r="B518" s="39"/>
      <c r="C518" s="39"/>
      <c r="D518" s="39"/>
      <c r="E518" s="39"/>
      <c r="F518" s="39"/>
      <c r="G518" s="39"/>
      <c r="H518" s="39"/>
      <c r="I518" s="39"/>
      <c r="K518" s="39"/>
      <c r="L518" s="39"/>
      <c r="M518" s="39"/>
      <c r="N518" s="39"/>
      <c r="O518" s="39"/>
      <c r="P518" s="39"/>
      <c r="Q518" s="39"/>
      <c r="R518" s="39"/>
      <c r="S518" s="39"/>
      <c r="T518" s="39"/>
      <c r="U518" s="39"/>
      <c r="V518" s="39"/>
      <c r="W518" s="39"/>
      <c r="X518" s="39"/>
      <c r="Y518" s="39"/>
      <c r="Z518" s="39"/>
    </row>
    <row r="519" spans="1:26" ht="12.75" customHeight="1" x14ac:dyDescent="0.2">
      <c r="A519" s="39"/>
      <c r="B519" s="39"/>
      <c r="C519" s="39"/>
      <c r="D519" s="39"/>
      <c r="E519" s="39"/>
      <c r="F519" s="39"/>
      <c r="G519" s="39"/>
      <c r="H519" s="39"/>
      <c r="I519" s="39"/>
      <c r="K519" s="39"/>
      <c r="L519" s="39"/>
      <c r="M519" s="39"/>
      <c r="N519" s="39"/>
      <c r="O519" s="39"/>
      <c r="P519" s="39"/>
      <c r="Q519" s="39"/>
      <c r="R519" s="39"/>
      <c r="S519" s="39"/>
      <c r="T519" s="39"/>
      <c r="U519" s="39"/>
      <c r="V519" s="39"/>
      <c r="W519" s="39"/>
      <c r="X519" s="39"/>
      <c r="Y519" s="39"/>
      <c r="Z519" s="39"/>
    </row>
    <row r="520" spans="1:26" ht="12.75" customHeight="1" x14ac:dyDescent="0.2">
      <c r="A520" s="39"/>
      <c r="B520" s="39"/>
      <c r="C520" s="39"/>
      <c r="D520" s="39"/>
      <c r="E520" s="39"/>
      <c r="F520" s="39"/>
      <c r="G520" s="39"/>
      <c r="H520" s="39"/>
      <c r="I520" s="39"/>
      <c r="K520" s="39"/>
      <c r="L520" s="39"/>
      <c r="M520" s="39"/>
      <c r="N520" s="39"/>
      <c r="O520" s="39"/>
      <c r="P520" s="39"/>
      <c r="Q520" s="39"/>
      <c r="R520" s="39"/>
      <c r="S520" s="39"/>
      <c r="T520" s="39"/>
      <c r="U520" s="39"/>
      <c r="V520" s="39"/>
      <c r="W520" s="39"/>
      <c r="X520" s="39"/>
      <c r="Y520" s="39"/>
      <c r="Z520" s="39"/>
    </row>
    <row r="521" spans="1:26" ht="12.75" customHeight="1" x14ac:dyDescent="0.2">
      <c r="A521" s="39"/>
      <c r="B521" s="39"/>
      <c r="C521" s="39"/>
      <c r="D521" s="39"/>
      <c r="E521" s="39"/>
      <c r="F521" s="39"/>
      <c r="G521" s="39"/>
      <c r="H521" s="39"/>
      <c r="I521" s="39"/>
      <c r="K521" s="39"/>
      <c r="L521" s="39"/>
      <c r="M521" s="39"/>
      <c r="N521" s="39"/>
      <c r="O521" s="39"/>
      <c r="P521" s="39"/>
      <c r="Q521" s="39"/>
      <c r="R521" s="39"/>
      <c r="S521" s="39"/>
      <c r="T521" s="39"/>
      <c r="U521" s="39"/>
      <c r="V521" s="39"/>
      <c r="W521" s="39"/>
      <c r="X521" s="39"/>
      <c r="Y521" s="39"/>
      <c r="Z521" s="39"/>
    </row>
    <row r="522" spans="1:26" ht="12.75" customHeight="1" x14ac:dyDescent="0.2">
      <c r="A522" s="39"/>
      <c r="B522" s="39"/>
      <c r="C522" s="39"/>
      <c r="D522" s="39"/>
      <c r="E522" s="39"/>
      <c r="F522" s="39"/>
      <c r="G522" s="39"/>
      <c r="H522" s="39"/>
      <c r="I522" s="39"/>
      <c r="K522" s="39"/>
      <c r="L522" s="39"/>
      <c r="M522" s="39"/>
      <c r="N522" s="39"/>
      <c r="O522" s="39"/>
      <c r="P522" s="39"/>
      <c r="Q522" s="39"/>
      <c r="R522" s="39"/>
      <c r="S522" s="39"/>
      <c r="T522" s="39"/>
      <c r="U522" s="39"/>
      <c r="V522" s="39"/>
      <c r="W522" s="39"/>
      <c r="X522" s="39"/>
      <c r="Y522" s="39"/>
      <c r="Z522" s="39"/>
    </row>
    <row r="523" spans="1:26" ht="12.75" customHeight="1" x14ac:dyDescent="0.2">
      <c r="A523" s="39"/>
      <c r="B523" s="39"/>
      <c r="C523" s="39"/>
      <c r="D523" s="39"/>
      <c r="E523" s="39"/>
      <c r="F523" s="39"/>
      <c r="G523" s="39"/>
      <c r="H523" s="39"/>
      <c r="I523" s="39"/>
      <c r="K523" s="39"/>
      <c r="L523" s="39"/>
      <c r="M523" s="39"/>
      <c r="N523" s="39"/>
      <c r="O523" s="39"/>
      <c r="P523" s="39"/>
      <c r="Q523" s="39"/>
      <c r="R523" s="39"/>
      <c r="S523" s="39"/>
      <c r="T523" s="39"/>
      <c r="U523" s="39"/>
      <c r="V523" s="39"/>
      <c r="W523" s="39"/>
      <c r="X523" s="39"/>
      <c r="Y523" s="39"/>
      <c r="Z523" s="39"/>
    </row>
    <row r="524" spans="1:26" ht="12.75" customHeight="1" x14ac:dyDescent="0.2">
      <c r="A524" s="39"/>
      <c r="B524" s="39"/>
      <c r="C524" s="39"/>
      <c r="D524" s="39"/>
      <c r="E524" s="39"/>
      <c r="F524" s="39"/>
      <c r="G524" s="39"/>
      <c r="H524" s="39"/>
      <c r="I524" s="39"/>
      <c r="K524" s="39"/>
      <c r="L524" s="39"/>
      <c r="M524" s="39"/>
      <c r="N524" s="39"/>
      <c r="O524" s="39"/>
      <c r="P524" s="39"/>
      <c r="Q524" s="39"/>
      <c r="R524" s="39"/>
      <c r="S524" s="39"/>
      <c r="T524" s="39"/>
      <c r="U524" s="39"/>
      <c r="V524" s="39"/>
      <c r="W524" s="39"/>
      <c r="X524" s="39"/>
      <c r="Y524" s="39"/>
      <c r="Z524" s="39"/>
    </row>
    <row r="525" spans="1:26" ht="12.75" customHeight="1" x14ac:dyDescent="0.2">
      <c r="A525" s="39"/>
      <c r="B525" s="39"/>
      <c r="C525" s="39"/>
      <c r="D525" s="39"/>
      <c r="E525" s="39"/>
      <c r="F525" s="39"/>
      <c r="G525" s="39"/>
      <c r="H525" s="39"/>
      <c r="I525" s="39"/>
      <c r="K525" s="39"/>
      <c r="L525" s="39"/>
      <c r="M525" s="39"/>
      <c r="N525" s="39"/>
      <c r="O525" s="39"/>
      <c r="P525" s="39"/>
      <c r="Q525" s="39"/>
      <c r="R525" s="39"/>
      <c r="S525" s="39"/>
      <c r="T525" s="39"/>
      <c r="U525" s="39"/>
      <c r="V525" s="39"/>
      <c r="W525" s="39"/>
      <c r="X525" s="39"/>
      <c r="Y525" s="39"/>
      <c r="Z525" s="39"/>
    </row>
    <row r="526" spans="1:26" ht="12.75" customHeight="1" x14ac:dyDescent="0.2">
      <c r="A526" s="39"/>
      <c r="B526" s="39"/>
      <c r="C526" s="39"/>
      <c r="D526" s="39"/>
      <c r="E526" s="39"/>
      <c r="F526" s="39"/>
      <c r="G526" s="39"/>
      <c r="H526" s="39"/>
      <c r="I526" s="39"/>
      <c r="K526" s="39"/>
      <c r="L526" s="39"/>
      <c r="M526" s="39"/>
      <c r="N526" s="39"/>
      <c r="O526" s="39"/>
      <c r="P526" s="39"/>
      <c r="Q526" s="39"/>
      <c r="R526" s="39"/>
      <c r="S526" s="39"/>
      <c r="T526" s="39"/>
      <c r="U526" s="39"/>
      <c r="V526" s="39"/>
      <c r="W526" s="39"/>
      <c r="X526" s="39"/>
      <c r="Y526" s="39"/>
      <c r="Z526" s="39"/>
    </row>
    <row r="527" spans="1:26" ht="12.75" customHeight="1" x14ac:dyDescent="0.2">
      <c r="A527" s="39"/>
      <c r="B527" s="39"/>
      <c r="C527" s="39"/>
      <c r="D527" s="39"/>
      <c r="E527" s="39"/>
      <c r="F527" s="39"/>
      <c r="G527" s="39"/>
      <c r="H527" s="39"/>
      <c r="I527" s="39"/>
      <c r="K527" s="39"/>
      <c r="L527" s="39"/>
      <c r="M527" s="39"/>
      <c r="N527" s="39"/>
      <c r="O527" s="39"/>
      <c r="P527" s="39"/>
      <c r="Q527" s="39"/>
      <c r="R527" s="39"/>
      <c r="S527" s="39"/>
      <c r="T527" s="39"/>
      <c r="U527" s="39"/>
      <c r="V527" s="39"/>
      <c r="W527" s="39"/>
      <c r="X527" s="39"/>
      <c r="Y527" s="39"/>
      <c r="Z527" s="39"/>
    </row>
    <row r="528" spans="1:26" ht="12.75" customHeight="1" x14ac:dyDescent="0.2">
      <c r="A528" s="39"/>
      <c r="B528" s="39"/>
      <c r="C528" s="39"/>
      <c r="D528" s="39"/>
      <c r="E528" s="39"/>
      <c r="F528" s="39"/>
      <c r="G528" s="39"/>
      <c r="H528" s="39"/>
      <c r="I528" s="39"/>
      <c r="K528" s="39"/>
      <c r="L528" s="39"/>
      <c r="M528" s="39"/>
      <c r="N528" s="39"/>
      <c r="O528" s="39"/>
      <c r="P528" s="39"/>
      <c r="Q528" s="39"/>
      <c r="R528" s="39"/>
      <c r="S528" s="39"/>
      <c r="T528" s="39"/>
      <c r="U528" s="39"/>
      <c r="V528" s="39"/>
      <c r="W528" s="39"/>
      <c r="X528" s="39"/>
      <c r="Y528" s="39"/>
      <c r="Z528" s="39"/>
    </row>
    <row r="529" spans="1:26" ht="12.75" customHeight="1" x14ac:dyDescent="0.2">
      <c r="A529" s="39"/>
      <c r="B529" s="39"/>
      <c r="C529" s="39"/>
      <c r="D529" s="39"/>
      <c r="E529" s="39"/>
      <c r="F529" s="39"/>
      <c r="G529" s="39"/>
      <c r="H529" s="39"/>
      <c r="I529" s="39"/>
      <c r="K529" s="39"/>
      <c r="L529" s="39"/>
      <c r="M529" s="39"/>
      <c r="N529" s="39"/>
      <c r="O529" s="39"/>
      <c r="P529" s="39"/>
      <c r="Q529" s="39"/>
      <c r="R529" s="39"/>
      <c r="S529" s="39"/>
      <c r="T529" s="39"/>
      <c r="U529" s="39"/>
      <c r="V529" s="39"/>
      <c r="W529" s="39"/>
      <c r="X529" s="39"/>
      <c r="Y529" s="39"/>
      <c r="Z529" s="39"/>
    </row>
    <row r="530" spans="1:26" ht="12.75" customHeight="1" x14ac:dyDescent="0.2">
      <c r="A530" s="39"/>
      <c r="B530" s="39"/>
      <c r="C530" s="39"/>
      <c r="D530" s="39"/>
      <c r="E530" s="39"/>
      <c r="F530" s="39"/>
      <c r="G530" s="39"/>
      <c r="H530" s="39"/>
      <c r="I530" s="39"/>
      <c r="K530" s="39"/>
      <c r="L530" s="39"/>
      <c r="M530" s="39"/>
      <c r="N530" s="39"/>
      <c r="O530" s="39"/>
      <c r="P530" s="39"/>
      <c r="Q530" s="39"/>
      <c r="R530" s="39"/>
      <c r="S530" s="39"/>
      <c r="T530" s="39"/>
      <c r="U530" s="39"/>
      <c r="V530" s="39"/>
      <c r="W530" s="39"/>
      <c r="X530" s="39"/>
      <c r="Y530" s="39"/>
      <c r="Z530" s="39"/>
    </row>
    <row r="531" spans="1:26" ht="12.75" customHeight="1" x14ac:dyDescent="0.2">
      <c r="A531" s="39"/>
      <c r="B531" s="39"/>
      <c r="C531" s="39"/>
      <c r="D531" s="39"/>
      <c r="E531" s="39"/>
      <c r="F531" s="39"/>
      <c r="G531" s="39"/>
      <c r="H531" s="39"/>
      <c r="I531" s="39"/>
      <c r="K531" s="39"/>
      <c r="L531" s="39"/>
      <c r="M531" s="39"/>
      <c r="N531" s="39"/>
      <c r="O531" s="39"/>
      <c r="P531" s="39"/>
      <c r="Q531" s="39"/>
      <c r="R531" s="39"/>
      <c r="S531" s="39"/>
      <c r="T531" s="39"/>
      <c r="U531" s="39"/>
      <c r="V531" s="39"/>
      <c r="W531" s="39"/>
      <c r="X531" s="39"/>
      <c r="Y531" s="39"/>
      <c r="Z531" s="39"/>
    </row>
    <row r="532" spans="1:26" ht="12.75" customHeight="1" x14ac:dyDescent="0.2">
      <c r="A532" s="39"/>
      <c r="B532" s="39"/>
      <c r="C532" s="39"/>
      <c r="D532" s="39"/>
      <c r="E532" s="39"/>
      <c r="F532" s="39"/>
      <c r="G532" s="39"/>
      <c r="H532" s="39"/>
      <c r="I532" s="39"/>
      <c r="K532" s="39"/>
      <c r="L532" s="39"/>
      <c r="M532" s="39"/>
      <c r="N532" s="39"/>
      <c r="O532" s="39"/>
      <c r="P532" s="39"/>
      <c r="Q532" s="39"/>
      <c r="R532" s="39"/>
      <c r="S532" s="39"/>
      <c r="T532" s="39"/>
      <c r="U532" s="39"/>
      <c r="V532" s="39"/>
      <c r="W532" s="39"/>
      <c r="X532" s="39"/>
      <c r="Y532" s="39"/>
      <c r="Z532" s="39"/>
    </row>
    <row r="533" spans="1:26" ht="12.75" customHeight="1" x14ac:dyDescent="0.2">
      <c r="A533" s="39"/>
      <c r="B533" s="39"/>
      <c r="C533" s="39"/>
      <c r="D533" s="39"/>
      <c r="E533" s="39"/>
      <c r="F533" s="39"/>
      <c r="G533" s="39"/>
      <c r="H533" s="39"/>
      <c r="I533" s="39"/>
      <c r="K533" s="39"/>
      <c r="L533" s="39"/>
      <c r="M533" s="39"/>
      <c r="N533" s="39"/>
      <c r="O533" s="39"/>
      <c r="P533" s="39"/>
      <c r="Q533" s="39"/>
      <c r="R533" s="39"/>
      <c r="S533" s="39"/>
      <c r="T533" s="39"/>
      <c r="U533" s="39"/>
      <c r="V533" s="39"/>
      <c r="W533" s="39"/>
      <c r="X533" s="39"/>
      <c r="Y533" s="39"/>
      <c r="Z533" s="39"/>
    </row>
    <row r="534" spans="1:26" ht="12.75" customHeight="1" x14ac:dyDescent="0.2">
      <c r="A534" s="39"/>
      <c r="B534" s="39"/>
      <c r="C534" s="39"/>
      <c r="D534" s="39"/>
      <c r="E534" s="39"/>
      <c r="F534" s="39"/>
      <c r="G534" s="39"/>
      <c r="H534" s="39"/>
      <c r="I534" s="39"/>
      <c r="K534" s="39"/>
      <c r="L534" s="39"/>
      <c r="M534" s="39"/>
      <c r="N534" s="39"/>
      <c r="O534" s="39"/>
      <c r="P534" s="39"/>
      <c r="Q534" s="39"/>
      <c r="R534" s="39"/>
      <c r="S534" s="39"/>
      <c r="T534" s="39"/>
      <c r="U534" s="39"/>
      <c r="V534" s="39"/>
      <c r="W534" s="39"/>
      <c r="X534" s="39"/>
      <c r="Y534" s="39"/>
      <c r="Z534" s="39"/>
    </row>
    <row r="535" spans="1:26" ht="12.75" customHeight="1" x14ac:dyDescent="0.2">
      <c r="A535" s="39"/>
      <c r="B535" s="39"/>
      <c r="C535" s="39"/>
      <c r="D535" s="39"/>
      <c r="E535" s="39"/>
      <c r="F535" s="39"/>
      <c r="G535" s="39"/>
      <c r="H535" s="39"/>
      <c r="I535" s="39"/>
      <c r="K535" s="39"/>
      <c r="L535" s="39"/>
      <c r="M535" s="39"/>
      <c r="N535" s="39"/>
      <c r="O535" s="39"/>
      <c r="P535" s="39"/>
      <c r="Q535" s="39"/>
      <c r="R535" s="39"/>
      <c r="S535" s="39"/>
      <c r="T535" s="39"/>
      <c r="U535" s="39"/>
      <c r="V535" s="39"/>
      <c r="W535" s="39"/>
      <c r="X535" s="39"/>
      <c r="Y535" s="39"/>
      <c r="Z535" s="39"/>
    </row>
    <row r="536" spans="1:26" ht="12.75" customHeight="1" x14ac:dyDescent="0.2">
      <c r="A536" s="39"/>
      <c r="B536" s="39"/>
      <c r="C536" s="39"/>
      <c r="D536" s="39"/>
      <c r="E536" s="39"/>
      <c r="F536" s="39"/>
      <c r="G536" s="39"/>
      <c r="H536" s="39"/>
      <c r="I536" s="39"/>
      <c r="K536" s="39"/>
      <c r="L536" s="39"/>
      <c r="M536" s="39"/>
      <c r="N536" s="39"/>
      <c r="O536" s="39"/>
      <c r="P536" s="39"/>
      <c r="Q536" s="39"/>
      <c r="R536" s="39"/>
      <c r="S536" s="39"/>
      <c r="T536" s="39"/>
      <c r="U536" s="39"/>
      <c r="V536" s="39"/>
      <c r="W536" s="39"/>
      <c r="X536" s="39"/>
      <c r="Y536" s="39"/>
      <c r="Z536" s="39"/>
    </row>
    <row r="537" spans="1:26" ht="12.75" customHeight="1" x14ac:dyDescent="0.2">
      <c r="A537" s="39"/>
      <c r="B537" s="39"/>
      <c r="C537" s="39"/>
      <c r="D537" s="39"/>
      <c r="E537" s="39"/>
      <c r="F537" s="39"/>
      <c r="G537" s="39"/>
      <c r="H537" s="39"/>
      <c r="I537" s="39"/>
      <c r="K537" s="39"/>
      <c r="L537" s="39"/>
      <c r="M537" s="39"/>
      <c r="N537" s="39"/>
      <c r="O537" s="39"/>
      <c r="P537" s="39"/>
      <c r="Q537" s="39"/>
      <c r="R537" s="39"/>
      <c r="S537" s="39"/>
      <c r="T537" s="39"/>
      <c r="U537" s="39"/>
      <c r="V537" s="39"/>
      <c r="W537" s="39"/>
      <c r="X537" s="39"/>
      <c r="Y537" s="39"/>
      <c r="Z537" s="39"/>
    </row>
    <row r="538" spans="1:26" ht="12.75" customHeight="1" x14ac:dyDescent="0.2">
      <c r="A538" s="39"/>
      <c r="B538" s="39"/>
      <c r="C538" s="39"/>
      <c r="D538" s="39"/>
      <c r="E538" s="39"/>
      <c r="F538" s="39"/>
      <c r="G538" s="39"/>
      <c r="H538" s="39"/>
      <c r="I538" s="39"/>
      <c r="K538" s="39"/>
      <c r="L538" s="39"/>
      <c r="M538" s="39"/>
      <c r="N538" s="39"/>
      <c r="O538" s="39"/>
      <c r="P538" s="39"/>
      <c r="Q538" s="39"/>
      <c r="R538" s="39"/>
      <c r="S538" s="39"/>
      <c r="T538" s="39"/>
      <c r="U538" s="39"/>
      <c r="V538" s="39"/>
      <c r="W538" s="39"/>
      <c r="X538" s="39"/>
      <c r="Y538" s="39"/>
      <c r="Z538" s="39"/>
    </row>
    <row r="539" spans="1:26" ht="12.75" customHeight="1" x14ac:dyDescent="0.2">
      <c r="A539" s="39"/>
      <c r="B539" s="39"/>
      <c r="C539" s="39"/>
      <c r="D539" s="39"/>
      <c r="E539" s="39"/>
      <c r="F539" s="39"/>
      <c r="G539" s="39"/>
      <c r="H539" s="39"/>
      <c r="I539" s="39"/>
      <c r="K539" s="39"/>
      <c r="L539" s="39"/>
      <c r="M539" s="39"/>
      <c r="N539" s="39"/>
      <c r="O539" s="39"/>
      <c r="P539" s="39"/>
      <c r="Q539" s="39"/>
      <c r="R539" s="39"/>
      <c r="S539" s="39"/>
      <c r="T539" s="39"/>
      <c r="U539" s="39"/>
      <c r="V539" s="39"/>
      <c r="W539" s="39"/>
      <c r="X539" s="39"/>
      <c r="Y539" s="39"/>
      <c r="Z539" s="39"/>
    </row>
    <row r="540" spans="1:26" ht="12.75" customHeight="1" x14ac:dyDescent="0.2">
      <c r="A540" s="39"/>
      <c r="B540" s="39"/>
      <c r="C540" s="39"/>
      <c r="D540" s="39"/>
      <c r="E540" s="39"/>
      <c r="F540" s="39"/>
      <c r="G540" s="39"/>
      <c r="H540" s="39"/>
      <c r="I540" s="39"/>
      <c r="K540" s="39"/>
      <c r="L540" s="39"/>
      <c r="M540" s="39"/>
      <c r="N540" s="39"/>
      <c r="O540" s="39"/>
      <c r="P540" s="39"/>
      <c r="Q540" s="39"/>
      <c r="R540" s="39"/>
      <c r="S540" s="39"/>
      <c r="T540" s="39"/>
      <c r="U540" s="39"/>
      <c r="V540" s="39"/>
      <c r="W540" s="39"/>
      <c r="X540" s="39"/>
      <c r="Y540" s="39"/>
      <c r="Z540" s="39"/>
    </row>
    <row r="541" spans="1:26" ht="12.75" customHeight="1" x14ac:dyDescent="0.2">
      <c r="A541" s="39"/>
      <c r="B541" s="39"/>
      <c r="C541" s="39"/>
      <c r="D541" s="39"/>
      <c r="E541" s="39"/>
      <c r="F541" s="39"/>
      <c r="G541" s="39"/>
      <c r="H541" s="39"/>
      <c r="I541" s="39"/>
      <c r="K541" s="39"/>
      <c r="L541" s="39"/>
      <c r="M541" s="39"/>
      <c r="N541" s="39"/>
      <c r="O541" s="39"/>
      <c r="P541" s="39"/>
      <c r="Q541" s="39"/>
      <c r="R541" s="39"/>
      <c r="S541" s="39"/>
      <c r="T541" s="39"/>
      <c r="U541" s="39"/>
      <c r="V541" s="39"/>
      <c r="W541" s="39"/>
      <c r="X541" s="39"/>
      <c r="Y541" s="39"/>
      <c r="Z541" s="39"/>
    </row>
    <row r="542" spans="1:26" ht="12.75" customHeight="1" x14ac:dyDescent="0.2">
      <c r="A542" s="39"/>
      <c r="B542" s="39"/>
      <c r="C542" s="39"/>
      <c r="D542" s="39"/>
      <c r="E542" s="39"/>
      <c r="F542" s="39"/>
      <c r="G542" s="39"/>
      <c r="H542" s="39"/>
      <c r="I542" s="39"/>
      <c r="K542" s="39"/>
      <c r="L542" s="39"/>
      <c r="M542" s="39"/>
      <c r="N542" s="39"/>
      <c r="O542" s="39"/>
      <c r="P542" s="39"/>
      <c r="Q542" s="39"/>
      <c r="R542" s="39"/>
      <c r="S542" s="39"/>
      <c r="T542" s="39"/>
      <c r="U542" s="39"/>
      <c r="V542" s="39"/>
      <c r="W542" s="39"/>
      <c r="X542" s="39"/>
      <c r="Y542" s="39"/>
      <c r="Z542" s="39"/>
    </row>
    <row r="543" spans="1:26" ht="12.75" customHeight="1" x14ac:dyDescent="0.2">
      <c r="A543" s="39"/>
      <c r="B543" s="39"/>
      <c r="C543" s="39"/>
      <c r="D543" s="39"/>
      <c r="E543" s="39"/>
      <c r="F543" s="39"/>
      <c r="G543" s="39"/>
      <c r="H543" s="39"/>
      <c r="I543" s="39"/>
      <c r="K543" s="39"/>
      <c r="L543" s="39"/>
      <c r="M543" s="39"/>
      <c r="N543" s="39"/>
      <c r="O543" s="39"/>
      <c r="P543" s="39"/>
      <c r="Q543" s="39"/>
      <c r="R543" s="39"/>
      <c r="S543" s="39"/>
      <c r="T543" s="39"/>
      <c r="U543" s="39"/>
      <c r="V543" s="39"/>
      <c r="W543" s="39"/>
      <c r="X543" s="39"/>
      <c r="Y543" s="39"/>
      <c r="Z543" s="39"/>
    </row>
    <row r="544" spans="1:26" ht="12.75" customHeight="1" x14ac:dyDescent="0.2">
      <c r="A544" s="39"/>
      <c r="B544" s="39"/>
      <c r="C544" s="39"/>
      <c r="D544" s="39"/>
      <c r="E544" s="39"/>
      <c r="F544" s="39"/>
      <c r="G544" s="39"/>
      <c r="H544" s="39"/>
      <c r="I544" s="39"/>
      <c r="K544" s="39"/>
      <c r="L544" s="39"/>
      <c r="M544" s="39"/>
      <c r="N544" s="39"/>
      <c r="O544" s="39"/>
      <c r="P544" s="39"/>
      <c r="Q544" s="39"/>
      <c r="R544" s="39"/>
      <c r="S544" s="39"/>
      <c r="T544" s="39"/>
      <c r="U544" s="39"/>
      <c r="V544" s="39"/>
      <c r="W544" s="39"/>
      <c r="X544" s="39"/>
      <c r="Y544" s="39"/>
      <c r="Z544" s="39"/>
    </row>
    <row r="545" spans="1:26" ht="12.75" customHeight="1" x14ac:dyDescent="0.2">
      <c r="A545" s="39"/>
      <c r="B545" s="39"/>
      <c r="C545" s="39"/>
      <c r="D545" s="39"/>
      <c r="E545" s="39"/>
      <c r="F545" s="39"/>
      <c r="G545" s="39"/>
      <c r="H545" s="39"/>
      <c r="I545" s="39"/>
      <c r="K545" s="39"/>
      <c r="L545" s="39"/>
      <c r="M545" s="39"/>
      <c r="N545" s="39"/>
      <c r="O545" s="39"/>
      <c r="P545" s="39"/>
      <c r="Q545" s="39"/>
      <c r="R545" s="39"/>
      <c r="S545" s="39"/>
      <c r="T545" s="39"/>
      <c r="U545" s="39"/>
      <c r="V545" s="39"/>
      <c r="W545" s="39"/>
      <c r="X545" s="39"/>
      <c r="Y545" s="39"/>
      <c r="Z545" s="39"/>
    </row>
    <row r="546" spans="1:26" ht="12.75" customHeight="1" x14ac:dyDescent="0.2">
      <c r="A546" s="39"/>
      <c r="B546" s="39"/>
      <c r="C546" s="39"/>
      <c r="D546" s="39"/>
      <c r="E546" s="39"/>
      <c r="F546" s="39"/>
      <c r="G546" s="39"/>
      <c r="H546" s="39"/>
      <c r="I546" s="39"/>
      <c r="K546" s="39"/>
      <c r="L546" s="39"/>
      <c r="M546" s="39"/>
      <c r="N546" s="39"/>
      <c r="O546" s="39"/>
      <c r="P546" s="39"/>
      <c r="Q546" s="39"/>
      <c r="R546" s="39"/>
      <c r="S546" s="39"/>
      <c r="T546" s="39"/>
      <c r="U546" s="39"/>
      <c r="V546" s="39"/>
      <c r="W546" s="39"/>
      <c r="X546" s="39"/>
      <c r="Y546" s="39"/>
      <c r="Z546" s="39"/>
    </row>
    <row r="547" spans="1:26" ht="12.75" customHeight="1" x14ac:dyDescent="0.2">
      <c r="A547" s="39"/>
      <c r="B547" s="39"/>
      <c r="C547" s="39"/>
      <c r="D547" s="39"/>
      <c r="E547" s="39"/>
      <c r="F547" s="39"/>
      <c r="G547" s="39"/>
      <c r="H547" s="39"/>
      <c r="I547" s="39"/>
      <c r="K547" s="39"/>
      <c r="L547" s="39"/>
      <c r="M547" s="39"/>
      <c r="N547" s="39"/>
      <c r="O547" s="39"/>
      <c r="P547" s="39"/>
      <c r="Q547" s="39"/>
      <c r="R547" s="39"/>
      <c r="S547" s="39"/>
      <c r="T547" s="39"/>
      <c r="U547" s="39"/>
      <c r="V547" s="39"/>
      <c r="W547" s="39"/>
      <c r="X547" s="39"/>
      <c r="Y547" s="39"/>
      <c r="Z547" s="39"/>
    </row>
    <row r="548" spans="1:26" ht="12.75" customHeight="1" x14ac:dyDescent="0.2">
      <c r="A548" s="39"/>
      <c r="B548" s="39"/>
      <c r="C548" s="39"/>
      <c r="D548" s="39"/>
      <c r="E548" s="39"/>
      <c r="F548" s="39"/>
      <c r="G548" s="39"/>
      <c r="H548" s="39"/>
      <c r="I548" s="39"/>
      <c r="K548" s="39"/>
      <c r="L548" s="39"/>
      <c r="M548" s="39"/>
      <c r="N548" s="39"/>
      <c r="O548" s="39"/>
      <c r="P548" s="39"/>
      <c r="Q548" s="39"/>
      <c r="R548" s="39"/>
      <c r="S548" s="39"/>
      <c r="T548" s="39"/>
      <c r="U548" s="39"/>
      <c r="V548" s="39"/>
      <c r="W548" s="39"/>
      <c r="X548" s="39"/>
      <c r="Y548" s="39"/>
      <c r="Z548" s="39"/>
    </row>
    <row r="549" spans="1:26" ht="12.75" customHeight="1" x14ac:dyDescent="0.2">
      <c r="A549" s="39"/>
      <c r="B549" s="39"/>
      <c r="C549" s="39"/>
      <c r="D549" s="39"/>
      <c r="E549" s="39"/>
      <c r="F549" s="39"/>
      <c r="G549" s="39"/>
      <c r="H549" s="39"/>
      <c r="I549" s="39"/>
      <c r="K549" s="39"/>
      <c r="L549" s="39"/>
      <c r="M549" s="39"/>
      <c r="N549" s="39"/>
      <c r="O549" s="39"/>
      <c r="P549" s="39"/>
      <c r="Q549" s="39"/>
      <c r="R549" s="39"/>
      <c r="S549" s="39"/>
      <c r="T549" s="39"/>
      <c r="U549" s="39"/>
      <c r="V549" s="39"/>
      <c r="W549" s="39"/>
      <c r="X549" s="39"/>
      <c r="Y549" s="39"/>
      <c r="Z549" s="39"/>
    </row>
    <row r="550" spans="1:26" ht="12.75" customHeight="1" x14ac:dyDescent="0.2">
      <c r="A550" s="39"/>
      <c r="B550" s="39"/>
      <c r="C550" s="39"/>
      <c r="D550" s="39"/>
      <c r="E550" s="39"/>
      <c r="F550" s="39"/>
      <c r="G550" s="39"/>
      <c r="H550" s="39"/>
      <c r="I550" s="39"/>
      <c r="K550" s="39"/>
      <c r="L550" s="39"/>
      <c r="M550" s="39"/>
      <c r="N550" s="39"/>
      <c r="O550" s="39"/>
      <c r="P550" s="39"/>
      <c r="Q550" s="39"/>
      <c r="R550" s="39"/>
      <c r="S550" s="39"/>
      <c r="T550" s="39"/>
      <c r="U550" s="39"/>
      <c r="V550" s="39"/>
      <c r="W550" s="39"/>
      <c r="X550" s="39"/>
      <c r="Y550" s="39"/>
      <c r="Z550" s="39"/>
    </row>
    <row r="551" spans="1:26" ht="12.75" customHeight="1" x14ac:dyDescent="0.2">
      <c r="A551" s="39"/>
      <c r="B551" s="39"/>
      <c r="C551" s="39"/>
      <c r="D551" s="39"/>
      <c r="E551" s="39"/>
      <c r="F551" s="39"/>
      <c r="G551" s="39"/>
      <c r="H551" s="39"/>
      <c r="I551" s="39"/>
      <c r="K551" s="39"/>
      <c r="L551" s="39"/>
      <c r="M551" s="39"/>
      <c r="N551" s="39"/>
      <c r="O551" s="39"/>
      <c r="P551" s="39"/>
      <c r="Q551" s="39"/>
      <c r="R551" s="39"/>
      <c r="S551" s="39"/>
      <c r="T551" s="39"/>
      <c r="U551" s="39"/>
      <c r="V551" s="39"/>
      <c r="W551" s="39"/>
      <c r="X551" s="39"/>
      <c r="Y551" s="39"/>
      <c r="Z551" s="39"/>
    </row>
    <row r="552" spans="1:26" ht="12.75" customHeight="1" x14ac:dyDescent="0.2">
      <c r="A552" s="39"/>
      <c r="B552" s="39"/>
      <c r="C552" s="39"/>
      <c r="D552" s="39"/>
      <c r="E552" s="39"/>
      <c r="F552" s="39"/>
      <c r="G552" s="39"/>
      <c r="H552" s="39"/>
      <c r="I552" s="39"/>
      <c r="K552" s="39"/>
      <c r="L552" s="39"/>
      <c r="M552" s="39"/>
      <c r="N552" s="39"/>
      <c r="O552" s="39"/>
      <c r="P552" s="39"/>
      <c r="Q552" s="39"/>
      <c r="R552" s="39"/>
      <c r="S552" s="39"/>
      <c r="T552" s="39"/>
      <c r="U552" s="39"/>
      <c r="V552" s="39"/>
      <c r="W552" s="39"/>
      <c r="X552" s="39"/>
      <c r="Y552" s="39"/>
      <c r="Z552" s="39"/>
    </row>
    <row r="553" spans="1:26" ht="12.75" customHeight="1" x14ac:dyDescent="0.2">
      <c r="A553" s="39"/>
      <c r="B553" s="39"/>
      <c r="C553" s="39"/>
      <c r="D553" s="39"/>
      <c r="E553" s="39"/>
      <c r="F553" s="39"/>
      <c r="G553" s="39"/>
      <c r="H553" s="39"/>
      <c r="I553" s="39"/>
      <c r="K553" s="39"/>
      <c r="L553" s="39"/>
      <c r="M553" s="39"/>
      <c r="N553" s="39"/>
      <c r="O553" s="39"/>
      <c r="P553" s="39"/>
      <c r="Q553" s="39"/>
      <c r="R553" s="39"/>
      <c r="S553" s="39"/>
      <c r="T553" s="39"/>
      <c r="U553" s="39"/>
      <c r="V553" s="39"/>
      <c r="W553" s="39"/>
      <c r="X553" s="39"/>
      <c r="Y553" s="39"/>
      <c r="Z553" s="39"/>
    </row>
    <row r="554" spans="1:26" ht="12.75" customHeight="1" x14ac:dyDescent="0.2">
      <c r="A554" s="39"/>
      <c r="B554" s="39"/>
      <c r="C554" s="39"/>
      <c r="D554" s="39"/>
      <c r="E554" s="39"/>
      <c r="F554" s="39"/>
      <c r="G554" s="39"/>
      <c r="H554" s="39"/>
      <c r="I554" s="39"/>
      <c r="K554" s="39"/>
      <c r="L554" s="39"/>
      <c r="M554" s="39"/>
      <c r="N554" s="39"/>
      <c r="O554" s="39"/>
      <c r="P554" s="39"/>
      <c r="Q554" s="39"/>
      <c r="R554" s="39"/>
      <c r="S554" s="39"/>
      <c r="T554" s="39"/>
      <c r="U554" s="39"/>
      <c r="V554" s="39"/>
      <c r="W554" s="39"/>
      <c r="X554" s="39"/>
      <c r="Y554" s="39"/>
      <c r="Z554" s="39"/>
    </row>
    <row r="555" spans="1:26" ht="12.75" customHeight="1" x14ac:dyDescent="0.2">
      <c r="A555" s="39"/>
      <c r="B555" s="39"/>
      <c r="C555" s="39"/>
      <c r="D555" s="39"/>
      <c r="E555" s="39"/>
      <c r="F555" s="39"/>
      <c r="G555" s="39"/>
      <c r="H555" s="39"/>
      <c r="I555" s="39"/>
      <c r="K555" s="39"/>
      <c r="L555" s="39"/>
      <c r="M555" s="39"/>
      <c r="N555" s="39"/>
      <c r="O555" s="39"/>
      <c r="P555" s="39"/>
      <c r="Q555" s="39"/>
      <c r="R555" s="39"/>
      <c r="S555" s="39"/>
      <c r="T555" s="39"/>
      <c r="U555" s="39"/>
      <c r="V555" s="39"/>
      <c r="W555" s="39"/>
      <c r="X555" s="39"/>
      <c r="Y555" s="39"/>
      <c r="Z555" s="39"/>
    </row>
    <row r="556" spans="1:26" ht="12.75" customHeight="1" x14ac:dyDescent="0.2">
      <c r="A556" s="39"/>
      <c r="B556" s="39"/>
      <c r="C556" s="39"/>
      <c r="D556" s="39"/>
      <c r="E556" s="39"/>
      <c r="F556" s="39"/>
      <c r="G556" s="39"/>
      <c r="H556" s="39"/>
      <c r="I556" s="39"/>
      <c r="K556" s="39"/>
      <c r="L556" s="39"/>
      <c r="M556" s="39"/>
      <c r="N556" s="39"/>
      <c r="O556" s="39"/>
      <c r="P556" s="39"/>
      <c r="Q556" s="39"/>
      <c r="R556" s="39"/>
      <c r="S556" s="39"/>
      <c r="T556" s="39"/>
      <c r="U556" s="39"/>
      <c r="V556" s="39"/>
      <c r="W556" s="39"/>
      <c r="X556" s="39"/>
      <c r="Y556" s="39"/>
      <c r="Z556" s="39"/>
    </row>
    <row r="557" spans="1:26" ht="12.75" customHeight="1" x14ac:dyDescent="0.2">
      <c r="A557" s="39"/>
      <c r="B557" s="39"/>
      <c r="C557" s="39"/>
      <c r="D557" s="39"/>
      <c r="E557" s="39"/>
      <c r="F557" s="39"/>
      <c r="G557" s="39"/>
      <c r="H557" s="39"/>
      <c r="I557" s="39"/>
      <c r="K557" s="39"/>
      <c r="L557" s="39"/>
      <c r="M557" s="39"/>
      <c r="N557" s="39"/>
      <c r="O557" s="39"/>
      <c r="P557" s="39"/>
      <c r="Q557" s="39"/>
      <c r="R557" s="39"/>
      <c r="S557" s="39"/>
      <c r="T557" s="39"/>
      <c r="U557" s="39"/>
      <c r="V557" s="39"/>
      <c r="W557" s="39"/>
      <c r="X557" s="39"/>
      <c r="Y557" s="39"/>
      <c r="Z557" s="39"/>
    </row>
    <row r="558" spans="1:26" ht="12.75" customHeight="1" x14ac:dyDescent="0.2">
      <c r="A558" s="39"/>
      <c r="B558" s="39"/>
      <c r="C558" s="39"/>
      <c r="D558" s="39"/>
      <c r="E558" s="39"/>
      <c r="F558" s="39"/>
      <c r="G558" s="39"/>
      <c r="H558" s="39"/>
      <c r="I558" s="39"/>
      <c r="K558" s="39"/>
      <c r="L558" s="39"/>
      <c r="M558" s="39"/>
      <c r="N558" s="39"/>
      <c r="O558" s="39"/>
      <c r="P558" s="39"/>
      <c r="Q558" s="39"/>
      <c r="R558" s="39"/>
      <c r="S558" s="39"/>
      <c r="T558" s="39"/>
      <c r="U558" s="39"/>
      <c r="V558" s="39"/>
      <c r="W558" s="39"/>
      <c r="X558" s="39"/>
      <c r="Y558" s="39"/>
      <c r="Z558" s="39"/>
    </row>
    <row r="559" spans="1:26" ht="12.75" customHeight="1" x14ac:dyDescent="0.2">
      <c r="A559" s="39"/>
      <c r="B559" s="39"/>
      <c r="C559" s="39"/>
      <c r="D559" s="39"/>
      <c r="E559" s="39"/>
      <c r="F559" s="39"/>
      <c r="G559" s="39"/>
      <c r="H559" s="39"/>
      <c r="I559" s="39"/>
      <c r="K559" s="39"/>
      <c r="L559" s="39"/>
      <c r="M559" s="39"/>
      <c r="N559" s="39"/>
      <c r="O559" s="39"/>
      <c r="P559" s="39"/>
      <c r="Q559" s="39"/>
      <c r="R559" s="39"/>
      <c r="S559" s="39"/>
      <c r="T559" s="39"/>
      <c r="U559" s="39"/>
      <c r="V559" s="39"/>
      <c r="W559" s="39"/>
      <c r="X559" s="39"/>
      <c r="Y559" s="39"/>
      <c r="Z559" s="39"/>
    </row>
    <row r="560" spans="1:26" ht="12.75" customHeight="1" x14ac:dyDescent="0.2">
      <c r="A560" s="39"/>
      <c r="B560" s="39"/>
      <c r="C560" s="39"/>
      <c r="D560" s="39"/>
      <c r="E560" s="39"/>
      <c r="F560" s="39"/>
      <c r="G560" s="39"/>
      <c r="H560" s="39"/>
      <c r="I560" s="39"/>
      <c r="K560" s="39"/>
      <c r="L560" s="39"/>
      <c r="M560" s="39"/>
      <c r="N560" s="39"/>
      <c r="O560" s="39"/>
      <c r="P560" s="39"/>
      <c r="Q560" s="39"/>
      <c r="R560" s="39"/>
      <c r="S560" s="39"/>
      <c r="T560" s="39"/>
      <c r="U560" s="39"/>
      <c r="V560" s="39"/>
      <c r="W560" s="39"/>
      <c r="X560" s="39"/>
      <c r="Y560" s="39"/>
      <c r="Z560" s="39"/>
    </row>
    <row r="561" spans="1:26" ht="12.75" customHeight="1" x14ac:dyDescent="0.2">
      <c r="A561" s="39"/>
      <c r="B561" s="39"/>
      <c r="C561" s="39"/>
      <c r="D561" s="39"/>
      <c r="E561" s="39"/>
      <c r="F561" s="39"/>
      <c r="G561" s="39"/>
      <c r="H561" s="39"/>
      <c r="I561" s="39"/>
      <c r="K561" s="39"/>
      <c r="L561" s="39"/>
      <c r="M561" s="39"/>
      <c r="N561" s="39"/>
      <c r="O561" s="39"/>
      <c r="P561" s="39"/>
      <c r="Q561" s="39"/>
      <c r="R561" s="39"/>
      <c r="S561" s="39"/>
      <c r="T561" s="39"/>
      <c r="U561" s="39"/>
      <c r="V561" s="39"/>
      <c r="W561" s="39"/>
      <c r="X561" s="39"/>
      <c r="Y561" s="39"/>
      <c r="Z561" s="39"/>
    </row>
    <row r="562" spans="1:26" ht="12.75" customHeight="1" x14ac:dyDescent="0.2">
      <c r="A562" s="39"/>
      <c r="B562" s="39"/>
      <c r="C562" s="39"/>
      <c r="D562" s="39"/>
      <c r="E562" s="39"/>
      <c r="F562" s="39"/>
      <c r="G562" s="39"/>
      <c r="H562" s="39"/>
      <c r="I562" s="39"/>
      <c r="K562" s="39"/>
      <c r="L562" s="39"/>
      <c r="M562" s="39"/>
      <c r="N562" s="39"/>
      <c r="O562" s="39"/>
      <c r="P562" s="39"/>
      <c r="Q562" s="39"/>
      <c r="R562" s="39"/>
      <c r="S562" s="39"/>
      <c r="T562" s="39"/>
      <c r="U562" s="39"/>
      <c r="V562" s="39"/>
      <c r="W562" s="39"/>
      <c r="X562" s="39"/>
      <c r="Y562" s="39"/>
      <c r="Z562" s="39"/>
    </row>
    <row r="563" spans="1:26" ht="12.75" customHeight="1" x14ac:dyDescent="0.2">
      <c r="A563" s="39"/>
      <c r="B563" s="39"/>
      <c r="C563" s="39"/>
      <c r="D563" s="39"/>
      <c r="E563" s="39"/>
      <c r="F563" s="39"/>
      <c r="G563" s="39"/>
      <c r="H563" s="39"/>
      <c r="I563" s="39"/>
      <c r="K563" s="39"/>
      <c r="L563" s="39"/>
      <c r="M563" s="39"/>
      <c r="N563" s="39"/>
      <c r="O563" s="39"/>
      <c r="P563" s="39"/>
      <c r="Q563" s="39"/>
      <c r="R563" s="39"/>
      <c r="S563" s="39"/>
      <c r="T563" s="39"/>
      <c r="U563" s="39"/>
      <c r="V563" s="39"/>
      <c r="W563" s="39"/>
      <c r="X563" s="39"/>
      <c r="Y563" s="39"/>
      <c r="Z563" s="39"/>
    </row>
    <row r="564" spans="1:26" ht="12.75" customHeight="1" x14ac:dyDescent="0.2">
      <c r="A564" s="39"/>
      <c r="B564" s="39"/>
      <c r="C564" s="39"/>
      <c r="D564" s="39"/>
      <c r="E564" s="39"/>
      <c r="F564" s="39"/>
      <c r="G564" s="39"/>
      <c r="H564" s="39"/>
      <c r="I564" s="39"/>
      <c r="K564" s="39"/>
      <c r="L564" s="39"/>
      <c r="M564" s="39"/>
      <c r="N564" s="39"/>
      <c r="O564" s="39"/>
      <c r="P564" s="39"/>
      <c r="Q564" s="39"/>
      <c r="R564" s="39"/>
      <c r="S564" s="39"/>
      <c r="T564" s="39"/>
      <c r="U564" s="39"/>
      <c r="V564" s="39"/>
      <c r="W564" s="39"/>
      <c r="X564" s="39"/>
      <c r="Y564" s="39"/>
      <c r="Z564" s="39"/>
    </row>
    <row r="565" spans="1:26" ht="12.75" customHeight="1" x14ac:dyDescent="0.2">
      <c r="A565" s="39"/>
      <c r="B565" s="39"/>
      <c r="C565" s="39"/>
      <c r="D565" s="39"/>
      <c r="E565" s="39"/>
      <c r="F565" s="39"/>
      <c r="G565" s="39"/>
      <c r="H565" s="39"/>
      <c r="I565" s="39"/>
      <c r="K565" s="39"/>
      <c r="L565" s="39"/>
      <c r="M565" s="39"/>
      <c r="N565" s="39"/>
      <c r="O565" s="39"/>
      <c r="P565" s="39"/>
      <c r="Q565" s="39"/>
      <c r="R565" s="39"/>
      <c r="S565" s="39"/>
      <c r="T565" s="39"/>
      <c r="U565" s="39"/>
      <c r="V565" s="39"/>
      <c r="W565" s="39"/>
      <c r="X565" s="39"/>
      <c r="Y565" s="39"/>
      <c r="Z565" s="39"/>
    </row>
    <row r="566" spans="1:26" ht="12.75" customHeight="1" x14ac:dyDescent="0.2">
      <c r="A566" s="39"/>
      <c r="B566" s="39"/>
      <c r="C566" s="39"/>
      <c r="D566" s="39"/>
      <c r="E566" s="39"/>
      <c r="F566" s="39"/>
      <c r="G566" s="39"/>
      <c r="H566" s="39"/>
      <c r="I566" s="39"/>
      <c r="K566" s="39"/>
      <c r="L566" s="39"/>
      <c r="M566" s="39"/>
      <c r="N566" s="39"/>
      <c r="O566" s="39"/>
      <c r="P566" s="39"/>
      <c r="Q566" s="39"/>
      <c r="R566" s="39"/>
      <c r="S566" s="39"/>
      <c r="T566" s="39"/>
      <c r="U566" s="39"/>
      <c r="V566" s="39"/>
      <c r="W566" s="39"/>
      <c r="X566" s="39"/>
      <c r="Y566" s="39"/>
      <c r="Z566" s="39"/>
    </row>
    <row r="567" spans="1:26" ht="12.75" customHeight="1" x14ac:dyDescent="0.2">
      <c r="A567" s="39"/>
      <c r="B567" s="39"/>
      <c r="C567" s="39"/>
      <c r="D567" s="39"/>
      <c r="E567" s="39"/>
      <c r="F567" s="39"/>
      <c r="G567" s="39"/>
      <c r="H567" s="39"/>
      <c r="I567" s="39"/>
      <c r="K567" s="39"/>
      <c r="L567" s="39"/>
      <c r="M567" s="39"/>
      <c r="N567" s="39"/>
      <c r="O567" s="39"/>
      <c r="P567" s="39"/>
      <c r="Q567" s="39"/>
      <c r="R567" s="39"/>
      <c r="S567" s="39"/>
      <c r="T567" s="39"/>
      <c r="U567" s="39"/>
      <c r="V567" s="39"/>
      <c r="W567" s="39"/>
      <c r="X567" s="39"/>
      <c r="Y567" s="39"/>
      <c r="Z567" s="39"/>
    </row>
    <row r="568" spans="1:26" ht="12.75" customHeight="1" x14ac:dyDescent="0.2">
      <c r="A568" s="39"/>
      <c r="B568" s="39"/>
      <c r="C568" s="39"/>
      <c r="D568" s="39"/>
      <c r="E568" s="39"/>
      <c r="F568" s="39"/>
      <c r="G568" s="39"/>
      <c r="H568" s="39"/>
      <c r="I568" s="39"/>
      <c r="K568" s="39"/>
      <c r="L568" s="39"/>
      <c r="M568" s="39"/>
      <c r="N568" s="39"/>
      <c r="O568" s="39"/>
      <c r="P568" s="39"/>
      <c r="Q568" s="39"/>
      <c r="R568" s="39"/>
      <c r="S568" s="39"/>
      <c r="T568" s="39"/>
      <c r="U568" s="39"/>
      <c r="V568" s="39"/>
      <c r="W568" s="39"/>
      <c r="X568" s="39"/>
      <c r="Y568" s="39"/>
      <c r="Z568" s="39"/>
    </row>
    <row r="569" spans="1:26" ht="12.75" customHeight="1" x14ac:dyDescent="0.2">
      <c r="A569" s="39"/>
      <c r="B569" s="39"/>
      <c r="C569" s="39"/>
      <c r="D569" s="39"/>
      <c r="E569" s="39"/>
      <c r="F569" s="39"/>
      <c r="G569" s="39"/>
      <c r="H569" s="39"/>
      <c r="I569" s="39"/>
      <c r="K569" s="39"/>
      <c r="L569" s="39"/>
      <c r="M569" s="39"/>
      <c r="N569" s="39"/>
      <c r="O569" s="39"/>
      <c r="P569" s="39"/>
      <c r="Q569" s="39"/>
      <c r="R569" s="39"/>
      <c r="S569" s="39"/>
      <c r="T569" s="39"/>
      <c r="U569" s="39"/>
      <c r="V569" s="39"/>
      <c r="W569" s="39"/>
      <c r="X569" s="39"/>
      <c r="Y569" s="39"/>
      <c r="Z569" s="39"/>
    </row>
    <row r="570" spans="1:26" ht="12.75" customHeight="1" x14ac:dyDescent="0.2">
      <c r="A570" s="39"/>
      <c r="B570" s="39"/>
      <c r="C570" s="39"/>
      <c r="D570" s="39"/>
      <c r="E570" s="39"/>
      <c r="F570" s="39"/>
      <c r="G570" s="39"/>
      <c r="H570" s="39"/>
      <c r="I570" s="39"/>
      <c r="K570" s="39"/>
      <c r="L570" s="39"/>
      <c r="M570" s="39"/>
      <c r="N570" s="39"/>
      <c r="O570" s="39"/>
      <c r="P570" s="39"/>
      <c r="Q570" s="39"/>
      <c r="R570" s="39"/>
      <c r="S570" s="39"/>
      <c r="T570" s="39"/>
      <c r="U570" s="39"/>
      <c r="V570" s="39"/>
      <c r="W570" s="39"/>
      <c r="X570" s="39"/>
      <c r="Y570" s="39"/>
      <c r="Z570" s="39"/>
    </row>
    <row r="571" spans="1:26" ht="12.75" customHeight="1" x14ac:dyDescent="0.2">
      <c r="A571" s="39"/>
      <c r="B571" s="39"/>
      <c r="C571" s="39"/>
      <c r="D571" s="39"/>
      <c r="E571" s="39"/>
      <c r="F571" s="39"/>
      <c r="G571" s="39"/>
      <c r="H571" s="39"/>
      <c r="I571" s="39"/>
      <c r="K571" s="39"/>
      <c r="L571" s="39"/>
      <c r="M571" s="39"/>
      <c r="N571" s="39"/>
      <c r="O571" s="39"/>
      <c r="P571" s="39"/>
      <c r="Q571" s="39"/>
      <c r="R571" s="39"/>
      <c r="S571" s="39"/>
      <c r="T571" s="39"/>
      <c r="U571" s="39"/>
      <c r="V571" s="39"/>
      <c r="W571" s="39"/>
      <c r="X571" s="39"/>
      <c r="Y571" s="39"/>
      <c r="Z571" s="39"/>
    </row>
    <row r="572" spans="1:26" ht="12.75" customHeight="1" x14ac:dyDescent="0.2">
      <c r="A572" s="39"/>
      <c r="B572" s="39"/>
      <c r="C572" s="39"/>
      <c r="D572" s="39"/>
      <c r="E572" s="39"/>
      <c r="F572" s="39"/>
      <c r="G572" s="39"/>
      <c r="H572" s="39"/>
      <c r="I572" s="39"/>
      <c r="K572" s="39"/>
      <c r="L572" s="39"/>
      <c r="M572" s="39"/>
      <c r="N572" s="39"/>
      <c r="O572" s="39"/>
      <c r="P572" s="39"/>
      <c r="Q572" s="39"/>
      <c r="R572" s="39"/>
      <c r="S572" s="39"/>
      <c r="T572" s="39"/>
      <c r="U572" s="39"/>
      <c r="V572" s="39"/>
      <c r="W572" s="39"/>
      <c r="X572" s="39"/>
      <c r="Y572" s="39"/>
      <c r="Z572" s="39"/>
    </row>
    <row r="573" spans="1:26" ht="12.75" customHeight="1" x14ac:dyDescent="0.2">
      <c r="A573" s="39"/>
      <c r="B573" s="39"/>
      <c r="C573" s="39"/>
      <c r="D573" s="39"/>
      <c r="E573" s="39"/>
      <c r="F573" s="39"/>
      <c r="G573" s="39"/>
      <c r="H573" s="39"/>
      <c r="I573" s="39"/>
      <c r="K573" s="39"/>
      <c r="L573" s="39"/>
      <c r="M573" s="39"/>
      <c r="N573" s="39"/>
      <c r="O573" s="39"/>
      <c r="P573" s="39"/>
      <c r="Q573" s="39"/>
      <c r="R573" s="39"/>
      <c r="S573" s="39"/>
      <c r="T573" s="39"/>
      <c r="U573" s="39"/>
      <c r="V573" s="39"/>
      <c r="W573" s="39"/>
      <c r="X573" s="39"/>
      <c r="Y573" s="39"/>
      <c r="Z573" s="39"/>
    </row>
    <row r="574" spans="1:26" ht="12.75" customHeight="1" x14ac:dyDescent="0.2">
      <c r="A574" s="39"/>
      <c r="B574" s="39"/>
      <c r="C574" s="39"/>
      <c r="D574" s="39"/>
      <c r="E574" s="39"/>
      <c r="F574" s="39"/>
      <c r="G574" s="39"/>
      <c r="H574" s="39"/>
      <c r="I574" s="39"/>
      <c r="K574" s="39"/>
      <c r="L574" s="39"/>
      <c r="M574" s="39"/>
      <c r="N574" s="39"/>
      <c r="O574" s="39"/>
      <c r="P574" s="39"/>
      <c r="Q574" s="39"/>
      <c r="R574" s="39"/>
      <c r="S574" s="39"/>
      <c r="T574" s="39"/>
      <c r="U574" s="39"/>
      <c r="V574" s="39"/>
      <c r="W574" s="39"/>
      <c r="X574" s="39"/>
      <c r="Y574" s="39"/>
      <c r="Z574" s="39"/>
    </row>
    <row r="575" spans="1:26" ht="12.75" customHeight="1" x14ac:dyDescent="0.2">
      <c r="A575" s="39"/>
      <c r="B575" s="39"/>
      <c r="C575" s="39"/>
      <c r="D575" s="39"/>
      <c r="E575" s="39"/>
      <c r="F575" s="39"/>
      <c r="G575" s="39"/>
      <c r="H575" s="39"/>
      <c r="I575" s="39"/>
      <c r="K575" s="39"/>
      <c r="L575" s="39"/>
      <c r="M575" s="39"/>
      <c r="N575" s="39"/>
      <c r="O575" s="39"/>
      <c r="P575" s="39"/>
      <c r="Q575" s="39"/>
      <c r="R575" s="39"/>
      <c r="S575" s="39"/>
      <c r="T575" s="39"/>
      <c r="U575" s="39"/>
      <c r="V575" s="39"/>
      <c r="W575" s="39"/>
      <c r="X575" s="39"/>
      <c r="Y575" s="39"/>
      <c r="Z575" s="39"/>
    </row>
    <row r="576" spans="1:26" ht="12.75" customHeight="1" x14ac:dyDescent="0.2">
      <c r="A576" s="39"/>
      <c r="B576" s="39"/>
      <c r="C576" s="39"/>
      <c r="D576" s="39"/>
      <c r="E576" s="39"/>
      <c r="F576" s="39"/>
      <c r="G576" s="39"/>
      <c r="H576" s="39"/>
      <c r="I576" s="39"/>
      <c r="K576" s="39"/>
      <c r="L576" s="39"/>
      <c r="M576" s="39"/>
      <c r="N576" s="39"/>
      <c r="O576" s="39"/>
      <c r="P576" s="39"/>
      <c r="Q576" s="39"/>
      <c r="R576" s="39"/>
      <c r="S576" s="39"/>
      <c r="T576" s="39"/>
      <c r="U576" s="39"/>
      <c r="V576" s="39"/>
      <c r="W576" s="39"/>
      <c r="X576" s="39"/>
      <c r="Y576" s="39"/>
      <c r="Z576" s="39"/>
    </row>
    <row r="577" spans="1:26" ht="12.75" customHeight="1" x14ac:dyDescent="0.2">
      <c r="A577" s="39"/>
      <c r="B577" s="39"/>
      <c r="C577" s="39"/>
      <c r="D577" s="39"/>
      <c r="E577" s="39"/>
      <c r="F577" s="39"/>
      <c r="G577" s="39"/>
      <c r="H577" s="39"/>
      <c r="I577" s="39"/>
      <c r="K577" s="39"/>
      <c r="L577" s="39"/>
      <c r="M577" s="39"/>
      <c r="N577" s="39"/>
      <c r="O577" s="39"/>
      <c r="P577" s="39"/>
      <c r="Q577" s="39"/>
      <c r="R577" s="39"/>
      <c r="S577" s="39"/>
      <c r="T577" s="39"/>
      <c r="U577" s="39"/>
      <c r="V577" s="39"/>
      <c r="W577" s="39"/>
      <c r="X577" s="39"/>
      <c r="Y577" s="39"/>
      <c r="Z577" s="39"/>
    </row>
    <row r="578" spans="1:26" ht="12.75" customHeight="1" x14ac:dyDescent="0.2">
      <c r="A578" s="39"/>
      <c r="B578" s="39"/>
      <c r="C578" s="39"/>
      <c r="D578" s="39"/>
      <c r="E578" s="39"/>
      <c r="F578" s="39"/>
      <c r="G578" s="39"/>
      <c r="H578" s="39"/>
      <c r="I578" s="39"/>
      <c r="K578" s="39"/>
      <c r="L578" s="39"/>
      <c r="M578" s="39"/>
      <c r="N578" s="39"/>
      <c r="O578" s="39"/>
      <c r="P578" s="39"/>
      <c r="Q578" s="39"/>
      <c r="R578" s="39"/>
      <c r="S578" s="39"/>
      <c r="T578" s="39"/>
      <c r="U578" s="39"/>
      <c r="V578" s="39"/>
      <c r="W578" s="39"/>
      <c r="X578" s="39"/>
      <c r="Y578" s="39"/>
      <c r="Z578" s="39"/>
    </row>
    <row r="579" spans="1:26" ht="12.75" customHeight="1" x14ac:dyDescent="0.2">
      <c r="A579" s="39"/>
      <c r="B579" s="39"/>
      <c r="C579" s="39"/>
      <c r="D579" s="39"/>
      <c r="E579" s="39"/>
      <c r="F579" s="39"/>
      <c r="G579" s="39"/>
      <c r="H579" s="39"/>
      <c r="I579" s="39"/>
      <c r="K579" s="39"/>
      <c r="L579" s="39"/>
      <c r="M579" s="39"/>
      <c r="N579" s="39"/>
      <c r="O579" s="39"/>
      <c r="P579" s="39"/>
      <c r="Q579" s="39"/>
      <c r="R579" s="39"/>
      <c r="S579" s="39"/>
      <c r="T579" s="39"/>
      <c r="U579" s="39"/>
      <c r="V579" s="39"/>
      <c r="W579" s="39"/>
      <c r="X579" s="39"/>
      <c r="Y579" s="39"/>
      <c r="Z579" s="39"/>
    </row>
    <row r="580" spans="1:26" ht="12.75" customHeight="1" x14ac:dyDescent="0.2">
      <c r="A580" s="39"/>
      <c r="B580" s="39"/>
      <c r="C580" s="39"/>
      <c r="D580" s="39"/>
      <c r="E580" s="39"/>
      <c r="F580" s="39"/>
      <c r="G580" s="39"/>
      <c r="H580" s="39"/>
      <c r="I580" s="39"/>
      <c r="K580" s="39"/>
      <c r="L580" s="39"/>
      <c r="M580" s="39"/>
      <c r="N580" s="39"/>
      <c r="O580" s="39"/>
      <c r="P580" s="39"/>
      <c r="Q580" s="39"/>
      <c r="R580" s="39"/>
      <c r="S580" s="39"/>
      <c r="T580" s="39"/>
      <c r="U580" s="39"/>
      <c r="V580" s="39"/>
      <c r="W580" s="39"/>
      <c r="X580" s="39"/>
      <c r="Y580" s="39"/>
      <c r="Z580" s="39"/>
    </row>
    <row r="581" spans="1:26" ht="12.75" customHeight="1" x14ac:dyDescent="0.2">
      <c r="A581" s="39"/>
      <c r="B581" s="39"/>
      <c r="C581" s="39"/>
      <c r="D581" s="39"/>
      <c r="E581" s="39"/>
      <c r="F581" s="39"/>
      <c r="G581" s="39"/>
      <c r="H581" s="39"/>
      <c r="I581" s="39"/>
      <c r="K581" s="39"/>
      <c r="L581" s="39"/>
      <c r="M581" s="39"/>
      <c r="N581" s="39"/>
      <c r="O581" s="39"/>
      <c r="P581" s="39"/>
      <c r="Q581" s="39"/>
      <c r="R581" s="39"/>
      <c r="S581" s="39"/>
      <c r="T581" s="39"/>
      <c r="U581" s="39"/>
      <c r="V581" s="39"/>
      <c r="W581" s="39"/>
      <c r="X581" s="39"/>
      <c r="Y581" s="39"/>
      <c r="Z581" s="39"/>
    </row>
    <row r="582" spans="1:26" ht="12.75" customHeight="1" x14ac:dyDescent="0.2">
      <c r="A582" s="39"/>
      <c r="B582" s="39"/>
      <c r="C582" s="39"/>
      <c r="D582" s="39"/>
      <c r="E582" s="39"/>
      <c r="F582" s="39"/>
      <c r="G582" s="39"/>
      <c r="H582" s="39"/>
      <c r="I582" s="39"/>
      <c r="K582" s="39"/>
      <c r="L582" s="39"/>
      <c r="M582" s="39"/>
      <c r="N582" s="39"/>
      <c r="O582" s="39"/>
      <c r="P582" s="39"/>
      <c r="Q582" s="39"/>
      <c r="R582" s="39"/>
      <c r="S582" s="39"/>
      <c r="T582" s="39"/>
      <c r="U582" s="39"/>
      <c r="V582" s="39"/>
      <c r="W582" s="39"/>
      <c r="X582" s="39"/>
      <c r="Y582" s="39"/>
      <c r="Z582" s="39"/>
    </row>
    <row r="583" spans="1:26" ht="12.75" customHeight="1" x14ac:dyDescent="0.2">
      <c r="A583" s="39"/>
      <c r="B583" s="39"/>
      <c r="C583" s="39"/>
      <c r="D583" s="39"/>
      <c r="E583" s="39"/>
      <c r="F583" s="39"/>
      <c r="G583" s="39"/>
      <c r="H583" s="39"/>
      <c r="I583" s="39"/>
      <c r="K583" s="39"/>
      <c r="L583" s="39"/>
      <c r="M583" s="39"/>
      <c r="N583" s="39"/>
      <c r="O583" s="39"/>
      <c r="P583" s="39"/>
      <c r="Q583" s="39"/>
      <c r="R583" s="39"/>
      <c r="S583" s="39"/>
      <c r="T583" s="39"/>
      <c r="U583" s="39"/>
      <c r="V583" s="39"/>
      <c r="W583" s="39"/>
      <c r="X583" s="39"/>
      <c r="Y583" s="39"/>
      <c r="Z583" s="39"/>
    </row>
    <row r="584" spans="1:26" ht="12.75" customHeight="1" x14ac:dyDescent="0.2">
      <c r="A584" s="39"/>
      <c r="B584" s="39"/>
      <c r="C584" s="39"/>
      <c r="D584" s="39"/>
      <c r="E584" s="39"/>
      <c r="F584" s="39"/>
      <c r="G584" s="39"/>
      <c r="H584" s="39"/>
      <c r="I584" s="39"/>
      <c r="K584" s="39"/>
      <c r="L584" s="39"/>
      <c r="M584" s="39"/>
      <c r="N584" s="39"/>
      <c r="O584" s="39"/>
      <c r="P584" s="39"/>
      <c r="Q584" s="39"/>
      <c r="R584" s="39"/>
      <c r="S584" s="39"/>
      <c r="T584" s="39"/>
      <c r="U584" s="39"/>
      <c r="V584" s="39"/>
      <c r="W584" s="39"/>
      <c r="X584" s="39"/>
      <c r="Y584" s="39"/>
      <c r="Z584" s="39"/>
    </row>
    <row r="585" spans="1:26" ht="12.75" customHeight="1" x14ac:dyDescent="0.2">
      <c r="A585" s="39"/>
      <c r="B585" s="39"/>
      <c r="C585" s="39"/>
      <c r="D585" s="39"/>
      <c r="E585" s="39"/>
      <c r="F585" s="39"/>
      <c r="G585" s="39"/>
      <c r="H585" s="39"/>
      <c r="I585" s="39"/>
      <c r="K585" s="39"/>
      <c r="L585" s="39"/>
      <c r="M585" s="39"/>
      <c r="N585" s="39"/>
      <c r="O585" s="39"/>
      <c r="P585" s="39"/>
      <c r="Q585" s="39"/>
      <c r="R585" s="39"/>
      <c r="S585" s="39"/>
      <c r="T585" s="39"/>
      <c r="U585" s="39"/>
      <c r="V585" s="39"/>
      <c r="W585" s="39"/>
      <c r="X585" s="39"/>
      <c r="Y585" s="39"/>
      <c r="Z585" s="39"/>
    </row>
    <row r="586" spans="1:26" ht="12.75" customHeight="1" x14ac:dyDescent="0.2">
      <c r="A586" s="39"/>
      <c r="B586" s="39"/>
      <c r="C586" s="39"/>
      <c r="D586" s="39"/>
      <c r="E586" s="39"/>
      <c r="F586" s="39"/>
      <c r="G586" s="39"/>
      <c r="H586" s="39"/>
      <c r="I586" s="39"/>
      <c r="K586" s="39"/>
      <c r="L586" s="39"/>
      <c r="M586" s="39"/>
      <c r="N586" s="39"/>
      <c r="O586" s="39"/>
      <c r="P586" s="39"/>
      <c r="Q586" s="39"/>
      <c r="R586" s="39"/>
      <c r="S586" s="39"/>
      <c r="T586" s="39"/>
      <c r="U586" s="39"/>
      <c r="V586" s="39"/>
      <c r="W586" s="39"/>
      <c r="X586" s="39"/>
      <c r="Y586" s="39"/>
      <c r="Z586" s="39"/>
    </row>
    <row r="587" spans="1:26" ht="12.75" customHeight="1" x14ac:dyDescent="0.2">
      <c r="A587" s="39"/>
      <c r="B587" s="39"/>
      <c r="C587" s="39"/>
      <c r="D587" s="39"/>
      <c r="E587" s="39"/>
      <c r="F587" s="39"/>
      <c r="G587" s="39"/>
      <c r="H587" s="39"/>
      <c r="I587" s="39"/>
      <c r="K587" s="39"/>
      <c r="L587" s="39"/>
      <c r="M587" s="39"/>
      <c r="N587" s="39"/>
      <c r="O587" s="39"/>
      <c r="P587" s="39"/>
      <c r="Q587" s="39"/>
      <c r="R587" s="39"/>
      <c r="S587" s="39"/>
      <c r="T587" s="39"/>
      <c r="U587" s="39"/>
      <c r="V587" s="39"/>
      <c r="W587" s="39"/>
      <c r="X587" s="39"/>
      <c r="Y587" s="39"/>
      <c r="Z587" s="39"/>
    </row>
    <row r="588" spans="1:26" ht="12.75" customHeight="1" x14ac:dyDescent="0.2">
      <c r="A588" s="39"/>
      <c r="B588" s="39"/>
      <c r="C588" s="39"/>
      <c r="D588" s="39"/>
      <c r="E588" s="39"/>
      <c r="F588" s="39"/>
      <c r="G588" s="39"/>
      <c r="H588" s="39"/>
      <c r="I588" s="39"/>
      <c r="K588" s="39"/>
      <c r="L588" s="39"/>
      <c r="M588" s="39"/>
      <c r="N588" s="39"/>
      <c r="O588" s="39"/>
      <c r="P588" s="39"/>
      <c r="Q588" s="39"/>
      <c r="R588" s="39"/>
      <c r="S588" s="39"/>
      <c r="T588" s="39"/>
      <c r="U588" s="39"/>
      <c r="V588" s="39"/>
      <c r="W588" s="39"/>
      <c r="X588" s="39"/>
      <c r="Y588" s="39"/>
      <c r="Z588" s="39"/>
    </row>
    <row r="589" spans="1:26" ht="12.75" customHeight="1" x14ac:dyDescent="0.2">
      <c r="A589" s="39"/>
      <c r="B589" s="39"/>
      <c r="C589" s="39"/>
      <c r="D589" s="39"/>
      <c r="E589" s="39"/>
      <c r="F589" s="39"/>
      <c r="G589" s="39"/>
      <c r="H589" s="39"/>
      <c r="I589" s="39"/>
      <c r="K589" s="39"/>
      <c r="L589" s="39"/>
      <c r="M589" s="39"/>
      <c r="N589" s="39"/>
      <c r="O589" s="39"/>
      <c r="P589" s="39"/>
      <c r="Q589" s="39"/>
      <c r="R589" s="39"/>
      <c r="S589" s="39"/>
      <c r="T589" s="39"/>
      <c r="U589" s="39"/>
      <c r="V589" s="39"/>
      <c r="W589" s="39"/>
      <c r="X589" s="39"/>
      <c r="Y589" s="39"/>
      <c r="Z589" s="39"/>
    </row>
    <row r="590" spans="1:26" ht="12.75" customHeight="1" x14ac:dyDescent="0.2">
      <c r="A590" s="39"/>
      <c r="B590" s="39"/>
      <c r="C590" s="39"/>
      <c r="D590" s="39"/>
      <c r="E590" s="39"/>
      <c r="F590" s="39"/>
      <c r="G590" s="39"/>
      <c r="H590" s="39"/>
      <c r="I590" s="39"/>
      <c r="K590" s="39"/>
      <c r="L590" s="39"/>
      <c r="M590" s="39"/>
      <c r="N590" s="39"/>
      <c r="O590" s="39"/>
      <c r="P590" s="39"/>
      <c r="Q590" s="39"/>
      <c r="R590" s="39"/>
      <c r="S590" s="39"/>
      <c r="T590" s="39"/>
      <c r="U590" s="39"/>
      <c r="V590" s="39"/>
      <c r="W590" s="39"/>
      <c r="X590" s="39"/>
      <c r="Y590" s="39"/>
      <c r="Z590" s="39"/>
    </row>
    <row r="591" spans="1:26" ht="12.75" customHeight="1" x14ac:dyDescent="0.2">
      <c r="A591" s="39"/>
      <c r="B591" s="39"/>
      <c r="C591" s="39"/>
      <c r="D591" s="39"/>
      <c r="E591" s="39"/>
      <c r="F591" s="39"/>
      <c r="G591" s="39"/>
      <c r="H591" s="39"/>
      <c r="I591" s="39"/>
      <c r="K591" s="39"/>
      <c r="L591" s="39"/>
      <c r="M591" s="39"/>
      <c r="N591" s="39"/>
      <c r="O591" s="39"/>
      <c r="P591" s="39"/>
      <c r="Q591" s="39"/>
      <c r="R591" s="39"/>
      <c r="S591" s="39"/>
      <c r="T591" s="39"/>
      <c r="U591" s="39"/>
      <c r="V591" s="39"/>
      <c r="W591" s="39"/>
      <c r="X591" s="39"/>
      <c r="Y591" s="39"/>
      <c r="Z591" s="39"/>
    </row>
    <row r="592" spans="1:26" ht="12.75" customHeight="1" x14ac:dyDescent="0.2">
      <c r="A592" s="39"/>
      <c r="B592" s="39"/>
      <c r="C592" s="39"/>
      <c r="D592" s="39"/>
      <c r="E592" s="39"/>
      <c r="F592" s="39"/>
      <c r="G592" s="39"/>
      <c r="H592" s="39"/>
      <c r="I592" s="39"/>
      <c r="K592" s="39"/>
      <c r="L592" s="39"/>
      <c r="M592" s="39"/>
      <c r="N592" s="39"/>
      <c r="O592" s="39"/>
      <c r="P592" s="39"/>
      <c r="Q592" s="39"/>
      <c r="R592" s="39"/>
      <c r="S592" s="39"/>
      <c r="T592" s="39"/>
      <c r="U592" s="39"/>
      <c r="V592" s="39"/>
      <c r="W592" s="39"/>
      <c r="X592" s="39"/>
      <c r="Y592" s="39"/>
      <c r="Z592" s="39"/>
    </row>
    <row r="593" spans="1:26" ht="12.75" customHeight="1" x14ac:dyDescent="0.2">
      <c r="A593" s="39"/>
      <c r="B593" s="39"/>
      <c r="C593" s="39"/>
      <c r="D593" s="39"/>
      <c r="E593" s="39"/>
      <c r="F593" s="39"/>
      <c r="G593" s="39"/>
      <c r="H593" s="39"/>
      <c r="I593" s="39"/>
      <c r="K593" s="39"/>
      <c r="L593" s="39"/>
      <c r="M593" s="39"/>
      <c r="N593" s="39"/>
      <c r="O593" s="39"/>
      <c r="P593" s="39"/>
      <c r="Q593" s="39"/>
      <c r="R593" s="39"/>
      <c r="S593" s="39"/>
      <c r="T593" s="39"/>
      <c r="U593" s="39"/>
      <c r="V593" s="39"/>
      <c r="W593" s="39"/>
      <c r="X593" s="39"/>
      <c r="Y593" s="39"/>
      <c r="Z593" s="39"/>
    </row>
    <row r="594" spans="1:26" ht="12.75" customHeight="1" x14ac:dyDescent="0.2">
      <c r="A594" s="39"/>
      <c r="B594" s="39"/>
      <c r="C594" s="39"/>
      <c r="D594" s="39"/>
      <c r="E594" s="39"/>
      <c r="F594" s="39"/>
      <c r="G594" s="39"/>
      <c r="H594" s="39"/>
      <c r="I594" s="39"/>
      <c r="K594" s="39"/>
      <c r="L594" s="39"/>
      <c r="M594" s="39"/>
      <c r="N594" s="39"/>
      <c r="O594" s="39"/>
      <c r="P594" s="39"/>
      <c r="Q594" s="39"/>
      <c r="R594" s="39"/>
      <c r="S594" s="39"/>
      <c r="T594" s="39"/>
      <c r="U594" s="39"/>
      <c r="V594" s="39"/>
      <c r="W594" s="39"/>
      <c r="X594" s="39"/>
      <c r="Y594" s="39"/>
      <c r="Z594" s="39"/>
    </row>
    <row r="595" spans="1:26" ht="12.75" customHeight="1" x14ac:dyDescent="0.2">
      <c r="A595" s="39"/>
      <c r="B595" s="39"/>
      <c r="C595" s="39"/>
      <c r="D595" s="39"/>
      <c r="E595" s="39"/>
      <c r="F595" s="39"/>
      <c r="G595" s="39"/>
      <c r="H595" s="39"/>
      <c r="I595" s="39"/>
      <c r="K595" s="39"/>
      <c r="L595" s="39"/>
      <c r="M595" s="39"/>
      <c r="N595" s="39"/>
      <c r="O595" s="39"/>
      <c r="P595" s="39"/>
      <c r="Q595" s="39"/>
      <c r="R595" s="39"/>
      <c r="S595" s="39"/>
      <c r="T595" s="39"/>
      <c r="U595" s="39"/>
      <c r="V595" s="39"/>
      <c r="W595" s="39"/>
      <c r="X595" s="39"/>
      <c r="Y595" s="39"/>
      <c r="Z595" s="39"/>
    </row>
    <row r="596" spans="1:26" ht="12.75" customHeight="1" x14ac:dyDescent="0.2">
      <c r="A596" s="39"/>
      <c r="B596" s="39"/>
      <c r="C596" s="39"/>
      <c r="D596" s="39"/>
      <c r="E596" s="39"/>
      <c r="F596" s="39"/>
      <c r="G596" s="39"/>
      <c r="H596" s="39"/>
      <c r="I596" s="39"/>
      <c r="K596" s="39"/>
      <c r="L596" s="39"/>
      <c r="M596" s="39"/>
      <c r="N596" s="39"/>
      <c r="O596" s="39"/>
      <c r="P596" s="39"/>
      <c r="Q596" s="39"/>
      <c r="R596" s="39"/>
      <c r="S596" s="39"/>
      <c r="T596" s="39"/>
      <c r="U596" s="39"/>
      <c r="V596" s="39"/>
      <c r="W596" s="39"/>
      <c r="X596" s="39"/>
      <c r="Y596" s="39"/>
      <c r="Z596" s="39"/>
    </row>
    <row r="597" spans="1:26" ht="12.75" customHeight="1" x14ac:dyDescent="0.2">
      <c r="A597" s="39"/>
      <c r="B597" s="39"/>
      <c r="C597" s="39"/>
      <c r="D597" s="39"/>
      <c r="E597" s="39"/>
      <c r="F597" s="39"/>
      <c r="G597" s="39"/>
      <c r="H597" s="39"/>
      <c r="I597" s="39"/>
      <c r="K597" s="39"/>
      <c r="L597" s="39"/>
      <c r="M597" s="39"/>
      <c r="N597" s="39"/>
      <c r="O597" s="39"/>
      <c r="P597" s="39"/>
      <c r="Q597" s="39"/>
      <c r="R597" s="39"/>
      <c r="S597" s="39"/>
      <c r="T597" s="39"/>
      <c r="U597" s="39"/>
      <c r="V597" s="39"/>
      <c r="W597" s="39"/>
      <c r="X597" s="39"/>
      <c r="Y597" s="39"/>
      <c r="Z597" s="39"/>
    </row>
    <row r="598" spans="1:26" ht="12.75" customHeight="1" x14ac:dyDescent="0.2">
      <c r="A598" s="39"/>
      <c r="B598" s="39"/>
      <c r="C598" s="39"/>
      <c r="D598" s="39"/>
      <c r="E598" s="39"/>
      <c r="F598" s="39"/>
      <c r="G598" s="39"/>
      <c r="H598" s="39"/>
      <c r="I598" s="39"/>
      <c r="K598" s="39"/>
      <c r="L598" s="39"/>
      <c r="M598" s="39"/>
      <c r="N598" s="39"/>
      <c r="O598" s="39"/>
      <c r="P598" s="39"/>
      <c r="Q598" s="39"/>
      <c r="R598" s="39"/>
      <c r="S598" s="39"/>
      <c r="T598" s="39"/>
      <c r="U598" s="39"/>
      <c r="V598" s="39"/>
      <c r="W598" s="39"/>
      <c r="X598" s="39"/>
      <c r="Y598" s="39"/>
      <c r="Z598" s="39"/>
    </row>
    <row r="599" spans="1:26" ht="12.75" customHeight="1" x14ac:dyDescent="0.2">
      <c r="A599" s="39"/>
      <c r="B599" s="39"/>
      <c r="C599" s="39"/>
      <c r="D599" s="39"/>
      <c r="E599" s="39"/>
      <c r="F599" s="39"/>
      <c r="G599" s="39"/>
      <c r="H599" s="39"/>
      <c r="I599" s="39"/>
      <c r="K599" s="39"/>
      <c r="L599" s="39"/>
      <c r="M599" s="39"/>
      <c r="N599" s="39"/>
      <c r="O599" s="39"/>
      <c r="P599" s="39"/>
      <c r="Q599" s="39"/>
      <c r="R599" s="39"/>
      <c r="S599" s="39"/>
      <c r="T599" s="39"/>
      <c r="U599" s="39"/>
      <c r="V599" s="39"/>
      <c r="W599" s="39"/>
      <c r="X599" s="39"/>
      <c r="Y599" s="39"/>
      <c r="Z599" s="39"/>
    </row>
    <row r="600" spans="1:26" ht="12.75" customHeight="1" x14ac:dyDescent="0.2">
      <c r="A600" s="39"/>
      <c r="B600" s="39"/>
      <c r="C600" s="39"/>
      <c r="D600" s="39"/>
      <c r="E600" s="39"/>
      <c r="F600" s="39"/>
      <c r="G600" s="39"/>
      <c r="H600" s="39"/>
      <c r="I600" s="39"/>
      <c r="K600" s="39"/>
      <c r="L600" s="39"/>
      <c r="M600" s="39"/>
      <c r="N600" s="39"/>
      <c r="O600" s="39"/>
      <c r="P600" s="39"/>
      <c r="Q600" s="39"/>
      <c r="R600" s="39"/>
      <c r="S600" s="39"/>
      <c r="T600" s="39"/>
      <c r="U600" s="39"/>
      <c r="V600" s="39"/>
      <c r="W600" s="39"/>
      <c r="X600" s="39"/>
      <c r="Y600" s="39"/>
      <c r="Z600" s="39"/>
    </row>
    <row r="601" spans="1:26" ht="12.75" customHeight="1" x14ac:dyDescent="0.2">
      <c r="A601" s="39"/>
      <c r="B601" s="39"/>
      <c r="C601" s="39"/>
      <c r="D601" s="39"/>
      <c r="E601" s="39"/>
      <c r="F601" s="39"/>
      <c r="G601" s="39"/>
      <c r="H601" s="39"/>
      <c r="I601" s="39"/>
      <c r="K601" s="39"/>
      <c r="L601" s="39"/>
      <c r="M601" s="39"/>
      <c r="N601" s="39"/>
      <c r="O601" s="39"/>
      <c r="P601" s="39"/>
      <c r="Q601" s="39"/>
      <c r="R601" s="39"/>
      <c r="S601" s="39"/>
      <c r="T601" s="39"/>
      <c r="U601" s="39"/>
      <c r="V601" s="39"/>
      <c r="W601" s="39"/>
      <c r="X601" s="39"/>
      <c r="Y601" s="39"/>
      <c r="Z601" s="39"/>
    </row>
    <row r="602" spans="1:26" ht="12.75" customHeight="1" x14ac:dyDescent="0.2">
      <c r="A602" s="39"/>
      <c r="B602" s="39"/>
      <c r="C602" s="39"/>
      <c r="D602" s="39"/>
      <c r="E602" s="39"/>
      <c r="F602" s="39"/>
      <c r="G602" s="39"/>
      <c r="H602" s="39"/>
      <c r="I602" s="39"/>
      <c r="K602" s="39"/>
      <c r="L602" s="39"/>
      <c r="M602" s="39"/>
      <c r="N602" s="39"/>
      <c r="O602" s="39"/>
      <c r="P602" s="39"/>
      <c r="Q602" s="39"/>
      <c r="R602" s="39"/>
      <c r="S602" s="39"/>
      <c r="T602" s="39"/>
      <c r="U602" s="39"/>
      <c r="V602" s="39"/>
      <c r="W602" s="39"/>
      <c r="X602" s="39"/>
      <c r="Y602" s="39"/>
      <c r="Z602" s="39"/>
    </row>
    <row r="603" spans="1:26" ht="12.75" customHeight="1" x14ac:dyDescent="0.2">
      <c r="A603" s="39"/>
      <c r="B603" s="39"/>
      <c r="C603" s="39"/>
      <c r="D603" s="39"/>
      <c r="E603" s="39"/>
      <c r="F603" s="39"/>
      <c r="G603" s="39"/>
      <c r="H603" s="39"/>
      <c r="I603" s="39"/>
      <c r="K603" s="39"/>
      <c r="L603" s="39"/>
      <c r="M603" s="39"/>
      <c r="N603" s="39"/>
      <c r="O603" s="39"/>
      <c r="P603" s="39"/>
      <c r="Q603" s="39"/>
      <c r="R603" s="39"/>
      <c r="S603" s="39"/>
      <c r="T603" s="39"/>
      <c r="U603" s="39"/>
      <c r="V603" s="39"/>
      <c r="W603" s="39"/>
      <c r="X603" s="39"/>
      <c r="Y603" s="39"/>
      <c r="Z603" s="39"/>
    </row>
    <row r="604" spans="1:26" ht="12.75" customHeight="1" x14ac:dyDescent="0.2">
      <c r="A604" s="39"/>
      <c r="B604" s="39"/>
      <c r="C604" s="39"/>
      <c r="D604" s="39"/>
      <c r="E604" s="39"/>
      <c r="F604" s="39"/>
      <c r="G604" s="39"/>
      <c r="H604" s="39"/>
      <c r="I604" s="39"/>
      <c r="K604" s="39"/>
      <c r="L604" s="39"/>
      <c r="M604" s="39"/>
      <c r="N604" s="39"/>
      <c r="O604" s="39"/>
      <c r="P604" s="39"/>
      <c r="Q604" s="39"/>
      <c r="R604" s="39"/>
      <c r="S604" s="39"/>
      <c r="T604" s="39"/>
      <c r="U604" s="39"/>
      <c r="V604" s="39"/>
      <c r="W604" s="39"/>
      <c r="X604" s="39"/>
      <c r="Y604" s="39"/>
      <c r="Z604" s="39"/>
    </row>
    <row r="605" spans="1:26" ht="12.75" customHeight="1" x14ac:dyDescent="0.2">
      <c r="A605" s="39"/>
      <c r="B605" s="39"/>
      <c r="C605" s="39"/>
      <c r="D605" s="39"/>
      <c r="E605" s="39"/>
      <c r="F605" s="39"/>
      <c r="G605" s="39"/>
      <c r="H605" s="39"/>
      <c r="I605" s="39"/>
      <c r="K605" s="39"/>
      <c r="L605" s="39"/>
      <c r="M605" s="39"/>
      <c r="N605" s="39"/>
      <c r="O605" s="39"/>
      <c r="P605" s="39"/>
      <c r="Q605" s="39"/>
      <c r="R605" s="39"/>
      <c r="S605" s="39"/>
      <c r="T605" s="39"/>
      <c r="U605" s="39"/>
      <c r="V605" s="39"/>
      <c r="W605" s="39"/>
      <c r="X605" s="39"/>
      <c r="Y605" s="39"/>
      <c r="Z605" s="39"/>
    </row>
    <row r="606" spans="1:26" ht="12.75" customHeight="1" x14ac:dyDescent="0.2">
      <c r="A606" s="39"/>
      <c r="B606" s="39"/>
      <c r="C606" s="39"/>
      <c r="D606" s="39"/>
      <c r="E606" s="39"/>
      <c r="F606" s="39"/>
      <c r="G606" s="39"/>
      <c r="H606" s="39"/>
      <c r="I606" s="39"/>
      <c r="K606" s="39"/>
      <c r="L606" s="39"/>
      <c r="M606" s="39"/>
      <c r="N606" s="39"/>
      <c r="O606" s="39"/>
      <c r="P606" s="39"/>
      <c r="Q606" s="39"/>
      <c r="R606" s="39"/>
      <c r="S606" s="39"/>
      <c r="T606" s="39"/>
      <c r="U606" s="39"/>
      <c r="V606" s="39"/>
      <c r="W606" s="39"/>
      <c r="X606" s="39"/>
      <c r="Y606" s="39"/>
      <c r="Z606" s="39"/>
    </row>
    <row r="607" spans="1:26" ht="12.75" customHeight="1" x14ac:dyDescent="0.2">
      <c r="A607" s="39"/>
      <c r="B607" s="39"/>
      <c r="C607" s="39"/>
      <c r="D607" s="39"/>
      <c r="E607" s="39"/>
      <c r="F607" s="39"/>
      <c r="G607" s="39"/>
      <c r="H607" s="39"/>
      <c r="I607" s="39"/>
      <c r="K607" s="39"/>
      <c r="L607" s="39"/>
      <c r="M607" s="39"/>
      <c r="N607" s="39"/>
      <c r="O607" s="39"/>
      <c r="P607" s="39"/>
      <c r="Q607" s="39"/>
      <c r="R607" s="39"/>
      <c r="S607" s="39"/>
      <c r="T607" s="39"/>
      <c r="U607" s="39"/>
      <c r="V607" s="39"/>
      <c r="W607" s="39"/>
      <c r="X607" s="39"/>
      <c r="Y607" s="39"/>
      <c r="Z607" s="39"/>
    </row>
    <row r="608" spans="1:26" ht="12.75" customHeight="1" x14ac:dyDescent="0.2">
      <c r="A608" s="39"/>
      <c r="B608" s="39"/>
      <c r="C608" s="39"/>
      <c r="D608" s="39"/>
      <c r="E608" s="39"/>
      <c r="F608" s="39"/>
      <c r="G608" s="39"/>
      <c r="H608" s="39"/>
      <c r="I608" s="39"/>
      <c r="K608" s="39"/>
      <c r="L608" s="39"/>
      <c r="M608" s="39"/>
      <c r="N608" s="39"/>
      <c r="O608" s="39"/>
      <c r="P608" s="39"/>
      <c r="Q608" s="39"/>
      <c r="R608" s="39"/>
      <c r="S608" s="39"/>
      <c r="T608" s="39"/>
      <c r="U608" s="39"/>
      <c r="V608" s="39"/>
      <c r="W608" s="39"/>
      <c r="X608" s="39"/>
      <c r="Y608" s="39"/>
      <c r="Z608" s="39"/>
    </row>
    <row r="609" spans="1:26" ht="12.75" customHeight="1" x14ac:dyDescent="0.2">
      <c r="A609" s="39"/>
      <c r="B609" s="39"/>
      <c r="C609" s="39"/>
      <c r="D609" s="39"/>
      <c r="E609" s="39"/>
      <c r="F609" s="39"/>
      <c r="G609" s="39"/>
      <c r="H609" s="39"/>
      <c r="I609" s="39"/>
      <c r="K609" s="39"/>
      <c r="L609" s="39"/>
      <c r="M609" s="39"/>
      <c r="N609" s="39"/>
      <c r="O609" s="39"/>
      <c r="P609" s="39"/>
      <c r="Q609" s="39"/>
      <c r="R609" s="39"/>
      <c r="S609" s="39"/>
      <c r="T609" s="39"/>
      <c r="U609" s="39"/>
      <c r="V609" s="39"/>
      <c r="W609" s="39"/>
      <c r="X609" s="39"/>
      <c r="Y609" s="39"/>
      <c r="Z609" s="39"/>
    </row>
    <row r="610" spans="1:26" ht="12.75" customHeight="1" x14ac:dyDescent="0.2">
      <c r="A610" s="39"/>
      <c r="B610" s="39"/>
      <c r="C610" s="39"/>
      <c r="D610" s="39"/>
      <c r="E610" s="39"/>
      <c r="F610" s="39"/>
      <c r="G610" s="39"/>
      <c r="H610" s="39"/>
      <c r="I610" s="39"/>
      <c r="K610" s="39"/>
      <c r="L610" s="39"/>
      <c r="M610" s="39"/>
      <c r="N610" s="39"/>
      <c r="O610" s="39"/>
      <c r="P610" s="39"/>
      <c r="Q610" s="39"/>
      <c r="R610" s="39"/>
      <c r="S610" s="39"/>
      <c r="T610" s="39"/>
      <c r="U610" s="39"/>
      <c r="V610" s="39"/>
      <c r="W610" s="39"/>
      <c r="X610" s="39"/>
      <c r="Y610" s="39"/>
      <c r="Z610" s="39"/>
    </row>
    <row r="611" spans="1:26" ht="12.75" customHeight="1" x14ac:dyDescent="0.2">
      <c r="A611" s="39"/>
      <c r="B611" s="39"/>
      <c r="C611" s="39"/>
      <c r="D611" s="39"/>
      <c r="E611" s="39"/>
      <c r="F611" s="39"/>
      <c r="G611" s="39"/>
      <c r="H611" s="39"/>
      <c r="I611" s="39"/>
      <c r="K611" s="39"/>
      <c r="L611" s="39"/>
      <c r="M611" s="39"/>
      <c r="N611" s="39"/>
      <c r="O611" s="39"/>
      <c r="P611" s="39"/>
      <c r="Q611" s="39"/>
      <c r="R611" s="39"/>
      <c r="S611" s="39"/>
      <c r="T611" s="39"/>
      <c r="U611" s="39"/>
      <c r="V611" s="39"/>
      <c r="W611" s="39"/>
      <c r="X611" s="39"/>
      <c r="Y611" s="39"/>
      <c r="Z611" s="39"/>
    </row>
    <row r="612" spans="1:26" ht="12.75" customHeight="1" x14ac:dyDescent="0.2">
      <c r="A612" s="39"/>
      <c r="B612" s="39"/>
      <c r="C612" s="39"/>
      <c r="D612" s="39"/>
      <c r="E612" s="39"/>
      <c r="F612" s="39"/>
      <c r="G612" s="39"/>
      <c r="H612" s="39"/>
      <c r="I612" s="39"/>
      <c r="K612" s="39"/>
      <c r="L612" s="39"/>
      <c r="M612" s="39"/>
      <c r="N612" s="39"/>
      <c r="O612" s="39"/>
      <c r="P612" s="39"/>
      <c r="Q612" s="39"/>
      <c r="R612" s="39"/>
      <c r="S612" s="39"/>
      <c r="T612" s="39"/>
      <c r="U612" s="39"/>
      <c r="V612" s="39"/>
      <c r="W612" s="39"/>
      <c r="X612" s="39"/>
      <c r="Y612" s="39"/>
      <c r="Z612" s="39"/>
    </row>
    <row r="613" spans="1:26" ht="12.75" customHeight="1" x14ac:dyDescent="0.2">
      <c r="A613" s="39"/>
      <c r="B613" s="39"/>
      <c r="C613" s="39"/>
      <c r="D613" s="39"/>
      <c r="E613" s="39"/>
      <c r="F613" s="39"/>
      <c r="G613" s="39"/>
      <c r="H613" s="39"/>
      <c r="I613" s="39"/>
      <c r="K613" s="39"/>
      <c r="L613" s="39"/>
      <c r="M613" s="39"/>
      <c r="N613" s="39"/>
      <c r="O613" s="39"/>
      <c r="P613" s="39"/>
      <c r="Q613" s="39"/>
      <c r="R613" s="39"/>
      <c r="S613" s="39"/>
      <c r="T613" s="39"/>
      <c r="U613" s="39"/>
      <c r="V613" s="39"/>
      <c r="W613" s="39"/>
      <c r="X613" s="39"/>
      <c r="Y613" s="39"/>
      <c r="Z613" s="39"/>
    </row>
    <row r="614" spans="1:26" ht="12.75" customHeight="1" x14ac:dyDescent="0.2">
      <c r="A614" s="39"/>
      <c r="B614" s="39"/>
      <c r="C614" s="39"/>
      <c r="D614" s="39"/>
      <c r="E614" s="39"/>
      <c r="F614" s="39"/>
      <c r="G614" s="39"/>
      <c r="H614" s="39"/>
      <c r="I614" s="39"/>
      <c r="K614" s="39"/>
      <c r="L614" s="39"/>
      <c r="M614" s="39"/>
      <c r="N614" s="39"/>
      <c r="O614" s="39"/>
      <c r="P614" s="39"/>
      <c r="Q614" s="39"/>
      <c r="R614" s="39"/>
      <c r="S614" s="39"/>
      <c r="T614" s="39"/>
      <c r="U614" s="39"/>
      <c r="V614" s="39"/>
      <c r="W614" s="39"/>
      <c r="X614" s="39"/>
      <c r="Y614" s="39"/>
      <c r="Z614" s="39"/>
    </row>
    <row r="615" spans="1:26" ht="12.75" customHeight="1" x14ac:dyDescent="0.2">
      <c r="A615" s="39"/>
      <c r="B615" s="39"/>
      <c r="C615" s="39"/>
      <c r="D615" s="39"/>
      <c r="E615" s="39"/>
      <c r="F615" s="39"/>
      <c r="G615" s="39"/>
      <c r="H615" s="39"/>
      <c r="I615" s="39"/>
      <c r="K615" s="39"/>
      <c r="L615" s="39"/>
      <c r="M615" s="39"/>
      <c r="N615" s="39"/>
      <c r="O615" s="39"/>
      <c r="P615" s="39"/>
      <c r="Q615" s="39"/>
      <c r="R615" s="39"/>
      <c r="S615" s="39"/>
      <c r="T615" s="39"/>
      <c r="U615" s="39"/>
      <c r="V615" s="39"/>
      <c r="W615" s="39"/>
      <c r="X615" s="39"/>
      <c r="Y615" s="39"/>
      <c r="Z615" s="39"/>
    </row>
    <row r="616" spans="1:26" ht="12.75" customHeight="1" x14ac:dyDescent="0.2">
      <c r="A616" s="39"/>
      <c r="B616" s="39"/>
      <c r="C616" s="39"/>
      <c r="D616" s="39"/>
      <c r="E616" s="39"/>
      <c r="F616" s="39"/>
      <c r="G616" s="39"/>
      <c r="H616" s="39"/>
      <c r="I616" s="39"/>
      <c r="K616" s="39"/>
      <c r="L616" s="39"/>
      <c r="M616" s="39"/>
      <c r="N616" s="39"/>
      <c r="O616" s="39"/>
      <c r="P616" s="39"/>
      <c r="Q616" s="39"/>
      <c r="R616" s="39"/>
      <c r="S616" s="39"/>
      <c r="T616" s="39"/>
      <c r="U616" s="39"/>
      <c r="V616" s="39"/>
      <c r="W616" s="39"/>
      <c r="X616" s="39"/>
      <c r="Y616" s="39"/>
      <c r="Z616" s="39"/>
    </row>
    <row r="617" spans="1:26" ht="12.75" customHeight="1" x14ac:dyDescent="0.2">
      <c r="A617" s="39"/>
      <c r="B617" s="39"/>
      <c r="C617" s="39"/>
      <c r="D617" s="39"/>
      <c r="E617" s="39"/>
      <c r="F617" s="39"/>
      <c r="G617" s="39"/>
      <c r="H617" s="39"/>
      <c r="I617" s="39"/>
      <c r="K617" s="39"/>
      <c r="L617" s="39"/>
      <c r="M617" s="39"/>
      <c r="N617" s="39"/>
      <c r="O617" s="39"/>
      <c r="P617" s="39"/>
      <c r="Q617" s="39"/>
      <c r="R617" s="39"/>
      <c r="S617" s="39"/>
      <c r="T617" s="39"/>
      <c r="U617" s="39"/>
      <c r="V617" s="39"/>
      <c r="W617" s="39"/>
      <c r="X617" s="39"/>
      <c r="Y617" s="39"/>
      <c r="Z617" s="39"/>
    </row>
    <row r="618" spans="1:26" ht="12.75" customHeight="1" x14ac:dyDescent="0.2">
      <c r="A618" s="39"/>
      <c r="B618" s="39"/>
      <c r="C618" s="39"/>
      <c r="D618" s="39"/>
      <c r="E618" s="39"/>
      <c r="F618" s="39"/>
      <c r="G618" s="39"/>
      <c r="H618" s="39"/>
      <c r="I618" s="39"/>
      <c r="K618" s="39"/>
      <c r="L618" s="39"/>
      <c r="M618" s="39"/>
      <c r="N618" s="39"/>
      <c r="O618" s="39"/>
      <c r="P618" s="39"/>
      <c r="Q618" s="39"/>
      <c r="R618" s="39"/>
      <c r="S618" s="39"/>
      <c r="T618" s="39"/>
      <c r="U618" s="39"/>
      <c r="V618" s="39"/>
      <c r="W618" s="39"/>
      <c r="X618" s="39"/>
      <c r="Y618" s="39"/>
      <c r="Z618" s="39"/>
    </row>
    <row r="619" spans="1:26" ht="12.75" customHeight="1" x14ac:dyDescent="0.2">
      <c r="A619" s="39"/>
      <c r="B619" s="39"/>
      <c r="C619" s="39"/>
      <c r="D619" s="39"/>
      <c r="E619" s="39"/>
      <c r="F619" s="39"/>
      <c r="G619" s="39"/>
      <c r="H619" s="39"/>
      <c r="I619" s="39"/>
      <c r="K619" s="39"/>
      <c r="L619" s="39"/>
      <c r="M619" s="39"/>
      <c r="N619" s="39"/>
      <c r="O619" s="39"/>
      <c r="P619" s="39"/>
      <c r="Q619" s="39"/>
      <c r="R619" s="39"/>
      <c r="S619" s="39"/>
      <c r="T619" s="39"/>
      <c r="U619" s="39"/>
      <c r="V619" s="39"/>
      <c r="W619" s="39"/>
      <c r="X619" s="39"/>
      <c r="Y619" s="39"/>
      <c r="Z619" s="39"/>
    </row>
    <row r="620" spans="1:26" ht="12.75" customHeight="1" x14ac:dyDescent="0.2">
      <c r="A620" s="39"/>
      <c r="B620" s="39"/>
      <c r="C620" s="39"/>
      <c r="D620" s="39"/>
      <c r="E620" s="39"/>
      <c r="F620" s="39"/>
      <c r="G620" s="39"/>
      <c r="H620" s="39"/>
      <c r="I620" s="39"/>
      <c r="K620" s="39"/>
      <c r="L620" s="39"/>
      <c r="M620" s="39"/>
      <c r="N620" s="39"/>
      <c r="O620" s="39"/>
      <c r="P620" s="39"/>
      <c r="Q620" s="39"/>
      <c r="R620" s="39"/>
      <c r="S620" s="39"/>
      <c r="T620" s="39"/>
      <c r="U620" s="39"/>
      <c r="V620" s="39"/>
      <c r="W620" s="39"/>
      <c r="X620" s="39"/>
      <c r="Y620" s="39"/>
      <c r="Z620" s="39"/>
    </row>
    <row r="621" spans="1:26" ht="12.75" customHeight="1" x14ac:dyDescent="0.2">
      <c r="A621" s="39"/>
      <c r="B621" s="39"/>
      <c r="C621" s="39"/>
      <c r="D621" s="39"/>
      <c r="E621" s="39"/>
      <c r="F621" s="39"/>
      <c r="G621" s="39"/>
      <c r="H621" s="39"/>
      <c r="I621" s="39"/>
      <c r="K621" s="39"/>
      <c r="L621" s="39"/>
      <c r="M621" s="39"/>
      <c r="N621" s="39"/>
      <c r="O621" s="39"/>
      <c r="P621" s="39"/>
      <c r="Q621" s="39"/>
      <c r="R621" s="39"/>
      <c r="S621" s="39"/>
      <c r="T621" s="39"/>
      <c r="U621" s="39"/>
      <c r="V621" s="39"/>
      <c r="W621" s="39"/>
      <c r="X621" s="39"/>
      <c r="Y621" s="39"/>
      <c r="Z621" s="39"/>
    </row>
    <row r="622" spans="1:26" ht="12.75" customHeight="1" x14ac:dyDescent="0.2">
      <c r="A622" s="39"/>
      <c r="B622" s="39"/>
      <c r="C622" s="39"/>
      <c r="D622" s="39"/>
      <c r="E622" s="39"/>
      <c r="F622" s="39"/>
      <c r="G622" s="39"/>
      <c r="H622" s="39"/>
      <c r="I622" s="39"/>
      <c r="K622" s="39"/>
      <c r="L622" s="39"/>
      <c r="M622" s="39"/>
      <c r="N622" s="39"/>
      <c r="O622" s="39"/>
      <c r="P622" s="39"/>
      <c r="Q622" s="39"/>
      <c r="R622" s="39"/>
      <c r="S622" s="39"/>
      <c r="T622" s="39"/>
      <c r="U622" s="39"/>
      <c r="V622" s="39"/>
      <c r="W622" s="39"/>
      <c r="X622" s="39"/>
      <c r="Y622" s="39"/>
      <c r="Z622" s="39"/>
    </row>
    <row r="623" spans="1:26" ht="12.75" customHeight="1" x14ac:dyDescent="0.2">
      <c r="A623" s="39"/>
      <c r="B623" s="39"/>
      <c r="C623" s="39"/>
      <c r="D623" s="39"/>
      <c r="E623" s="39"/>
      <c r="F623" s="39"/>
      <c r="G623" s="39"/>
      <c r="H623" s="39"/>
      <c r="I623" s="39"/>
      <c r="K623" s="39"/>
      <c r="L623" s="39"/>
      <c r="M623" s="39"/>
      <c r="N623" s="39"/>
      <c r="O623" s="39"/>
      <c r="P623" s="39"/>
      <c r="Q623" s="39"/>
      <c r="R623" s="39"/>
      <c r="S623" s="39"/>
      <c r="T623" s="39"/>
      <c r="U623" s="39"/>
      <c r="V623" s="39"/>
      <c r="W623" s="39"/>
      <c r="X623" s="39"/>
      <c r="Y623" s="39"/>
      <c r="Z623" s="39"/>
    </row>
    <row r="624" spans="1:26" ht="12.75" customHeight="1" x14ac:dyDescent="0.2">
      <c r="A624" s="39"/>
      <c r="B624" s="39"/>
      <c r="C624" s="39"/>
      <c r="D624" s="39"/>
      <c r="E624" s="39"/>
      <c r="F624" s="39"/>
      <c r="G624" s="39"/>
      <c r="H624" s="39"/>
      <c r="I624" s="39"/>
      <c r="K624" s="39"/>
      <c r="L624" s="39"/>
      <c r="M624" s="39"/>
      <c r="N624" s="39"/>
      <c r="O624" s="39"/>
      <c r="P624" s="39"/>
      <c r="Q624" s="39"/>
      <c r="R624" s="39"/>
      <c r="S624" s="39"/>
      <c r="T624" s="39"/>
      <c r="U624" s="39"/>
      <c r="V624" s="39"/>
      <c r="W624" s="39"/>
      <c r="X624" s="39"/>
      <c r="Y624" s="39"/>
      <c r="Z624" s="39"/>
    </row>
    <row r="625" spans="1:26" ht="12.75" customHeight="1" x14ac:dyDescent="0.2">
      <c r="A625" s="39"/>
      <c r="B625" s="39"/>
      <c r="C625" s="39"/>
      <c r="D625" s="39"/>
      <c r="E625" s="39"/>
      <c r="F625" s="39"/>
      <c r="G625" s="39"/>
      <c r="H625" s="39"/>
      <c r="I625" s="39"/>
      <c r="K625" s="39"/>
      <c r="L625" s="39"/>
      <c r="M625" s="39"/>
      <c r="N625" s="39"/>
      <c r="O625" s="39"/>
      <c r="P625" s="39"/>
      <c r="Q625" s="39"/>
      <c r="R625" s="39"/>
      <c r="S625" s="39"/>
      <c r="T625" s="39"/>
      <c r="U625" s="39"/>
      <c r="V625" s="39"/>
      <c r="W625" s="39"/>
      <c r="X625" s="39"/>
      <c r="Y625" s="39"/>
      <c r="Z625" s="39"/>
    </row>
    <row r="626" spans="1:26" ht="12.75" customHeight="1" x14ac:dyDescent="0.2">
      <c r="A626" s="39"/>
      <c r="B626" s="39"/>
      <c r="C626" s="39"/>
      <c r="D626" s="39"/>
      <c r="E626" s="39"/>
      <c r="F626" s="39"/>
      <c r="G626" s="39"/>
      <c r="H626" s="39"/>
      <c r="I626" s="39"/>
      <c r="K626" s="39"/>
      <c r="L626" s="39"/>
      <c r="M626" s="39"/>
      <c r="N626" s="39"/>
      <c r="O626" s="39"/>
      <c r="P626" s="39"/>
      <c r="Q626" s="39"/>
      <c r="R626" s="39"/>
      <c r="S626" s="39"/>
      <c r="T626" s="39"/>
      <c r="U626" s="39"/>
      <c r="V626" s="39"/>
      <c r="W626" s="39"/>
      <c r="X626" s="39"/>
      <c r="Y626" s="39"/>
      <c r="Z626" s="39"/>
    </row>
    <row r="627" spans="1:26" ht="12.75" customHeight="1" x14ac:dyDescent="0.2">
      <c r="A627" s="39"/>
      <c r="B627" s="39"/>
      <c r="C627" s="39"/>
      <c r="D627" s="39"/>
      <c r="E627" s="39"/>
      <c r="F627" s="39"/>
      <c r="G627" s="39"/>
      <c r="H627" s="39"/>
      <c r="I627" s="39"/>
      <c r="K627" s="39"/>
      <c r="L627" s="39"/>
      <c r="M627" s="39"/>
      <c r="N627" s="39"/>
      <c r="O627" s="39"/>
      <c r="P627" s="39"/>
      <c r="Q627" s="39"/>
      <c r="R627" s="39"/>
      <c r="S627" s="39"/>
      <c r="T627" s="39"/>
      <c r="U627" s="39"/>
      <c r="V627" s="39"/>
      <c r="W627" s="39"/>
      <c r="X627" s="39"/>
      <c r="Y627" s="39"/>
      <c r="Z627" s="39"/>
    </row>
    <row r="628" spans="1:26" ht="12.75" customHeight="1" x14ac:dyDescent="0.2">
      <c r="A628" s="39"/>
      <c r="B628" s="39"/>
      <c r="C628" s="39"/>
      <c r="D628" s="39"/>
      <c r="E628" s="39"/>
      <c r="F628" s="39"/>
      <c r="G628" s="39"/>
      <c r="H628" s="39"/>
      <c r="I628" s="39"/>
      <c r="K628" s="39"/>
      <c r="L628" s="39"/>
      <c r="M628" s="39"/>
      <c r="N628" s="39"/>
      <c r="O628" s="39"/>
      <c r="P628" s="39"/>
      <c r="Q628" s="39"/>
      <c r="R628" s="39"/>
      <c r="S628" s="39"/>
      <c r="T628" s="39"/>
      <c r="U628" s="39"/>
      <c r="V628" s="39"/>
      <c r="W628" s="39"/>
      <c r="X628" s="39"/>
      <c r="Y628" s="39"/>
      <c r="Z628" s="39"/>
    </row>
    <row r="629" spans="1:26" ht="12.75" customHeight="1" x14ac:dyDescent="0.2">
      <c r="A629" s="39"/>
      <c r="B629" s="39"/>
      <c r="C629" s="39"/>
      <c r="D629" s="39"/>
      <c r="E629" s="39"/>
      <c r="F629" s="39"/>
      <c r="G629" s="39"/>
      <c r="H629" s="39"/>
      <c r="I629" s="39"/>
      <c r="K629" s="39"/>
      <c r="L629" s="39"/>
      <c r="M629" s="39"/>
      <c r="N629" s="39"/>
      <c r="O629" s="39"/>
      <c r="P629" s="39"/>
      <c r="Q629" s="39"/>
      <c r="R629" s="39"/>
      <c r="S629" s="39"/>
      <c r="T629" s="39"/>
      <c r="U629" s="39"/>
      <c r="V629" s="39"/>
      <c r="W629" s="39"/>
      <c r="X629" s="39"/>
      <c r="Y629" s="39"/>
      <c r="Z629" s="39"/>
    </row>
    <row r="630" spans="1:26" ht="12.75" customHeight="1" x14ac:dyDescent="0.2">
      <c r="A630" s="39"/>
      <c r="B630" s="39"/>
      <c r="C630" s="39"/>
      <c r="D630" s="39"/>
      <c r="E630" s="39"/>
      <c r="F630" s="39"/>
      <c r="G630" s="39"/>
      <c r="H630" s="39"/>
      <c r="I630" s="39"/>
      <c r="K630" s="39"/>
      <c r="L630" s="39"/>
      <c r="M630" s="39"/>
      <c r="N630" s="39"/>
      <c r="O630" s="39"/>
      <c r="P630" s="39"/>
      <c r="Q630" s="39"/>
      <c r="R630" s="39"/>
      <c r="S630" s="39"/>
      <c r="T630" s="39"/>
      <c r="U630" s="39"/>
      <c r="V630" s="39"/>
      <c r="W630" s="39"/>
      <c r="X630" s="39"/>
      <c r="Y630" s="39"/>
      <c r="Z630" s="39"/>
    </row>
    <row r="631" spans="1:26" ht="12.75" customHeight="1" x14ac:dyDescent="0.2">
      <c r="A631" s="39"/>
      <c r="B631" s="39"/>
      <c r="C631" s="39"/>
      <c r="D631" s="39"/>
      <c r="E631" s="39"/>
      <c r="F631" s="39"/>
      <c r="G631" s="39"/>
      <c r="H631" s="39"/>
      <c r="I631" s="39"/>
      <c r="K631" s="39"/>
      <c r="L631" s="39"/>
      <c r="M631" s="39"/>
      <c r="N631" s="39"/>
      <c r="O631" s="39"/>
      <c r="P631" s="39"/>
      <c r="Q631" s="39"/>
      <c r="R631" s="39"/>
      <c r="S631" s="39"/>
      <c r="T631" s="39"/>
      <c r="U631" s="39"/>
      <c r="V631" s="39"/>
      <c r="W631" s="39"/>
      <c r="X631" s="39"/>
      <c r="Y631" s="39"/>
      <c r="Z631" s="39"/>
    </row>
    <row r="632" spans="1:26" ht="12.75" customHeight="1" x14ac:dyDescent="0.2">
      <c r="A632" s="39"/>
      <c r="B632" s="39"/>
      <c r="C632" s="39"/>
      <c r="D632" s="39"/>
      <c r="E632" s="39"/>
      <c r="F632" s="39"/>
      <c r="G632" s="39"/>
      <c r="H632" s="39"/>
      <c r="I632" s="39"/>
      <c r="K632" s="39"/>
      <c r="L632" s="39"/>
      <c r="M632" s="39"/>
      <c r="N632" s="39"/>
      <c r="O632" s="39"/>
      <c r="P632" s="39"/>
      <c r="Q632" s="39"/>
      <c r="R632" s="39"/>
      <c r="S632" s="39"/>
      <c r="T632" s="39"/>
      <c r="U632" s="39"/>
      <c r="V632" s="39"/>
      <c r="W632" s="39"/>
      <c r="X632" s="39"/>
      <c r="Y632" s="39"/>
      <c r="Z632" s="39"/>
    </row>
    <row r="633" spans="1:26" ht="12.75" customHeight="1" x14ac:dyDescent="0.2">
      <c r="A633" s="39"/>
      <c r="B633" s="39"/>
      <c r="C633" s="39"/>
      <c r="D633" s="39"/>
      <c r="E633" s="39"/>
      <c r="F633" s="39"/>
      <c r="G633" s="39"/>
      <c r="H633" s="39"/>
      <c r="I633" s="39"/>
      <c r="K633" s="39"/>
      <c r="L633" s="39"/>
      <c r="M633" s="39"/>
      <c r="N633" s="39"/>
      <c r="O633" s="39"/>
      <c r="P633" s="39"/>
      <c r="Q633" s="39"/>
      <c r="R633" s="39"/>
      <c r="S633" s="39"/>
      <c r="T633" s="39"/>
      <c r="U633" s="39"/>
      <c r="V633" s="39"/>
      <c r="W633" s="39"/>
      <c r="X633" s="39"/>
      <c r="Y633" s="39"/>
      <c r="Z633" s="39"/>
    </row>
    <row r="634" spans="1:26" ht="12.75" customHeight="1" x14ac:dyDescent="0.2">
      <c r="A634" s="39"/>
      <c r="B634" s="39"/>
      <c r="C634" s="39"/>
      <c r="D634" s="39"/>
      <c r="E634" s="39"/>
      <c r="F634" s="39"/>
      <c r="G634" s="39"/>
      <c r="H634" s="39"/>
      <c r="I634" s="39"/>
      <c r="K634" s="39"/>
      <c r="L634" s="39"/>
      <c r="M634" s="39"/>
      <c r="N634" s="39"/>
      <c r="O634" s="39"/>
      <c r="P634" s="39"/>
      <c r="Q634" s="39"/>
      <c r="R634" s="39"/>
      <c r="S634" s="39"/>
      <c r="T634" s="39"/>
      <c r="U634" s="39"/>
      <c r="V634" s="39"/>
      <c r="W634" s="39"/>
      <c r="X634" s="39"/>
      <c r="Y634" s="39"/>
      <c r="Z634" s="39"/>
    </row>
    <row r="635" spans="1:26" ht="12.75" customHeight="1" x14ac:dyDescent="0.2">
      <c r="A635" s="39"/>
      <c r="B635" s="39"/>
      <c r="C635" s="39"/>
      <c r="D635" s="39"/>
      <c r="E635" s="39"/>
      <c r="F635" s="39"/>
      <c r="G635" s="39"/>
      <c r="H635" s="39"/>
      <c r="I635" s="39"/>
      <c r="K635" s="39"/>
      <c r="L635" s="39"/>
      <c r="M635" s="39"/>
      <c r="N635" s="39"/>
      <c r="O635" s="39"/>
      <c r="P635" s="39"/>
      <c r="Q635" s="39"/>
      <c r="R635" s="39"/>
      <c r="S635" s="39"/>
      <c r="T635" s="39"/>
      <c r="U635" s="39"/>
      <c r="V635" s="39"/>
      <c r="W635" s="39"/>
      <c r="X635" s="39"/>
      <c r="Y635" s="39"/>
      <c r="Z635" s="39"/>
    </row>
    <row r="636" spans="1:26" ht="12.75" customHeight="1" x14ac:dyDescent="0.2">
      <c r="A636" s="39"/>
      <c r="B636" s="39"/>
      <c r="C636" s="39"/>
      <c r="D636" s="39"/>
      <c r="E636" s="39"/>
      <c r="F636" s="39"/>
      <c r="G636" s="39"/>
      <c r="H636" s="39"/>
      <c r="I636" s="39"/>
      <c r="K636" s="39"/>
      <c r="L636" s="39"/>
      <c r="M636" s="39"/>
      <c r="N636" s="39"/>
      <c r="O636" s="39"/>
      <c r="P636" s="39"/>
      <c r="Q636" s="39"/>
      <c r="R636" s="39"/>
      <c r="S636" s="39"/>
      <c r="T636" s="39"/>
      <c r="U636" s="39"/>
      <c r="V636" s="39"/>
      <c r="W636" s="39"/>
      <c r="X636" s="39"/>
      <c r="Y636" s="39"/>
      <c r="Z636" s="39"/>
    </row>
    <row r="637" spans="1:26" ht="12.75" customHeight="1" x14ac:dyDescent="0.2">
      <c r="A637" s="39"/>
      <c r="B637" s="39"/>
      <c r="C637" s="39"/>
      <c r="D637" s="39"/>
      <c r="E637" s="39"/>
      <c r="F637" s="39"/>
      <c r="G637" s="39"/>
      <c r="H637" s="39"/>
      <c r="I637" s="39"/>
      <c r="K637" s="39"/>
      <c r="L637" s="39"/>
      <c r="M637" s="39"/>
      <c r="N637" s="39"/>
      <c r="O637" s="39"/>
      <c r="P637" s="39"/>
      <c r="Q637" s="39"/>
      <c r="R637" s="39"/>
      <c r="S637" s="39"/>
      <c r="T637" s="39"/>
      <c r="U637" s="39"/>
      <c r="V637" s="39"/>
      <c r="W637" s="39"/>
      <c r="X637" s="39"/>
      <c r="Y637" s="39"/>
      <c r="Z637" s="39"/>
    </row>
    <row r="638" spans="1:26" ht="12.75" customHeight="1" x14ac:dyDescent="0.2">
      <c r="A638" s="39"/>
      <c r="B638" s="39"/>
      <c r="C638" s="39"/>
      <c r="D638" s="39"/>
      <c r="E638" s="39"/>
      <c r="F638" s="39"/>
      <c r="G638" s="39"/>
      <c r="H638" s="39"/>
      <c r="I638" s="39"/>
      <c r="K638" s="39"/>
      <c r="L638" s="39"/>
      <c r="M638" s="39"/>
      <c r="N638" s="39"/>
      <c r="O638" s="39"/>
      <c r="P638" s="39"/>
      <c r="Q638" s="39"/>
      <c r="R638" s="39"/>
      <c r="S638" s="39"/>
      <c r="T638" s="39"/>
      <c r="U638" s="39"/>
      <c r="V638" s="39"/>
      <c r="W638" s="39"/>
      <c r="X638" s="39"/>
      <c r="Y638" s="39"/>
      <c r="Z638" s="39"/>
    </row>
    <row r="639" spans="1:26" ht="12.75" customHeight="1" x14ac:dyDescent="0.2">
      <c r="A639" s="39"/>
      <c r="B639" s="39"/>
      <c r="C639" s="39"/>
      <c r="D639" s="39"/>
      <c r="E639" s="39"/>
      <c r="F639" s="39"/>
      <c r="G639" s="39"/>
      <c r="H639" s="39"/>
      <c r="I639" s="39"/>
      <c r="K639" s="39"/>
      <c r="L639" s="39"/>
      <c r="M639" s="39"/>
      <c r="N639" s="39"/>
      <c r="O639" s="39"/>
      <c r="P639" s="39"/>
      <c r="Q639" s="39"/>
      <c r="R639" s="39"/>
      <c r="S639" s="39"/>
      <c r="T639" s="39"/>
      <c r="U639" s="39"/>
      <c r="V639" s="39"/>
      <c r="W639" s="39"/>
      <c r="X639" s="39"/>
      <c r="Y639" s="39"/>
      <c r="Z639" s="39"/>
    </row>
    <row r="640" spans="1:26" ht="12.75" customHeight="1" x14ac:dyDescent="0.2">
      <c r="A640" s="39"/>
      <c r="B640" s="39"/>
      <c r="C640" s="39"/>
      <c r="D640" s="39"/>
      <c r="E640" s="39"/>
      <c r="F640" s="39"/>
      <c r="G640" s="39"/>
      <c r="H640" s="39"/>
      <c r="I640" s="39"/>
      <c r="K640" s="39"/>
      <c r="L640" s="39"/>
      <c r="M640" s="39"/>
      <c r="N640" s="39"/>
      <c r="O640" s="39"/>
      <c r="P640" s="39"/>
      <c r="Q640" s="39"/>
      <c r="R640" s="39"/>
      <c r="S640" s="39"/>
      <c r="T640" s="39"/>
      <c r="U640" s="39"/>
      <c r="V640" s="39"/>
      <c r="W640" s="39"/>
      <c r="X640" s="39"/>
      <c r="Y640" s="39"/>
      <c r="Z640" s="39"/>
    </row>
    <row r="641" spans="1:26" ht="12.75" customHeight="1" x14ac:dyDescent="0.2">
      <c r="A641" s="39"/>
      <c r="B641" s="39"/>
      <c r="C641" s="39"/>
      <c r="D641" s="39"/>
      <c r="E641" s="39"/>
      <c r="F641" s="39"/>
      <c r="G641" s="39"/>
      <c r="H641" s="39"/>
      <c r="I641" s="39"/>
      <c r="K641" s="39"/>
      <c r="L641" s="39"/>
      <c r="M641" s="39"/>
      <c r="N641" s="39"/>
      <c r="O641" s="39"/>
      <c r="P641" s="39"/>
      <c r="Q641" s="39"/>
      <c r="R641" s="39"/>
      <c r="S641" s="39"/>
      <c r="T641" s="39"/>
      <c r="U641" s="39"/>
      <c r="V641" s="39"/>
      <c r="W641" s="39"/>
      <c r="X641" s="39"/>
      <c r="Y641" s="39"/>
      <c r="Z641" s="39"/>
    </row>
    <row r="642" spans="1:26" ht="12.75" customHeight="1" x14ac:dyDescent="0.2">
      <c r="A642" s="39"/>
      <c r="B642" s="39"/>
      <c r="C642" s="39"/>
      <c r="D642" s="39"/>
      <c r="E642" s="39"/>
      <c r="F642" s="39"/>
      <c r="G642" s="39"/>
      <c r="H642" s="39"/>
      <c r="I642" s="39"/>
      <c r="K642" s="39"/>
      <c r="L642" s="39"/>
      <c r="M642" s="39"/>
      <c r="N642" s="39"/>
      <c r="O642" s="39"/>
      <c r="P642" s="39"/>
      <c r="Q642" s="39"/>
      <c r="R642" s="39"/>
      <c r="S642" s="39"/>
      <c r="T642" s="39"/>
      <c r="U642" s="39"/>
      <c r="V642" s="39"/>
      <c r="W642" s="39"/>
      <c r="X642" s="39"/>
      <c r="Y642" s="39"/>
      <c r="Z642" s="39"/>
    </row>
    <row r="643" spans="1:26" ht="12.75" customHeight="1" x14ac:dyDescent="0.2">
      <c r="A643" s="39"/>
      <c r="B643" s="39"/>
      <c r="C643" s="39"/>
      <c r="D643" s="39"/>
      <c r="E643" s="39"/>
      <c r="F643" s="39"/>
      <c r="G643" s="39"/>
      <c r="H643" s="39"/>
      <c r="I643" s="39"/>
      <c r="K643" s="39"/>
      <c r="L643" s="39"/>
      <c r="M643" s="39"/>
      <c r="N643" s="39"/>
      <c r="O643" s="39"/>
      <c r="P643" s="39"/>
      <c r="Q643" s="39"/>
      <c r="R643" s="39"/>
      <c r="S643" s="39"/>
      <c r="T643" s="39"/>
      <c r="U643" s="39"/>
      <c r="V643" s="39"/>
      <c r="W643" s="39"/>
      <c r="X643" s="39"/>
      <c r="Y643" s="39"/>
      <c r="Z643" s="39"/>
    </row>
    <row r="644" spans="1:26" ht="12.75" customHeight="1" x14ac:dyDescent="0.2">
      <c r="A644" s="39"/>
      <c r="B644" s="39"/>
      <c r="C644" s="39"/>
      <c r="D644" s="39"/>
      <c r="E644" s="39"/>
      <c r="F644" s="39"/>
      <c r="G644" s="39"/>
      <c r="H644" s="39"/>
      <c r="I644" s="39"/>
      <c r="K644" s="39"/>
      <c r="L644" s="39"/>
      <c r="M644" s="39"/>
      <c r="N644" s="39"/>
      <c r="O644" s="39"/>
      <c r="P644" s="39"/>
      <c r="Q644" s="39"/>
      <c r="R644" s="39"/>
      <c r="S644" s="39"/>
      <c r="T644" s="39"/>
      <c r="U644" s="39"/>
      <c r="V644" s="39"/>
      <c r="W644" s="39"/>
      <c r="X644" s="39"/>
      <c r="Y644" s="39"/>
      <c r="Z644" s="39"/>
    </row>
    <row r="645" spans="1:26" ht="12.75" customHeight="1" x14ac:dyDescent="0.2">
      <c r="A645" s="39"/>
      <c r="B645" s="39"/>
      <c r="C645" s="39"/>
      <c r="D645" s="39"/>
      <c r="E645" s="39"/>
      <c r="F645" s="39"/>
      <c r="G645" s="39"/>
      <c r="H645" s="39"/>
      <c r="I645" s="39"/>
      <c r="K645" s="39"/>
      <c r="L645" s="39"/>
      <c r="M645" s="39"/>
      <c r="N645" s="39"/>
      <c r="O645" s="39"/>
      <c r="P645" s="39"/>
      <c r="Q645" s="39"/>
      <c r="R645" s="39"/>
      <c r="S645" s="39"/>
      <c r="T645" s="39"/>
      <c r="U645" s="39"/>
      <c r="V645" s="39"/>
      <c r="W645" s="39"/>
      <c r="X645" s="39"/>
      <c r="Y645" s="39"/>
      <c r="Z645" s="39"/>
    </row>
    <row r="646" spans="1:26" ht="12.75" customHeight="1" x14ac:dyDescent="0.2">
      <c r="A646" s="39"/>
      <c r="B646" s="39"/>
      <c r="C646" s="39"/>
      <c r="D646" s="39"/>
      <c r="E646" s="39"/>
      <c r="F646" s="39"/>
      <c r="G646" s="39"/>
      <c r="H646" s="39"/>
      <c r="I646" s="39"/>
      <c r="K646" s="39"/>
      <c r="L646" s="39"/>
      <c r="M646" s="39"/>
      <c r="N646" s="39"/>
      <c r="O646" s="39"/>
      <c r="P646" s="39"/>
      <c r="Q646" s="39"/>
      <c r="R646" s="39"/>
      <c r="S646" s="39"/>
      <c r="T646" s="39"/>
      <c r="U646" s="39"/>
      <c r="V646" s="39"/>
      <c r="W646" s="39"/>
      <c r="X646" s="39"/>
      <c r="Y646" s="39"/>
      <c r="Z646" s="39"/>
    </row>
    <row r="647" spans="1:26" ht="12.75" customHeight="1" x14ac:dyDescent="0.2">
      <c r="A647" s="39"/>
      <c r="B647" s="39"/>
      <c r="C647" s="39"/>
      <c r="D647" s="39"/>
      <c r="E647" s="39"/>
      <c r="F647" s="39"/>
      <c r="G647" s="39"/>
      <c r="H647" s="39"/>
      <c r="I647" s="39"/>
      <c r="K647" s="39"/>
      <c r="L647" s="39"/>
      <c r="M647" s="39"/>
      <c r="N647" s="39"/>
      <c r="O647" s="39"/>
      <c r="P647" s="39"/>
      <c r="Q647" s="39"/>
      <c r="R647" s="39"/>
      <c r="S647" s="39"/>
      <c r="T647" s="39"/>
      <c r="U647" s="39"/>
      <c r="V647" s="39"/>
      <c r="W647" s="39"/>
      <c r="X647" s="39"/>
      <c r="Y647" s="39"/>
      <c r="Z647" s="39"/>
    </row>
    <row r="648" spans="1:26" ht="12.75" customHeight="1" x14ac:dyDescent="0.2">
      <c r="A648" s="39"/>
      <c r="B648" s="39"/>
      <c r="C648" s="39"/>
      <c r="D648" s="39"/>
      <c r="E648" s="39"/>
      <c r="F648" s="39"/>
      <c r="G648" s="39"/>
      <c r="H648" s="39"/>
      <c r="I648" s="39"/>
      <c r="K648" s="39"/>
      <c r="L648" s="39"/>
      <c r="M648" s="39"/>
      <c r="N648" s="39"/>
      <c r="O648" s="39"/>
      <c r="P648" s="39"/>
      <c r="Q648" s="39"/>
      <c r="R648" s="39"/>
      <c r="S648" s="39"/>
      <c r="T648" s="39"/>
      <c r="U648" s="39"/>
      <c r="V648" s="39"/>
      <c r="W648" s="39"/>
      <c r="X648" s="39"/>
      <c r="Y648" s="39"/>
      <c r="Z648" s="39"/>
    </row>
    <row r="649" spans="1:26" ht="12.75" customHeight="1" x14ac:dyDescent="0.2">
      <c r="A649" s="39"/>
      <c r="B649" s="39"/>
      <c r="C649" s="39"/>
      <c r="D649" s="39"/>
      <c r="E649" s="39"/>
      <c r="F649" s="39"/>
      <c r="G649" s="39"/>
      <c r="H649" s="39"/>
      <c r="I649" s="39"/>
      <c r="K649" s="39"/>
      <c r="L649" s="39"/>
      <c r="M649" s="39"/>
      <c r="N649" s="39"/>
      <c r="O649" s="39"/>
      <c r="P649" s="39"/>
      <c r="Q649" s="39"/>
      <c r="R649" s="39"/>
      <c r="S649" s="39"/>
      <c r="T649" s="39"/>
      <c r="U649" s="39"/>
      <c r="V649" s="39"/>
      <c r="W649" s="39"/>
      <c r="X649" s="39"/>
      <c r="Y649" s="39"/>
      <c r="Z649" s="39"/>
    </row>
    <row r="650" spans="1:26" ht="12.75" customHeight="1" x14ac:dyDescent="0.2">
      <c r="A650" s="39"/>
      <c r="B650" s="39"/>
      <c r="C650" s="39"/>
      <c r="D650" s="39"/>
      <c r="E650" s="39"/>
      <c r="F650" s="39"/>
      <c r="G650" s="39"/>
      <c r="H650" s="39"/>
      <c r="I650" s="39"/>
      <c r="K650" s="39"/>
      <c r="L650" s="39"/>
      <c r="M650" s="39"/>
      <c r="N650" s="39"/>
      <c r="O650" s="39"/>
      <c r="P650" s="39"/>
      <c r="Q650" s="39"/>
      <c r="R650" s="39"/>
      <c r="S650" s="39"/>
      <c r="T650" s="39"/>
      <c r="U650" s="39"/>
      <c r="V650" s="39"/>
      <c r="W650" s="39"/>
      <c r="X650" s="39"/>
      <c r="Y650" s="39"/>
      <c r="Z650" s="39"/>
    </row>
    <row r="651" spans="1:26" ht="12.75" customHeight="1" x14ac:dyDescent="0.2">
      <c r="A651" s="39"/>
      <c r="B651" s="39"/>
      <c r="C651" s="39"/>
      <c r="D651" s="39"/>
      <c r="E651" s="39"/>
      <c r="F651" s="39"/>
      <c r="G651" s="39"/>
      <c r="H651" s="39"/>
      <c r="I651" s="39"/>
      <c r="K651" s="39"/>
      <c r="L651" s="39"/>
      <c r="M651" s="39"/>
      <c r="N651" s="39"/>
      <c r="O651" s="39"/>
      <c r="P651" s="39"/>
      <c r="Q651" s="39"/>
      <c r="R651" s="39"/>
      <c r="S651" s="39"/>
      <c r="T651" s="39"/>
      <c r="U651" s="39"/>
      <c r="V651" s="39"/>
      <c r="W651" s="39"/>
      <c r="X651" s="39"/>
      <c r="Y651" s="39"/>
      <c r="Z651" s="39"/>
    </row>
    <row r="652" spans="1:26" ht="12.75" customHeight="1" x14ac:dyDescent="0.2">
      <c r="A652" s="39"/>
      <c r="B652" s="39"/>
      <c r="C652" s="39"/>
      <c r="D652" s="39"/>
      <c r="E652" s="39"/>
      <c r="F652" s="39"/>
      <c r="G652" s="39"/>
      <c r="H652" s="39"/>
      <c r="I652" s="39"/>
      <c r="K652" s="39"/>
      <c r="L652" s="39"/>
      <c r="M652" s="39"/>
      <c r="N652" s="39"/>
      <c r="O652" s="39"/>
      <c r="P652" s="39"/>
      <c r="Q652" s="39"/>
      <c r="R652" s="39"/>
      <c r="S652" s="39"/>
      <c r="T652" s="39"/>
      <c r="U652" s="39"/>
      <c r="V652" s="39"/>
      <c r="W652" s="39"/>
      <c r="X652" s="39"/>
      <c r="Y652" s="39"/>
      <c r="Z652" s="39"/>
    </row>
    <row r="653" spans="1:26" ht="12.75" customHeight="1" x14ac:dyDescent="0.2">
      <c r="A653" s="39"/>
      <c r="B653" s="39"/>
      <c r="C653" s="39"/>
      <c r="D653" s="39"/>
      <c r="E653" s="39"/>
      <c r="F653" s="39"/>
      <c r="G653" s="39"/>
      <c r="H653" s="39"/>
      <c r="I653" s="39"/>
      <c r="K653" s="39"/>
      <c r="L653" s="39"/>
      <c r="M653" s="39"/>
      <c r="N653" s="39"/>
      <c r="O653" s="39"/>
      <c r="P653" s="39"/>
      <c r="Q653" s="39"/>
      <c r="R653" s="39"/>
      <c r="S653" s="39"/>
      <c r="T653" s="39"/>
      <c r="U653" s="39"/>
      <c r="V653" s="39"/>
      <c r="W653" s="39"/>
      <c r="X653" s="39"/>
      <c r="Y653" s="39"/>
      <c r="Z653" s="39"/>
    </row>
    <row r="654" spans="1:26" ht="12.75" customHeight="1" x14ac:dyDescent="0.2">
      <c r="A654" s="39"/>
      <c r="B654" s="39"/>
      <c r="C654" s="39"/>
      <c r="D654" s="39"/>
      <c r="E654" s="39"/>
      <c r="F654" s="39"/>
      <c r="G654" s="39"/>
      <c r="H654" s="39"/>
      <c r="I654" s="39"/>
      <c r="K654" s="39"/>
      <c r="L654" s="39"/>
      <c r="M654" s="39"/>
      <c r="N654" s="39"/>
      <c r="O654" s="39"/>
      <c r="P654" s="39"/>
      <c r="Q654" s="39"/>
      <c r="R654" s="39"/>
      <c r="S654" s="39"/>
      <c r="T654" s="39"/>
      <c r="U654" s="39"/>
      <c r="V654" s="39"/>
      <c r="W654" s="39"/>
      <c r="X654" s="39"/>
      <c r="Y654" s="39"/>
      <c r="Z654" s="39"/>
    </row>
    <row r="655" spans="1:26" ht="12.75" customHeight="1" x14ac:dyDescent="0.2">
      <c r="A655" s="39"/>
      <c r="B655" s="39"/>
      <c r="C655" s="39"/>
      <c r="D655" s="39"/>
      <c r="E655" s="39"/>
      <c r="F655" s="39"/>
      <c r="G655" s="39"/>
      <c r="H655" s="39"/>
      <c r="I655" s="39"/>
      <c r="K655" s="39"/>
      <c r="L655" s="39"/>
      <c r="M655" s="39"/>
      <c r="N655" s="39"/>
      <c r="O655" s="39"/>
      <c r="P655" s="39"/>
      <c r="Q655" s="39"/>
      <c r="R655" s="39"/>
      <c r="S655" s="39"/>
      <c r="T655" s="39"/>
      <c r="U655" s="39"/>
      <c r="V655" s="39"/>
      <c r="W655" s="39"/>
      <c r="X655" s="39"/>
      <c r="Y655" s="39"/>
      <c r="Z655" s="39"/>
    </row>
    <row r="656" spans="1:26" ht="12.75" customHeight="1" x14ac:dyDescent="0.2">
      <c r="A656" s="39"/>
      <c r="B656" s="39"/>
      <c r="C656" s="39"/>
      <c r="D656" s="39"/>
      <c r="E656" s="39"/>
      <c r="F656" s="39"/>
      <c r="G656" s="39"/>
      <c r="H656" s="39"/>
      <c r="I656" s="39"/>
      <c r="K656" s="39"/>
      <c r="L656" s="39"/>
      <c r="M656" s="39"/>
      <c r="N656" s="39"/>
      <c r="O656" s="39"/>
      <c r="P656" s="39"/>
      <c r="Q656" s="39"/>
      <c r="R656" s="39"/>
      <c r="S656" s="39"/>
      <c r="T656" s="39"/>
      <c r="U656" s="39"/>
      <c r="V656" s="39"/>
      <c r="W656" s="39"/>
      <c r="X656" s="39"/>
      <c r="Y656" s="39"/>
      <c r="Z656" s="39"/>
    </row>
    <row r="657" spans="1:26" ht="12.75" customHeight="1" x14ac:dyDescent="0.2">
      <c r="A657" s="39"/>
      <c r="B657" s="39"/>
      <c r="C657" s="39"/>
      <c r="D657" s="39"/>
      <c r="E657" s="39"/>
      <c r="F657" s="39"/>
      <c r="G657" s="39"/>
      <c r="H657" s="39"/>
      <c r="I657" s="39"/>
      <c r="K657" s="39"/>
      <c r="L657" s="39"/>
      <c r="M657" s="39"/>
      <c r="N657" s="39"/>
      <c r="O657" s="39"/>
      <c r="P657" s="39"/>
      <c r="Q657" s="39"/>
      <c r="R657" s="39"/>
      <c r="S657" s="39"/>
      <c r="T657" s="39"/>
      <c r="U657" s="39"/>
      <c r="V657" s="39"/>
      <c r="W657" s="39"/>
      <c r="X657" s="39"/>
      <c r="Y657" s="39"/>
      <c r="Z657" s="39"/>
    </row>
    <row r="658" spans="1:26" ht="12.75" customHeight="1" x14ac:dyDescent="0.2">
      <c r="A658" s="39"/>
      <c r="B658" s="39"/>
      <c r="C658" s="39"/>
      <c r="D658" s="39"/>
      <c r="E658" s="39"/>
      <c r="F658" s="39"/>
      <c r="G658" s="39"/>
      <c r="H658" s="39"/>
      <c r="I658" s="39"/>
      <c r="K658" s="39"/>
      <c r="L658" s="39"/>
      <c r="M658" s="39"/>
      <c r="N658" s="39"/>
      <c r="O658" s="39"/>
      <c r="P658" s="39"/>
      <c r="Q658" s="39"/>
      <c r="R658" s="39"/>
      <c r="S658" s="39"/>
      <c r="T658" s="39"/>
      <c r="U658" s="39"/>
      <c r="V658" s="39"/>
      <c r="W658" s="39"/>
      <c r="X658" s="39"/>
      <c r="Y658" s="39"/>
      <c r="Z658" s="39"/>
    </row>
    <row r="659" spans="1:26" ht="12.75" customHeight="1" x14ac:dyDescent="0.2">
      <c r="A659" s="39"/>
      <c r="B659" s="39"/>
      <c r="C659" s="39"/>
      <c r="D659" s="39"/>
      <c r="E659" s="39"/>
      <c r="F659" s="39"/>
      <c r="G659" s="39"/>
      <c r="H659" s="39"/>
      <c r="I659" s="39"/>
      <c r="K659" s="39"/>
      <c r="L659" s="39"/>
      <c r="M659" s="39"/>
      <c r="N659" s="39"/>
      <c r="O659" s="39"/>
      <c r="P659" s="39"/>
      <c r="Q659" s="39"/>
      <c r="R659" s="39"/>
      <c r="S659" s="39"/>
      <c r="T659" s="39"/>
      <c r="U659" s="39"/>
      <c r="V659" s="39"/>
      <c r="W659" s="39"/>
      <c r="X659" s="39"/>
      <c r="Y659" s="39"/>
      <c r="Z659" s="39"/>
    </row>
    <row r="660" spans="1:26" ht="12.75" customHeight="1" x14ac:dyDescent="0.2">
      <c r="A660" s="39"/>
      <c r="B660" s="39"/>
      <c r="C660" s="39"/>
      <c r="D660" s="39"/>
      <c r="E660" s="39"/>
      <c r="F660" s="39"/>
      <c r="G660" s="39"/>
      <c r="H660" s="39"/>
      <c r="I660" s="39"/>
      <c r="K660" s="39"/>
      <c r="L660" s="39"/>
      <c r="M660" s="39"/>
      <c r="N660" s="39"/>
      <c r="O660" s="39"/>
      <c r="P660" s="39"/>
      <c r="Q660" s="39"/>
      <c r="R660" s="39"/>
      <c r="S660" s="39"/>
      <c r="T660" s="39"/>
      <c r="U660" s="39"/>
      <c r="V660" s="39"/>
      <c r="W660" s="39"/>
      <c r="X660" s="39"/>
      <c r="Y660" s="39"/>
      <c r="Z660" s="39"/>
    </row>
    <row r="661" spans="1:26" ht="12.75" customHeight="1" x14ac:dyDescent="0.2">
      <c r="A661" s="39"/>
      <c r="B661" s="39"/>
      <c r="C661" s="39"/>
      <c r="D661" s="39"/>
      <c r="E661" s="39"/>
      <c r="F661" s="39"/>
      <c r="G661" s="39"/>
      <c r="H661" s="39"/>
      <c r="I661" s="39"/>
      <c r="K661" s="39"/>
      <c r="L661" s="39"/>
      <c r="M661" s="39"/>
      <c r="N661" s="39"/>
      <c r="O661" s="39"/>
      <c r="P661" s="39"/>
      <c r="Q661" s="39"/>
      <c r="R661" s="39"/>
      <c r="S661" s="39"/>
      <c r="T661" s="39"/>
      <c r="U661" s="39"/>
      <c r="V661" s="39"/>
      <c r="W661" s="39"/>
      <c r="X661" s="39"/>
      <c r="Y661" s="39"/>
      <c r="Z661" s="39"/>
    </row>
    <row r="662" spans="1:26" ht="12.75" customHeight="1" x14ac:dyDescent="0.2">
      <c r="A662" s="39"/>
      <c r="B662" s="39"/>
      <c r="C662" s="39"/>
      <c r="D662" s="39"/>
      <c r="E662" s="39"/>
      <c r="F662" s="39"/>
      <c r="G662" s="39"/>
      <c r="H662" s="39"/>
      <c r="I662" s="39"/>
      <c r="K662" s="39"/>
      <c r="L662" s="39"/>
      <c r="M662" s="39"/>
      <c r="N662" s="39"/>
      <c r="O662" s="39"/>
      <c r="P662" s="39"/>
      <c r="Q662" s="39"/>
      <c r="R662" s="39"/>
      <c r="S662" s="39"/>
      <c r="T662" s="39"/>
      <c r="U662" s="39"/>
      <c r="V662" s="39"/>
      <c r="W662" s="39"/>
      <c r="X662" s="39"/>
      <c r="Y662" s="39"/>
      <c r="Z662" s="39"/>
    </row>
    <row r="663" spans="1:26" ht="12.75" customHeight="1" x14ac:dyDescent="0.2">
      <c r="A663" s="39"/>
      <c r="B663" s="39"/>
      <c r="C663" s="39"/>
      <c r="D663" s="39"/>
      <c r="E663" s="39"/>
      <c r="F663" s="39"/>
      <c r="G663" s="39"/>
      <c r="H663" s="39"/>
      <c r="I663" s="39"/>
      <c r="K663" s="39"/>
      <c r="L663" s="39"/>
      <c r="M663" s="39"/>
      <c r="N663" s="39"/>
      <c r="O663" s="39"/>
      <c r="P663" s="39"/>
      <c r="Q663" s="39"/>
      <c r="R663" s="39"/>
      <c r="S663" s="39"/>
      <c r="T663" s="39"/>
      <c r="U663" s="39"/>
      <c r="V663" s="39"/>
      <c r="W663" s="39"/>
      <c r="X663" s="39"/>
      <c r="Y663" s="39"/>
      <c r="Z663" s="39"/>
    </row>
    <row r="664" spans="1:26" ht="12.75" customHeight="1" x14ac:dyDescent="0.2">
      <c r="A664" s="39"/>
      <c r="B664" s="39"/>
      <c r="C664" s="39"/>
      <c r="D664" s="39"/>
      <c r="E664" s="39"/>
      <c r="F664" s="39"/>
      <c r="G664" s="39"/>
      <c r="H664" s="39"/>
      <c r="I664" s="39"/>
      <c r="K664" s="39"/>
      <c r="L664" s="39"/>
      <c r="M664" s="39"/>
      <c r="N664" s="39"/>
      <c r="O664" s="39"/>
      <c r="P664" s="39"/>
      <c r="Q664" s="39"/>
      <c r="R664" s="39"/>
      <c r="S664" s="39"/>
      <c r="T664" s="39"/>
      <c r="U664" s="39"/>
      <c r="V664" s="39"/>
      <c r="W664" s="39"/>
      <c r="X664" s="39"/>
      <c r="Y664" s="39"/>
      <c r="Z664" s="39"/>
    </row>
    <row r="665" spans="1:26" ht="12.75" customHeight="1" x14ac:dyDescent="0.2">
      <c r="A665" s="39"/>
      <c r="B665" s="39"/>
      <c r="C665" s="39"/>
      <c r="D665" s="39"/>
      <c r="E665" s="39"/>
      <c r="F665" s="39"/>
      <c r="G665" s="39"/>
      <c r="H665" s="39"/>
      <c r="I665" s="39"/>
      <c r="K665" s="39"/>
      <c r="L665" s="39"/>
      <c r="M665" s="39"/>
      <c r="N665" s="39"/>
      <c r="O665" s="39"/>
      <c r="P665" s="39"/>
      <c r="Q665" s="39"/>
      <c r="R665" s="39"/>
      <c r="S665" s="39"/>
      <c r="T665" s="39"/>
      <c r="U665" s="39"/>
      <c r="V665" s="39"/>
      <c r="W665" s="39"/>
      <c r="X665" s="39"/>
      <c r="Y665" s="39"/>
      <c r="Z665" s="39"/>
    </row>
    <row r="666" spans="1:26" ht="12.75" customHeight="1" x14ac:dyDescent="0.2">
      <c r="A666" s="39"/>
      <c r="B666" s="39"/>
      <c r="C666" s="39"/>
      <c r="D666" s="39"/>
      <c r="E666" s="39"/>
      <c r="F666" s="39"/>
      <c r="G666" s="39"/>
      <c r="H666" s="39"/>
      <c r="I666" s="39"/>
      <c r="K666" s="39"/>
      <c r="L666" s="39"/>
      <c r="M666" s="39"/>
      <c r="N666" s="39"/>
      <c r="O666" s="39"/>
      <c r="P666" s="39"/>
      <c r="Q666" s="39"/>
      <c r="R666" s="39"/>
      <c r="S666" s="39"/>
      <c r="T666" s="39"/>
      <c r="U666" s="39"/>
      <c r="V666" s="39"/>
      <c r="W666" s="39"/>
      <c r="X666" s="39"/>
      <c r="Y666" s="39"/>
      <c r="Z666" s="39"/>
    </row>
    <row r="667" spans="1:26" ht="12.75" customHeight="1" x14ac:dyDescent="0.2">
      <c r="A667" s="39"/>
      <c r="B667" s="39"/>
      <c r="C667" s="39"/>
      <c r="D667" s="39"/>
      <c r="E667" s="39"/>
      <c r="F667" s="39"/>
      <c r="G667" s="39"/>
      <c r="H667" s="39"/>
      <c r="I667" s="39"/>
      <c r="K667" s="39"/>
      <c r="L667" s="39"/>
      <c r="M667" s="39"/>
      <c r="N667" s="39"/>
      <c r="O667" s="39"/>
      <c r="P667" s="39"/>
      <c r="Q667" s="39"/>
      <c r="R667" s="39"/>
      <c r="S667" s="39"/>
      <c r="T667" s="39"/>
      <c r="U667" s="39"/>
      <c r="V667" s="39"/>
      <c r="W667" s="39"/>
      <c r="X667" s="39"/>
      <c r="Y667" s="39"/>
      <c r="Z667" s="39"/>
    </row>
    <row r="668" spans="1:26" ht="12.75" customHeight="1" x14ac:dyDescent="0.2">
      <c r="A668" s="39"/>
      <c r="B668" s="39"/>
      <c r="C668" s="39"/>
      <c r="D668" s="39"/>
      <c r="E668" s="39"/>
      <c r="F668" s="39"/>
      <c r="G668" s="39"/>
      <c r="H668" s="39"/>
      <c r="I668" s="39"/>
      <c r="K668" s="39"/>
      <c r="L668" s="39"/>
      <c r="M668" s="39"/>
      <c r="N668" s="39"/>
      <c r="O668" s="39"/>
      <c r="P668" s="39"/>
      <c r="Q668" s="39"/>
      <c r="R668" s="39"/>
      <c r="S668" s="39"/>
      <c r="T668" s="39"/>
      <c r="U668" s="39"/>
      <c r="V668" s="39"/>
      <c r="W668" s="39"/>
      <c r="X668" s="39"/>
      <c r="Y668" s="39"/>
      <c r="Z668" s="39"/>
    </row>
    <row r="669" spans="1:26" ht="12.75" customHeight="1" x14ac:dyDescent="0.2">
      <c r="A669" s="39"/>
      <c r="B669" s="39"/>
      <c r="C669" s="39"/>
      <c r="D669" s="39"/>
      <c r="E669" s="39"/>
      <c r="F669" s="39"/>
      <c r="G669" s="39"/>
      <c r="H669" s="39"/>
      <c r="I669" s="39"/>
      <c r="K669" s="39"/>
      <c r="L669" s="39"/>
      <c r="M669" s="39"/>
      <c r="N669" s="39"/>
      <c r="O669" s="39"/>
      <c r="P669" s="39"/>
      <c r="Q669" s="39"/>
      <c r="R669" s="39"/>
      <c r="S669" s="39"/>
      <c r="T669" s="39"/>
      <c r="U669" s="39"/>
      <c r="V669" s="39"/>
      <c r="W669" s="39"/>
      <c r="X669" s="39"/>
      <c r="Y669" s="39"/>
      <c r="Z669" s="39"/>
    </row>
    <row r="670" spans="1:26" ht="12.75" customHeight="1" x14ac:dyDescent="0.2">
      <c r="A670" s="39"/>
      <c r="B670" s="39"/>
      <c r="C670" s="39"/>
      <c r="D670" s="39"/>
      <c r="E670" s="39"/>
      <c r="F670" s="39"/>
      <c r="G670" s="39"/>
      <c r="H670" s="39"/>
      <c r="I670" s="39"/>
      <c r="K670" s="39"/>
      <c r="L670" s="39"/>
      <c r="M670" s="39"/>
      <c r="N670" s="39"/>
      <c r="O670" s="39"/>
      <c r="P670" s="39"/>
      <c r="Q670" s="39"/>
      <c r="R670" s="39"/>
      <c r="S670" s="39"/>
      <c r="T670" s="39"/>
      <c r="U670" s="39"/>
      <c r="V670" s="39"/>
      <c r="W670" s="39"/>
      <c r="X670" s="39"/>
      <c r="Y670" s="39"/>
      <c r="Z670" s="39"/>
    </row>
    <row r="671" spans="1:26" ht="12.75" customHeight="1" x14ac:dyDescent="0.2">
      <c r="A671" s="39"/>
      <c r="B671" s="39"/>
      <c r="C671" s="39"/>
      <c r="D671" s="39"/>
      <c r="E671" s="39"/>
      <c r="F671" s="39"/>
      <c r="G671" s="39"/>
      <c r="H671" s="39"/>
      <c r="I671" s="39"/>
      <c r="K671" s="39"/>
      <c r="L671" s="39"/>
      <c r="M671" s="39"/>
      <c r="N671" s="39"/>
      <c r="O671" s="39"/>
      <c r="P671" s="39"/>
      <c r="Q671" s="39"/>
      <c r="R671" s="39"/>
      <c r="S671" s="39"/>
      <c r="T671" s="39"/>
      <c r="U671" s="39"/>
      <c r="V671" s="39"/>
      <c r="W671" s="39"/>
      <c r="X671" s="39"/>
      <c r="Y671" s="39"/>
      <c r="Z671" s="39"/>
    </row>
    <row r="672" spans="1:26" ht="12.75" customHeight="1" x14ac:dyDescent="0.2">
      <c r="A672" s="39"/>
      <c r="B672" s="39"/>
      <c r="C672" s="39"/>
      <c r="D672" s="39"/>
      <c r="E672" s="39"/>
      <c r="F672" s="39"/>
      <c r="G672" s="39"/>
      <c r="H672" s="39"/>
      <c r="I672" s="39"/>
      <c r="K672" s="39"/>
      <c r="L672" s="39"/>
      <c r="M672" s="39"/>
      <c r="N672" s="39"/>
      <c r="O672" s="39"/>
      <c r="P672" s="39"/>
      <c r="Q672" s="39"/>
      <c r="R672" s="39"/>
      <c r="S672" s="39"/>
      <c r="T672" s="39"/>
      <c r="U672" s="39"/>
      <c r="V672" s="39"/>
      <c r="W672" s="39"/>
      <c r="X672" s="39"/>
      <c r="Y672" s="39"/>
      <c r="Z672" s="39"/>
    </row>
    <row r="673" spans="1:26" ht="12.75" customHeight="1" x14ac:dyDescent="0.2">
      <c r="A673" s="39"/>
      <c r="B673" s="39"/>
      <c r="C673" s="39"/>
      <c r="D673" s="39"/>
      <c r="E673" s="39"/>
      <c r="F673" s="39"/>
      <c r="G673" s="39"/>
      <c r="H673" s="39"/>
      <c r="I673" s="39"/>
      <c r="K673" s="39"/>
      <c r="L673" s="39"/>
      <c r="M673" s="39"/>
      <c r="N673" s="39"/>
      <c r="O673" s="39"/>
      <c r="P673" s="39"/>
      <c r="Q673" s="39"/>
      <c r="R673" s="39"/>
      <c r="S673" s="39"/>
      <c r="T673" s="39"/>
      <c r="U673" s="39"/>
      <c r="V673" s="39"/>
      <c r="W673" s="39"/>
      <c r="X673" s="39"/>
      <c r="Y673" s="39"/>
      <c r="Z673" s="39"/>
    </row>
    <row r="674" spans="1:26" ht="12.75" customHeight="1" x14ac:dyDescent="0.2">
      <c r="A674" s="39"/>
      <c r="B674" s="39"/>
      <c r="C674" s="39"/>
      <c r="D674" s="39"/>
      <c r="E674" s="39"/>
      <c r="F674" s="39"/>
      <c r="G674" s="39"/>
      <c r="H674" s="39"/>
      <c r="I674" s="39"/>
      <c r="K674" s="39"/>
      <c r="L674" s="39"/>
      <c r="M674" s="39"/>
      <c r="N674" s="39"/>
      <c r="O674" s="39"/>
      <c r="P674" s="39"/>
      <c r="Q674" s="39"/>
      <c r="R674" s="39"/>
      <c r="S674" s="39"/>
      <c r="T674" s="39"/>
      <c r="U674" s="39"/>
      <c r="V674" s="39"/>
      <c r="W674" s="39"/>
      <c r="X674" s="39"/>
      <c r="Y674" s="39"/>
      <c r="Z674" s="39"/>
    </row>
    <row r="675" spans="1:26" ht="12.75" customHeight="1" x14ac:dyDescent="0.2">
      <c r="A675" s="39"/>
      <c r="B675" s="39"/>
      <c r="C675" s="39"/>
      <c r="D675" s="39"/>
      <c r="E675" s="39"/>
      <c r="F675" s="39"/>
      <c r="G675" s="39"/>
      <c r="H675" s="39"/>
      <c r="I675" s="39"/>
      <c r="K675" s="39"/>
      <c r="L675" s="39"/>
      <c r="M675" s="39"/>
      <c r="N675" s="39"/>
      <c r="O675" s="39"/>
      <c r="P675" s="39"/>
      <c r="Q675" s="39"/>
      <c r="R675" s="39"/>
      <c r="S675" s="39"/>
      <c r="T675" s="39"/>
      <c r="U675" s="39"/>
      <c r="V675" s="39"/>
      <c r="W675" s="39"/>
      <c r="X675" s="39"/>
      <c r="Y675" s="39"/>
      <c r="Z675" s="39"/>
    </row>
    <row r="676" spans="1:26" ht="12.75" customHeight="1" x14ac:dyDescent="0.2">
      <c r="A676" s="39"/>
      <c r="B676" s="39"/>
      <c r="C676" s="39"/>
      <c r="D676" s="39"/>
      <c r="E676" s="39"/>
      <c r="F676" s="39"/>
      <c r="G676" s="39"/>
      <c r="H676" s="39"/>
      <c r="I676" s="39"/>
      <c r="K676" s="39"/>
      <c r="L676" s="39"/>
      <c r="M676" s="39"/>
      <c r="N676" s="39"/>
      <c r="O676" s="39"/>
      <c r="P676" s="39"/>
      <c r="Q676" s="39"/>
      <c r="R676" s="39"/>
      <c r="S676" s="39"/>
      <c r="T676" s="39"/>
      <c r="U676" s="39"/>
      <c r="V676" s="39"/>
      <c r="W676" s="39"/>
      <c r="X676" s="39"/>
      <c r="Y676" s="39"/>
      <c r="Z676" s="39"/>
    </row>
    <row r="677" spans="1:26" ht="12.75" customHeight="1" x14ac:dyDescent="0.2">
      <c r="A677" s="39"/>
      <c r="B677" s="39"/>
      <c r="C677" s="39"/>
      <c r="D677" s="39"/>
      <c r="E677" s="39"/>
      <c r="F677" s="39"/>
      <c r="G677" s="39"/>
      <c r="H677" s="39"/>
      <c r="I677" s="39"/>
      <c r="K677" s="39"/>
      <c r="L677" s="39"/>
      <c r="M677" s="39"/>
      <c r="N677" s="39"/>
      <c r="O677" s="39"/>
      <c r="P677" s="39"/>
      <c r="Q677" s="39"/>
      <c r="R677" s="39"/>
      <c r="S677" s="39"/>
      <c r="T677" s="39"/>
      <c r="U677" s="39"/>
      <c r="V677" s="39"/>
      <c r="W677" s="39"/>
      <c r="X677" s="39"/>
      <c r="Y677" s="39"/>
      <c r="Z677" s="39"/>
    </row>
    <row r="678" spans="1:26" ht="12.75" customHeight="1" x14ac:dyDescent="0.2">
      <c r="A678" s="39"/>
      <c r="B678" s="39"/>
      <c r="C678" s="39"/>
      <c r="D678" s="39"/>
      <c r="E678" s="39"/>
      <c r="F678" s="39"/>
      <c r="G678" s="39"/>
      <c r="H678" s="39"/>
      <c r="I678" s="39"/>
      <c r="K678" s="39"/>
      <c r="L678" s="39"/>
      <c r="M678" s="39"/>
      <c r="N678" s="39"/>
      <c r="O678" s="39"/>
      <c r="P678" s="39"/>
      <c r="Q678" s="39"/>
      <c r="R678" s="39"/>
      <c r="S678" s="39"/>
      <c r="T678" s="39"/>
      <c r="U678" s="39"/>
      <c r="V678" s="39"/>
      <c r="W678" s="39"/>
      <c r="X678" s="39"/>
      <c r="Y678" s="39"/>
      <c r="Z678" s="39"/>
    </row>
    <row r="679" spans="1:26" ht="12.75" customHeight="1" x14ac:dyDescent="0.2">
      <c r="A679" s="39"/>
      <c r="B679" s="39"/>
      <c r="C679" s="39"/>
      <c r="D679" s="39"/>
      <c r="E679" s="39"/>
      <c r="F679" s="39"/>
      <c r="G679" s="39"/>
      <c r="H679" s="39"/>
      <c r="I679" s="39"/>
      <c r="K679" s="39"/>
      <c r="L679" s="39"/>
      <c r="M679" s="39"/>
      <c r="N679" s="39"/>
      <c r="O679" s="39"/>
      <c r="P679" s="39"/>
      <c r="Q679" s="39"/>
      <c r="R679" s="39"/>
      <c r="S679" s="39"/>
      <c r="T679" s="39"/>
      <c r="U679" s="39"/>
      <c r="V679" s="39"/>
      <c r="W679" s="39"/>
      <c r="X679" s="39"/>
      <c r="Y679" s="39"/>
      <c r="Z679" s="39"/>
    </row>
    <row r="680" spans="1:26" ht="12.75" customHeight="1" x14ac:dyDescent="0.2">
      <c r="A680" s="39"/>
      <c r="B680" s="39"/>
      <c r="C680" s="39"/>
      <c r="D680" s="39"/>
      <c r="E680" s="39"/>
      <c r="F680" s="39"/>
      <c r="G680" s="39"/>
      <c r="H680" s="39"/>
      <c r="I680" s="39"/>
      <c r="K680" s="39"/>
      <c r="L680" s="39"/>
      <c r="M680" s="39"/>
      <c r="N680" s="39"/>
      <c r="O680" s="39"/>
      <c r="P680" s="39"/>
      <c r="Q680" s="39"/>
      <c r="R680" s="39"/>
      <c r="S680" s="39"/>
      <c r="T680" s="39"/>
      <c r="U680" s="39"/>
      <c r="V680" s="39"/>
      <c r="W680" s="39"/>
      <c r="X680" s="39"/>
      <c r="Y680" s="39"/>
      <c r="Z680" s="39"/>
    </row>
    <row r="681" spans="1:26" ht="12.75" customHeight="1" x14ac:dyDescent="0.2">
      <c r="A681" s="39"/>
      <c r="B681" s="39"/>
      <c r="C681" s="39"/>
      <c r="D681" s="39"/>
      <c r="E681" s="39"/>
      <c r="F681" s="39"/>
      <c r="G681" s="39"/>
      <c r="H681" s="39"/>
      <c r="I681" s="39"/>
      <c r="K681" s="39"/>
      <c r="L681" s="39"/>
      <c r="M681" s="39"/>
      <c r="N681" s="39"/>
      <c r="O681" s="39"/>
      <c r="P681" s="39"/>
      <c r="Q681" s="39"/>
      <c r="R681" s="39"/>
      <c r="S681" s="39"/>
      <c r="T681" s="39"/>
      <c r="U681" s="39"/>
      <c r="V681" s="39"/>
      <c r="W681" s="39"/>
      <c r="X681" s="39"/>
      <c r="Y681" s="39"/>
      <c r="Z681" s="39"/>
    </row>
    <row r="682" spans="1:26" ht="12.75" customHeight="1" x14ac:dyDescent="0.2">
      <c r="A682" s="39"/>
      <c r="B682" s="39"/>
      <c r="C682" s="39"/>
      <c r="D682" s="39"/>
      <c r="E682" s="39"/>
      <c r="F682" s="39"/>
      <c r="G682" s="39"/>
      <c r="H682" s="39"/>
      <c r="I682" s="39"/>
      <c r="K682" s="39"/>
      <c r="L682" s="39"/>
      <c r="M682" s="39"/>
      <c r="N682" s="39"/>
      <c r="O682" s="39"/>
      <c r="P682" s="39"/>
      <c r="Q682" s="39"/>
      <c r="R682" s="39"/>
      <c r="S682" s="39"/>
      <c r="T682" s="39"/>
      <c r="U682" s="39"/>
      <c r="V682" s="39"/>
      <c r="W682" s="39"/>
      <c r="X682" s="39"/>
      <c r="Y682" s="39"/>
      <c r="Z682" s="39"/>
    </row>
    <row r="683" spans="1:26" ht="12.75" customHeight="1" x14ac:dyDescent="0.2">
      <c r="A683" s="39"/>
      <c r="B683" s="39"/>
      <c r="C683" s="39"/>
      <c r="D683" s="39"/>
      <c r="E683" s="39"/>
      <c r="F683" s="39"/>
      <c r="G683" s="39"/>
      <c r="H683" s="39"/>
      <c r="I683" s="39"/>
      <c r="K683" s="39"/>
      <c r="L683" s="39"/>
      <c r="M683" s="39"/>
      <c r="N683" s="39"/>
      <c r="O683" s="39"/>
      <c r="P683" s="39"/>
      <c r="Q683" s="39"/>
      <c r="R683" s="39"/>
      <c r="S683" s="39"/>
      <c r="T683" s="39"/>
      <c r="U683" s="39"/>
      <c r="V683" s="39"/>
      <c r="W683" s="39"/>
      <c r="X683" s="39"/>
      <c r="Y683" s="39"/>
      <c r="Z683" s="39"/>
    </row>
    <row r="684" spans="1:26" ht="12.75" customHeight="1" x14ac:dyDescent="0.2">
      <c r="A684" s="39"/>
      <c r="B684" s="39"/>
      <c r="C684" s="39"/>
      <c r="D684" s="39"/>
      <c r="E684" s="39"/>
      <c r="F684" s="39"/>
      <c r="G684" s="39"/>
      <c r="H684" s="39"/>
      <c r="I684" s="39"/>
      <c r="K684" s="39"/>
      <c r="L684" s="39"/>
      <c r="M684" s="39"/>
      <c r="N684" s="39"/>
      <c r="O684" s="39"/>
      <c r="P684" s="39"/>
      <c r="Q684" s="39"/>
      <c r="R684" s="39"/>
      <c r="S684" s="39"/>
      <c r="T684" s="39"/>
      <c r="U684" s="39"/>
      <c r="V684" s="39"/>
      <c r="W684" s="39"/>
      <c r="X684" s="39"/>
      <c r="Y684" s="39"/>
      <c r="Z684" s="39"/>
    </row>
    <row r="685" spans="1:26" ht="12.75" customHeight="1" x14ac:dyDescent="0.2">
      <c r="A685" s="39"/>
      <c r="B685" s="39"/>
      <c r="C685" s="39"/>
      <c r="D685" s="39"/>
      <c r="E685" s="39"/>
      <c r="F685" s="39"/>
      <c r="G685" s="39"/>
      <c r="H685" s="39"/>
      <c r="I685" s="39"/>
      <c r="K685" s="39"/>
      <c r="L685" s="39"/>
      <c r="M685" s="39"/>
      <c r="N685" s="39"/>
      <c r="O685" s="39"/>
      <c r="P685" s="39"/>
      <c r="Q685" s="39"/>
      <c r="R685" s="39"/>
      <c r="S685" s="39"/>
      <c r="T685" s="39"/>
      <c r="U685" s="39"/>
      <c r="V685" s="39"/>
      <c r="W685" s="39"/>
      <c r="X685" s="39"/>
      <c r="Y685" s="39"/>
      <c r="Z685" s="39"/>
    </row>
    <row r="686" spans="1:26" ht="12.75" customHeight="1" x14ac:dyDescent="0.2">
      <c r="A686" s="39"/>
      <c r="B686" s="39"/>
      <c r="C686" s="39"/>
      <c r="D686" s="39"/>
      <c r="E686" s="39"/>
      <c r="F686" s="39"/>
      <c r="G686" s="39"/>
      <c r="H686" s="39"/>
      <c r="I686" s="39"/>
      <c r="K686" s="39"/>
      <c r="L686" s="39"/>
      <c r="M686" s="39"/>
      <c r="N686" s="39"/>
      <c r="O686" s="39"/>
      <c r="P686" s="39"/>
      <c r="Q686" s="39"/>
      <c r="R686" s="39"/>
      <c r="S686" s="39"/>
      <c r="T686" s="39"/>
      <c r="U686" s="39"/>
      <c r="V686" s="39"/>
      <c r="W686" s="39"/>
      <c r="X686" s="39"/>
      <c r="Y686" s="39"/>
      <c r="Z686" s="39"/>
    </row>
    <row r="687" spans="1:26" ht="12.75" customHeight="1" x14ac:dyDescent="0.2">
      <c r="A687" s="39"/>
      <c r="B687" s="39"/>
      <c r="C687" s="39"/>
      <c r="D687" s="39"/>
      <c r="E687" s="39"/>
      <c r="F687" s="39"/>
      <c r="G687" s="39"/>
      <c r="H687" s="39"/>
      <c r="I687" s="39"/>
      <c r="K687" s="39"/>
      <c r="L687" s="39"/>
      <c r="M687" s="39"/>
      <c r="N687" s="39"/>
      <c r="O687" s="39"/>
      <c r="P687" s="39"/>
      <c r="Q687" s="39"/>
      <c r="R687" s="39"/>
      <c r="S687" s="39"/>
      <c r="T687" s="39"/>
      <c r="U687" s="39"/>
      <c r="V687" s="39"/>
      <c r="W687" s="39"/>
      <c r="X687" s="39"/>
      <c r="Y687" s="39"/>
      <c r="Z687" s="39"/>
    </row>
    <row r="688" spans="1:26" ht="12.75" customHeight="1" x14ac:dyDescent="0.2">
      <c r="A688" s="39"/>
      <c r="B688" s="39"/>
      <c r="C688" s="39"/>
      <c r="D688" s="39"/>
      <c r="E688" s="39"/>
      <c r="F688" s="39"/>
      <c r="G688" s="39"/>
      <c r="H688" s="39"/>
      <c r="I688" s="39"/>
      <c r="K688" s="39"/>
      <c r="L688" s="39"/>
      <c r="M688" s="39"/>
      <c r="N688" s="39"/>
      <c r="O688" s="39"/>
      <c r="P688" s="39"/>
      <c r="Q688" s="39"/>
      <c r="R688" s="39"/>
      <c r="S688" s="39"/>
      <c r="T688" s="39"/>
      <c r="U688" s="39"/>
      <c r="V688" s="39"/>
      <c r="W688" s="39"/>
      <c r="X688" s="39"/>
      <c r="Y688" s="39"/>
      <c r="Z688" s="39"/>
    </row>
    <row r="689" spans="1:26" ht="12.75" customHeight="1" x14ac:dyDescent="0.2">
      <c r="A689" s="39"/>
      <c r="B689" s="39"/>
      <c r="C689" s="39"/>
      <c r="D689" s="39"/>
      <c r="E689" s="39"/>
      <c r="F689" s="39"/>
      <c r="G689" s="39"/>
      <c r="H689" s="39"/>
      <c r="I689" s="39"/>
      <c r="K689" s="39"/>
      <c r="L689" s="39"/>
      <c r="M689" s="39"/>
      <c r="N689" s="39"/>
      <c r="O689" s="39"/>
      <c r="P689" s="39"/>
      <c r="Q689" s="39"/>
      <c r="R689" s="39"/>
      <c r="S689" s="39"/>
      <c r="T689" s="39"/>
      <c r="U689" s="39"/>
      <c r="V689" s="39"/>
      <c r="W689" s="39"/>
      <c r="X689" s="39"/>
      <c r="Y689" s="39"/>
      <c r="Z689" s="39"/>
    </row>
    <row r="690" spans="1:26" ht="12.75" customHeight="1" x14ac:dyDescent="0.2">
      <c r="A690" s="39"/>
      <c r="B690" s="39"/>
      <c r="C690" s="39"/>
      <c r="D690" s="39"/>
      <c r="E690" s="39"/>
      <c r="F690" s="39"/>
      <c r="G690" s="39"/>
      <c r="H690" s="39"/>
      <c r="I690" s="39"/>
      <c r="K690" s="39"/>
      <c r="L690" s="39"/>
      <c r="M690" s="39"/>
      <c r="N690" s="39"/>
      <c r="O690" s="39"/>
      <c r="P690" s="39"/>
      <c r="Q690" s="39"/>
      <c r="R690" s="39"/>
      <c r="S690" s="39"/>
      <c r="T690" s="39"/>
      <c r="U690" s="39"/>
      <c r="V690" s="39"/>
      <c r="W690" s="39"/>
      <c r="X690" s="39"/>
      <c r="Y690" s="39"/>
      <c r="Z690" s="39"/>
    </row>
    <row r="691" spans="1:26" ht="12.75" customHeight="1" x14ac:dyDescent="0.2">
      <c r="A691" s="39"/>
      <c r="B691" s="39"/>
      <c r="C691" s="39"/>
      <c r="D691" s="39"/>
      <c r="E691" s="39"/>
      <c r="F691" s="39"/>
      <c r="G691" s="39"/>
      <c r="H691" s="39"/>
      <c r="I691" s="39"/>
      <c r="K691" s="39"/>
      <c r="L691" s="39"/>
      <c r="M691" s="39"/>
      <c r="N691" s="39"/>
      <c r="O691" s="39"/>
      <c r="P691" s="39"/>
      <c r="Q691" s="39"/>
      <c r="R691" s="39"/>
      <c r="S691" s="39"/>
      <c r="T691" s="39"/>
      <c r="U691" s="39"/>
      <c r="V691" s="39"/>
      <c r="W691" s="39"/>
      <c r="X691" s="39"/>
      <c r="Y691" s="39"/>
      <c r="Z691" s="39"/>
    </row>
    <row r="692" spans="1:26" ht="12.75" customHeight="1" x14ac:dyDescent="0.2">
      <c r="A692" s="39"/>
      <c r="B692" s="39"/>
      <c r="C692" s="39"/>
      <c r="D692" s="39"/>
      <c r="E692" s="39"/>
      <c r="F692" s="39"/>
      <c r="G692" s="39"/>
      <c r="H692" s="39"/>
      <c r="I692" s="39"/>
      <c r="K692" s="39"/>
      <c r="L692" s="39"/>
      <c r="M692" s="39"/>
      <c r="N692" s="39"/>
      <c r="O692" s="39"/>
      <c r="P692" s="39"/>
      <c r="Q692" s="39"/>
      <c r="R692" s="39"/>
      <c r="S692" s="39"/>
      <c r="T692" s="39"/>
      <c r="U692" s="39"/>
      <c r="V692" s="39"/>
      <c r="W692" s="39"/>
      <c r="X692" s="39"/>
      <c r="Y692" s="39"/>
      <c r="Z692" s="39"/>
    </row>
    <row r="693" spans="1:26" ht="12.75" customHeight="1" x14ac:dyDescent="0.2">
      <c r="A693" s="39"/>
      <c r="B693" s="39"/>
      <c r="C693" s="39"/>
      <c r="D693" s="39"/>
      <c r="E693" s="39"/>
      <c r="F693" s="39"/>
      <c r="G693" s="39"/>
      <c r="H693" s="39"/>
      <c r="I693" s="39"/>
      <c r="K693" s="39"/>
      <c r="L693" s="39"/>
      <c r="M693" s="39"/>
      <c r="N693" s="39"/>
      <c r="O693" s="39"/>
      <c r="P693" s="39"/>
      <c r="Q693" s="39"/>
      <c r="R693" s="39"/>
      <c r="S693" s="39"/>
      <c r="T693" s="39"/>
      <c r="U693" s="39"/>
      <c r="V693" s="39"/>
      <c r="W693" s="39"/>
      <c r="X693" s="39"/>
      <c r="Y693" s="39"/>
      <c r="Z693" s="39"/>
    </row>
    <row r="694" spans="1:26" ht="12.75" customHeight="1" x14ac:dyDescent="0.2">
      <c r="A694" s="39"/>
      <c r="B694" s="39"/>
      <c r="C694" s="39"/>
      <c r="D694" s="39"/>
      <c r="E694" s="39"/>
      <c r="F694" s="39"/>
      <c r="G694" s="39"/>
      <c r="H694" s="39"/>
      <c r="I694" s="39"/>
      <c r="K694" s="39"/>
      <c r="L694" s="39"/>
      <c r="M694" s="39"/>
      <c r="N694" s="39"/>
      <c r="O694" s="39"/>
      <c r="P694" s="39"/>
      <c r="Q694" s="39"/>
      <c r="R694" s="39"/>
      <c r="S694" s="39"/>
      <c r="T694" s="39"/>
      <c r="U694" s="39"/>
      <c r="V694" s="39"/>
      <c r="W694" s="39"/>
      <c r="X694" s="39"/>
      <c r="Y694" s="39"/>
      <c r="Z694" s="39"/>
    </row>
    <row r="695" spans="1:26" ht="12.75" customHeight="1" x14ac:dyDescent="0.2">
      <c r="A695" s="39"/>
      <c r="B695" s="39"/>
      <c r="C695" s="39"/>
      <c r="D695" s="39"/>
      <c r="E695" s="39"/>
      <c r="F695" s="39"/>
      <c r="G695" s="39"/>
      <c r="H695" s="39"/>
      <c r="I695" s="39"/>
      <c r="K695" s="39"/>
      <c r="L695" s="39"/>
      <c r="M695" s="39"/>
      <c r="N695" s="39"/>
      <c r="O695" s="39"/>
      <c r="P695" s="39"/>
      <c r="Q695" s="39"/>
      <c r="R695" s="39"/>
      <c r="S695" s="39"/>
      <c r="T695" s="39"/>
      <c r="U695" s="39"/>
      <c r="V695" s="39"/>
      <c r="W695" s="39"/>
      <c r="X695" s="39"/>
      <c r="Y695" s="39"/>
      <c r="Z695" s="39"/>
    </row>
    <row r="696" spans="1:26" ht="12.75" customHeight="1" x14ac:dyDescent="0.2">
      <c r="A696" s="39"/>
      <c r="B696" s="39"/>
      <c r="C696" s="39"/>
      <c r="D696" s="39"/>
      <c r="E696" s="39"/>
      <c r="F696" s="39"/>
      <c r="G696" s="39"/>
      <c r="H696" s="39"/>
      <c r="I696" s="39"/>
      <c r="K696" s="39"/>
      <c r="L696" s="39"/>
      <c r="M696" s="39"/>
      <c r="N696" s="39"/>
      <c r="O696" s="39"/>
      <c r="P696" s="39"/>
      <c r="Q696" s="39"/>
      <c r="R696" s="39"/>
      <c r="S696" s="39"/>
      <c r="T696" s="39"/>
      <c r="U696" s="39"/>
      <c r="V696" s="39"/>
      <c r="W696" s="39"/>
      <c r="X696" s="39"/>
      <c r="Y696" s="39"/>
      <c r="Z696" s="39"/>
    </row>
    <row r="697" spans="1:26" ht="12.75" customHeight="1" x14ac:dyDescent="0.2">
      <c r="A697" s="39"/>
      <c r="B697" s="39"/>
      <c r="C697" s="39"/>
      <c r="D697" s="39"/>
      <c r="E697" s="39"/>
      <c r="F697" s="39"/>
      <c r="G697" s="39"/>
      <c r="H697" s="39"/>
      <c r="I697" s="39"/>
      <c r="K697" s="39"/>
      <c r="L697" s="39"/>
      <c r="M697" s="39"/>
      <c r="N697" s="39"/>
      <c r="O697" s="39"/>
      <c r="P697" s="39"/>
      <c r="Q697" s="39"/>
      <c r="R697" s="39"/>
      <c r="S697" s="39"/>
      <c r="T697" s="39"/>
      <c r="U697" s="39"/>
      <c r="V697" s="39"/>
      <c r="W697" s="39"/>
      <c r="X697" s="39"/>
      <c r="Y697" s="39"/>
      <c r="Z697" s="39"/>
    </row>
    <row r="698" spans="1:26" ht="12.75" customHeight="1" x14ac:dyDescent="0.2">
      <c r="A698" s="39"/>
      <c r="B698" s="39"/>
      <c r="C698" s="39"/>
      <c r="D698" s="39"/>
      <c r="E698" s="39"/>
      <c r="F698" s="39"/>
      <c r="G698" s="39"/>
      <c r="H698" s="39"/>
      <c r="I698" s="39"/>
      <c r="K698" s="39"/>
      <c r="L698" s="39"/>
      <c r="M698" s="39"/>
      <c r="N698" s="39"/>
      <c r="O698" s="39"/>
      <c r="P698" s="39"/>
      <c r="Q698" s="39"/>
      <c r="R698" s="39"/>
      <c r="S698" s="39"/>
      <c r="T698" s="39"/>
      <c r="U698" s="39"/>
      <c r="V698" s="39"/>
      <c r="W698" s="39"/>
      <c r="X698" s="39"/>
      <c r="Y698" s="39"/>
      <c r="Z698" s="39"/>
    </row>
    <row r="699" spans="1:26" ht="12.75" customHeight="1" x14ac:dyDescent="0.2">
      <c r="A699" s="39"/>
      <c r="B699" s="39"/>
      <c r="C699" s="39"/>
      <c r="D699" s="39"/>
      <c r="E699" s="39"/>
      <c r="F699" s="39"/>
      <c r="G699" s="39"/>
      <c r="H699" s="39"/>
      <c r="I699" s="39"/>
      <c r="K699" s="39"/>
      <c r="L699" s="39"/>
      <c r="M699" s="39"/>
      <c r="N699" s="39"/>
      <c r="O699" s="39"/>
      <c r="P699" s="39"/>
      <c r="Q699" s="39"/>
      <c r="R699" s="39"/>
      <c r="S699" s="39"/>
      <c r="T699" s="39"/>
      <c r="U699" s="39"/>
      <c r="V699" s="39"/>
      <c r="W699" s="39"/>
      <c r="X699" s="39"/>
      <c r="Y699" s="39"/>
      <c r="Z699" s="39"/>
    </row>
    <row r="700" spans="1:26" ht="12.75" customHeight="1" x14ac:dyDescent="0.2">
      <c r="A700" s="39"/>
      <c r="B700" s="39"/>
      <c r="C700" s="39"/>
      <c r="D700" s="39"/>
      <c r="E700" s="39"/>
      <c r="F700" s="39"/>
      <c r="G700" s="39"/>
      <c r="H700" s="39"/>
      <c r="I700" s="39"/>
      <c r="K700" s="39"/>
      <c r="L700" s="39"/>
      <c r="M700" s="39"/>
      <c r="N700" s="39"/>
      <c r="O700" s="39"/>
      <c r="P700" s="39"/>
      <c r="Q700" s="39"/>
      <c r="R700" s="39"/>
      <c r="S700" s="39"/>
      <c r="T700" s="39"/>
      <c r="U700" s="39"/>
      <c r="V700" s="39"/>
      <c r="W700" s="39"/>
      <c r="X700" s="39"/>
      <c r="Y700" s="39"/>
      <c r="Z700" s="39"/>
    </row>
    <row r="701" spans="1:26" ht="12.75" customHeight="1" x14ac:dyDescent="0.2">
      <c r="A701" s="39"/>
      <c r="B701" s="39"/>
      <c r="C701" s="39"/>
      <c r="D701" s="39"/>
      <c r="E701" s="39"/>
      <c r="F701" s="39"/>
      <c r="G701" s="39"/>
      <c r="H701" s="39"/>
      <c r="I701" s="39"/>
      <c r="K701" s="39"/>
      <c r="L701" s="39"/>
      <c r="M701" s="39"/>
      <c r="N701" s="39"/>
      <c r="O701" s="39"/>
      <c r="P701" s="39"/>
      <c r="Q701" s="39"/>
      <c r="R701" s="39"/>
      <c r="S701" s="39"/>
      <c r="T701" s="39"/>
      <c r="U701" s="39"/>
      <c r="V701" s="39"/>
      <c r="W701" s="39"/>
      <c r="X701" s="39"/>
      <c r="Y701" s="39"/>
      <c r="Z701" s="39"/>
    </row>
    <row r="702" spans="1:26" ht="12.75" customHeight="1" x14ac:dyDescent="0.2">
      <c r="A702" s="39"/>
      <c r="B702" s="39"/>
      <c r="C702" s="39"/>
      <c r="D702" s="39"/>
      <c r="E702" s="39"/>
      <c r="F702" s="39"/>
      <c r="G702" s="39"/>
      <c r="H702" s="39"/>
      <c r="I702" s="39"/>
      <c r="K702" s="39"/>
      <c r="L702" s="39"/>
      <c r="M702" s="39"/>
      <c r="N702" s="39"/>
      <c r="O702" s="39"/>
      <c r="P702" s="39"/>
      <c r="Q702" s="39"/>
      <c r="R702" s="39"/>
      <c r="S702" s="39"/>
      <c r="T702" s="39"/>
      <c r="U702" s="39"/>
      <c r="V702" s="39"/>
      <c r="W702" s="39"/>
      <c r="X702" s="39"/>
      <c r="Y702" s="39"/>
      <c r="Z702" s="39"/>
    </row>
    <row r="703" spans="1:26" ht="12.75" customHeight="1" x14ac:dyDescent="0.2">
      <c r="A703" s="39"/>
      <c r="B703" s="39"/>
      <c r="C703" s="39"/>
      <c r="D703" s="39"/>
      <c r="E703" s="39"/>
      <c r="F703" s="39"/>
      <c r="G703" s="39"/>
      <c r="H703" s="39"/>
      <c r="I703" s="39"/>
      <c r="K703" s="39"/>
      <c r="L703" s="39"/>
      <c r="M703" s="39"/>
      <c r="N703" s="39"/>
      <c r="O703" s="39"/>
      <c r="P703" s="39"/>
      <c r="Q703" s="39"/>
      <c r="R703" s="39"/>
      <c r="S703" s="39"/>
      <c r="T703" s="39"/>
      <c r="U703" s="39"/>
      <c r="V703" s="39"/>
      <c r="W703" s="39"/>
      <c r="X703" s="39"/>
      <c r="Y703" s="39"/>
      <c r="Z703" s="39"/>
    </row>
    <row r="704" spans="1:26" ht="12.75" customHeight="1" x14ac:dyDescent="0.2">
      <c r="A704" s="39"/>
      <c r="B704" s="39"/>
      <c r="C704" s="39"/>
      <c r="D704" s="39"/>
      <c r="E704" s="39"/>
      <c r="F704" s="39"/>
      <c r="G704" s="39"/>
      <c r="H704" s="39"/>
      <c r="I704" s="39"/>
      <c r="K704" s="39"/>
      <c r="L704" s="39"/>
      <c r="M704" s="39"/>
      <c r="N704" s="39"/>
      <c r="O704" s="39"/>
      <c r="P704" s="39"/>
      <c r="Q704" s="39"/>
      <c r="R704" s="39"/>
      <c r="S704" s="39"/>
      <c r="T704" s="39"/>
      <c r="U704" s="39"/>
      <c r="V704" s="39"/>
      <c r="W704" s="39"/>
      <c r="X704" s="39"/>
      <c r="Y704" s="39"/>
      <c r="Z704" s="39"/>
    </row>
    <row r="705" spans="1:26" ht="12.75" customHeight="1" x14ac:dyDescent="0.2">
      <c r="A705" s="39"/>
      <c r="B705" s="39"/>
      <c r="C705" s="39"/>
      <c r="D705" s="39"/>
      <c r="E705" s="39"/>
      <c r="F705" s="39"/>
      <c r="G705" s="39"/>
      <c r="H705" s="39"/>
      <c r="I705" s="39"/>
      <c r="K705" s="39"/>
      <c r="L705" s="39"/>
      <c r="M705" s="39"/>
      <c r="N705" s="39"/>
      <c r="O705" s="39"/>
      <c r="P705" s="39"/>
      <c r="Q705" s="39"/>
      <c r="R705" s="39"/>
      <c r="S705" s="39"/>
      <c r="T705" s="39"/>
      <c r="U705" s="39"/>
      <c r="V705" s="39"/>
      <c r="W705" s="39"/>
      <c r="X705" s="39"/>
      <c r="Y705" s="39"/>
      <c r="Z705" s="39"/>
    </row>
    <row r="706" spans="1:26" ht="12.75" customHeight="1" x14ac:dyDescent="0.2">
      <c r="A706" s="39"/>
      <c r="B706" s="39"/>
      <c r="C706" s="39"/>
      <c r="D706" s="39"/>
      <c r="E706" s="39"/>
      <c r="F706" s="39"/>
      <c r="G706" s="39"/>
      <c r="H706" s="39"/>
      <c r="I706" s="39"/>
      <c r="K706" s="39"/>
      <c r="L706" s="39"/>
      <c r="M706" s="39"/>
      <c r="N706" s="39"/>
      <c r="O706" s="39"/>
      <c r="P706" s="39"/>
      <c r="Q706" s="39"/>
      <c r="R706" s="39"/>
      <c r="S706" s="39"/>
      <c r="T706" s="39"/>
      <c r="U706" s="39"/>
      <c r="V706" s="39"/>
      <c r="W706" s="39"/>
      <c r="X706" s="39"/>
      <c r="Y706" s="39"/>
      <c r="Z706" s="39"/>
    </row>
    <row r="707" spans="1:26" ht="12.75" customHeight="1" x14ac:dyDescent="0.2">
      <c r="A707" s="39"/>
      <c r="B707" s="39"/>
      <c r="C707" s="39"/>
      <c r="D707" s="39"/>
      <c r="E707" s="39"/>
      <c r="F707" s="39"/>
      <c r="G707" s="39"/>
      <c r="H707" s="39"/>
      <c r="I707" s="39"/>
      <c r="K707" s="39"/>
      <c r="L707" s="39"/>
      <c r="M707" s="39"/>
      <c r="N707" s="39"/>
      <c r="O707" s="39"/>
      <c r="P707" s="39"/>
      <c r="Q707" s="39"/>
      <c r="R707" s="39"/>
      <c r="S707" s="39"/>
      <c r="T707" s="39"/>
      <c r="U707" s="39"/>
      <c r="V707" s="39"/>
      <c r="W707" s="39"/>
      <c r="X707" s="39"/>
      <c r="Y707" s="39"/>
      <c r="Z707" s="39"/>
    </row>
    <row r="708" spans="1:26" ht="12.75" customHeight="1" x14ac:dyDescent="0.2">
      <c r="A708" s="39"/>
      <c r="B708" s="39"/>
      <c r="C708" s="39"/>
      <c r="D708" s="39"/>
      <c r="E708" s="39"/>
      <c r="F708" s="39"/>
      <c r="G708" s="39"/>
      <c r="H708" s="39"/>
      <c r="I708" s="39"/>
      <c r="K708" s="39"/>
      <c r="L708" s="39"/>
      <c r="M708" s="39"/>
      <c r="N708" s="39"/>
      <c r="O708" s="39"/>
      <c r="P708" s="39"/>
      <c r="Q708" s="39"/>
      <c r="R708" s="39"/>
      <c r="S708" s="39"/>
      <c r="T708" s="39"/>
      <c r="U708" s="39"/>
      <c r="V708" s="39"/>
      <c r="W708" s="39"/>
      <c r="X708" s="39"/>
      <c r="Y708" s="39"/>
      <c r="Z708" s="39"/>
    </row>
    <row r="709" spans="1:26" ht="12.75" customHeight="1" x14ac:dyDescent="0.2">
      <c r="A709" s="39"/>
      <c r="B709" s="39"/>
      <c r="C709" s="39"/>
      <c r="D709" s="39"/>
      <c r="E709" s="39"/>
      <c r="F709" s="39"/>
      <c r="G709" s="39"/>
      <c r="H709" s="39"/>
      <c r="I709" s="39"/>
      <c r="K709" s="39"/>
      <c r="L709" s="39"/>
      <c r="M709" s="39"/>
      <c r="N709" s="39"/>
      <c r="O709" s="39"/>
      <c r="P709" s="39"/>
      <c r="Q709" s="39"/>
      <c r="R709" s="39"/>
      <c r="S709" s="39"/>
      <c r="T709" s="39"/>
      <c r="U709" s="39"/>
      <c r="V709" s="39"/>
      <c r="W709" s="39"/>
      <c r="X709" s="39"/>
      <c r="Y709" s="39"/>
      <c r="Z709" s="39"/>
    </row>
    <row r="710" spans="1:26" ht="12.75" customHeight="1" x14ac:dyDescent="0.2">
      <c r="A710" s="39"/>
      <c r="B710" s="39"/>
      <c r="C710" s="39"/>
      <c r="D710" s="39"/>
      <c r="E710" s="39"/>
      <c r="F710" s="39"/>
      <c r="G710" s="39"/>
      <c r="H710" s="39"/>
      <c r="I710" s="39"/>
      <c r="K710" s="39"/>
      <c r="L710" s="39"/>
      <c r="M710" s="39"/>
      <c r="N710" s="39"/>
      <c r="O710" s="39"/>
      <c r="P710" s="39"/>
      <c r="Q710" s="39"/>
      <c r="R710" s="39"/>
      <c r="S710" s="39"/>
      <c r="T710" s="39"/>
      <c r="U710" s="39"/>
      <c r="V710" s="39"/>
      <c r="W710" s="39"/>
      <c r="X710" s="39"/>
      <c r="Y710" s="39"/>
      <c r="Z710" s="39"/>
    </row>
    <row r="711" spans="1:26" ht="12.75" customHeight="1" x14ac:dyDescent="0.2">
      <c r="A711" s="39"/>
      <c r="B711" s="39"/>
      <c r="C711" s="39"/>
      <c r="D711" s="39"/>
      <c r="E711" s="39"/>
      <c r="F711" s="39"/>
      <c r="G711" s="39"/>
      <c r="H711" s="39"/>
      <c r="I711" s="39"/>
      <c r="K711" s="39"/>
      <c r="L711" s="39"/>
      <c r="M711" s="39"/>
      <c r="N711" s="39"/>
      <c r="O711" s="39"/>
      <c r="P711" s="39"/>
      <c r="Q711" s="39"/>
      <c r="R711" s="39"/>
      <c r="S711" s="39"/>
      <c r="T711" s="39"/>
      <c r="U711" s="39"/>
      <c r="V711" s="39"/>
      <c r="W711" s="39"/>
      <c r="X711" s="39"/>
      <c r="Y711" s="39"/>
      <c r="Z711" s="39"/>
    </row>
    <row r="712" spans="1:26" ht="12.75" customHeight="1" x14ac:dyDescent="0.2">
      <c r="A712" s="39"/>
      <c r="B712" s="39"/>
      <c r="C712" s="39"/>
      <c r="D712" s="39"/>
      <c r="E712" s="39"/>
      <c r="F712" s="39"/>
      <c r="G712" s="39"/>
      <c r="H712" s="39"/>
      <c r="I712" s="39"/>
      <c r="K712" s="39"/>
      <c r="L712" s="39"/>
      <c r="M712" s="39"/>
      <c r="N712" s="39"/>
      <c r="O712" s="39"/>
      <c r="P712" s="39"/>
      <c r="Q712" s="39"/>
      <c r="R712" s="39"/>
      <c r="S712" s="39"/>
      <c r="T712" s="39"/>
      <c r="U712" s="39"/>
      <c r="V712" s="39"/>
      <c r="W712" s="39"/>
      <c r="X712" s="39"/>
      <c r="Y712" s="39"/>
      <c r="Z712" s="39"/>
    </row>
    <row r="713" spans="1:26" ht="12.75" customHeight="1" x14ac:dyDescent="0.2">
      <c r="A713" s="39"/>
      <c r="B713" s="39"/>
      <c r="C713" s="39"/>
      <c r="D713" s="39"/>
      <c r="E713" s="39"/>
      <c r="F713" s="39"/>
      <c r="G713" s="39"/>
      <c r="H713" s="39"/>
      <c r="I713" s="39"/>
      <c r="K713" s="39"/>
      <c r="L713" s="39"/>
      <c r="M713" s="39"/>
      <c r="N713" s="39"/>
      <c r="O713" s="39"/>
      <c r="P713" s="39"/>
      <c r="Q713" s="39"/>
      <c r="R713" s="39"/>
      <c r="S713" s="39"/>
      <c r="T713" s="39"/>
      <c r="U713" s="39"/>
      <c r="V713" s="39"/>
      <c r="W713" s="39"/>
      <c r="X713" s="39"/>
      <c r="Y713" s="39"/>
      <c r="Z713" s="39"/>
    </row>
    <row r="714" spans="1:26" ht="12.75" customHeight="1" x14ac:dyDescent="0.2">
      <c r="A714" s="39"/>
      <c r="B714" s="39"/>
      <c r="C714" s="39"/>
      <c r="D714" s="39"/>
      <c r="E714" s="39"/>
      <c r="F714" s="39"/>
      <c r="G714" s="39"/>
      <c r="H714" s="39"/>
      <c r="I714" s="39"/>
      <c r="K714" s="39"/>
      <c r="L714" s="39"/>
      <c r="M714" s="39"/>
      <c r="N714" s="39"/>
      <c r="O714" s="39"/>
      <c r="P714" s="39"/>
      <c r="Q714" s="39"/>
      <c r="R714" s="39"/>
      <c r="S714" s="39"/>
      <c r="T714" s="39"/>
      <c r="U714" s="39"/>
      <c r="V714" s="39"/>
      <c r="W714" s="39"/>
      <c r="X714" s="39"/>
      <c r="Y714" s="39"/>
      <c r="Z714" s="39"/>
    </row>
    <row r="715" spans="1:26" ht="12.75" customHeight="1" x14ac:dyDescent="0.2">
      <c r="A715" s="39"/>
      <c r="B715" s="39"/>
      <c r="C715" s="39"/>
      <c r="D715" s="39"/>
      <c r="E715" s="39"/>
      <c r="F715" s="39"/>
      <c r="G715" s="39"/>
      <c r="H715" s="39"/>
      <c r="I715" s="39"/>
      <c r="K715" s="39"/>
      <c r="L715" s="39"/>
      <c r="M715" s="39"/>
      <c r="N715" s="39"/>
      <c r="O715" s="39"/>
      <c r="P715" s="39"/>
      <c r="Q715" s="39"/>
      <c r="R715" s="39"/>
      <c r="S715" s="39"/>
      <c r="T715" s="39"/>
      <c r="U715" s="39"/>
      <c r="V715" s="39"/>
      <c r="W715" s="39"/>
      <c r="X715" s="39"/>
      <c r="Y715" s="39"/>
      <c r="Z715" s="39"/>
    </row>
    <row r="716" spans="1:26" ht="12.75" customHeight="1" x14ac:dyDescent="0.2">
      <c r="A716" s="39"/>
      <c r="B716" s="39"/>
      <c r="C716" s="39"/>
      <c r="D716" s="39"/>
      <c r="E716" s="39"/>
      <c r="F716" s="39"/>
      <c r="G716" s="39"/>
      <c r="H716" s="39"/>
      <c r="I716" s="39"/>
      <c r="K716" s="39"/>
      <c r="L716" s="39"/>
      <c r="M716" s="39"/>
      <c r="N716" s="39"/>
      <c r="O716" s="39"/>
      <c r="P716" s="39"/>
      <c r="Q716" s="39"/>
      <c r="R716" s="39"/>
      <c r="S716" s="39"/>
      <c r="T716" s="39"/>
      <c r="U716" s="39"/>
      <c r="V716" s="39"/>
      <c r="W716" s="39"/>
      <c r="X716" s="39"/>
      <c r="Y716" s="39"/>
      <c r="Z716" s="39"/>
    </row>
    <row r="717" spans="1:26" ht="12.75" customHeight="1" x14ac:dyDescent="0.2">
      <c r="A717" s="39"/>
      <c r="B717" s="39"/>
      <c r="C717" s="39"/>
      <c r="D717" s="39"/>
      <c r="E717" s="39"/>
      <c r="F717" s="39"/>
      <c r="G717" s="39"/>
      <c r="H717" s="39"/>
      <c r="I717" s="39"/>
      <c r="K717" s="39"/>
      <c r="L717" s="39"/>
      <c r="M717" s="39"/>
      <c r="N717" s="39"/>
      <c r="O717" s="39"/>
      <c r="P717" s="39"/>
      <c r="Q717" s="39"/>
      <c r="R717" s="39"/>
      <c r="S717" s="39"/>
      <c r="T717" s="39"/>
      <c r="U717" s="39"/>
      <c r="V717" s="39"/>
      <c r="W717" s="39"/>
      <c r="X717" s="39"/>
      <c r="Y717" s="39"/>
      <c r="Z717" s="39"/>
    </row>
    <row r="718" spans="1:26" ht="12.75" customHeight="1" x14ac:dyDescent="0.2">
      <c r="A718" s="39"/>
      <c r="B718" s="39"/>
      <c r="C718" s="39"/>
      <c r="D718" s="39"/>
      <c r="E718" s="39"/>
      <c r="F718" s="39"/>
      <c r="G718" s="39"/>
      <c r="H718" s="39"/>
      <c r="I718" s="39"/>
      <c r="K718" s="39"/>
      <c r="L718" s="39"/>
      <c r="M718" s="39"/>
      <c r="N718" s="39"/>
      <c r="O718" s="39"/>
      <c r="P718" s="39"/>
      <c r="Q718" s="39"/>
      <c r="R718" s="39"/>
      <c r="S718" s="39"/>
      <c r="T718" s="39"/>
      <c r="U718" s="39"/>
      <c r="V718" s="39"/>
      <c r="W718" s="39"/>
      <c r="X718" s="39"/>
      <c r="Y718" s="39"/>
      <c r="Z718" s="39"/>
    </row>
    <row r="719" spans="1:26" ht="12.75" customHeight="1" x14ac:dyDescent="0.2">
      <c r="A719" s="39"/>
      <c r="B719" s="39"/>
      <c r="C719" s="39"/>
      <c r="D719" s="39"/>
      <c r="E719" s="39"/>
      <c r="F719" s="39"/>
      <c r="G719" s="39"/>
      <c r="H719" s="39"/>
      <c r="I719" s="39"/>
      <c r="K719" s="39"/>
      <c r="L719" s="39"/>
      <c r="M719" s="39"/>
      <c r="N719" s="39"/>
      <c r="O719" s="39"/>
      <c r="P719" s="39"/>
      <c r="Q719" s="39"/>
      <c r="R719" s="39"/>
      <c r="S719" s="39"/>
      <c r="T719" s="39"/>
      <c r="U719" s="39"/>
      <c r="V719" s="39"/>
      <c r="W719" s="39"/>
      <c r="X719" s="39"/>
      <c r="Y719" s="39"/>
      <c r="Z719" s="39"/>
    </row>
    <row r="720" spans="1:26" ht="12.75" customHeight="1" x14ac:dyDescent="0.2">
      <c r="A720" s="39"/>
      <c r="B720" s="39"/>
      <c r="C720" s="39"/>
      <c r="D720" s="39"/>
      <c r="E720" s="39"/>
      <c r="F720" s="39"/>
      <c r="G720" s="39"/>
      <c r="H720" s="39"/>
      <c r="I720" s="39"/>
      <c r="K720" s="39"/>
      <c r="L720" s="39"/>
      <c r="M720" s="39"/>
      <c r="N720" s="39"/>
      <c r="O720" s="39"/>
      <c r="P720" s="39"/>
      <c r="Q720" s="39"/>
      <c r="R720" s="39"/>
      <c r="S720" s="39"/>
      <c r="T720" s="39"/>
      <c r="U720" s="39"/>
      <c r="V720" s="39"/>
      <c r="W720" s="39"/>
      <c r="X720" s="39"/>
      <c r="Y720" s="39"/>
      <c r="Z720" s="39"/>
    </row>
    <row r="721" spans="1:26" ht="12.75" customHeight="1" x14ac:dyDescent="0.2">
      <c r="A721" s="39"/>
      <c r="B721" s="39"/>
      <c r="C721" s="39"/>
      <c r="D721" s="39"/>
      <c r="E721" s="39"/>
      <c r="F721" s="39"/>
      <c r="G721" s="39"/>
      <c r="H721" s="39"/>
      <c r="I721" s="39"/>
      <c r="K721" s="39"/>
      <c r="L721" s="39"/>
      <c r="M721" s="39"/>
      <c r="N721" s="39"/>
      <c r="O721" s="39"/>
      <c r="P721" s="39"/>
      <c r="Q721" s="39"/>
      <c r="R721" s="39"/>
      <c r="S721" s="39"/>
      <c r="T721" s="39"/>
      <c r="U721" s="39"/>
      <c r="V721" s="39"/>
      <c r="W721" s="39"/>
      <c r="X721" s="39"/>
      <c r="Y721" s="39"/>
      <c r="Z721" s="39"/>
    </row>
    <row r="722" spans="1:26" ht="12.75" customHeight="1" x14ac:dyDescent="0.2">
      <c r="A722" s="39"/>
      <c r="B722" s="39"/>
      <c r="C722" s="39"/>
      <c r="D722" s="39"/>
      <c r="E722" s="39"/>
      <c r="F722" s="39"/>
      <c r="G722" s="39"/>
      <c r="H722" s="39"/>
      <c r="I722" s="39"/>
      <c r="K722" s="39"/>
      <c r="L722" s="39"/>
      <c r="M722" s="39"/>
      <c r="N722" s="39"/>
      <c r="O722" s="39"/>
      <c r="P722" s="39"/>
      <c r="Q722" s="39"/>
      <c r="R722" s="39"/>
      <c r="S722" s="39"/>
      <c r="T722" s="39"/>
      <c r="U722" s="39"/>
      <c r="V722" s="39"/>
      <c r="W722" s="39"/>
      <c r="X722" s="39"/>
      <c r="Y722" s="39"/>
      <c r="Z722" s="39"/>
    </row>
    <row r="723" spans="1:26" ht="12.75" customHeight="1" x14ac:dyDescent="0.2">
      <c r="A723" s="39"/>
      <c r="B723" s="39"/>
      <c r="C723" s="39"/>
      <c r="D723" s="39"/>
      <c r="E723" s="39"/>
      <c r="F723" s="39"/>
      <c r="G723" s="39"/>
      <c r="H723" s="39"/>
      <c r="I723" s="39"/>
      <c r="K723" s="39"/>
      <c r="L723" s="39"/>
      <c r="M723" s="39"/>
      <c r="N723" s="39"/>
      <c r="O723" s="39"/>
      <c r="P723" s="39"/>
      <c r="Q723" s="39"/>
      <c r="R723" s="39"/>
      <c r="S723" s="39"/>
      <c r="T723" s="39"/>
      <c r="U723" s="39"/>
      <c r="V723" s="39"/>
      <c r="W723" s="39"/>
      <c r="X723" s="39"/>
      <c r="Y723" s="39"/>
      <c r="Z723" s="39"/>
    </row>
    <row r="724" spans="1:26" ht="12.75" customHeight="1" x14ac:dyDescent="0.2">
      <c r="A724" s="39"/>
      <c r="B724" s="39"/>
      <c r="C724" s="39"/>
      <c r="D724" s="39"/>
      <c r="E724" s="39"/>
      <c r="F724" s="39"/>
      <c r="G724" s="39"/>
      <c r="H724" s="39"/>
      <c r="I724" s="39"/>
      <c r="K724" s="39"/>
      <c r="L724" s="39"/>
      <c r="M724" s="39"/>
      <c r="N724" s="39"/>
      <c r="O724" s="39"/>
      <c r="P724" s="39"/>
      <c r="Q724" s="39"/>
      <c r="R724" s="39"/>
      <c r="S724" s="39"/>
      <c r="T724" s="39"/>
      <c r="U724" s="39"/>
      <c r="V724" s="39"/>
      <c r="W724" s="39"/>
      <c r="X724" s="39"/>
      <c r="Y724" s="39"/>
      <c r="Z724" s="39"/>
    </row>
    <row r="725" spans="1:26" ht="12.75" customHeight="1" x14ac:dyDescent="0.2">
      <c r="A725" s="39"/>
      <c r="B725" s="39"/>
      <c r="C725" s="39"/>
      <c r="D725" s="39"/>
      <c r="E725" s="39"/>
      <c r="F725" s="39"/>
      <c r="G725" s="39"/>
      <c r="H725" s="39"/>
      <c r="I725" s="39"/>
      <c r="K725" s="39"/>
      <c r="L725" s="39"/>
      <c r="M725" s="39"/>
      <c r="N725" s="39"/>
      <c r="O725" s="39"/>
      <c r="P725" s="39"/>
      <c r="Q725" s="39"/>
      <c r="R725" s="39"/>
      <c r="S725" s="39"/>
      <c r="T725" s="39"/>
      <c r="U725" s="39"/>
      <c r="V725" s="39"/>
      <c r="W725" s="39"/>
      <c r="X725" s="39"/>
      <c r="Y725" s="39"/>
      <c r="Z725" s="39"/>
    </row>
    <row r="726" spans="1:26" ht="12.75" customHeight="1" x14ac:dyDescent="0.2">
      <c r="A726" s="39"/>
      <c r="B726" s="39"/>
      <c r="C726" s="39"/>
      <c r="D726" s="39"/>
      <c r="E726" s="39"/>
      <c r="F726" s="39"/>
      <c r="G726" s="39"/>
      <c r="H726" s="39"/>
      <c r="I726" s="39"/>
      <c r="K726" s="39"/>
      <c r="L726" s="39"/>
      <c r="M726" s="39"/>
      <c r="N726" s="39"/>
      <c r="O726" s="39"/>
      <c r="P726" s="39"/>
      <c r="Q726" s="39"/>
      <c r="R726" s="39"/>
      <c r="S726" s="39"/>
      <c r="T726" s="39"/>
      <c r="U726" s="39"/>
      <c r="V726" s="39"/>
      <c r="W726" s="39"/>
      <c r="X726" s="39"/>
      <c r="Y726" s="39"/>
      <c r="Z726" s="39"/>
    </row>
    <row r="727" spans="1:26" ht="12.75" customHeight="1" x14ac:dyDescent="0.2">
      <c r="A727" s="39"/>
      <c r="B727" s="39"/>
      <c r="C727" s="39"/>
      <c r="D727" s="39"/>
      <c r="E727" s="39"/>
      <c r="F727" s="39"/>
      <c r="G727" s="39"/>
      <c r="H727" s="39"/>
      <c r="I727" s="39"/>
      <c r="K727" s="39"/>
      <c r="L727" s="39"/>
      <c r="M727" s="39"/>
      <c r="N727" s="39"/>
      <c r="O727" s="39"/>
      <c r="P727" s="39"/>
      <c r="Q727" s="39"/>
      <c r="R727" s="39"/>
      <c r="S727" s="39"/>
      <c r="T727" s="39"/>
      <c r="U727" s="39"/>
      <c r="V727" s="39"/>
      <c r="W727" s="39"/>
      <c r="X727" s="39"/>
      <c r="Y727" s="39"/>
      <c r="Z727" s="39"/>
    </row>
    <row r="728" spans="1:26" ht="12.75" customHeight="1" x14ac:dyDescent="0.2">
      <c r="A728" s="39"/>
      <c r="B728" s="39"/>
      <c r="C728" s="39"/>
      <c r="D728" s="39"/>
      <c r="E728" s="39"/>
      <c r="F728" s="39"/>
      <c r="G728" s="39"/>
      <c r="H728" s="39"/>
      <c r="I728" s="39"/>
      <c r="K728" s="39"/>
      <c r="L728" s="39"/>
      <c r="M728" s="39"/>
      <c r="N728" s="39"/>
      <c r="O728" s="39"/>
      <c r="P728" s="39"/>
      <c r="Q728" s="39"/>
      <c r="R728" s="39"/>
      <c r="S728" s="39"/>
      <c r="T728" s="39"/>
      <c r="U728" s="39"/>
      <c r="V728" s="39"/>
      <c r="W728" s="39"/>
      <c r="X728" s="39"/>
      <c r="Y728" s="39"/>
      <c r="Z728" s="39"/>
    </row>
    <row r="729" spans="1:26" ht="12.75" customHeight="1" x14ac:dyDescent="0.2">
      <c r="A729" s="39"/>
      <c r="B729" s="39"/>
      <c r="C729" s="39"/>
      <c r="D729" s="39"/>
      <c r="E729" s="39"/>
      <c r="F729" s="39"/>
      <c r="G729" s="39"/>
      <c r="H729" s="39"/>
      <c r="I729" s="39"/>
      <c r="K729" s="39"/>
      <c r="L729" s="39"/>
      <c r="M729" s="39"/>
      <c r="N729" s="39"/>
      <c r="O729" s="39"/>
      <c r="P729" s="39"/>
      <c r="Q729" s="39"/>
      <c r="R729" s="39"/>
      <c r="S729" s="39"/>
      <c r="T729" s="39"/>
      <c r="U729" s="39"/>
      <c r="V729" s="39"/>
      <c r="W729" s="39"/>
      <c r="X729" s="39"/>
      <c r="Y729" s="39"/>
      <c r="Z729" s="39"/>
    </row>
    <row r="730" spans="1:26" ht="12.75" customHeight="1" x14ac:dyDescent="0.2">
      <c r="A730" s="39"/>
      <c r="B730" s="39"/>
      <c r="C730" s="39"/>
      <c r="D730" s="39"/>
      <c r="E730" s="39"/>
      <c r="F730" s="39"/>
      <c r="G730" s="39"/>
      <c r="H730" s="39"/>
      <c r="I730" s="39"/>
      <c r="K730" s="39"/>
      <c r="L730" s="39"/>
      <c r="M730" s="39"/>
      <c r="N730" s="39"/>
      <c r="O730" s="39"/>
      <c r="P730" s="39"/>
      <c r="Q730" s="39"/>
      <c r="R730" s="39"/>
      <c r="S730" s="39"/>
      <c r="T730" s="39"/>
      <c r="U730" s="39"/>
      <c r="V730" s="39"/>
      <c r="W730" s="39"/>
      <c r="X730" s="39"/>
      <c r="Y730" s="39"/>
      <c r="Z730" s="39"/>
    </row>
    <row r="731" spans="1:26" ht="12.75" customHeight="1" x14ac:dyDescent="0.2">
      <c r="A731" s="39"/>
      <c r="B731" s="39"/>
      <c r="C731" s="39"/>
      <c r="D731" s="39"/>
      <c r="E731" s="39"/>
      <c r="F731" s="39"/>
      <c r="G731" s="39"/>
      <c r="H731" s="39"/>
      <c r="I731" s="39"/>
      <c r="K731" s="39"/>
      <c r="L731" s="39"/>
      <c r="M731" s="39"/>
      <c r="N731" s="39"/>
      <c r="O731" s="39"/>
      <c r="P731" s="39"/>
      <c r="Q731" s="39"/>
      <c r="R731" s="39"/>
      <c r="S731" s="39"/>
      <c r="T731" s="39"/>
      <c r="U731" s="39"/>
      <c r="V731" s="39"/>
      <c r="W731" s="39"/>
      <c r="X731" s="39"/>
      <c r="Y731" s="39"/>
      <c r="Z731" s="39"/>
    </row>
    <row r="732" spans="1:26" ht="12.75" customHeight="1" x14ac:dyDescent="0.2">
      <c r="A732" s="39"/>
      <c r="B732" s="39"/>
      <c r="C732" s="39"/>
      <c r="D732" s="39"/>
      <c r="E732" s="39"/>
      <c r="F732" s="39"/>
      <c r="G732" s="39"/>
      <c r="H732" s="39"/>
      <c r="I732" s="39"/>
      <c r="K732" s="39"/>
      <c r="L732" s="39"/>
      <c r="M732" s="39"/>
      <c r="N732" s="39"/>
      <c r="O732" s="39"/>
      <c r="P732" s="39"/>
      <c r="Q732" s="39"/>
      <c r="R732" s="39"/>
      <c r="S732" s="39"/>
      <c r="T732" s="39"/>
      <c r="U732" s="39"/>
      <c r="V732" s="39"/>
      <c r="W732" s="39"/>
      <c r="X732" s="39"/>
      <c r="Y732" s="39"/>
      <c r="Z732" s="39"/>
    </row>
    <row r="733" spans="1:26" ht="12.75" customHeight="1" x14ac:dyDescent="0.2">
      <c r="A733" s="39"/>
      <c r="B733" s="39"/>
      <c r="C733" s="39"/>
      <c r="D733" s="39"/>
      <c r="E733" s="39"/>
      <c r="F733" s="39"/>
      <c r="G733" s="39"/>
      <c r="H733" s="39"/>
      <c r="I733" s="39"/>
      <c r="K733" s="39"/>
      <c r="L733" s="39"/>
      <c r="M733" s="39"/>
      <c r="N733" s="39"/>
      <c r="O733" s="39"/>
      <c r="P733" s="39"/>
      <c r="Q733" s="39"/>
      <c r="R733" s="39"/>
      <c r="S733" s="39"/>
      <c r="T733" s="39"/>
      <c r="U733" s="39"/>
      <c r="V733" s="39"/>
      <c r="W733" s="39"/>
      <c r="X733" s="39"/>
      <c r="Y733" s="39"/>
      <c r="Z733" s="39"/>
    </row>
    <row r="734" spans="1:26" ht="12.75" customHeight="1" x14ac:dyDescent="0.2">
      <c r="A734" s="39"/>
      <c r="B734" s="39"/>
      <c r="C734" s="39"/>
      <c r="D734" s="39"/>
      <c r="E734" s="39"/>
      <c r="F734" s="39"/>
      <c r="G734" s="39"/>
      <c r="H734" s="39"/>
      <c r="I734" s="39"/>
      <c r="K734" s="39"/>
      <c r="L734" s="39"/>
      <c r="M734" s="39"/>
      <c r="N734" s="39"/>
      <c r="O734" s="39"/>
      <c r="P734" s="39"/>
      <c r="Q734" s="39"/>
      <c r="R734" s="39"/>
      <c r="S734" s="39"/>
      <c r="T734" s="39"/>
      <c r="U734" s="39"/>
      <c r="V734" s="39"/>
      <c r="W734" s="39"/>
      <c r="X734" s="39"/>
      <c r="Y734" s="39"/>
      <c r="Z734" s="39"/>
    </row>
    <row r="735" spans="1:26" ht="12.75" customHeight="1" x14ac:dyDescent="0.2">
      <c r="A735" s="39"/>
      <c r="B735" s="39"/>
      <c r="C735" s="39"/>
      <c r="D735" s="39"/>
      <c r="E735" s="39"/>
      <c r="F735" s="39"/>
      <c r="G735" s="39"/>
      <c r="H735" s="39"/>
      <c r="I735" s="39"/>
      <c r="K735" s="39"/>
      <c r="L735" s="39"/>
      <c r="M735" s="39"/>
      <c r="N735" s="39"/>
      <c r="O735" s="39"/>
      <c r="P735" s="39"/>
      <c r="Q735" s="39"/>
      <c r="R735" s="39"/>
      <c r="S735" s="39"/>
      <c r="T735" s="39"/>
      <c r="U735" s="39"/>
      <c r="V735" s="39"/>
      <c r="W735" s="39"/>
      <c r="X735" s="39"/>
      <c r="Y735" s="39"/>
      <c r="Z735" s="39"/>
    </row>
    <row r="736" spans="1:26" ht="12.75" customHeight="1" x14ac:dyDescent="0.2">
      <c r="A736" s="39"/>
      <c r="B736" s="39"/>
      <c r="C736" s="39"/>
      <c r="D736" s="39"/>
      <c r="E736" s="39"/>
      <c r="F736" s="39"/>
      <c r="G736" s="39"/>
      <c r="H736" s="39"/>
      <c r="I736" s="39"/>
      <c r="K736" s="39"/>
      <c r="L736" s="39"/>
      <c r="M736" s="39"/>
      <c r="N736" s="39"/>
      <c r="O736" s="39"/>
      <c r="P736" s="39"/>
      <c r="Q736" s="39"/>
      <c r="R736" s="39"/>
      <c r="S736" s="39"/>
      <c r="T736" s="39"/>
      <c r="U736" s="39"/>
      <c r="V736" s="39"/>
      <c r="W736" s="39"/>
      <c r="X736" s="39"/>
      <c r="Y736" s="39"/>
      <c r="Z736" s="39"/>
    </row>
    <row r="737" spans="1:26" ht="12.75" customHeight="1" x14ac:dyDescent="0.2">
      <c r="A737" s="39"/>
      <c r="B737" s="39"/>
      <c r="C737" s="39"/>
      <c r="D737" s="39"/>
      <c r="E737" s="39"/>
      <c r="F737" s="39"/>
      <c r="G737" s="39"/>
      <c r="H737" s="39"/>
      <c r="I737" s="39"/>
      <c r="K737" s="39"/>
      <c r="L737" s="39"/>
      <c r="M737" s="39"/>
      <c r="N737" s="39"/>
      <c r="O737" s="39"/>
      <c r="P737" s="39"/>
      <c r="Q737" s="39"/>
      <c r="R737" s="39"/>
      <c r="S737" s="39"/>
      <c r="T737" s="39"/>
      <c r="U737" s="39"/>
      <c r="V737" s="39"/>
      <c r="W737" s="39"/>
      <c r="X737" s="39"/>
      <c r="Y737" s="39"/>
      <c r="Z737" s="39"/>
    </row>
    <row r="738" spans="1:26" ht="12.75" customHeight="1" x14ac:dyDescent="0.2">
      <c r="A738" s="39"/>
      <c r="B738" s="39"/>
      <c r="C738" s="39"/>
      <c r="D738" s="39"/>
      <c r="E738" s="39"/>
      <c r="F738" s="39"/>
      <c r="G738" s="39"/>
      <c r="H738" s="39"/>
      <c r="I738" s="39"/>
      <c r="K738" s="39"/>
      <c r="L738" s="39"/>
      <c r="M738" s="39"/>
      <c r="N738" s="39"/>
      <c r="O738" s="39"/>
      <c r="P738" s="39"/>
      <c r="Q738" s="39"/>
      <c r="R738" s="39"/>
      <c r="S738" s="39"/>
      <c r="T738" s="39"/>
      <c r="U738" s="39"/>
      <c r="V738" s="39"/>
      <c r="W738" s="39"/>
      <c r="X738" s="39"/>
      <c r="Y738" s="39"/>
      <c r="Z738" s="39"/>
    </row>
    <row r="739" spans="1:26" ht="12.75" customHeight="1" x14ac:dyDescent="0.2">
      <c r="A739" s="39"/>
      <c r="B739" s="39"/>
      <c r="C739" s="39"/>
      <c r="D739" s="39"/>
      <c r="E739" s="39"/>
      <c r="F739" s="39"/>
      <c r="G739" s="39"/>
      <c r="H739" s="39"/>
      <c r="I739" s="39"/>
      <c r="K739" s="39"/>
      <c r="L739" s="39"/>
      <c r="M739" s="39"/>
      <c r="N739" s="39"/>
      <c r="O739" s="39"/>
      <c r="P739" s="39"/>
      <c r="Q739" s="39"/>
      <c r="R739" s="39"/>
      <c r="S739" s="39"/>
      <c r="T739" s="39"/>
      <c r="U739" s="39"/>
      <c r="V739" s="39"/>
      <c r="W739" s="39"/>
      <c r="X739" s="39"/>
      <c r="Y739" s="39"/>
      <c r="Z739" s="39"/>
    </row>
    <row r="740" spans="1:26" ht="12.75" customHeight="1" x14ac:dyDescent="0.2">
      <c r="A740" s="39"/>
      <c r="B740" s="39"/>
      <c r="C740" s="39"/>
      <c r="D740" s="39"/>
      <c r="E740" s="39"/>
      <c r="F740" s="39"/>
      <c r="G740" s="39"/>
      <c r="H740" s="39"/>
      <c r="I740" s="39"/>
      <c r="K740" s="39"/>
      <c r="L740" s="39"/>
      <c r="M740" s="39"/>
      <c r="N740" s="39"/>
      <c r="O740" s="39"/>
      <c r="P740" s="39"/>
      <c r="Q740" s="39"/>
      <c r="R740" s="39"/>
      <c r="S740" s="39"/>
      <c r="T740" s="39"/>
      <c r="U740" s="39"/>
      <c r="V740" s="39"/>
      <c r="W740" s="39"/>
      <c r="X740" s="39"/>
      <c r="Y740" s="39"/>
      <c r="Z740" s="39"/>
    </row>
    <row r="741" spans="1:26" ht="12.75" customHeight="1" x14ac:dyDescent="0.2">
      <c r="A741" s="39"/>
      <c r="B741" s="39"/>
      <c r="C741" s="39"/>
      <c r="D741" s="39"/>
      <c r="E741" s="39"/>
      <c r="F741" s="39"/>
      <c r="G741" s="39"/>
      <c r="H741" s="39"/>
      <c r="I741" s="39"/>
      <c r="K741" s="39"/>
      <c r="L741" s="39"/>
      <c r="M741" s="39"/>
      <c r="N741" s="39"/>
      <c r="O741" s="39"/>
      <c r="P741" s="39"/>
      <c r="Q741" s="39"/>
      <c r="R741" s="39"/>
      <c r="S741" s="39"/>
      <c r="T741" s="39"/>
      <c r="U741" s="39"/>
      <c r="V741" s="39"/>
      <c r="W741" s="39"/>
      <c r="X741" s="39"/>
      <c r="Y741" s="39"/>
      <c r="Z741" s="39"/>
    </row>
    <row r="742" spans="1:26" ht="12.75" customHeight="1" x14ac:dyDescent="0.2">
      <c r="A742" s="39"/>
      <c r="B742" s="39"/>
      <c r="C742" s="39"/>
      <c r="D742" s="39"/>
      <c r="E742" s="39"/>
      <c r="F742" s="39"/>
      <c r="G742" s="39"/>
      <c r="H742" s="39"/>
      <c r="I742" s="39"/>
      <c r="K742" s="39"/>
      <c r="L742" s="39"/>
      <c r="M742" s="39"/>
      <c r="N742" s="39"/>
      <c r="O742" s="39"/>
      <c r="P742" s="39"/>
      <c r="Q742" s="39"/>
      <c r="R742" s="39"/>
      <c r="S742" s="39"/>
      <c r="T742" s="39"/>
      <c r="U742" s="39"/>
      <c r="V742" s="39"/>
      <c r="W742" s="39"/>
      <c r="X742" s="39"/>
      <c r="Y742" s="39"/>
      <c r="Z742" s="39"/>
    </row>
    <row r="743" spans="1:26" ht="12.75" customHeight="1" x14ac:dyDescent="0.2">
      <c r="A743" s="39"/>
      <c r="B743" s="39"/>
      <c r="C743" s="39"/>
      <c r="D743" s="39"/>
      <c r="E743" s="39"/>
      <c r="F743" s="39"/>
      <c r="G743" s="39"/>
      <c r="H743" s="39"/>
      <c r="I743" s="39"/>
      <c r="K743" s="39"/>
      <c r="L743" s="39"/>
      <c r="M743" s="39"/>
      <c r="N743" s="39"/>
      <c r="O743" s="39"/>
      <c r="P743" s="39"/>
      <c r="Q743" s="39"/>
      <c r="R743" s="39"/>
      <c r="S743" s="39"/>
      <c r="T743" s="39"/>
      <c r="U743" s="39"/>
      <c r="V743" s="39"/>
      <c r="W743" s="39"/>
      <c r="X743" s="39"/>
      <c r="Y743" s="39"/>
      <c r="Z743" s="39"/>
    </row>
    <row r="744" spans="1:26" ht="12.75" customHeight="1" x14ac:dyDescent="0.2">
      <c r="A744" s="39"/>
      <c r="B744" s="39"/>
      <c r="C744" s="39"/>
      <c r="D744" s="39"/>
      <c r="E744" s="39"/>
      <c r="F744" s="39"/>
      <c r="G744" s="39"/>
      <c r="H744" s="39"/>
      <c r="I744" s="39"/>
      <c r="K744" s="39"/>
      <c r="L744" s="39"/>
      <c r="M744" s="39"/>
      <c r="N744" s="39"/>
      <c r="O744" s="39"/>
      <c r="P744" s="39"/>
      <c r="Q744" s="39"/>
      <c r="R744" s="39"/>
      <c r="S744" s="39"/>
      <c r="T744" s="39"/>
      <c r="U744" s="39"/>
      <c r="V744" s="39"/>
      <c r="W744" s="39"/>
      <c r="X744" s="39"/>
      <c r="Y744" s="39"/>
      <c r="Z744" s="39"/>
    </row>
    <row r="745" spans="1:26" ht="12.75" customHeight="1" x14ac:dyDescent="0.2">
      <c r="A745" s="39"/>
      <c r="B745" s="39"/>
      <c r="C745" s="39"/>
      <c r="D745" s="39"/>
      <c r="E745" s="39"/>
      <c r="F745" s="39"/>
      <c r="G745" s="39"/>
      <c r="H745" s="39"/>
      <c r="I745" s="39"/>
      <c r="K745" s="39"/>
      <c r="L745" s="39"/>
      <c r="M745" s="39"/>
      <c r="N745" s="39"/>
      <c r="O745" s="39"/>
      <c r="P745" s="39"/>
      <c r="Q745" s="39"/>
      <c r="R745" s="39"/>
      <c r="S745" s="39"/>
      <c r="T745" s="39"/>
      <c r="U745" s="39"/>
      <c r="V745" s="39"/>
      <c r="W745" s="39"/>
      <c r="X745" s="39"/>
      <c r="Y745" s="39"/>
      <c r="Z745" s="39"/>
    </row>
    <row r="746" spans="1:26" ht="12.75" customHeight="1" x14ac:dyDescent="0.2">
      <c r="A746" s="39"/>
      <c r="B746" s="39"/>
      <c r="C746" s="39"/>
      <c r="D746" s="39"/>
      <c r="E746" s="39"/>
      <c r="F746" s="39"/>
      <c r="G746" s="39"/>
      <c r="H746" s="39"/>
      <c r="I746" s="39"/>
      <c r="K746" s="39"/>
      <c r="L746" s="39"/>
      <c r="M746" s="39"/>
      <c r="N746" s="39"/>
      <c r="O746" s="39"/>
      <c r="P746" s="39"/>
      <c r="Q746" s="39"/>
      <c r="R746" s="39"/>
      <c r="S746" s="39"/>
      <c r="T746" s="39"/>
      <c r="U746" s="39"/>
      <c r="V746" s="39"/>
      <c r="W746" s="39"/>
      <c r="X746" s="39"/>
      <c r="Y746" s="39"/>
      <c r="Z746" s="39"/>
    </row>
    <row r="747" spans="1:26" ht="12.75" customHeight="1" x14ac:dyDescent="0.2">
      <c r="A747" s="39"/>
      <c r="B747" s="39"/>
      <c r="C747" s="39"/>
      <c r="D747" s="39"/>
      <c r="E747" s="39"/>
      <c r="F747" s="39"/>
      <c r="G747" s="39"/>
      <c r="H747" s="39"/>
      <c r="I747" s="39"/>
      <c r="K747" s="39"/>
      <c r="L747" s="39"/>
      <c r="M747" s="39"/>
      <c r="N747" s="39"/>
      <c r="O747" s="39"/>
      <c r="P747" s="39"/>
      <c r="Q747" s="39"/>
      <c r="R747" s="39"/>
      <c r="S747" s="39"/>
      <c r="T747" s="39"/>
      <c r="U747" s="39"/>
      <c r="V747" s="39"/>
      <c r="W747" s="39"/>
      <c r="X747" s="39"/>
      <c r="Y747" s="39"/>
      <c r="Z747" s="39"/>
    </row>
    <row r="748" spans="1:26" ht="12.75" customHeight="1" x14ac:dyDescent="0.2">
      <c r="A748" s="39"/>
      <c r="B748" s="39"/>
      <c r="C748" s="39"/>
      <c r="D748" s="39"/>
      <c r="E748" s="39"/>
      <c r="F748" s="39"/>
      <c r="G748" s="39"/>
      <c r="H748" s="39"/>
      <c r="I748" s="39"/>
      <c r="K748" s="39"/>
      <c r="L748" s="39"/>
      <c r="M748" s="39"/>
      <c r="N748" s="39"/>
      <c r="O748" s="39"/>
      <c r="P748" s="39"/>
      <c r="Q748" s="39"/>
      <c r="R748" s="39"/>
      <c r="S748" s="39"/>
      <c r="T748" s="39"/>
      <c r="U748" s="39"/>
      <c r="V748" s="39"/>
      <c r="W748" s="39"/>
      <c r="X748" s="39"/>
      <c r="Y748" s="39"/>
      <c r="Z748" s="39"/>
    </row>
    <row r="749" spans="1:26" ht="12.75" customHeight="1" x14ac:dyDescent="0.2">
      <c r="A749" s="39"/>
      <c r="B749" s="39"/>
      <c r="C749" s="39"/>
      <c r="D749" s="39"/>
      <c r="E749" s="39"/>
      <c r="F749" s="39"/>
      <c r="G749" s="39"/>
      <c r="H749" s="39"/>
      <c r="I749" s="39"/>
      <c r="K749" s="39"/>
      <c r="L749" s="39"/>
      <c r="M749" s="39"/>
      <c r="N749" s="39"/>
      <c r="O749" s="39"/>
      <c r="P749" s="39"/>
      <c r="Q749" s="39"/>
      <c r="R749" s="39"/>
      <c r="S749" s="39"/>
      <c r="T749" s="39"/>
      <c r="U749" s="39"/>
      <c r="V749" s="39"/>
      <c r="W749" s="39"/>
      <c r="X749" s="39"/>
      <c r="Y749" s="39"/>
      <c r="Z749" s="39"/>
    </row>
    <row r="750" spans="1:26" ht="12.75" customHeight="1" x14ac:dyDescent="0.2">
      <c r="A750" s="39"/>
      <c r="B750" s="39"/>
      <c r="C750" s="39"/>
      <c r="D750" s="39"/>
      <c r="E750" s="39"/>
      <c r="F750" s="39"/>
      <c r="G750" s="39"/>
      <c r="H750" s="39"/>
      <c r="I750" s="39"/>
      <c r="K750" s="39"/>
      <c r="L750" s="39"/>
      <c r="M750" s="39"/>
      <c r="N750" s="39"/>
      <c r="O750" s="39"/>
      <c r="P750" s="39"/>
      <c r="Q750" s="39"/>
      <c r="R750" s="39"/>
      <c r="S750" s="39"/>
      <c r="T750" s="39"/>
      <c r="U750" s="39"/>
      <c r="V750" s="39"/>
      <c r="W750" s="39"/>
      <c r="X750" s="39"/>
      <c r="Y750" s="39"/>
      <c r="Z750" s="39"/>
    </row>
    <row r="751" spans="1:26" ht="12.75" customHeight="1" x14ac:dyDescent="0.2">
      <c r="A751" s="39"/>
      <c r="B751" s="39"/>
      <c r="C751" s="39"/>
      <c r="D751" s="39"/>
      <c r="E751" s="39"/>
      <c r="F751" s="39"/>
      <c r="G751" s="39"/>
      <c r="H751" s="39"/>
      <c r="I751" s="39"/>
      <c r="K751" s="39"/>
      <c r="L751" s="39"/>
      <c r="M751" s="39"/>
      <c r="N751" s="39"/>
      <c r="O751" s="39"/>
      <c r="P751" s="39"/>
      <c r="Q751" s="39"/>
      <c r="R751" s="39"/>
      <c r="S751" s="39"/>
      <c r="T751" s="39"/>
      <c r="U751" s="39"/>
      <c r="V751" s="39"/>
      <c r="W751" s="39"/>
      <c r="X751" s="39"/>
      <c r="Y751" s="39"/>
      <c r="Z751" s="39"/>
    </row>
    <row r="752" spans="1:26" ht="12.75" customHeight="1" x14ac:dyDescent="0.2">
      <c r="A752" s="39"/>
      <c r="B752" s="39"/>
      <c r="C752" s="39"/>
      <c r="D752" s="39"/>
      <c r="E752" s="39"/>
      <c r="F752" s="39"/>
      <c r="G752" s="39"/>
      <c r="H752" s="39"/>
      <c r="I752" s="39"/>
      <c r="K752" s="39"/>
      <c r="L752" s="39"/>
      <c r="M752" s="39"/>
      <c r="N752" s="39"/>
      <c r="O752" s="39"/>
      <c r="P752" s="39"/>
      <c r="Q752" s="39"/>
      <c r="R752" s="39"/>
      <c r="S752" s="39"/>
      <c r="T752" s="39"/>
      <c r="U752" s="39"/>
      <c r="V752" s="39"/>
      <c r="W752" s="39"/>
      <c r="X752" s="39"/>
      <c r="Y752" s="39"/>
      <c r="Z752" s="39"/>
    </row>
    <row r="753" spans="1:26" ht="12.75" customHeight="1" x14ac:dyDescent="0.2">
      <c r="A753" s="39"/>
      <c r="B753" s="39"/>
      <c r="C753" s="39"/>
      <c r="D753" s="39"/>
      <c r="E753" s="39"/>
      <c r="F753" s="39"/>
      <c r="G753" s="39"/>
      <c r="H753" s="39"/>
      <c r="I753" s="39"/>
      <c r="K753" s="39"/>
      <c r="L753" s="39"/>
      <c r="M753" s="39"/>
      <c r="N753" s="39"/>
      <c r="O753" s="39"/>
      <c r="P753" s="39"/>
      <c r="Q753" s="39"/>
      <c r="R753" s="39"/>
      <c r="S753" s="39"/>
      <c r="T753" s="39"/>
      <c r="U753" s="39"/>
      <c r="V753" s="39"/>
      <c r="W753" s="39"/>
      <c r="X753" s="39"/>
      <c r="Y753" s="39"/>
      <c r="Z753" s="39"/>
    </row>
    <row r="754" spans="1:26" ht="12.75" customHeight="1" x14ac:dyDescent="0.2">
      <c r="A754" s="39"/>
      <c r="B754" s="39"/>
      <c r="C754" s="39"/>
      <c r="D754" s="39"/>
      <c r="E754" s="39"/>
      <c r="F754" s="39"/>
      <c r="G754" s="39"/>
      <c r="H754" s="39"/>
      <c r="I754" s="39"/>
      <c r="K754" s="39"/>
      <c r="L754" s="39"/>
      <c r="M754" s="39"/>
      <c r="N754" s="39"/>
      <c r="O754" s="39"/>
      <c r="P754" s="39"/>
      <c r="Q754" s="39"/>
      <c r="R754" s="39"/>
      <c r="S754" s="39"/>
      <c r="T754" s="39"/>
      <c r="U754" s="39"/>
      <c r="V754" s="39"/>
      <c r="W754" s="39"/>
      <c r="X754" s="39"/>
      <c r="Y754" s="39"/>
      <c r="Z754" s="39"/>
    </row>
    <row r="755" spans="1:26" ht="12.75" customHeight="1" x14ac:dyDescent="0.2">
      <c r="A755" s="39"/>
      <c r="B755" s="39"/>
      <c r="C755" s="39"/>
      <c r="D755" s="39"/>
      <c r="E755" s="39"/>
      <c r="F755" s="39"/>
      <c r="G755" s="39"/>
      <c r="H755" s="39"/>
      <c r="I755" s="39"/>
      <c r="K755" s="39"/>
      <c r="L755" s="39"/>
      <c r="M755" s="39"/>
      <c r="N755" s="39"/>
      <c r="O755" s="39"/>
      <c r="P755" s="39"/>
      <c r="Q755" s="39"/>
      <c r="R755" s="39"/>
      <c r="S755" s="39"/>
      <c r="T755" s="39"/>
      <c r="U755" s="39"/>
      <c r="V755" s="39"/>
      <c r="W755" s="39"/>
      <c r="X755" s="39"/>
      <c r="Y755" s="39"/>
      <c r="Z755" s="39"/>
    </row>
    <row r="756" spans="1:26" ht="12.75" customHeight="1" x14ac:dyDescent="0.2">
      <c r="A756" s="39"/>
      <c r="B756" s="39"/>
      <c r="C756" s="39"/>
      <c r="D756" s="39"/>
      <c r="E756" s="39"/>
      <c r="F756" s="39"/>
      <c r="G756" s="39"/>
      <c r="H756" s="39"/>
      <c r="I756" s="39"/>
      <c r="K756" s="39"/>
      <c r="L756" s="39"/>
      <c r="M756" s="39"/>
      <c r="N756" s="39"/>
      <c r="O756" s="39"/>
      <c r="P756" s="39"/>
      <c r="Q756" s="39"/>
      <c r="R756" s="39"/>
      <c r="S756" s="39"/>
      <c r="T756" s="39"/>
      <c r="U756" s="39"/>
      <c r="V756" s="39"/>
      <c r="W756" s="39"/>
      <c r="X756" s="39"/>
      <c r="Y756" s="39"/>
      <c r="Z756" s="39"/>
    </row>
    <row r="757" spans="1:26" ht="12.75" customHeight="1" x14ac:dyDescent="0.2">
      <c r="A757" s="39"/>
      <c r="B757" s="39"/>
      <c r="C757" s="39"/>
      <c r="D757" s="39"/>
      <c r="E757" s="39"/>
      <c r="F757" s="39"/>
      <c r="G757" s="39"/>
      <c r="H757" s="39"/>
      <c r="I757" s="39"/>
      <c r="K757" s="39"/>
      <c r="L757" s="39"/>
      <c r="M757" s="39"/>
      <c r="N757" s="39"/>
      <c r="O757" s="39"/>
      <c r="P757" s="39"/>
      <c r="Q757" s="39"/>
      <c r="R757" s="39"/>
      <c r="S757" s="39"/>
      <c r="T757" s="39"/>
      <c r="U757" s="39"/>
      <c r="V757" s="39"/>
      <c r="W757" s="39"/>
      <c r="X757" s="39"/>
      <c r="Y757" s="39"/>
      <c r="Z757" s="39"/>
    </row>
    <row r="758" spans="1:26" ht="12.75" customHeight="1" x14ac:dyDescent="0.2">
      <c r="A758" s="39"/>
      <c r="B758" s="39"/>
      <c r="C758" s="39"/>
      <c r="D758" s="39"/>
      <c r="E758" s="39"/>
      <c r="F758" s="39"/>
      <c r="G758" s="39"/>
      <c r="H758" s="39"/>
      <c r="I758" s="39"/>
      <c r="K758" s="39"/>
      <c r="L758" s="39"/>
      <c r="M758" s="39"/>
      <c r="N758" s="39"/>
      <c r="O758" s="39"/>
      <c r="P758" s="39"/>
      <c r="Q758" s="39"/>
      <c r="R758" s="39"/>
      <c r="S758" s="39"/>
      <c r="T758" s="39"/>
      <c r="U758" s="39"/>
      <c r="V758" s="39"/>
      <c r="W758" s="39"/>
      <c r="X758" s="39"/>
      <c r="Y758" s="39"/>
      <c r="Z758" s="39"/>
    </row>
    <row r="759" spans="1:26" ht="12.75" customHeight="1" x14ac:dyDescent="0.2">
      <c r="A759" s="39"/>
      <c r="B759" s="39"/>
      <c r="C759" s="39"/>
      <c r="D759" s="39"/>
      <c r="E759" s="39"/>
      <c r="F759" s="39"/>
      <c r="G759" s="39"/>
      <c r="H759" s="39"/>
      <c r="I759" s="39"/>
      <c r="K759" s="39"/>
      <c r="L759" s="39"/>
      <c r="M759" s="39"/>
      <c r="N759" s="39"/>
      <c r="O759" s="39"/>
      <c r="P759" s="39"/>
      <c r="Q759" s="39"/>
      <c r="R759" s="39"/>
      <c r="S759" s="39"/>
      <c r="T759" s="39"/>
      <c r="U759" s="39"/>
      <c r="V759" s="39"/>
      <c r="W759" s="39"/>
      <c r="X759" s="39"/>
      <c r="Y759" s="39"/>
      <c r="Z759" s="39"/>
    </row>
    <row r="760" spans="1:26" ht="12.75" customHeight="1" x14ac:dyDescent="0.2">
      <c r="A760" s="39"/>
      <c r="B760" s="39"/>
      <c r="C760" s="39"/>
      <c r="D760" s="39"/>
      <c r="E760" s="39"/>
      <c r="F760" s="39"/>
      <c r="G760" s="39"/>
      <c r="H760" s="39"/>
      <c r="I760" s="39"/>
      <c r="K760" s="39"/>
      <c r="L760" s="39"/>
      <c r="M760" s="39"/>
      <c r="N760" s="39"/>
      <c r="O760" s="39"/>
      <c r="P760" s="39"/>
      <c r="Q760" s="39"/>
      <c r="R760" s="39"/>
      <c r="S760" s="39"/>
      <c r="T760" s="39"/>
      <c r="U760" s="39"/>
      <c r="V760" s="39"/>
      <c r="W760" s="39"/>
      <c r="X760" s="39"/>
      <c r="Y760" s="39"/>
      <c r="Z760" s="39"/>
    </row>
    <row r="761" spans="1:26" ht="12.75" customHeight="1" x14ac:dyDescent="0.2">
      <c r="A761" s="39"/>
      <c r="B761" s="39"/>
      <c r="C761" s="39"/>
      <c r="D761" s="39"/>
      <c r="E761" s="39"/>
      <c r="F761" s="39"/>
      <c r="G761" s="39"/>
      <c r="H761" s="39"/>
      <c r="I761" s="39"/>
      <c r="K761" s="39"/>
      <c r="L761" s="39"/>
      <c r="M761" s="39"/>
      <c r="N761" s="39"/>
      <c r="O761" s="39"/>
      <c r="P761" s="39"/>
      <c r="Q761" s="39"/>
      <c r="R761" s="39"/>
      <c r="S761" s="39"/>
      <c r="T761" s="39"/>
      <c r="U761" s="39"/>
      <c r="V761" s="39"/>
      <c r="W761" s="39"/>
      <c r="X761" s="39"/>
      <c r="Y761" s="39"/>
      <c r="Z761" s="39"/>
    </row>
    <row r="762" spans="1:26" ht="12.75" customHeight="1" x14ac:dyDescent="0.2">
      <c r="A762" s="39"/>
      <c r="B762" s="39"/>
      <c r="C762" s="39"/>
      <c r="D762" s="39"/>
      <c r="E762" s="39"/>
      <c r="F762" s="39"/>
      <c r="G762" s="39"/>
      <c r="H762" s="39"/>
      <c r="I762" s="39"/>
      <c r="K762" s="39"/>
      <c r="L762" s="39"/>
      <c r="M762" s="39"/>
      <c r="N762" s="39"/>
      <c r="O762" s="39"/>
      <c r="P762" s="39"/>
      <c r="Q762" s="39"/>
      <c r="R762" s="39"/>
      <c r="S762" s="39"/>
      <c r="T762" s="39"/>
      <c r="U762" s="39"/>
      <c r="V762" s="39"/>
      <c r="W762" s="39"/>
      <c r="X762" s="39"/>
      <c r="Y762" s="39"/>
      <c r="Z762" s="39"/>
    </row>
    <row r="763" spans="1:26" ht="12.75" customHeight="1" x14ac:dyDescent="0.2">
      <c r="A763" s="39"/>
      <c r="B763" s="39"/>
      <c r="C763" s="39"/>
      <c r="D763" s="39"/>
      <c r="E763" s="39"/>
      <c r="F763" s="39"/>
      <c r="G763" s="39"/>
      <c r="H763" s="39"/>
      <c r="I763" s="39"/>
      <c r="K763" s="39"/>
      <c r="L763" s="39"/>
      <c r="M763" s="39"/>
      <c r="N763" s="39"/>
      <c r="O763" s="39"/>
      <c r="P763" s="39"/>
      <c r="Q763" s="39"/>
      <c r="R763" s="39"/>
      <c r="S763" s="39"/>
      <c r="T763" s="39"/>
      <c r="U763" s="39"/>
      <c r="V763" s="39"/>
      <c r="W763" s="39"/>
      <c r="X763" s="39"/>
      <c r="Y763" s="39"/>
      <c r="Z763" s="39"/>
    </row>
    <row r="764" spans="1:26" ht="12.75" customHeight="1" x14ac:dyDescent="0.2">
      <c r="A764" s="39"/>
      <c r="B764" s="39"/>
      <c r="C764" s="39"/>
      <c r="D764" s="39"/>
      <c r="E764" s="39"/>
      <c r="F764" s="39"/>
      <c r="G764" s="39"/>
      <c r="H764" s="39"/>
      <c r="I764" s="39"/>
      <c r="K764" s="39"/>
      <c r="L764" s="39"/>
      <c r="M764" s="39"/>
      <c r="N764" s="39"/>
      <c r="O764" s="39"/>
      <c r="P764" s="39"/>
      <c r="Q764" s="39"/>
      <c r="R764" s="39"/>
      <c r="S764" s="39"/>
      <c r="T764" s="39"/>
      <c r="U764" s="39"/>
      <c r="V764" s="39"/>
      <c r="W764" s="39"/>
      <c r="X764" s="39"/>
      <c r="Y764" s="39"/>
      <c r="Z764" s="39"/>
    </row>
    <row r="765" spans="1:26" ht="12.75" customHeight="1" x14ac:dyDescent="0.2">
      <c r="A765" s="39"/>
      <c r="B765" s="39"/>
      <c r="C765" s="39"/>
      <c r="D765" s="39"/>
      <c r="E765" s="39"/>
      <c r="F765" s="39"/>
      <c r="G765" s="39"/>
      <c r="H765" s="39"/>
      <c r="I765" s="39"/>
      <c r="K765" s="39"/>
      <c r="L765" s="39"/>
      <c r="M765" s="39"/>
      <c r="N765" s="39"/>
      <c r="O765" s="39"/>
      <c r="P765" s="39"/>
      <c r="Q765" s="39"/>
      <c r="R765" s="39"/>
      <c r="S765" s="39"/>
      <c r="T765" s="39"/>
      <c r="U765" s="39"/>
      <c r="V765" s="39"/>
      <c r="W765" s="39"/>
      <c r="X765" s="39"/>
      <c r="Y765" s="39"/>
      <c r="Z765" s="39"/>
    </row>
    <row r="766" spans="1:26" ht="12.75" customHeight="1" x14ac:dyDescent="0.2">
      <c r="A766" s="39"/>
      <c r="B766" s="39"/>
      <c r="C766" s="39"/>
      <c r="D766" s="39"/>
      <c r="E766" s="39"/>
      <c r="F766" s="39"/>
      <c r="G766" s="39"/>
      <c r="H766" s="39"/>
      <c r="I766" s="39"/>
      <c r="K766" s="39"/>
      <c r="L766" s="39"/>
      <c r="M766" s="39"/>
      <c r="N766" s="39"/>
      <c r="O766" s="39"/>
      <c r="P766" s="39"/>
      <c r="Q766" s="39"/>
      <c r="R766" s="39"/>
      <c r="S766" s="39"/>
      <c r="T766" s="39"/>
      <c r="U766" s="39"/>
      <c r="V766" s="39"/>
      <c r="W766" s="39"/>
      <c r="X766" s="39"/>
      <c r="Y766" s="39"/>
      <c r="Z766" s="39"/>
    </row>
    <row r="767" spans="1:26" ht="12.75" customHeight="1" x14ac:dyDescent="0.2">
      <c r="A767" s="39"/>
      <c r="B767" s="39"/>
      <c r="C767" s="39"/>
      <c r="D767" s="39"/>
      <c r="E767" s="39"/>
      <c r="F767" s="39"/>
      <c r="G767" s="39"/>
      <c r="H767" s="39"/>
      <c r="I767" s="39"/>
      <c r="K767" s="39"/>
      <c r="L767" s="39"/>
      <c r="M767" s="39"/>
      <c r="N767" s="39"/>
      <c r="O767" s="39"/>
      <c r="P767" s="39"/>
      <c r="Q767" s="39"/>
      <c r="R767" s="39"/>
      <c r="S767" s="39"/>
      <c r="T767" s="39"/>
      <c r="U767" s="39"/>
      <c r="V767" s="39"/>
      <c r="W767" s="39"/>
      <c r="X767" s="39"/>
      <c r="Y767" s="39"/>
      <c r="Z767" s="39"/>
    </row>
    <row r="768" spans="1:26" ht="12.75" customHeight="1" x14ac:dyDescent="0.2">
      <c r="A768" s="39"/>
      <c r="B768" s="39"/>
      <c r="C768" s="39"/>
      <c r="D768" s="39"/>
      <c r="E768" s="39"/>
      <c r="F768" s="39"/>
      <c r="G768" s="39"/>
      <c r="H768" s="39"/>
      <c r="I768" s="39"/>
      <c r="K768" s="39"/>
      <c r="L768" s="39"/>
      <c r="M768" s="39"/>
      <c r="N768" s="39"/>
      <c r="O768" s="39"/>
      <c r="P768" s="39"/>
      <c r="Q768" s="39"/>
      <c r="R768" s="39"/>
      <c r="S768" s="39"/>
      <c r="T768" s="39"/>
      <c r="U768" s="39"/>
      <c r="V768" s="39"/>
      <c r="W768" s="39"/>
      <c r="X768" s="39"/>
      <c r="Y768" s="39"/>
      <c r="Z768" s="39"/>
    </row>
    <row r="769" spans="1:26" ht="12.75" customHeight="1" x14ac:dyDescent="0.2">
      <c r="A769" s="39"/>
      <c r="B769" s="39"/>
      <c r="C769" s="39"/>
      <c r="D769" s="39"/>
      <c r="E769" s="39"/>
      <c r="F769" s="39"/>
      <c r="G769" s="39"/>
      <c r="H769" s="39"/>
      <c r="I769" s="39"/>
      <c r="K769" s="39"/>
      <c r="L769" s="39"/>
      <c r="M769" s="39"/>
      <c r="N769" s="39"/>
      <c r="O769" s="39"/>
      <c r="P769" s="39"/>
      <c r="Q769" s="39"/>
      <c r="R769" s="39"/>
      <c r="S769" s="39"/>
      <c r="T769" s="39"/>
      <c r="U769" s="39"/>
      <c r="V769" s="39"/>
      <c r="W769" s="39"/>
      <c r="X769" s="39"/>
      <c r="Y769" s="39"/>
      <c r="Z769" s="39"/>
    </row>
    <row r="770" spans="1:26" ht="12.75" customHeight="1" x14ac:dyDescent="0.2">
      <c r="A770" s="39"/>
      <c r="B770" s="39"/>
      <c r="C770" s="39"/>
      <c r="D770" s="39"/>
      <c r="E770" s="39"/>
      <c r="F770" s="39"/>
      <c r="G770" s="39"/>
      <c r="H770" s="39"/>
      <c r="I770" s="39"/>
      <c r="K770" s="39"/>
      <c r="L770" s="39"/>
      <c r="M770" s="39"/>
      <c r="N770" s="39"/>
      <c r="O770" s="39"/>
      <c r="P770" s="39"/>
      <c r="Q770" s="39"/>
      <c r="R770" s="39"/>
      <c r="S770" s="39"/>
      <c r="T770" s="39"/>
      <c r="U770" s="39"/>
      <c r="V770" s="39"/>
      <c r="W770" s="39"/>
      <c r="X770" s="39"/>
      <c r="Y770" s="39"/>
      <c r="Z770" s="39"/>
    </row>
    <row r="771" spans="1:26" ht="12.75" customHeight="1" x14ac:dyDescent="0.2">
      <c r="A771" s="39"/>
      <c r="B771" s="39"/>
      <c r="C771" s="39"/>
      <c r="D771" s="39"/>
      <c r="E771" s="39"/>
      <c r="F771" s="39"/>
      <c r="G771" s="39"/>
      <c r="H771" s="39"/>
      <c r="I771" s="39"/>
      <c r="K771" s="39"/>
      <c r="L771" s="39"/>
      <c r="M771" s="39"/>
      <c r="N771" s="39"/>
      <c r="O771" s="39"/>
      <c r="P771" s="39"/>
      <c r="Q771" s="39"/>
      <c r="R771" s="39"/>
      <c r="S771" s="39"/>
      <c r="T771" s="39"/>
      <c r="U771" s="39"/>
      <c r="V771" s="39"/>
      <c r="W771" s="39"/>
      <c r="X771" s="39"/>
      <c r="Y771" s="39"/>
      <c r="Z771" s="39"/>
    </row>
    <row r="772" spans="1:26" ht="12.75" customHeight="1" x14ac:dyDescent="0.2">
      <c r="A772" s="39"/>
      <c r="B772" s="39"/>
      <c r="C772" s="39"/>
      <c r="D772" s="39"/>
      <c r="E772" s="39"/>
      <c r="F772" s="39"/>
      <c r="G772" s="39"/>
      <c r="H772" s="39"/>
      <c r="I772" s="39"/>
      <c r="K772" s="39"/>
      <c r="L772" s="39"/>
      <c r="M772" s="39"/>
      <c r="N772" s="39"/>
      <c r="O772" s="39"/>
      <c r="P772" s="39"/>
      <c r="Q772" s="39"/>
      <c r="R772" s="39"/>
      <c r="S772" s="39"/>
      <c r="T772" s="39"/>
      <c r="U772" s="39"/>
      <c r="V772" s="39"/>
      <c r="W772" s="39"/>
      <c r="X772" s="39"/>
      <c r="Y772" s="39"/>
      <c r="Z772" s="39"/>
    </row>
    <row r="773" spans="1:26" ht="12.75" customHeight="1" x14ac:dyDescent="0.2">
      <c r="A773" s="39"/>
      <c r="B773" s="39"/>
      <c r="C773" s="39"/>
      <c r="D773" s="39"/>
      <c r="E773" s="39"/>
      <c r="F773" s="39"/>
      <c r="G773" s="39"/>
      <c r="H773" s="39"/>
      <c r="I773" s="39"/>
      <c r="K773" s="39"/>
      <c r="L773" s="39"/>
      <c r="M773" s="39"/>
      <c r="N773" s="39"/>
      <c r="O773" s="39"/>
      <c r="P773" s="39"/>
      <c r="Q773" s="39"/>
      <c r="R773" s="39"/>
      <c r="S773" s="39"/>
      <c r="T773" s="39"/>
      <c r="U773" s="39"/>
      <c r="V773" s="39"/>
      <c r="W773" s="39"/>
      <c r="X773" s="39"/>
      <c r="Y773" s="39"/>
      <c r="Z773" s="39"/>
    </row>
    <row r="774" spans="1:26" ht="12.75" customHeight="1" x14ac:dyDescent="0.2">
      <c r="A774" s="39"/>
      <c r="B774" s="39"/>
      <c r="C774" s="39"/>
      <c r="D774" s="39"/>
      <c r="E774" s="39"/>
      <c r="F774" s="39"/>
      <c r="G774" s="39"/>
      <c r="H774" s="39"/>
      <c r="I774" s="39"/>
      <c r="K774" s="39"/>
      <c r="L774" s="39"/>
      <c r="M774" s="39"/>
      <c r="N774" s="39"/>
      <c r="O774" s="39"/>
      <c r="P774" s="39"/>
      <c r="Q774" s="39"/>
      <c r="R774" s="39"/>
      <c r="S774" s="39"/>
      <c r="T774" s="39"/>
      <c r="U774" s="39"/>
      <c r="V774" s="39"/>
      <c r="W774" s="39"/>
      <c r="X774" s="39"/>
      <c r="Y774" s="39"/>
      <c r="Z774" s="39"/>
    </row>
    <row r="775" spans="1:26" ht="12.75" customHeight="1" x14ac:dyDescent="0.2">
      <c r="A775" s="39"/>
      <c r="B775" s="39"/>
      <c r="C775" s="39"/>
      <c r="D775" s="39"/>
      <c r="E775" s="39"/>
      <c r="F775" s="39"/>
      <c r="G775" s="39"/>
      <c r="H775" s="39"/>
      <c r="I775" s="39"/>
      <c r="K775" s="39"/>
      <c r="L775" s="39"/>
      <c r="M775" s="39"/>
      <c r="N775" s="39"/>
      <c r="O775" s="39"/>
      <c r="P775" s="39"/>
      <c r="Q775" s="39"/>
      <c r="R775" s="39"/>
      <c r="S775" s="39"/>
      <c r="T775" s="39"/>
      <c r="U775" s="39"/>
      <c r="V775" s="39"/>
      <c r="W775" s="39"/>
      <c r="X775" s="39"/>
      <c r="Y775" s="39"/>
      <c r="Z775" s="39"/>
    </row>
    <row r="776" spans="1:26" ht="12.75" customHeight="1" x14ac:dyDescent="0.2">
      <c r="A776" s="39"/>
      <c r="B776" s="39"/>
      <c r="C776" s="39"/>
      <c r="D776" s="39"/>
      <c r="E776" s="39"/>
      <c r="F776" s="39"/>
      <c r="G776" s="39"/>
      <c r="H776" s="39"/>
      <c r="I776" s="39"/>
      <c r="K776" s="39"/>
      <c r="L776" s="39"/>
      <c r="M776" s="39"/>
      <c r="N776" s="39"/>
      <c r="O776" s="39"/>
      <c r="P776" s="39"/>
      <c r="Q776" s="39"/>
      <c r="R776" s="39"/>
      <c r="S776" s="39"/>
      <c r="T776" s="39"/>
      <c r="U776" s="39"/>
      <c r="V776" s="39"/>
      <c r="W776" s="39"/>
      <c r="X776" s="39"/>
      <c r="Y776" s="39"/>
      <c r="Z776" s="39"/>
    </row>
    <row r="777" spans="1:26" ht="12.75" customHeight="1" x14ac:dyDescent="0.2">
      <c r="A777" s="39"/>
      <c r="B777" s="39"/>
      <c r="C777" s="39"/>
      <c r="D777" s="39"/>
      <c r="E777" s="39"/>
      <c r="F777" s="39"/>
      <c r="G777" s="39"/>
      <c r="H777" s="39"/>
      <c r="I777" s="39"/>
      <c r="K777" s="39"/>
      <c r="L777" s="39"/>
      <c r="M777" s="39"/>
      <c r="N777" s="39"/>
      <c r="O777" s="39"/>
      <c r="P777" s="39"/>
      <c r="Q777" s="39"/>
      <c r="R777" s="39"/>
      <c r="S777" s="39"/>
      <c r="T777" s="39"/>
      <c r="U777" s="39"/>
      <c r="V777" s="39"/>
      <c r="W777" s="39"/>
      <c r="X777" s="39"/>
      <c r="Y777" s="39"/>
      <c r="Z777" s="39"/>
    </row>
    <row r="778" spans="1:26" ht="12.75" customHeight="1" x14ac:dyDescent="0.2">
      <c r="A778" s="39"/>
      <c r="B778" s="39"/>
      <c r="C778" s="39"/>
      <c r="D778" s="39"/>
      <c r="E778" s="39"/>
      <c r="F778" s="39"/>
      <c r="G778" s="39"/>
      <c r="H778" s="39"/>
      <c r="I778" s="39"/>
      <c r="K778" s="39"/>
      <c r="L778" s="39"/>
      <c r="M778" s="39"/>
      <c r="N778" s="39"/>
      <c r="O778" s="39"/>
      <c r="P778" s="39"/>
      <c r="Q778" s="39"/>
      <c r="R778" s="39"/>
      <c r="S778" s="39"/>
      <c r="T778" s="39"/>
      <c r="U778" s="39"/>
      <c r="V778" s="39"/>
      <c r="W778" s="39"/>
      <c r="X778" s="39"/>
      <c r="Y778" s="39"/>
      <c r="Z778" s="39"/>
    </row>
    <row r="779" spans="1:26" ht="12.75" customHeight="1" x14ac:dyDescent="0.2">
      <c r="A779" s="39"/>
      <c r="B779" s="39"/>
      <c r="C779" s="39"/>
      <c r="D779" s="39"/>
      <c r="E779" s="39"/>
      <c r="F779" s="39"/>
      <c r="G779" s="39"/>
      <c r="H779" s="39"/>
      <c r="I779" s="39"/>
      <c r="K779" s="39"/>
      <c r="L779" s="39"/>
      <c r="M779" s="39"/>
      <c r="N779" s="39"/>
      <c r="O779" s="39"/>
      <c r="P779" s="39"/>
      <c r="Q779" s="39"/>
      <c r="R779" s="39"/>
      <c r="S779" s="39"/>
      <c r="T779" s="39"/>
      <c r="U779" s="39"/>
      <c r="V779" s="39"/>
      <c r="W779" s="39"/>
      <c r="X779" s="39"/>
      <c r="Y779" s="39"/>
      <c r="Z779" s="39"/>
    </row>
    <row r="780" spans="1:26" ht="12.75" customHeight="1" x14ac:dyDescent="0.2">
      <c r="A780" s="39"/>
      <c r="B780" s="39"/>
      <c r="C780" s="39"/>
      <c r="D780" s="39"/>
      <c r="E780" s="39"/>
      <c r="F780" s="39"/>
      <c r="G780" s="39"/>
      <c r="H780" s="39"/>
      <c r="I780" s="39"/>
      <c r="K780" s="39"/>
      <c r="L780" s="39"/>
      <c r="M780" s="39"/>
      <c r="N780" s="39"/>
      <c r="O780" s="39"/>
      <c r="P780" s="39"/>
      <c r="Q780" s="39"/>
      <c r="R780" s="39"/>
      <c r="S780" s="39"/>
      <c r="T780" s="39"/>
      <c r="U780" s="39"/>
      <c r="V780" s="39"/>
      <c r="W780" s="39"/>
      <c r="X780" s="39"/>
      <c r="Y780" s="39"/>
      <c r="Z780" s="39"/>
    </row>
    <row r="781" spans="1:26" ht="12.75" customHeight="1" x14ac:dyDescent="0.2">
      <c r="A781" s="39"/>
      <c r="B781" s="39"/>
      <c r="C781" s="39"/>
      <c r="D781" s="39"/>
      <c r="E781" s="39"/>
      <c r="F781" s="39"/>
      <c r="G781" s="39"/>
      <c r="H781" s="39"/>
      <c r="I781" s="39"/>
      <c r="K781" s="39"/>
      <c r="L781" s="39"/>
      <c r="M781" s="39"/>
      <c r="N781" s="39"/>
      <c r="O781" s="39"/>
      <c r="P781" s="39"/>
      <c r="Q781" s="39"/>
      <c r="R781" s="39"/>
      <c r="S781" s="39"/>
      <c r="T781" s="39"/>
      <c r="U781" s="39"/>
      <c r="V781" s="39"/>
      <c r="W781" s="39"/>
      <c r="X781" s="39"/>
      <c r="Y781" s="39"/>
      <c r="Z781" s="39"/>
    </row>
    <row r="782" spans="1:26" ht="12.75" customHeight="1" x14ac:dyDescent="0.2">
      <c r="A782" s="39"/>
      <c r="B782" s="39"/>
      <c r="C782" s="39"/>
      <c r="D782" s="39"/>
      <c r="E782" s="39"/>
      <c r="F782" s="39"/>
      <c r="G782" s="39"/>
      <c r="H782" s="39"/>
      <c r="I782" s="39"/>
      <c r="K782" s="39"/>
      <c r="L782" s="39"/>
      <c r="M782" s="39"/>
      <c r="N782" s="39"/>
      <c r="O782" s="39"/>
      <c r="P782" s="39"/>
      <c r="Q782" s="39"/>
      <c r="R782" s="39"/>
      <c r="S782" s="39"/>
      <c r="T782" s="39"/>
      <c r="U782" s="39"/>
      <c r="V782" s="39"/>
      <c r="W782" s="39"/>
      <c r="X782" s="39"/>
      <c r="Y782" s="39"/>
      <c r="Z782" s="39"/>
    </row>
    <row r="783" spans="1:26" ht="12.75" customHeight="1" x14ac:dyDescent="0.2">
      <c r="A783" s="39"/>
      <c r="B783" s="39"/>
      <c r="C783" s="39"/>
      <c r="D783" s="39"/>
      <c r="E783" s="39"/>
      <c r="F783" s="39"/>
      <c r="G783" s="39"/>
      <c r="H783" s="39"/>
      <c r="I783" s="39"/>
      <c r="K783" s="39"/>
      <c r="L783" s="39"/>
      <c r="M783" s="39"/>
      <c r="N783" s="39"/>
      <c r="O783" s="39"/>
      <c r="P783" s="39"/>
      <c r="Q783" s="39"/>
      <c r="R783" s="39"/>
      <c r="S783" s="39"/>
      <c r="T783" s="39"/>
      <c r="U783" s="39"/>
      <c r="V783" s="39"/>
      <c r="W783" s="39"/>
      <c r="X783" s="39"/>
      <c r="Y783" s="39"/>
      <c r="Z783" s="39"/>
    </row>
    <row r="784" spans="1:26" ht="12.75" customHeight="1" x14ac:dyDescent="0.2">
      <c r="A784" s="39"/>
      <c r="B784" s="39"/>
      <c r="C784" s="39"/>
      <c r="D784" s="39"/>
      <c r="E784" s="39"/>
      <c r="F784" s="39"/>
      <c r="G784" s="39"/>
      <c r="H784" s="39"/>
      <c r="I784" s="39"/>
      <c r="K784" s="39"/>
      <c r="L784" s="39"/>
      <c r="M784" s="39"/>
      <c r="N784" s="39"/>
      <c r="O784" s="39"/>
      <c r="P784" s="39"/>
      <c r="Q784" s="39"/>
      <c r="R784" s="39"/>
      <c r="S784" s="39"/>
      <c r="T784" s="39"/>
      <c r="U784" s="39"/>
      <c r="V784" s="39"/>
      <c r="W784" s="39"/>
      <c r="X784" s="39"/>
      <c r="Y784" s="39"/>
      <c r="Z784" s="39"/>
    </row>
    <row r="785" spans="1:26" ht="12.75" customHeight="1" x14ac:dyDescent="0.2">
      <c r="A785" s="39"/>
      <c r="B785" s="39"/>
      <c r="C785" s="39"/>
      <c r="D785" s="39"/>
      <c r="E785" s="39"/>
      <c r="F785" s="39"/>
      <c r="G785" s="39"/>
      <c r="H785" s="39"/>
      <c r="I785" s="39"/>
      <c r="K785" s="39"/>
      <c r="L785" s="39"/>
      <c r="M785" s="39"/>
      <c r="N785" s="39"/>
      <c r="O785" s="39"/>
      <c r="P785" s="39"/>
      <c r="Q785" s="39"/>
      <c r="R785" s="39"/>
      <c r="S785" s="39"/>
      <c r="T785" s="39"/>
      <c r="U785" s="39"/>
      <c r="V785" s="39"/>
      <c r="W785" s="39"/>
      <c r="X785" s="39"/>
      <c r="Y785" s="39"/>
      <c r="Z785" s="39"/>
    </row>
    <row r="786" spans="1:26" ht="12.75" customHeight="1" x14ac:dyDescent="0.2">
      <c r="A786" s="39"/>
      <c r="B786" s="39"/>
      <c r="C786" s="39"/>
      <c r="D786" s="39"/>
      <c r="E786" s="39"/>
      <c r="F786" s="39"/>
      <c r="G786" s="39"/>
      <c r="H786" s="39"/>
      <c r="I786" s="39"/>
      <c r="K786" s="39"/>
      <c r="L786" s="39"/>
      <c r="M786" s="39"/>
      <c r="N786" s="39"/>
      <c r="O786" s="39"/>
      <c r="P786" s="39"/>
      <c r="Q786" s="39"/>
      <c r="R786" s="39"/>
      <c r="S786" s="39"/>
      <c r="T786" s="39"/>
      <c r="U786" s="39"/>
      <c r="V786" s="39"/>
      <c r="W786" s="39"/>
      <c r="X786" s="39"/>
      <c r="Y786" s="39"/>
      <c r="Z786" s="39"/>
    </row>
    <row r="787" spans="1:26" ht="12.75" customHeight="1" x14ac:dyDescent="0.2">
      <c r="A787" s="39"/>
      <c r="B787" s="39"/>
      <c r="C787" s="39"/>
      <c r="D787" s="39"/>
      <c r="E787" s="39"/>
      <c r="F787" s="39"/>
      <c r="G787" s="39"/>
      <c r="H787" s="39"/>
      <c r="I787" s="39"/>
      <c r="K787" s="39"/>
      <c r="L787" s="39"/>
      <c r="M787" s="39"/>
      <c r="N787" s="39"/>
      <c r="O787" s="39"/>
      <c r="P787" s="39"/>
      <c r="Q787" s="39"/>
      <c r="R787" s="39"/>
      <c r="S787" s="39"/>
      <c r="T787" s="39"/>
      <c r="U787" s="39"/>
      <c r="V787" s="39"/>
      <c r="W787" s="39"/>
      <c r="X787" s="39"/>
      <c r="Y787" s="39"/>
      <c r="Z787" s="39"/>
    </row>
    <row r="788" spans="1:26" ht="12.75" customHeight="1" x14ac:dyDescent="0.2">
      <c r="A788" s="39"/>
      <c r="B788" s="39"/>
      <c r="C788" s="39"/>
      <c r="D788" s="39"/>
      <c r="E788" s="39"/>
      <c r="F788" s="39"/>
      <c r="G788" s="39"/>
      <c r="H788" s="39"/>
      <c r="I788" s="39"/>
      <c r="K788" s="39"/>
      <c r="L788" s="39"/>
      <c r="M788" s="39"/>
      <c r="N788" s="39"/>
      <c r="O788" s="39"/>
      <c r="P788" s="39"/>
      <c r="Q788" s="39"/>
      <c r="R788" s="39"/>
      <c r="S788" s="39"/>
      <c r="T788" s="39"/>
      <c r="U788" s="39"/>
      <c r="V788" s="39"/>
      <c r="W788" s="39"/>
      <c r="X788" s="39"/>
      <c r="Y788" s="39"/>
      <c r="Z788" s="39"/>
    </row>
    <row r="789" spans="1:26" ht="12.75" customHeight="1" x14ac:dyDescent="0.2">
      <c r="A789" s="39"/>
      <c r="B789" s="39"/>
      <c r="C789" s="39"/>
      <c r="D789" s="39"/>
      <c r="E789" s="39"/>
      <c r="F789" s="39"/>
      <c r="G789" s="39"/>
      <c r="H789" s="39"/>
      <c r="I789" s="39"/>
      <c r="K789" s="39"/>
      <c r="L789" s="39"/>
      <c r="M789" s="39"/>
      <c r="N789" s="39"/>
      <c r="O789" s="39"/>
      <c r="P789" s="39"/>
      <c r="Q789" s="39"/>
      <c r="R789" s="39"/>
      <c r="S789" s="39"/>
      <c r="T789" s="39"/>
      <c r="U789" s="39"/>
      <c r="V789" s="39"/>
      <c r="W789" s="39"/>
      <c r="X789" s="39"/>
      <c r="Y789" s="39"/>
      <c r="Z789" s="39"/>
    </row>
    <row r="790" spans="1:26" ht="12.75" customHeight="1" x14ac:dyDescent="0.2">
      <c r="A790" s="39"/>
      <c r="B790" s="39"/>
      <c r="C790" s="39"/>
      <c r="D790" s="39"/>
      <c r="E790" s="39"/>
      <c r="F790" s="39"/>
      <c r="G790" s="39"/>
      <c r="H790" s="39"/>
      <c r="I790" s="39"/>
      <c r="K790" s="39"/>
      <c r="L790" s="39"/>
      <c r="M790" s="39"/>
      <c r="N790" s="39"/>
      <c r="O790" s="39"/>
      <c r="P790" s="39"/>
      <c r="Q790" s="39"/>
      <c r="R790" s="39"/>
      <c r="S790" s="39"/>
      <c r="T790" s="39"/>
      <c r="U790" s="39"/>
      <c r="V790" s="39"/>
      <c r="W790" s="39"/>
      <c r="X790" s="39"/>
      <c r="Y790" s="39"/>
      <c r="Z790" s="39"/>
    </row>
    <row r="791" spans="1:26" ht="12.75" customHeight="1" x14ac:dyDescent="0.2">
      <c r="A791" s="39"/>
      <c r="B791" s="39"/>
      <c r="C791" s="39"/>
      <c r="D791" s="39"/>
      <c r="E791" s="39"/>
      <c r="F791" s="39"/>
      <c r="G791" s="39"/>
      <c r="H791" s="39"/>
      <c r="I791" s="39"/>
      <c r="K791" s="39"/>
      <c r="L791" s="39"/>
      <c r="M791" s="39"/>
      <c r="N791" s="39"/>
      <c r="O791" s="39"/>
      <c r="P791" s="39"/>
      <c r="Q791" s="39"/>
      <c r="R791" s="39"/>
      <c r="S791" s="39"/>
      <c r="T791" s="39"/>
      <c r="U791" s="39"/>
      <c r="V791" s="39"/>
      <c r="W791" s="39"/>
      <c r="X791" s="39"/>
      <c r="Y791" s="39"/>
      <c r="Z791" s="39"/>
    </row>
    <row r="792" spans="1:26" ht="12.75" customHeight="1" x14ac:dyDescent="0.2">
      <c r="A792" s="39"/>
      <c r="B792" s="39"/>
      <c r="C792" s="39"/>
      <c r="D792" s="39"/>
      <c r="E792" s="39"/>
      <c r="F792" s="39"/>
      <c r="G792" s="39"/>
      <c r="H792" s="39"/>
      <c r="I792" s="39"/>
      <c r="K792" s="39"/>
      <c r="L792" s="39"/>
      <c r="M792" s="39"/>
      <c r="N792" s="39"/>
      <c r="O792" s="39"/>
      <c r="P792" s="39"/>
      <c r="Q792" s="39"/>
      <c r="R792" s="39"/>
      <c r="S792" s="39"/>
      <c r="T792" s="39"/>
      <c r="U792" s="39"/>
      <c r="V792" s="39"/>
      <c r="W792" s="39"/>
      <c r="X792" s="39"/>
      <c r="Y792" s="39"/>
      <c r="Z792" s="39"/>
    </row>
    <row r="793" spans="1:26" ht="12.75" customHeight="1" x14ac:dyDescent="0.2">
      <c r="A793" s="39"/>
      <c r="B793" s="39"/>
      <c r="C793" s="39"/>
      <c r="D793" s="39"/>
      <c r="E793" s="39"/>
      <c r="F793" s="39"/>
      <c r="G793" s="39"/>
      <c r="H793" s="39"/>
      <c r="I793" s="39"/>
      <c r="K793" s="39"/>
      <c r="L793" s="39"/>
      <c r="M793" s="39"/>
      <c r="N793" s="39"/>
      <c r="O793" s="39"/>
      <c r="P793" s="39"/>
      <c r="Q793" s="39"/>
      <c r="R793" s="39"/>
      <c r="S793" s="39"/>
      <c r="T793" s="39"/>
      <c r="U793" s="39"/>
      <c r="V793" s="39"/>
      <c r="W793" s="39"/>
      <c r="X793" s="39"/>
      <c r="Y793" s="39"/>
      <c r="Z793" s="39"/>
    </row>
    <row r="794" spans="1:26" ht="12.75" customHeight="1" x14ac:dyDescent="0.2">
      <c r="A794" s="39"/>
      <c r="B794" s="39"/>
      <c r="C794" s="39"/>
      <c r="D794" s="39"/>
      <c r="E794" s="39"/>
      <c r="F794" s="39"/>
      <c r="G794" s="39"/>
      <c r="H794" s="39"/>
      <c r="I794" s="39"/>
      <c r="K794" s="39"/>
      <c r="L794" s="39"/>
      <c r="M794" s="39"/>
      <c r="N794" s="39"/>
      <c r="O794" s="39"/>
      <c r="P794" s="39"/>
      <c r="Q794" s="39"/>
      <c r="R794" s="39"/>
      <c r="S794" s="39"/>
      <c r="T794" s="39"/>
      <c r="U794" s="39"/>
      <c r="V794" s="39"/>
      <c r="W794" s="39"/>
      <c r="X794" s="39"/>
      <c r="Y794" s="39"/>
      <c r="Z794" s="39"/>
    </row>
    <row r="795" spans="1:26" ht="12.75" customHeight="1" x14ac:dyDescent="0.2">
      <c r="A795" s="39"/>
      <c r="B795" s="39"/>
      <c r="C795" s="39"/>
      <c r="D795" s="39"/>
      <c r="E795" s="39"/>
      <c r="F795" s="39"/>
      <c r="G795" s="39"/>
      <c r="H795" s="39"/>
      <c r="I795" s="39"/>
      <c r="K795" s="39"/>
      <c r="L795" s="39"/>
      <c r="M795" s="39"/>
      <c r="N795" s="39"/>
      <c r="O795" s="39"/>
      <c r="P795" s="39"/>
      <c r="Q795" s="39"/>
      <c r="R795" s="39"/>
      <c r="S795" s="39"/>
      <c r="T795" s="39"/>
      <c r="U795" s="39"/>
      <c r="V795" s="39"/>
      <c r="W795" s="39"/>
      <c r="X795" s="39"/>
      <c r="Y795" s="39"/>
      <c r="Z795" s="39"/>
    </row>
    <row r="796" spans="1:26" ht="12.75" customHeight="1" x14ac:dyDescent="0.2">
      <c r="A796" s="39"/>
      <c r="B796" s="39"/>
      <c r="C796" s="39"/>
      <c r="D796" s="39"/>
      <c r="E796" s="39"/>
      <c r="F796" s="39"/>
      <c r="G796" s="39"/>
      <c r="H796" s="39"/>
      <c r="I796" s="39"/>
      <c r="K796" s="39"/>
      <c r="L796" s="39"/>
      <c r="M796" s="39"/>
      <c r="N796" s="39"/>
      <c r="O796" s="39"/>
      <c r="P796" s="39"/>
      <c r="Q796" s="39"/>
      <c r="R796" s="39"/>
      <c r="S796" s="39"/>
      <c r="T796" s="39"/>
      <c r="U796" s="39"/>
      <c r="V796" s="39"/>
      <c r="W796" s="39"/>
      <c r="X796" s="39"/>
      <c r="Y796" s="39"/>
      <c r="Z796" s="39"/>
    </row>
    <row r="797" spans="1:26" ht="12.75" customHeight="1" x14ac:dyDescent="0.2">
      <c r="A797" s="39"/>
      <c r="B797" s="39"/>
      <c r="C797" s="39"/>
      <c r="D797" s="39"/>
      <c r="E797" s="39"/>
      <c r="F797" s="39"/>
      <c r="G797" s="39"/>
      <c r="H797" s="39"/>
      <c r="I797" s="39"/>
      <c r="K797" s="39"/>
      <c r="L797" s="39"/>
      <c r="M797" s="39"/>
      <c r="N797" s="39"/>
      <c r="O797" s="39"/>
      <c r="P797" s="39"/>
      <c r="Q797" s="39"/>
      <c r="R797" s="39"/>
      <c r="S797" s="39"/>
      <c r="T797" s="39"/>
      <c r="U797" s="39"/>
      <c r="V797" s="39"/>
      <c r="W797" s="39"/>
      <c r="X797" s="39"/>
      <c r="Y797" s="39"/>
      <c r="Z797" s="39"/>
    </row>
    <row r="798" spans="1:26" ht="12.75" customHeight="1" x14ac:dyDescent="0.2">
      <c r="A798" s="39"/>
      <c r="B798" s="39"/>
      <c r="C798" s="39"/>
      <c r="D798" s="39"/>
      <c r="E798" s="39"/>
      <c r="F798" s="39"/>
      <c r="G798" s="39"/>
      <c r="H798" s="39"/>
      <c r="I798" s="39"/>
      <c r="K798" s="39"/>
      <c r="L798" s="39"/>
      <c r="M798" s="39"/>
      <c r="N798" s="39"/>
      <c r="O798" s="39"/>
      <c r="P798" s="39"/>
      <c r="Q798" s="39"/>
      <c r="R798" s="39"/>
      <c r="S798" s="39"/>
      <c r="T798" s="39"/>
      <c r="U798" s="39"/>
      <c r="V798" s="39"/>
      <c r="W798" s="39"/>
      <c r="X798" s="39"/>
      <c r="Y798" s="39"/>
      <c r="Z798" s="39"/>
    </row>
    <row r="799" spans="1:26" ht="12.75" customHeight="1" x14ac:dyDescent="0.2">
      <c r="A799" s="39"/>
      <c r="B799" s="39"/>
      <c r="C799" s="39"/>
      <c r="D799" s="39"/>
      <c r="E799" s="39"/>
      <c r="F799" s="39"/>
      <c r="G799" s="39"/>
      <c r="H799" s="39"/>
      <c r="I799" s="39"/>
      <c r="K799" s="39"/>
      <c r="L799" s="39"/>
      <c r="M799" s="39"/>
      <c r="N799" s="39"/>
      <c r="O799" s="39"/>
      <c r="P799" s="39"/>
      <c r="Q799" s="39"/>
      <c r="R799" s="39"/>
      <c r="S799" s="39"/>
      <c r="T799" s="39"/>
      <c r="U799" s="39"/>
      <c r="V799" s="39"/>
      <c r="W799" s="39"/>
      <c r="X799" s="39"/>
      <c r="Y799" s="39"/>
      <c r="Z799" s="39"/>
    </row>
    <row r="800" spans="1:26" ht="12.75" customHeight="1" x14ac:dyDescent="0.2">
      <c r="A800" s="39"/>
      <c r="B800" s="39"/>
      <c r="C800" s="39"/>
      <c r="D800" s="39"/>
      <c r="E800" s="39"/>
      <c r="F800" s="39"/>
      <c r="G800" s="39"/>
      <c r="H800" s="39"/>
      <c r="I800" s="39"/>
      <c r="K800" s="39"/>
      <c r="L800" s="39"/>
      <c r="M800" s="39"/>
      <c r="N800" s="39"/>
      <c r="O800" s="39"/>
      <c r="P800" s="39"/>
      <c r="Q800" s="39"/>
      <c r="R800" s="39"/>
      <c r="S800" s="39"/>
      <c r="T800" s="39"/>
      <c r="U800" s="39"/>
      <c r="V800" s="39"/>
      <c r="W800" s="39"/>
      <c r="X800" s="39"/>
      <c r="Y800" s="39"/>
      <c r="Z800" s="39"/>
    </row>
    <row r="801" spans="1:26" ht="12.75" customHeight="1" x14ac:dyDescent="0.2">
      <c r="A801" s="39"/>
      <c r="B801" s="39"/>
      <c r="C801" s="39"/>
      <c r="D801" s="39"/>
      <c r="E801" s="39"/>
      <c r="F801" s="39"/>
      <c r="G801" s="39"/>
      <c r="H801" s="39"/>
      <c r="I801" s="39"/>
      <c r="K801" s="39"/>
      <c r="L801" s="39"/>
      <c r="M801" s="39"/>
      <c r="N801" s="39"/>
      <c r="O801" s="39"/>
      <c r="P801" s="39"/>
      <c r="Q801" s="39"/>
      <c r="R801" s="39"/>
      <c r="S801" s="39"/>
      <c r="T801" s="39"/>
      <c r="U801" s="39"/>
      <c r="V801" s="39"/>
      <c r="W801" s="39"/>
      <c r="X801" s="39"/>
      <c r="Y801" s="39"/>
      <c r="Z801" s="39"/>
    </row>
    <row r="802" spans="1:26" ht="12.75" customHeight="1" x14ac:dyDescent="0.2">
      <c r="A802" s="39"/>
      <c r="B802" s="39"/>
      <c r="C802" s="39"/>
      <c r="D802" s="39"/>
      <c r="E802" s="39"/>
      <c r="F802" s="39"/>
      <c r="G802" s="39"/>
      <c r="H802" s="39"/>
      <c r="I802" s="39"/>
      <c r="K802" s="39"/>
      <c r="L802" s="39"/>
      <c r="M802" s="39"/>
      <c r="N802" s="39"/>
      <c r="O802" s="39"/>
      <c r="P802" s="39"/>
      <c r="Q802" s="39"/>
      <c r="R802" s="39"/>
      <c r="S802" s="39"/>
      <c r="T802" s="39"/>
      <c r="U802" s="39"/>
      <c r="V802" s="39"/>
      <c r="W802" s="39"/>
      <c r="X802" s="39"/>
      <c r="Y802" s="39"/>
      <c r="Z802" s="39"/>
    </row>
    <row r="803" spans="1:26" ht="12.75" customHeight="1" x14ac:dyDescent="0.2">
      <c r="A803" s="39"/>
      <c r="B803" s="39"/>
      <c r="C803" s="39"/>
      <c r="D803" s="39"/>
      <c r="E803" s="39"/>
      <c r="F803" s="39"/>
      <c r="G803" s="39"/>
      <c r="H803" s="39"/>
      <c r="I803" s="39"/>
      <c r="K803" s="39"/>
      <c r="L803" s="39"/>
      <c r="M803" s="39"/>
      <c r="N803" s="39"/>
      <c r="O803" s="39"/>
      <c r="P803" s="39"/>
      <c r="Q803" s="39"/>
      <c r="R803" s="39"/>
      <c r="S803" s="39"/>
      <c r="T803" s="39"/>
      <c r="U803" s="39"/>
      <c r="V803" s="39"/>
      <c r="W803" s="39"/>
      <c r="X803" s="39"/>
      <c r="Y803" s="39"/>
      <c r="Z803" s="39"/>
    </row>
    <row r="804" spans="1:26" ht="12.75" customHeight="1" x14ac:dyDescent="0.2">
      <c r="A804" s="39"/>
      <c r="B804" s="39"/>
      <c r="C804" s="39"/>
      <c r="D804" s="39"/>
      <c r="E804" s="39"/>
      <c r="F804" s="39"/>
      <c r="G804" s="39"/>
      <c r="H804" s="39"/>
      <c r="I804" s="39"/>
      <c r="K804" s="39"/>
      <c r="L804" s="39"/>
      <c r="M804" s="39"/>
      <c r="N804" s="39"/>
      <c r="O804" s="39"/>
      <c r="P804" s="39"/>
      <c r="Q804" s="39"/>
      <c r="R804" s="39"/>
      <c r="S804" s="39"/>
      <c r="T804" s="39"/>
      <c r="U804" s="39"/>
      <c r="V804" s="39"/>
      <c r="W804" s="39"/>
      <c r="X804" s="39"/>
      <c r="Y804" s="39"/>
      <c r="Z804" s="39"/>
    </row>
    <row r="805" spans="1:26" ht="12.75" customHeight="1" x14ac:dyDescent="0.2">
      <c r="A805" s="39"/>
      <c r="B805" s="39"/>
      <c r="C805" s="39"/>
      <c r="D805" s="39"/>
      <c r="E805" s="39"/>
      <c r="F805" s="39"/>
      <c r="G805" s="39"/>
      <c r="H805" s="39"/>
      <c r="I805" s="39"/>
      <c r="K805" s="39"/>
      <c r="L805" s="39"/>
      <c r="M805" s="39"/>
      <c r="N805" s="39"/>
      <c r="O805" s="39"/>
      <c r="P805" s="39"/>
      <c r="Q805" s="39"/>
      <c r="R805" s="39"/>
      <c r="S805" s="39"/>
      <c r="T805" s="39"/>
      <c r="U805" s="39"/>
      <c r="V805" s="39"/>
      <c r="W805" s="39"/>
      <c r="X805" s="39"/>
      <c r="Y805" s="39"/>
      <c r="Z805" s="39"/>
    </row>
    <row r="806" spans="1:26" ht="12.75" customHeight="1" x14ac:dyDescent="0.2">
      <c r="A806" s="39"/>
      <c r="B806" s="39"/>
      <c r="C806" s="39"/>
      <c r="D806" s="39"/>
      <c r="E806" s="39"/>
      <c r="F806" s="39"/>
      <c r="G806" s="39"/>
      <c r="H806" s="39"/>
      <c r="I806" s="39"/>
      <c r="K806" s="39"/>
      <c r="L806" s="39"/>
      <c r="M806" s="39"/>
      <c r="N806" s="39"/>
      <c r="O806" s="39"/>
      <c r="P806" s="39"/>
      <c r="Q806" s="39"/>
      <c r="R806" s="39"/>
      <c r="S806" s="39"/>
      <c r="T806" s="39"/>
      <c r="U806" s="39"/>
      <c r="V806" s="39"/>
      <c r="W806" s="39"/>
      <c r="X806" s="39"/>
      <c r="Y806" s="39"/>
      <c r="Z806" s="39"/>
    </row>
    <row r="807" spans="1:26" ht="12.75" customHeight="1" x14ac:dyDescent="0.2">
      <c r="A807" s="39"/>
      <c r="B807" s="39"/>
      <c r="C807" s="39"/>
      <c r="D807" s="39"/>
      <c r="E807" s="39"/>
      <c r="F807" s="39"/>
      <c r="G807" s="39"/>
      <c r="H807" s="39"/>
      <c r="I807" s="39"/>
      <c r="K807" s="39"/>
      <c r="L807" s="39"/>
      <c r="M807" s="39"/>
      <c r="N807" s="39"/>
      <c r="O807" s="39"/>
      <c r="P807" s="39"/>
      <c r="Q807" s="39"/>
      <c r="R807" s="39"/>
      <c r="S807" s="39"/>
      <c r="T807" s="39"/>
      <c r="U807" s="39"/>
      <c r="V807" s="39"/>
      <c r="W807" s="39"/>
      <c r="X807" s="39"/>
      <c r="Y807" s="39"/>
      <c r="Z807" s="39"/>
    </row>
    <row r="808" spans="1:26" ht="12.75" customHeight="1" x14ac:dyDescent="0.2">
      <c r="A808" s="39"/>
      <c r="B808" s="39"/>
      <c r="C808" s="39"/>
      <c r="D808" s="39"/>
      <c r="E808" s="39"/>
      <c r="F808" s="39"/>
      <c r="G808" s="39"/>
      <c r="H808" s="39"/>
      <c r="I808" s="39"/>
      <c r="K808" s="39"/>
      <c r="L808" s="39"/>
      <c r="M808" s="39"/>
      <c r="N808" s="39"/>
      <c r="O808" s="39"/>
      <c r="P808" s="39"/>
      <c r="Q808" s="39"/>
      <c r="R808" s="39"/>
      <c r="S808" s="39"/>
      <c r="T808" s="39"/>
      <c r="U808" s="39"/>
      <c r="V808" s="39"/>
      <c r="W808" s="39"/>
      <c r="X808" s="39"/>
      <c r="Y808" s="39"/>
      <c r="Z808" s="39"/>
    </row>
    <row r="809" spans="1:26" ht="12.75" customHeight="1" x14ac:dyDescent="0.2">
      <c r="A809" s="39"/>
      <c r="B809" s="39"/>
      <c r="C809" s="39"/>
      <c r="D809" s="39"/>
      <c r="E809" s="39"/>
      <c r="F809" s="39"/>
      <c r="G809" s="39"/>
      <c r="H809" s="39"/>
      <c r="I809" s="39"/>
      <c r="K809" s="39"/>
      <c r="L809" s="39"/>
      <c r="M809" s="39"/>
      <c r="N809" s="39"/>
      <c r="O809" s="39"/>
      <c r="P809" s="39"/>
      <c r="Q809" s="39"/>
      <c r="R809" s="39"/>
      <c r="S809" s="39"/>
      <c r="T809" s="39"/>
      <c r="U809" s="39"/>
      <c r="V809" s="39"/>
      <c r="W809" s="39"/>
      <c r="X809" s="39"/>
      <c r="Y809" s="39"/>
      <c r="Z809" s="39"/>
    </row>
    <row r="810" spans="1:26" ht="12.75" customHeight="1" x14ac:dyDescent="0.2">
      <c r="A810" s="39"/>
      <c r="B810" s="39"/>
      <c r="C810" s="39"/>
      <c r="D810" s="39"/>
      <c r="E810" s="39"/>
      <c r="F810" s="39"/>
      <c r="G810" s="39"/>
      <c r="H810" s="39"/>
      <c r="I810" s="39"/>
      <c r="K810" s="39"/>
      <c r="L810" s="39"/>
      <c r="M810" s="39"/>
      <c r="N810" s="39"/>
      <c r="O810" s="39"/>
      <c r="P810" s="39"/>
      <c r="Q810" s="39"/>
      <c r="R810" s="39"/>
      <c r="S810" s="39"/>
      <c r="T810" s="39"/>
      <c r="U810" s="39"/>
      <c r="V810" s="39"/>
      <c r="W810" s="39"/>
      <c r="X810" s="39"/>
      <c r="Y810" s="39"/>
      <c r="Z810" s="39"/>
    </row>
    <row r="811" spans="1:26" ht="12.75" customHeight="1" x14ac:dyDescent="0.2">
      <c r="A811" s="39"/>
      <c r="B811" s="39"/>
      <c r="C811" s="39"/>
      <c r="D811" s="39"/>
      <c r="E811" s="39"/>
      <c r="F811" s="39"/>
      <c r="G811" s="39"/>
      <c r="H811" s="39"/>
      <c r="I811" s="39"/>
      <c r="K811" s="39"/>
      <c r="L811" s="39"/>
      <c r="M811" s="39"/>
      <c r="N811" s="39"/>
      <c r="O811" s="39"/>
      <c r="P811" s="39"/>
      <c r="Q811" s="39"/>
      <c r="R811" s="39"/>
      <c r="S811" s="39"/>
      <c r="T811" s="39"/>
      <c r="U811" s="39"/>
      <c r="V811" s="39"/>
      <c r="W811" s="39"/>
      <c r="X811" s="39"/>
      <c r="Y811" s="39"/>
      <c r="Z811" s="39"/>
    </row>
    <row r="812" spans="1:26" ht="12.75" customHeight="1" x14ac:dyDescent="0.2">
      <c r="A812" s="39"/>
      <c r="B812" s="39"/>
      <c r="C812" s="39"/>
      <c r="D812" s="39"/>
      <c r="E812" s="39"/>
      <c r="F812" s="39"/>
      <c r="G812" s="39"/>
      <c r="H812" s="39"/>
      <c r="I812" s="39"/>
      <c r="K812" s="39"/>
      <c r="L812" s="39"/>
      <c r="M812" s="39"/>
      <c r="N812" s="39"/>
      <c r="O812" s="39"/>
      <c r="P812" s="39"/>
      <c r="Q812" s="39"/>
      <c r="R812" s="39"/>
      <c r="S812" s="39"/>
      <c r="T812" s="39"/>
      <c r="U812" s="39"/>
      <c r="V812" s="39"/>
      <c r="W812" s="39"/>
      <c r="X812" s="39"/>
      <c r="Y812" s="39"/>
      <c r="Z812" s="39"/>
    </row>
    <row r="813" spans="1:26" ht="12.75" customHeight="1" x14ac:dyDescent="0.2">
      <c r="A813" s="39"/>
      <c r="B813" s="39"/>
      <c r="C813" s="39"/>
      <c r="D813" s="39"/>
      <c r="E813" s="39"/>
      <c r="F813" s="39"/>
      <c r="G813" s="39"/>
      <c r="H813" s="39"/>
      <c r="I813" s="39"/>
      <c r="K813" s="39"/>
      <c r="L813" s="39"/>
      <c r="M813" s="39"/>
      <c r="N813" s="39"/>
      <c r="O813" s="39"/>
      <c r="P813" s="39"/>
      <c r="Q813" s="39"/>
      <c r="R813" s="39"/>
      <c r="S813" s="39"/>
      <c r="T813" s="39"/>
      <c r="U813" s="39"/>
      <c r="V813" s="39"/>
      <c r="W813" s="39"/>
      <c r="X813" s="39"/>
      <c r="Y813" s="39"/>
      <c r="Z813" s="39"/>
    </row>
    <row r="814" spans="1:26" ht="12.75" customHeight="1" x14ac:dyDescent="0.2">
      <c r="A814" s="39"/>
      <c r="B814" s="39"/>
      <c r="C814" s="39"/>
      <c r="D814" s="39"/>
      <c r="E814" s="39"/>
      <c r="F814" s="39"/>
      <c r="G814" s="39"/>
      <c r="H814" s="39"/>
      <c r="I814" s="39"/>
      <c r="K814" s="39"/>
      <c r="L814" s="39"/>
      <c r="M814" s="39"/>
      <c r="N814" s="39"/>
      <c r="O814" s="39"/>
      <c r="P814" s="39"/>
      <c r="Q814" s="39"/>
      <c r="R814" s="39"/>
      <c r="S814" s="39"/>
      <c r="T814" s="39"/>
      <c r="U814" s="39"/>
      <c r="V814" s="39"/>
      <c r="W814" s="39"/>
      <c r="X814" s="39"/>
      <c r="Y814" s="39"/>
      <c r="Z814" s="39"/>
    </row>
    <row r="815" spans="1:26" ht="12.75" customHeight="1" x14ac:dyDescent="0.2">
      <c r="A815" s="39"/>
      <c r="B815" s="39"/>
      <c r="C815" s="39"/>
      <c r="D815" s="39"/>
      <c r="E815" s="39"/>
      <c r="F815" s="39"/>
      <c r="G815" s="39"/>
      <c r="H815" s="39"/>
      <c r="I815" s="39"/>
      <c r="K815" s="39"/>
      <c r="L815" s="39"/>
      <c r="M815" s="39"/>
      <c r="N815" s="39"/>
      <c r="O815" s="39"/>
      <c r="P815" s="39"/>
      <c r="Q815" s="39"/>
      <c r="R815" s="39"/>
      <c r="S815" s="39"/>
      <c r="T815" s="39"/>
      <c r="U815" s="39"/>
      <c r="V815" s="39"/>
      <c r="W815" s="39"/>
      <c r="X815" s="39"/>
      <c r="Y815" s="39"/>
      <c r="Z815" s="39"/>
    </row>
    <row r="816" spans="1:26" ht="12.75" customHeight="1" x14ac:dyDescent="0.2">
      <c r="A816" s="39"/>
      <c r="B816" s="39"/>
      <c r="C816" s="39"/>
      <c r="D816" s="39"/>
      <c r="E816" s="39"/>
      <c r="F816" s="39"/>
      <c r="G816" s="39"/>
      <c r="H816" s="39"/>
      <c r="I816" s="39"/>
      <c r="K816" s="39"/>
      <c r="L816" s="39"/>
      <c r="M816" s="39"/>
      <c r="N816" s="39"/>
      <c r="O816" s="39"/>
      <c r="P816" s="39"/>
      <c r="Q816" s="39"/>
      <c r="R816" s="39"/>
      <c r="S816" s="39"/>
      <c r="T816" s="39"/>
      <c r="U816" s="39"/>
      <c r="V816" s="39"/>
      <c r="W816" s="39"/>
      <c r="X816" s="39"/>
      <c r="Y816" s="39"/>
      <c r="Z816" s="39"/>
    </row>
    <row r="817" spans="1:26" ht="12.75" customHeight="1" x14ac:dyDescent="0.2">
      <c r="A817" s="39"/>
      <c r="B817" s="39"/>
      <c r="C817" s="39"/>
      <c r="D817" s="39"/>
      <c r="E817" s="39"/>
      <c r="F817" s="39"/>
      <c r="G817" s="39"/>
      <c r="H817" s="39"/>
      <c r="I817" s="39"/>
      <c r="K817" s="39"/>
      <c r="L817" s="39"/>
      <c r="M817" s="39"/>
      <c r="N817" s="39"/>
      <c r="O817" s="39"/>
      <c r="P817" s="39"/>
      <c r="Q817" s="39"/>
      <c r="R817" s="39"/>
      <c r="S817" s="39"/>
      <c r="T817" s="39"/>
      <c r="U817" s="39"/>
      <c r="V817" s="39"/>
      <c r="W817" s="39"/>
      <c r="X817" s="39"/>
      <c r="Y817" s="39"/>
      <c r="Z817" s="39"/>
    </row>
    <row r="818" spans="1:26" ht="12.75" customHeight="1" x14ac:dyDescent="0.2">
      <c r="A818" s="39"/>
      <c r="B818" s="39"/>
      <c r="C818" s="39"/>
      <c r="D818" s="39"/>
      <c r="E818" s="39"/>
      <c r="F818" s="39"/>
      <c r="G818" s="39"/>
      <c r="H818" s="39"/>
      <c r="I818" s="39"/>
      <c r="K818" s="39"/>
      <c r="L818" s="39"/>
      <c r="M818" s="39"/>
      <c r="N818" s="39"/>
      <c r="O818" s="39"/>
      <c r="P818" s="39"/>
      <c r="Q818" s="39"/>
      <c r="R818" s="39"/>
      <c r="S818" s="39"/>
      <c r="T818" s="39"/>
      <c r="U818" s="39"/>
      <c r="V818" s="39"/>
      <c r="W818" s="39"/>
      <c r="X818" s="39"/>
      <c r="Y818" s="39"/>
      <c r="Z818" s="39"/>
    </row>
    <row r="819" spans="1:26" ht="12.75" customHeight="1" x14ac:dyDescent="0.2">
      <c r="A819" s="39"/>
      <c r="B819" s="39"/>
      <c r="C819" s="39"/>
      <c r="D819" s="39"/>
      <c r="E819" s="39"/>
      <c r="F819" s="39"/>
      <c r="G819" s="39"/>
      <c r="H819" s="39"/>
      <c r="I819" s="39"/>
      <c r="K819" s="39"/>
      <c r="L819" s="39"/>
      <c r="M819" s="39"/>
      <c r="N819" s="39"/>
      <c r="O819" s="39"/>
      <c r="P819" s="39"/>
      <c r="Q819" s="39"/>
      <c r="R819" s="39"/>
      <c r="S819" s="39"/>
      <c r="T819" s="39"/>
      <c r="U819" s="39"/>
      <c r="V819" s="39"/>
      <c r="W819" s="39"/>
      <c r="X819" s="39"/>
      <c r="Y819" s="39"/>
      <c r="Z819" s="39"/>
    </row>
    <row r="820" spans="1:26" ht="12.75" customHeight="1" x14ac:dyDescent="0.2">
      <c r="A820" s="39"/>
      <c r="B820" s="39"/>
      <c r="C820" s="39"/>
      <c r="D820" s="39"/>
      <c r="E820" s="39"/>
      <c r="F820" s="39"/>
      <c r="G820" s="39"/>
      <c r="H820" s="39"/>
      <c r="I820" s="39"/>
      <c r="K820" s="39"/>
      <c r="L820" s="39"/>
      <c r="M820" s="39"/>
      <c r="N820" s="39"/>
      <c r="O820" s="39"/>
      <c r="P820" s="39"/>
      <c r="Q820" s="39"/>
      <c r="R820" s="39"/>
      <c r="S820" s="39"/>
      <c r="T820" s="39"/>
      <c r="U820" s="39"/>
      <c r="V820" s="39"/>
      <c r="W820" s="39"/>
      <c r="X820" s="39"/>
      <c r="Y820" s="39"/>
      <c r="Z820" s="39"/>
    </row>
    <row r="821" spans="1:26" ht="12.75" customHeight="1" x14ac:dyDescent="0.2">
      <c r="A821" s="39"/>
      <c r="B821" s="39"/>
      <c r="C821" s="39"/>
      <c r="D821" s="39"/>
      <c r="E821" s="39"/>
      <c r="F821" s="39"/>
      <c r="G821" s="39"/>
      <c r="H821" s="39"/>
      <c r="I821" s="39"/>
      <c r="K821" s="39"/>
      <c r="L821" s="39"/>
      <c r="M821" s="39"/>
      <c r="N821" s="39"/>
      <c r="O821" s="39"/>
      <c r="P821" s="39"/>
      <c r="Q821" s="39"/>
      <c r="R821" s="39"/>
      <c r="S821" s="39"/>
      <c r="T821" s="39"/>
      <c r="U821" s="39"/>
      <c r="V821" s="39"/>
      <c r="W821" s="39"/>
      <c r="X821" s="39"/>
      <c r="Y821" s="39"/>
      <c r="Z821" s="39"/>
    </row>
    <row r="822" spans="1:26" ht="12.75" customHeight="1" x14ac:dyDescent="0.2">
      <c r="A822" s="39"/>
      <c r="B822" s="39"/>
      <c r="C822" s="39"/>
      <c r="D822" s="39"/>
      <c r="E822" s="39"/>
      <c r="F822" s="39"/>
      <c r="G822" s="39"/>
      <c r="H822" s="39"/>
      <c r="I822" s="39"/>
      <c r="K822" s="39"/>
      <c r="L822" s="39"/>
      <c r="M822" s="39"/>
      <c r="N822" s="39"/>
      <c r="O822" s="39"/>
      <c r="P822" s="39"/>
      <c r="Q822" s="39"/>
      <c r="R822" s="39"/>
      <c r="S822" s="39"/>
      <c r="T822" s="39"/>
      <c r="U822" s="39"/>
      <c r="V822" s="39"/>
      <c r="W822" s="39"/>
      <c r="X822" s="39"/>
      <c r="Y822" s="39"/>
      <c r="Z822" s="39"/>
    </row>
    <row r="823" spans="1:26" ht="12.75" customHeight="1" x14ac:dyDescent="0.2">
      <c r="A823" s="39"/>
      <c r="B823" s="39"/>
      <c r="C823" s="39"/>
      <c r="D823" s="39"/>
      <c r="E823" s="39"/>
      <c r="F823" s="39"/>
      <c r="G823" s="39"/>
      <c r="H823" s="39"/>
      <c r="I823" s="39"/>
      <c r="K823" s="39"/>
      <c r="L823" s="39"/>
      <c r="M823" s="39"/>
      <c r="N823" s="39"/>
      <c r="O823" s="39"/>
      <c r="P823" s="39"/>
      <c r="Q823" s="39"/>
      <c r="R823" s="39"/>
      <c r="S823" s="39"/>
      <c r="T823" s="39"/>
      <c r="U823" s="39"/>
      <c r="V823" s="39"/>
      <c r="W823" s="39"/>
      <c r="X823" s="39"/>
      <c r="Y823" s="39"/>
      <c r="Z823" s="39"/>
    </row>
    <row r="824" spans="1:26" ht="12.75" customHeight="1" x14ac:dyDescent="0.2">
      <c r="A824" s="39"/>
      <c r="B824" s="39"/>
      <c r="C824" s="39"/>
      <c r="D824" s="39"/>
      <c r="E824" s="39"/>
      <c r="F824" s="39"/>
      <c r="G824" s="39"/>
      <c r="H824" s="39"/>
      <c r="I824" s="39"/>
      <c r="K824" s="39"/>
      <c r="L824" s="39"/>
      <c r="M824" s="39"/>
      <c r="N824" s="39"/>
      <c r="O824" s="39"/>
      <c r="P824" s="39"/>
      <c r="Q824" s="39"/>
      <c r="R824" s="39"/>
      <c r="S824" s="39"/>
      <c r="T824" s="39"/>
      <c r="U824" s="39"/>
      <c r="V824" s="39"/>
      <c r="W824" s="39"/>
      <c r="X824" s="39"/>
      <c r="Y824" s="39"/>
      <c r="Z824" s="39"/>
    </row>
    <row r="825" spans="1:26" ht="12.75" customHeight="1" x14ac:dyDescent="0.2">
      <c r="A825" s="39"/>
      <c r="B825" s="39"/>
      <c r="C825" s="39"/>
      <c r="D825" s="39"/>
      <c r="E825" s="39"/>
      <c r="F825" s="39"/>
      <c r="G825" s="39"/>
      <c r="H825" s="39"/>
      <c r="I825" s="39"/>
      <c r="K825" s="39"/>
      <c r="L825" s="39"/>
      <c r="M825" s="39"/>
      <c r="N825" s="39"/>
      <c r="O825" s="39"/>
      <c r="P825" s="39"/>
      <c r="Q825" s="39"/>
      <c r="R825" s="39"/>
      <c r="S825" s="39"/>
      <c r="T825" s="39"/>
      <c r="U825" s="39"/>
      <c r="V825" s="39"/>
      <c r="W825" s="39"/>
      <c r="X825" s="39"/>
      <c r="Y825" s="39"/>
      <c r="Z825" s="39"/>
    </row>
    <row r="826" spans="1:26" ht="12.75" customHeight="1" x14ac:dyDescent="0.2">
      <c r="A826" s="39"/>
      <c r="B826" s="39"/>
      <c r="C826" s="39"/>
      <c r="D826" s="39"/>
      <c r="E826" s="39"/>
      <c r="F826" s="39"/>
      <c r="G826" s="39"/>
      <c r="H826" s="39"/>
      <c r="I826" s="39"/>
      <c r="K826" s="39"/>
      <c r="L826" s="39"/>
      <c r="M826" s="39"/>
      <c r="N826" s="39"/>
      <c r="O826" s="39"/>
      <c r="P826" s="39"/>
      <c r="Q826" s="39"/>
      <c r="R826" s="39"/>
      <c r="S826" s="39"/>
      <c r="T826" s="39"/>
      <c r="U826" s="39"/>
      <c r="V826" s="39"/>
      <c r="W826" s="39"/>
      <c r="X826" s="39"/>
      <c r="Y826" s="39"/>
      <c r="Z826" s="39"/>
    </row>
    <row r="827" spans="1:26" ht="12.75" customHeight="1" x14ac:dyDescent="0.2">
      <c r="A827" s="39"/>
      <c r="B827" s="39"/>
      <c r="C827" s="39"/>
      <c r="D827" s="39"/>
      <c r="E827" s="39"/>
      <c r="F827" s="39"/>
      <c r="G827" s="39"/>
      <c r="H827" s="39"/>
      <c r="I827" s="39"/>
      <c r="K827" s="39"/>
      <c r="L827" s="39"/>
      <c r="M827" s="39"/>
      <c r="N827" s="39"/>
      <c r="O827" s="39"/>
      <c r="P827" s="39"/>
      <c r="Q827" s="39"/>
      <c r="R827" s="39"/>
      <c r="S827" s="39"/>
      <c r="T827" s="39"/>
      <c r="U827" s="39"/>
      <c r="V827" s="39"/>
      <c r="W827" s="39"/>
      <c r="X827" s="39"/>
      <c r="Y827" s="39"/>
      <c r="Z827" s="39"/>
    </row>
    <row r="828" spans="1:26" ht="12.75" customHeight="1" x14ac:dyDescent="0.2">
      <c r="A828" s="39"/>
      <c r="B828" s="39"/>
      <c r="C828" s="39"/>
      <c r="D828" s="39"/>
      <c r="E828" s="39"/>
      <c r="F828" s="39"/>
      <c r="G828" s="39"/>
      <c r="H828" s="39"/>
      <c r="I828" s="39"/>
      <c r="K828" s="39"/>
      <c r="L828" s="39"/>
      <c r="M828" s="39"/>
      <c r="N828" s="39"/>
      <c r="O828" s="39"/>
      <c r="P828" s="39"/>
      <c r="Q828" s="39"/>
      <c r="R828" s="39"/>
      <c r="S828" s="39"/>
      <c r="T828" s="39"/>
      <c r="U828" s="39"/>
      <c r="V828" s="39"/>
      <c r="W828" s="39"/>
      <c r="X828" s="39"/>
      <c r="Y828" s="39"/>
      <c r="Z828" s="39"/>
    </row>
    <row r="829" spans="1:26" ht="12.75" customHeight="1" x14ac:dyDescent="0.2">
      <c r="A829" s="39"/>
      <c r="B829" s="39"/>
      <c r="C829" s="39"/>
      <c r="D829" s="39"/>
      <c r="E829" s="39"/>
      <c r="F829" s="39"/>
      <c r="G829" s="39"/>
      <c r="H829" s="39"/>
      <c r="I829" s="39"/>
      <c r="K829" s="39"/>
      <c r="L829" s="39"/>
      <c r="M829" s="39"/>
      <c r="N829" s="39"/>
      <c r="O829" s="39"/>
      <c r="P829" s="39"/>
      <c r="Q829" s="39"/>
      <c r="R829" s="39"/>
      <c r="S829" s="39"/>
      <c r="T829" s="39"/>
      <c r="U829" s="39"/>
      <c r="V829" s="39"/>
      <c r="W829" s="39"/>
      <c r="X829" s="39"/>
      <c r="Y829" s="39"/>
      <c r="Z829" s="39"/>
    </row>
    <row r="830" spans="1:26" ht="12.75" customHeight="1" x14ac:dyDescent="0.2">
      <c r="A830" s="39"/>
      <c r="B830" s="39"/>
      <c r="C830" s="39"/>
      <c r="D830" s="39"/>
      <c r="E830" s="39"/>
      <c r="F830" s="39"/>
      <c r="G830" s="39"/>
      <c r="H830" s="39"/>
      <c r="I830" s="39"/>
      <c r="K830" s="39"/>
      <c r="L830" s="39"/>
      <c r="M830" s="39"/>
      <c r="N830" s="39"/>
      <c r="O830" s="39"/>
      <c r="P830" s="39"/>
      <c r="Q830" s="39"/>
      <c r="R830" s="39"/>
      <c r="S830" s="39"/>
      <c r="T830" s="39"/>
      <c r="U830" s="39"/>
      <c r="V830" s="39"/>
      <c r="W830" s="39"/>
      <c r="X830" s="39"/>
      <c r="Y830" s="39"/>
      <c r="Z830" s="39"/>
    </row>
    <row r="831" spans="1:26" ht="12.75" customHeight="1" x14ac:dyDescent="0.2">
      <c r="A831" s="39"/>
      <c r="B831" s="39"/>
      <c r="C831" s="39"/>
      <c r="D831" s="39"/>
      <c r="E831" s="39"/>
      <c r="F831" s="39"/>
      <c r="G831" s="39"/>
      <c r="H831" s="39"/>
      <c r="I831" s="39"/>
      <c r="K831" s="39"/>
      <c r="L831" s="39"/>
      <c r="M831" s="39"/>
      <c r="N831" s="39"/>
      <c r="O831" s="39"/>
      <c r="P831" s="39"/>
      <c r="Q831" s="39"/>
      <c r="R831" s="39"/>
      <c r="S831" s="39"/>
      <c r="T831" s="39"/>
      <c r="U831" s="39"/>
      <c r="V831" s="39"/>
      <c r="W831" s="39"/>
      <c r="X831" s="39"/>
      <c r="Y831" s="39"/>
      <c r="Z831" s="39"/>
    </row>
    <row r="832" spans="1:26" ht="12.75" customHeight="1" x14ac:dyDescent="0.2">
      <c r="A832" s="39"/>
      <c r="B832" s="39"/>
      <c r="C832" s="39"/>
      <c r="D832" s="39"/>
      <c r="E832" s="39"/>
      <c r="F832" s="39"/>
      <c r="G832" s="39"/>
      <c r="H832" s="39"/>
      <c r="I832" s="39"/>
      <c r="K832" s="39"/>
      <c r="L832" s="39"/>
      <c r="M832" s="39"/>
      <c r="N832" s="39"/>
      <c r="O832" s="39"/>
      <c r="P832" s="39"/>
      <c r="Q832" s="39"/>
      <c r="R832" s="39"/>
      <c r="S832" s="39"/>
      <c r="T832" s="39"/>
      <c r="U832" s="39"/>
      <c r="V832" s="39"/>
      <c r="W832" s="39"/>
      <c r="X832" s="39"/>
      <c r="Y832" s="39"/>
      <c r="Z832" s="39"/>
    </row>
    <row r="833" spans="1:26" ht="12.75" customHeight="1" x14ac:dyDescent="0.2">
      <c r="A833" s="39"/>
      <c r="B833" s="39"/>
      <c r="C833" s="39"/>
      <c r="D833" s="39"/>
      <c r="E833" s="39"/>
      <c r="F833" s="39"/>
      <c r="G833" s="39"/>
      <c r="H833" s="39"/>
      <c r="I833" s="39"/>
      <c r="K833" s="39"/>
      <c r="L833" s="39"/>
      <c r="M833" s="39"/>
      <c r="N833" s="39"/>
      <c r="O833" s="39"/>
      <c r="P833" s="39"/>
      <c r="Q833" s="39"/>
      <c r="R833" s="39"/>
      <c r="S833" s="39"/>
      <c r="T833" s="39"/>
      <c r="U833" s="39"/>
      <c r="V833" s="39"/>
      <c r="W833" s="39"/>
      <c r="X833" s="39"/>
      <c r="Y833" s="39"/>
      <c r="Z833" s="39"/>
    </row>
    <row r="834" spans="1:26" ht="12.75" customHeight="1" x14ac:dyDescent="0.2">
      <c r="A834" s="39"/>
      <c r="B834" s="39"/>
      <c r="C834" s="39"/>
      <c r="D834" s="39"/>
      <c r="E834" s="39"/>
      <c r="F834" s="39"/>
      <c r="G834" s="39"/>
      <c r="H834" s="39"/>
      <c r="I834" s="39"/>
      <c r="K834" s="39"/>
      <c r="L834" s="39"/>
      <c r="M834" s="39"/>
      <c r="N834" s="39"/>
      <c r="O834" s="39"/>
      <c r="P834" s="39"/>
      <c r="Q834" s="39"/>
      <c r="R834" s="39"/>
      <c r="S834" s="39"/>
      <c r="T834" s="39"/>
      <c r="U834" s="39"/>
      <c r="V834" s="39"/>
      <c r="W834" s="39"/>
      <c r="X834" s="39"/>
      <c r="Y834" s="39"/>
      <c r="Z834" s="39"/>
    </row>
    <row r="835" spans="1:26" ht="12.75" customHeight="1" x14ac:dyDescent="0.2">
      <c r="A835" s="39"/>
      <c r="B835" s="39"/>
      <c r="C835" s="39"/>
      <c r="D835" s="39"/>
      <c r="E835" s="39"/>
      <c r="F835" s="39"/>
      <c r="G835" s="39"/>
      <c r="H835" s="39"/>
      <c r="I835" s="39"/>
      <c r="K835" s="39"/>
      <c r="L835" s="39"/>
      <c r="M835" s="39"/>
      <c r="N835" s="39"/>
      <c r="O835" s="39"/>
      <c r="P835" s="39"/>
      <c r="Q835" s="39"/>
      <c r="R835" s="39"/>
      <c r="S835" s="39"/>
      <c r="T835" s="39"/>
      <c r="U835" s="39"/>
      <c r="V835" s="39"/>
      <c r="W835" s="39"/>
      <c r="X835" s="39"/>
      <c r="Y835" s="39"/>
      <c r="Z835" s="39"/>
    </row>
    <row r="836" spans="1:26" ht="12.75" customHeight="1" x14ac:dyDescent="0.2">
      <c r="A836" s="39"/>
      <c r="B836" s="39"/>
      <c r="C836" s="39"/>
      <c r="D836" s="39"/>
      <c r="E836" s="39"/>
      <c r="F836" s="39"/>
      <c r="G836" s="39"/>
      <c r="H836" s="39"/>
      <c r="I836" s="39"/>
      <c r="K836" s="39"/>
      <c r="L836" s="39"/>
      <c r="M836" s="39"/>
      <c r="N836" s="39"/>
      <c r="O836" s="39"/>
      <c r="P836" s="39"/>
      <c r="Q836" s="39"/>
      <c r="R836" s="39"/>
      <c r="S836" s="39"/>
      <c r="T836" s="39"/>
      <c r="U836" s="39"/>
      <c r="V836" s="39"/>
      <c r="W836" s="39"/>
      <c r="X836" s="39"/>
      <c r="Y836" s="39"/>
      <c r="Z836" s="39"/>
    </row>
    <row r="837" spans="1:26" ht="12.75" customHeight="1" x14ac:dyDescent="0.2">
      <c r="A837" s="39"/>
      <c r="B837" s="39"/>
      <c r="C837" s="39"/>
      <c r="D837" s="39"/>
      <c r="E837" s="39"/>
      <c r="F837" s="39"/>
      <c r="G837" s="39"/>
      <c r="H837" s="39"/>
      <c r="I837" s="39"/>
      <c r="K837" s="39"/>
      <c r="L837" s="39"/>
      <c r="M837" s="39"/>
      <c r="N837" s="39"/>
      <c r="O837" s="39"/>
      <c r="P837" s="39"/>
      <c r="Q837" s="39"/>
      <c r="R837" s="39"/>
      <c r="S837" s="39"/>
      <c r="T837" s="39"/>
      <c r="U837" s="39"/>
      <c r="V837" s="39"/>
      <c r="W837" s="39"/>
      <c r="X837" s="39"/>
      <c r="Y837" s="39"/>
      <c r="Z837" s="39"/>
    </row>
    <row r="838" spans="1:26" ht="12.75" customHeight="1" x14ac:dyDescent="0.2">
      <c r="A838" s="39"/>
      <c r="B838" s="39"/>
      <c r="C838" s="39"/>
      <c r="D838" s="39"/>
      <c r="E838" s="39"/>
      <c r="F838" s="39"/>
      <c r="G838" s="39"/>
      <c r="H838" s="39"/>
      <c r="I838" s="39"/>
      <c r="K838" s="39"/>
      <c r="L838" s="39"/>
      <c r="M838" s="39"/>
      <c r="N838" s="39"/>
      <c r="O838" s="39"/>
      <c r="P838" s="39"/>
      <c r="Q838" s="39"/>
      <c r="R838" s="39"/>
      <c r="S838" s="39"/>
      <c r="T838" s="39"/>
      <c r="U838" s="39"/>
      <c r="V838" s="39"/>
      <c r="W838" s="39"/>
      <c r="X838" s="39"/>
      <c r="Y838" s="39"/>
      <c r="Z838" s="39"/>
    </row>
    <row r="839" spans="1:26" ht="12.75" customHeight="1" x14ac:dyDescent="0.2">
      <c r="A839" s="39"/>
      <c r="B839" s="39"/>
      <c r="C839" s="39"/>
      <c r="D839" s="39"/>
      <c r="E839" s="39"/>
      <c r="F839" s="39"/>
      <c r="G839" s="39"/>
      <c r="H839" s="39"/>
      <c r="I839" s="39"/>
      <c r="K839" s="39"/>
      <c r="L839" s="39"/>
      <c r="M839" s="39"/>
      <c r="N839" s="39"/>
      <c r="O839" s="39"/>
      <c r="P839" s="39"/>
      <c r="Q839" s="39"/>
      <c r="R839" s="39"/>
      <c r="S839" s="39"/>
      <c r="T839" s="39"/>
      <c r="U839" s="39"/>
      <c r="V839" s="39"/>
      <c r="W839" s="39"/>
      <c r="X839" s="39"/>
      <c r="Y839" s="39"/>
      <c r="Z839" s="39"/>
    </row>
    <row r="840" spans="1:26" ht="12.75" customHeight="1" x14ac:dyDescent="0.2">
      <c r="A840" s="39"/>
      <c r="B840" s="39"/>
      <c r="C840" s="39"/>
      <c r="D840" s="39"/>
      <c r="E840" s="39"/>
      <c r="F840" s="39"/>
      <c r="G840" s="39"/>
      <c r="H840" s="39"/>
      <c r="I840" s="39"/>
      <c r="K840" s="39"/>
      <c r="L840" s="39"/>
      <c r="M840" s="39"/>
      <c r="N840" s="39"/>
      <c r="O840" s="39"/>
      <c r="P840" s="39"/>
      <c r="Q840" s="39"/>
      <c r="R840" s="39"/>
      <c r="S840" s="39"/>
      <c r="T840" s="39"/>
      <c r="U840" s="39"/>
      <c r="V840" s="39"/>
      <c r="W840" s="39"/>
      <c r="X840" s="39"/>
      <c r="Y840" s="39"/>
      <c r="Z840" s="39"/>
    </row>
    <row r="841" spans="1:26" ht="12.75" customHeight="1" x14ac:dyDescent="0.2">
      <c r="A841" s="39"/>
      <c r="B841" s="39"/>
      <c r="C841" s="39"/>
      <c r="D841" s="39"/>
      <c r="E841" s="39"/>
      <c r="F841" s="39"/>
      <c r="G841" s="39"/>
      <c r="H841" s="39"/>
      <c r="I841" s="39"/>
      <c r="K841" s="39"/>
      <c r="L841" s="39"/>
      <c r="M841" s="39"/>
      <c r="N841" s="39"/>
      <c r="O841" s="39"/>
      <c r="P841" s="39"/>
      <c r="Q841" s="39"/>
      <c r="R841" s="39"/>
      <c r="S841" s="39"/>
      <c r="T841" s="39"/>
      <c r="U841" s="39"/>
      <c r="V841" s="39"/>
      <c r="W841" s="39"/>
      <c r="X841" s="39"/>
      <c r="Y841" s="39"/>
      <c r="Z841" s="39"/>
    </row>
    <row r="842" spans="1:26" ht="12.75" customHeight="1" x14ac:dyDescent="0.2">
      <c r="A842" s="39"/>
      <c r="B842" s="39"/>
      <c r="C842" s="39"/>
      <c r="D842" s="39"/>
      <c r="E842" s="39"/>
      <c r="F842" s="39"/>
      <c r="G842" s="39"/>
      <c r="H842" s="39"/>
      <c r="I842" s="39"/>
      <c r="K842" s="39"/>
      <c r="L842" s="39"/>
      <c r="M842" s="39"/>
      <c r="N842" s="39"/>
      <c r="O842" s="39"/>
      <c r="P842" s="39"/>
      <c r="Q842" s="39"/>
      <c r="R842" s="39"/>
      <c r="S842" s="39"/>
      <c r="T842" s="39"/>
      <c r="U842" s="39"/>
      <c r="V842" s="39"/>
      <c r="W842" s="39"/>
      <c r="X842" s="39"/>
      <c r="Y842" s="39"/>
      <c r="Z842" s="39"/>
    </row>
    <row r="843" spans="1:26" ht="12.75" customHeight="1" x14ac:dyDescent="0.2">
      <c r="A843" s="39"/>
      <c r="B843" s="39"/>
      <c r="C843" s="39"/>
      <c r="D843" s="39"/>
      <c r="E843" s="39"/>
      <c r="F843" s="39"/>
      <c r="G843" s="39"/>
      <c r="H843" s="39"/>
      <c r="I843" s="39"/>
      <c r="K843" s="39"/>
      <c r="L843" s="39"/>
      <c r="M843" s="39"/>
      <c r="N843" s="39"/>
      <c r="O843" s="39"/>
      <c r="P843" s="39"/>
      <c r="Q843" s="39"/>
      <c r="R843" s="39"/>
      <c r="S843" s="39"/>
      <c r="T843" s="39"/>
      <c r="U843" s="39"/>
      <c r="V843" s="39"/>
      <c r="W843" s="39"/>
      <c r="X843" s="39"/>
      <c r="Y843" s="39"/>
      <c r="Z843" s="39"/>
    </row>
    <row r="844" spans="1:26" ht="12.75" customHeight="1" x14ac:dyDescent="0.2">
      <c r="A844" s="39"/>
      <c r="B844" s="39"/>
      <c r="C844" s="39"/>
      <c r="D844" s="39"/>
      <c r="E844" s="39"/>
      <c r="F844" s="39"/>
      <c r="G844" s="39"/>
      <c r="H844" s="39"/>
      <c r="I844" s="39"/>
      <c r="K844" s="39"/>
      <c r="L844" s="39"/>
      <c r="M844" s="39"/>
      <c r="N844" s="39"/>
      <c r="O844" s="39"/>
      <c r="P844" s="39"/>
      <c r="Q844" s="39"/>
      <c r="R844" s="39"/>
      <c r="S844" s="39"/>
      <c r="T844" s="39"/>
      <c r="U844" s="39"/>
      <c r="V844" s="39"/>
      <c r="W844" s="39"/>
      <c r="X844" s="39"/>
      <c r="Y844" s="39"/>
      <c r="Z844" s="39"/>
    </row>
    <row r="845" spans="1:26" ht="12.75" customHeight="1" x14ac:dyDescent="0.2">
      <c r="A845" s="39"/>
      <c r="B845" s="39"/>
      <c r="C845" s="39"/>
      <c r="D845" s="39"/>
      <c r="E845" s="39"/>
      <c r="F845" s="39"/>
      <c r="G845" s="39"/>
      <c r="H845" s="39"/>
      <c r="I845" s="39"/>
      <c r="K845" s="39"/>
      <c r="L845" s="39"/>
      <c r="M845" s="39"/>
      <c r="N845" s="39"/>
      <c r="O845" s="39"/>
      <c r="P845" s="39"/>
      <c r="Q845" s="39"/>
      <c r="R845" s="39"/>
      <c r="S845" s="39"/>
      <c r="T845" s="39"/>
      <c r="U845" s="39"/>
      <c r="V845" s="39"/>
      <c r="W845" s="39"/>
      <c r="X845" s="39"/>
      <c r="Y845" s="39"/>
      <c r="Z845" s="39"/>
    </row>
    <row r="846" spans="1:26" ht="12.75" customHeight="1" x14ac:dyDescent="0.2">
      <c r="A846" s="39"/>
      <c r="B846" s="39"/>
      <c r="C846" s="39"/>
      <c r="D846" s="39"/>
      <c r="E846" s="39"/>
      <c r="F846" s="39"/>
      <c r="G846" s="39"/>
      <c r="H846" s="39"/>
      <c r="I846" s="39"/>
      <c r="K846" s="39"/>
      <c r="L846" s="39"/>
      <c r="M846" s="39"/>
      <c r="N846" s="39"/>
      <c r="O846" s="39"/>
      <c r="P846" s="39"/>
      <c r="Q846" s="39"/>
      <c r="R846" s="39"/>
      <c r="S846" s="39"/>
      <c r="T846" s="39"/>
      <c r="U846" s="39"/>
      <c r="V846" s="39"/>
      <c r="W846" s="39"/>
      <c r="X846" s="39"/>
      <c r="Y846" s="39"/>
      <c r="Z846" s="39"/>
    </row>
    <row r="847" spans="1:26" ht="12.75" customHeight="1" x14ac:dyDescent="0.2">
      <c r="A847" s="39"/>
      <c r="B847" s="39"/>
      <c r="C847" s="39"/>
      <c r="D847" s="39"/>
      <c r="E847" s="39"/>
      <c r="F847" s="39"/>
      <c r="G847" s="39"/>
      <c r="H847" s="39"/>
      <c r="I847" s="39"/>
      <c r="K847" s="39"/>
      <c r="L847" s="39"/>
      <c r="M847" s="39"/>
      <c r="N847" s="39"/>
      <c r="O847" s="39"/>
      <c r="P847" s="39"/>
      <c r="Q847" s="39"/>
      <c r="R847" s="39"/>
      <c r="S847" s="39"/>
      <c r="T847" s="39"/>
      <c r="U847" s="39"/>
      <c r="V847" s="39"/>
      <c r="W847" s="39"/>
      <c r="X847" s="39"/>
      <c r="Y847" s="39"/>
      <c r="Z847" s="39"/>
    </row>
    <row r="848" spans="1:26" ht="12.75" customHeight="1" x14ac:dyDescent="0.2">
      <c r="A848" s="39"/>
      <c r="B848" s="39"/>
      <c r="C848" s="39"/>
      <c r="D848" s="39"/>
      <c r="E848" s="39"/>
      <c r="F848" s="39"/>
      <c r="G848" s="39"/>
      <c r="H848" s="39"/>
      <c r="I848" s="39"/>
      <c r="K848" s="39"/>
      <c r="L848" s="39"/>
      <c r="M848" s="39"/>
      <c r="N848" s="39"/>
      <c r="O848" s="39"/>
      <c r="P848" s="39"/>
      <c r="Q848" s="39"/>
      <c r="R848" s="39"/>
      <c r="S848" s="39"/>
      <c r="T848" s="39"/>
      <c r="U848" s="39"/>
      <c r="V848" s="39"/>
      <c r="W848" s="39"/>
      <c r="X848" s="39"/>
      <c r="Y848" s="39"/>
      <c r="Z848" s="39"/>
    </row>
    <row r="849" spans="1:26" ht="12.75" customHeight="1" x14ac:dyDescent="0.2">
      <c r="A849" s="39"/>
      <c r="B849" s="39"/>
      <c r="C849" s="39"/>
      <c r="D849" s="39"/>
      <c r="E849" s="39"/>
      <c r="F849" s="39"/>
      <c r="G849" s="39"/>
      <c r="H849" s="39"/>
      <c r="I849" s="39"/>
      <c r="K849" s="39"/>
      <c r="L849" s="39"/>
      <c r="M849" s="39"/>
      <c r="N849" s="39"/>
      <c r="O849" s="39"/>
      <c r="P849" s="39"/>
      <c r="Q849" s="39"/>
      <c r="R849" s="39"/>
      <c r="S849" s="39"/>
      <c r="T849" s="39"/>
      <c r="U849" s="39"/>
      <c r="V849" s="39"/>
      <c r="W849" s="39"/>
      <c r="X849" s="39"/>
      <c r="Y849" s="39"/>
      <c r="Z849" s="39"/>
    </row>
    <row r="850" spans="1:26" ht="12.75" customHeight="1" x14ac:dyDescent="0.2">
      <c r="A850" s="39"/>
      <c r="B850" s="39"/>
      <c r="C850" s="39"/>
      <c r="D850" s="39"/>
      <c r="E850" s="39"/>
      <c r="F850" s="39"/>
      <c r="G850" s="39"/>
      <c r="H850" s="39"/>
      <c r="I850" s="39"/>
      <c r="K850" s="39"/>
      <c r="L850" s="39"/>
      <c r="M850" s="39"/>
      <c r="N850" s="39"/>
      <c r="O850" s="39"/>
      <c r="P850" s="39"/>
      <c r="Q850" s="39"/>
      <c r="R850" s="39"/>
      <c r="S850" s="39"/>
      <c r="T850" s="39"/>
      <c r="U850" s="39"/>
      <c r="V850" s="39"/>
      <c r="W850" s="39"/>
      <c r="X850" s="39"/>
      <c r="Y850" s="39"/>
      <c r="Z850" s="39"/>
    </row>
    <row r="851" spans="1:26" ht="12.75" customHeight="1" x14ac:dyDescent="0.2">
      <c r="A851" s="39"/>
      <c r="B851" s="39"/>
      <c r="C851" s="39"/>
      <c r="D851" s="39"/>
      <c r="E851" s="39"/>
      <c r="F851" s="39"/>
      <c r="G851" s="39"/>
      <c r="H851" s="39"/>
      <c r="I851" s="39"/>
      <c r="K851" s="39"/>
      <c r="L851" s="39"/>
      <c r="M851" s="39"/>
      <c r="N851" s="39"/>
      <c r="O851" s="39"/>
      <c r="P851" s="39"/>
      <c r="Q851" s="39"/>
      <c r="R851" s="39"/>
      <c r="S851" s="39"/>
      <c r="T851" s="39"/>
      <c r="U851" s="39"/>
      <c r="V851" s="39"/>
      <c r="W851" s="39"/>
      <c r="X851" s="39"/>
      <c r="Y851" s="39"/>
      <c r="Z851" s="39"/>
    </row>
    <row r="852" spans="1:26" ht="12.75" customHeight="1" x14ac:dyDescent="0.2">
      <c r="A852" s="39"/>
      <c r="B852" s="39"/>
      <c r="C852" s="39"/>
      <c r="D852" s="39"/>
      <c r="E852" s="39"/>
      <c r="F852" s="39"/>
      <c r="G852" s="39"/>
      <c r="H852" s="39"/>
      <c r="I852" s="39"/>
      <c r="K852" s="39"/>
      <c r="L852" s="39"/>
      <c r="M852" s="39"/>
      <c r="N852" s="39"/>
      <c r="O852" s="39"/>
      <c r="P852" s="39"/>
      <c r="Q852" s="39"/>
      <c r="R852" s="39"/>
      <c r="S852" s="39"/>
      <c r="T852" s="39"/>
      <c r="U852" s="39"/>
      <c r="V852" s="39"/>
      <c r="W852" s="39"/>
      <c r="X852" s="39"/>
      <c r="Y852" s="39"/>
      <c r="Z852" s="39"/>
    </row>
    <row r="853" spans="1:26" ht="12.75" customHeight="1" x14ac:dyDescent="0.2">
      <c r="A853" s="39"/>
      <c r="B853" s="39"/>
      <c r="C853" s="39"/>
      <c r="D853" s="39"/>
      <c r="E853" s="39"/>
      <c r="F853" s="39"/>
      <c r="G853" s="39"/>
      <c r="H853" s="39"/>
      <c r="I853" s="39"/>
      <c r="K853" s="39"/>
      <c r="L853" s="39"/>
      <c r="M853" s="39"/>
      <c r="N853" s="39"/>
      <c r="O853" s="39"/>
      <c r="P853" s="39"/>
      <c r="Q853" s="39"/>
      <c r="R853" s="39"/>
      <c r="S853" s="39"/>
      <c r="T853" s="39"/>
      <c r="U853" s="39"/>
      <c r="V853" s="39"/>
      <c r="W853" s="39"/>
      <c r="X853" s="39"/>
      <c r="Y853" s="39"/>
      <c r="Z853" s="39"/>
    </row>
    <row r="854" spans="1:26" ht="12.75" customHeight="1" x14ac:dyDescent="0.2">
      <c r="A854" s="39"/>
      <c r="B854" s="39"/>
      <c r="C854" s="39"/>
      <c r="D854" s="39"/>
      <c r="E854" s="39"/>
      <c r="F854" s="39"/>
      <c r="G854" s="39"/>
      <c r="H854" s="39"/>
      <c r="I854" s="39"/>
      <c r="K854" s="39"/>
      <c r="L854" s="39"/>
      <c r="M854" s="39"/>
      <c r="N854" s="39"/>
      <c r="O854" s="39"/>
      <c r="P854" s="39"/>
      <c r="Q854" s="39"/>
      <c r="R854" s="39"/>
      <c r="S854" s="39"/>
      <c r="T854" s="39"/>
      <c r="U854" s="39"/>
      <c r="V854" s="39"/>
      <c r="W854" s="39"/>
      <c r="X854" s="39"/>
      <c r="Y854" s="39"/>
      <c r="Z854" s="39"/>
    </row>
    <row r="855" spans="1:26" ht="12.75" customHeight="1" x14ac:dyDescent="0.2">
      <c r="A855" s="39"/>
      <c r="B855" s="39"/>
      <c r="C855" s="39"/>
      <c r="D855" s="39"/>
      <c r="E855" s="39"/>
      <c r="F855" s="39"/>
      <c r="G855" s="39"/>
      <c r="H855" s="39"/>
      <c r="I855" s="39"/>
      <c r="K855" s="39"/>
      <c r="L855" s="39"/>
      <c r="M855" s="39"/>
      <c r="N855" s="39"/>
      <c r="O855" s="39"/>
      <c r="P855" s="39"/>
      <c r="Q855" s="39"/>
      <c r="R855" s="39"/>
      <c r="S855" s="39"/>
      <c r="T855" s="39"/>
      <c r="U855" s="39"/>
      <c r="V855" s="39"/>
      <c r="W855" s="39"/>
      <c r="X855" s="39"/>
      <c r="Y855" s="39"/>
      <c r="Z855" s="39"/>
    </row>
    <row r="856" spans="1:26" ht="12.75" customHeight="1" x14ac:dyDescent="0.2">
      <c r="A856" s="39"/>
      <c r="B856" s="39"/>
      <c r="C856" s="39"/>
      <c r="D856" s="39"/>
      <c r="E856" s="39"/>
      <c r="F856" s="39"/>
      <c r="G856" s="39"/>
      <c r="H856" s="39"/>
      <c r="I856" s="39"/>
      <c r="K856" s="39"/>
      <c r="L856" s="39"/>
      <c r="M856" s="39"/>
      <c r="N856" s="39"/>
      <c r="O856" s="39"/>
      <c r="P856" s="39"/>
      <c r="Q856" s="39"/>
      <c r="R856" s="39"/>
      <c r="S856" s="39"/>
      <c r="T856" s="39"/>
      <c r="U856" s="39"/>
      <c r="V856" s="39"/>
      <c r="W856" s="39"/>
      <c r="X856" s="39"/>
      <c r="Y856" s="39"/>
      <c r="Z856" s="39"/>
    </row>
    <row r="857" spans="1:26" ht="12.75" customHeight="1" x14ac:dyDescent="0.2">
      <c r="A857" s="39"/>
      <c r="B857" s="39"/>
      <c r="C857" s="39"/>
      <c r="D857" s="39"/>
      <c r="E857" s="39"/>
      <c r="F857" s="39"/>
      <c r="G857" s="39"/>
      <c r="H857" s="39"/>
      <c r="I857" s="39"/>
      <c r="K857" s="39"/>
      <c r="L857" s="39"/>
      <c r="M857" s="39"/>
      <c r="N857" s="39"/>
      <c r="O857" s="39"/>
      <c r="P857" s="39"/>
      <c r="Q857" s="39"/>
      <c r="R857" s="39"/>
      <c r="S857" s="39"/>
      <c r="T857" s="39"/>
      <c r="U857" s="39"/>
      <c r="V857" s="39"/>
      <c r="W857" s="39"/>
      <c r="X857" s="39"/>
      <c r="Y857" s="39"/>
      <c r="Z857" s="39"/>
    </row>
    <row r="858" spans="1:26" ht="12.75" customHeight="1" x14ac:dyDescent="0.2">
      <c r="A858" s="39"/>
      <c r="B858" s="39"/>
      <c r="C858" s="39"/>
      <c r="D858" s="39"/>
      <c r="E858" s="39"/>
      <c r="F858" s="39"/>
      <c r="G858" s="39"/>
      <c r="H858" s="39"/>
      <c r="I858" s="39"/>
      <c r="K858" s="39"/>
      <c r="L858" s="39"/>
      <c r="M858" s="39"/>
      <c r="N858" s="39"/>
      <c r="O858" s="39"/>
      <c r="P858" s="39"/>
      <c r="Q858" s="39"/>
      <c r="R858" s="39"/>
      <c r="S858" s="39"/>
      <c r="T858" s="39"/>
      <c r="U858" s="39"/>
      <c r="V858" s="39"/>
      <c r="W858" s="39"/>
      <c r="X858" s="39"/>
      <c r="Y858" s="39"/>
      <c r="Z858" s="39"/>
    </row>
    <row r="859" spans="1:26" ht="12.75" customHeight="1" x14ac:dyDescent="0.2">
      <c r="A859" s="39"/>
      <c r="B859" s="39"/>
      <c r="C859" s="39"/>
      <c r="D859" s="39"/>
      <c r="E859" s="39"/>
      <c r="F859" s="39"/>
      <c r="G859" s="39"/>
      <c r="H859" s="39"/>
      <c r="I859" s="39"/>
      <c r="K859" s="39"/>
      <c r="L859" s="39"/>
      <c r="M859" s="39"/>
      <c r="N859" s="39"/>
      <c r="O859" s="39"/>
      <c r="P859" s="39"/>
      <c r="Q859" s="39"/>
      <c r="R859" s="39"/>
      <c r="S859" s="39"/>
      <c r="T859" s="39"/>
      <c r="U859" s="39"/>
      <c r="V859" s="39"/>
      <c r="W859" s="39"/>
      <c r="X859" s="39"/>
      <c r="Y859" s="39"/>
      <c r="Z859" s="39"/>
    </row>
    <row r="860" spans="1:26" ht="12.75" customHeight="1" x14ac:dyDescent="0.2">
      <c r="A860" s="39"/>
      <c r="B860" s="39"/>
      <c r="C860" s="39"/>
      <c r="D860" s="39"/>
      <c r="E860" s="39"/>
      <c r="F860" s="39"/>
      <c r="G860" s="39"/>
      <c r="H860" s="39"/>
      <c r="I860" s="39"/>
      <c r="K860" s="39"/>
      <c r="L860" s="39"/>
      <c r="M860" s="39"/>
      <c r="N860" s="39"/>
      <c r="O860" s="39"/>
      <c r="P860" s="39"/>
      <c r="Q860" s="39"/>
      <c r="R860" s="39"/>
      <c r="S860" s="39"/>
      <c r="T860" s="39"/>
      <c r="U860" s="39"/>
      <c r="V860" s="39"/>
      <c r="W860" s="39"/>
      <c r="X860" s="39"/>
      <c r="Y860" s="39"/>
      <c r="Z860" s="39"/>
    </row>
    <row r="861" spans="1:26" ht="12.75" customHeight="1" x14ac:dyDescent="0.2">
      <c r="A861" s="39"/>
      <c r="B861" s="39"/>
      <c r="C861" s="39"/>
      <c r="D861" s="39"/>
      <c r="E861" s="39"/>
      <c r="F861" s="39"/>
      <c r="G861" s="39"/>
      <c r="H861" s="39"/>
      <c r="I861" s="39"/>
      <c r="K861" s="39"/>
      <c r="L861" s="39"/>
      <c r="M861" s="39"/>
      <c r="N861" s="39"/>
      <c r="O861" s="39"/>
      <c r="P861" s="39"/>
      <c r="Q861" s="39"/>
      <c r="R861" s="39"/>
      <c r="S861" s="39"/>
      <c r="T861" s="39"/>
      <c r="U861" s="39"/>
      <c r="V861" s="39"/>
      <c r="W861" s="39"/>
      <c r="X861" s="39"/>
      <c r="Y861" s="39"/>
      <c r="Z861" s="39"/>
    </row>
    <row r="862" spans="1:26" ht="12.75" customHeight="1" x14ac:dyDescent="0.2">
      <c r="A862" s="39"/>
      <c r="B862" s="39"/>
      <c r="C862" s="39"/>
      <c r="D862" s="39"/>
      <c r="E862" s="39"/>
      <c r="F862" s="39"/>
      <c r="G862" s="39"/>
      <c r="H862" s="39"/>
      <c r="I862" s="39"/>
      <c r="K862" s="39"/>
      <c r="L862" s="39"/>
      <c r="M862" s="39"/>
      <c r="N862" s="39"/>
      <c r="O862" s="39"/>
      <c r="P862" s="39"/>
      <c r="Q862" s="39"/>
      <c r="R862" s="39"/>
      <c r="S862" s="39"/>
      <c r="T862" s="39"/>
      <c r="U862" s="39"/>
      <c r="V862" s="39"/>
      <c r="W862" s="39"/>
      <c r="X862" s="39"/>
      <c r="Y862" s="39"/>
      <c r="Z862" s="39"/>
    </row>
    <row r="863" spans="1:26" ht="12.75" customHeight="1" x14ac:dyDescent="0.2">
      <c r="A863" s="39"/>
      <c r="B863" s="39"/>
      <c r="C863" s="39"/>
      <c r="D863" s="39"/>
      <c r="E863" s="39"/>
      <c r="F863" s="39"/>
      <c r="G863" s="39"/>
      <c r="H863" s="39"/>
      <c r="I863" s="39"/>
      <c r="K863" s="39"/>
      <c r="L863" s="39"/>
      <c r="M863" s="39"/>
      <c r="N863" s="39"/>
      <c r="O863" s="39"/>
      <c r="P863" s="39"/>
      <c r="Q863" s="39"/>
      <c r="R863" s="39"/>
      <c r="S863" s="39"/>
      <c r="T863" s="39"/>
      <c r="U863" s="39"/>
      <c r="V863" s="39"/>
      <c r="W863" s="39"/>
      <c r="X863" s="39"/>
      <c r="Y863" s="39"/>
      <c r="Z863" s="39"/>
    </row>
    <row r="864" spans="1:26" ht="12.75" customHeight="1" x14ac:dyDescent="0.2">
      <c r="A864" s="39"/>
      <c r="B864" s="39"/>
      <c r="C864" s="39"/>
      <c r="D864" s="39"/>
      <c r="E864" s="39"/>
      <c r="F864" s="39"/>
      <c r="G864" s="39"/>
      <c r="H864" s="39"/>
      <c r="I864" s="39"/>
      <c r="K864" s="39"/>
      <c r="L864" s="39"/>
      <c r="M864" s="39"/>
      <c r="N864" s="39"/>
      <c r="O864" s="39"/>
      <c r="P864" s="39"/>
      <c r="Q864" s="39"/>
      <c r="R864" s="39"/>
      <c r="S864" s="39"/>
      <c r="T864" s="39"/>
      <c r="U864" s="39"/>
      <c r="V864" s="39"/>
      <c r="W864" s="39"/>
      <c r="X864" s="39"/>
      <c r="Y864" s="39"/>
      <c r="Z864" s="39"/>
    </row>
    <row r="865" spans="1:26" ht="12.75" customHeight="1" x14ac:dyDescent="0.2">
      <c r="A865" s="39"/>
      <c r="B865" s="39"/>
      <c r="C865" s="39"/>
      <c r="D865" s="39"/>
      <c r="E865" s="39"/>
      <c r="F865" s="39"/>
      <c r="G865" s="39"/>
      <c r="H865" s="39"/>
      <c r="I865" s="39"/>
      <c r="K865" s="39"/>
      <c r="L865" s="39"/>
      <c r="M865" s="39"/>
      <c r="N865" s="39"/>
      <c r="O865" s="39"/>
      <c r="P865" s="39"/>
      <c r="Q865" s="39"/>
      <c r="R865" s="39"/>
      <c r="S865" s="39"/>
      <c r="T865" s="39"/>
      <c r="U865" s="39"/>
      <c r="V865" s="39"/>
      <c r="W865" s="39"/>
      <c r="X865" s="39"/>
      <c r="Y865" s="39"/>
      <c r="Z865" s="39"/>
    </row>
    <row r="866" spans="1:26" ht="12.75" customHeight="1" x14ac:dyDescent="0.2">
      <c r="A866" s="39"/>
      <c r="B866" s="39"/>
      <c r="C866" s="39"/>
      <c r="D866" s="39"/>
      <c r="E866" s="39"/>
      <c r="F866" s="39"/>
      <c r="G866" s="39"/>
      <c r="H866" s="39"/>
      <c r="I866" s="39"/>
      <c r="K866" s="39"/>
      <c r="L866" s="39"/>
      <c r="M866" s="39"/>
      <c r="N866" s="39"/>
      <c r="O866" s="39"/>
      <c r="P866" s="39"/>
      <c r="Q866" s="39"/>
      <c r="R866" s="39"/>
      <c r="S866" s="39"/>
      <c r="T866" s="39"/>
      <c r="U866" s="39"/>
      <c r="V866" s="39"/>
      <c r="W866" s="39"/>
      <c r="X866" s="39"/>
      <c r="Y866" s="39"/>
      <c r="Z866" s="39"/>
    </row>
    <row r="867" spans="1:26" ht="12.75" customHeight="1" x14ac:dyDescent="0.2">
      <c r="A867" s="39"/>
      <c r="B867" s="39"/>
      <c r="C867" s="39"/>
      <c r="D867" s="39"/>
      <c r="E867" s="39"/>
      <c r="F867" s="39"/>
      <c r="G867" s="39"/>
      <c r="H867" s="39"/>
      <c r="I867" s="39"/>
      <c r="K867" s="39"/>
      <c r="L867" s="39"/>
      <c r="M867" s="39"/>
      <c r="N867" s="39"/>
      <c r="O867" s="39"/>
      <c r="P867" s="39"/>
      <c r="Q867" s="39"/>
      <c r="R867" s="39"/>
      <c r="S867" s="39"/>
      <c r="T867" s="39"/>
      <c r="U867" s="39"/>
      <c r="V867" s="39"/>
      <c r="W867" s="39"/>
      <c r="X867" s="39"/>
      <c r="Y867" s="39"/>
      <c r="Z867" s="39"/>
    </row>
    <row r="868" spans="1:26" ht="12.75" customHeight="1" x14ac:dyDescent="0.2">
      <c r="A868" s="39"/>
      <c r="B868" s="39"/>
      <c r="C868" s="39"/>
      <c r="D868" s="39"/>
      <c r="E868" s="39"/>
      <c r="F868" s="39"/>
      <c r="G868" s="39"/>
      <c r="H868" s="39"/>
      <c r="I868" s="39"/>
      <c r="K868" s="39"/>
      <c r="L868" s="39"/>
      <c r="M868" s="39"/>
      <c r="N868" s="39"/>
      <c r="O868" s="39"/>
      <c r="P868" s="39"/>
      <c r="Q868" s="39"/>
      <c r="R868" s="39"/>
      <c r="S868" s="39"/>
      <c r="T868" s="39"/>
      <c r="U868" s="39"/>
      <c r="V868" s="39"/>
      <c r="W868" s="39"/>
      <c r="X868" s="39"/>
      <c r="Y868" s="39"/>
      <c r="Z868" s="39"/>
    </row>
    <row r="869" spans="1:26" ht="12.75" customHeight="1" x14ac:dyDescent="0.2">
      <c r="A869" s="39"/>
      <c r="B869" s="39"/>
      <c r="C869" s="39"/>
      <c r="D869" s="39"/>
      <c r="E869" s="39"/>
      <c r="F869" s="39"/>
      <c r="G869" s="39"/>
      <c r="H869" s="39"/>
      <c r="I869" s="39"/>
      <c r="K869" s="39"/>
      <c r="L869" s="39"/>
      <c r="M869" s="39"/>
      <c r="N869" s="39"/>
      <c r="O869" s="39"/>
      <c r="P869" s="39"/>
      <c r="Q869" s="39"/>
      <c r="R869" s="39"/>
      <c r="S869" s="39"/>
      <c r="T869" s="39"/>
      <c r="U869" s="39"/>
      <c r="V869" s="39"/>
      <c r="W869" s="39"/>
      <c r="X869" s="39"/>
      <c r="Y869" s="39"/>
      <c r="Z869" s="39"/>
    </row>
    <row r="870" spans="1:26" ht="12.75" customHeight="1" x14ac:dyDescent="0.2">
      <c r="A870" s="39"/>
      <c r="B870" s="39"/>
      <c r="C870" s="39"/>
      <c r="D870" s="39"/>
      <c r="E870" s="39"/>
      <c r="F870" s="39"/>
      <c r="G870" s="39"/>
      <c r="H870" s="39"/>
      <c r="I870" s="39"/>
      <c r="K870" s="39"/>
      <c r="L870" s="39"/>
      <c r="M870" s="39"/>
      <c r="N870" s="39"/>
      <c r="O870" s="39"/>
      <c r="P870" s="39"/>
      <c r="Q870" s="39"/>
      <c r="R870" s="39"/>
      <c r="S870" s="39"/>
      <c r="T870" s="39"/>
      <c r="U870" s="39"/>
      <c r="V870" s="39"/>
      <c r="W870" s="39"/>
      <c r="X870" s="39"/>
      <c r="Y870" s="39"/>
      <c r="Z870" s="39"/>
    </row>
    <row r="871" spans="1:26" ht="12.75" customHeight="1" x14ac:dyDescent="0.2">
      <c r="A871" s="39"/>
      <c r="B871" s="39"/>
      <c r="C871" s="39"/>
      <c r="D871" s="39"/>
      <c r="E871" s="39"/>
      <c r="F871" s="39"/>
      <c r="G871" s="39"/>
      <c r="H871" s="39"/>
      <c r="I871" s="39"/>
      <c r="K871" s="39"/>
      <c r="L871" s="39"/>
      <c r="M871" s="39"/>
      <c r="N871" s="39"/>
      <c r="O871" s="39"/>
      <c r="P871" s="39"/>
      <c r="Q871" s="39"/>
      <c r="R871" s="39"/>
      <c r="S871" s="39"/>
      <c r="T871" s="39"/>
      <c r="U871" s="39"/>
      <c r="V871" s="39"/>
      <c r="W871" s="39"/>
      <c r="X871" s="39"/>
      <c r="Y871" s="39"/>
      <c r="Z871" s="39"/>
    </row>
    <row r="872" spans="1:26" ht="12.75" customHeight="1" x14ac:dyDescent="0.2">
      <c r="A872" s="39"/>
      <c r="B872" s="39"/>
      <c r="C872" s="39"/>
      <c r="D872" s="39"/>
      <c r="E872" s="39"/>
      <c r="F872" s="39"/>
      <c r="G872" s="39"/>
      <c r="H872" s="39"/>
      <c r="I872" s="39"/>
      <c r="K872" s="39"/>
      <c r="L872" s="39"/>
      <c r="M872" s="39"/>
      <c r="N872" s="39"/>
      <c r="O872" s="39"/>
      <c r="P872" s="39"/>
      <c r="Q872" s="39"/>
      <c r="R872" s="39"/>
      <c r="S872" s="39"/>
      <c r="T872" s="39"/>
      <c r="U872" s="39"/>
      <c r="V872" s="39"/>
      <c r="W872" s="39"/>
      <c r="X872" s="39"/>
      <c r="Y872" s="39"/>
      <c r="Z872" s="39"/>
    </row>
    <row r="873" spans="1:26" ht="12.75" customHeight="1" x14ac:dyDescent="0.2">
      <c r="A873" s="39"/>
      <c r="B873" s="39"/>
      <c r="C873" s="39"/>
      <c r="D873" s="39"/>
      <c r="E873" s="39"/>
      <c r="F873" s="39"/>
      <c r="G873" s="39"/>
      <c r="H873" s="39"/>
      <c r="I873" s="39"/>
      <c r="K873" s="39"/>
      <c r="L873" s="39"/>
      <c r="M873" s="39"/>
      <c r="N873" s="39"/>
      <c r="O873" s="39"/>
      <c r="P873" s="39"/>
      <c r="Q873" s="39"/>
      <c r="R873" s="39"/>
      <c r="S873" s="39"/>
      <c r="T873" s="39"/>
      <c r="U873" s="39"/>
      <c r="V873" s="39"/>
      <c r="W873" s="39"/>
      <c r="X873" s="39"/>
      <c r="Y873" s="39"/>
      <c r="Z873" s="39"/>
    </row>
    <row r="874" spans="1:26" ht="12.75" customHeight="1" x14ac:dyDescent="0.2">
      <c r="A874" s="39"/>
      <c r="B874" s="39"/>
      <c r="C874" s="39"/>
      <c r="D874" s="39"/>
      <c r="E874" s="39"/>
      <c r="F874" s="39"/>
      <c r="G874" s="39"/>
      <c r="H874" s="39"/>
      <c r="I874" s="39"/>
      <c r="K874" s="39"/>
      <c r="L874" s="39"/>
      <c r="M874" s="39"/>
      <c r="N874" s="39"/>
      <c r="O874" s="39"/>
      <c r="P874" s="39"/>
      <c r="Q874" s="39"/>
      <c r="R874" s="39"/>
      <c r="S874" s="39"/>
      <c r="T874" s="39"/>
      <c r="U874" s="39"/>
      <c r="V874" s="39"/>
      <c r="W874" s="39"/>
      <c r="X874" s="39"/>
      <c r="Y874" s="39"/>
      <c r="Z874" s="39"/>
    </row>
    <row r="875" spans="1:26" ht="12.75" customHeight="1" x14ac:dyDescent="0.2">
      <c r="A875" s="39"/>
      <c r="B875" s="39"/>
      <c r="C875" s="39"/>
      <c r="D875" s="39"/>
      <c r="E875" s="39"/>
      <c r="F875" s="39"/>
      <c r="G875" s="39"/>
      <c r="H875" s="39"/>
      <c r="I875" s="39"/>
      <c r="K875" s="39"/>
      <c r="L875" s="39"/>
      <c r="M875" s="39"/>
      <c r="N875" s="39"/>
      <c r="O875" s="39"/>
      <c r="P875" s="39"/>
      <c r="Q875" s="39"/>
      <c r="R875" s="39"/>
      <c r="S875" s="39"/>
      <c r="T875" s="39"/>
      <c r="U875" s="39"/>
      <c r="V875" s="39"/>
      <c r="W875" s="39"/>
      <c r="X875" s="39"/>
      <c r="Y875" s="39"/>
      <c r="Z875" s="39"/>
    </row>
    <row r="876" spans="1:26" ht="12.75" customHeight="1" x14ac:dyDescent="0.2">
      <c r="A876" s="39"/>
      <c r="B876" s="39"/>
      <c r="C876" s="39"/>
      <c r="D876" s="39"/>
      <c r="E876" s="39"/>
      <c r="F876" s="39"/>
      <c r="G876" s="39"/>
      <c r="H876" s="39"/>
      <c r="I876" s="39"/>
      <c r="K876" s="39"/>
      <c r="L876" s="39"/>
      <c r="M876" s="39"/>
      <c r="N876" s="39"/>
      <c r="O876" s="39"/>
      <c r="P876" s="39"/>
      <c r="Q876" s="39"/>
      <c r="R876" s="39"/>
      <c r="S876" s="39"/>
      <c r="T876" s="39"/>
      <c r="U876" s="39"/>
      <c r="V876" s="39"/>
      <c r="W876" s="39"/>
      <c r="X876" s="39"/>
      <c r="Y876" s="39"/>
      <c r="Z876" s="39"/>
    </row>
    <row r="877" spans="1:26" ht="12.75" customHeight="1" x14ac:dyDescent="0.2">
      <c r="A877" s="39"/>
      <c r="B877" s="39"/>
      <c r="C877" s="39"/>
      <c r="D877" s="39"/>
      <c r="E877" s="39"/>
      <c r="F877" s="39"/>
      <c r="G877" s="39"/>
      <c r="H877" s="39"/>
      <c r="I877" s="39"/>
      <c r="K877" s="39"/>
      <c r="L877" s="39"/>
      <c r="M877" s="39"/>
      <c r="N877" s="39"/>
      <c r="O877" s="39"/>
      <c r="P877" s="39"/>
      <c r="Q877" s="39"/>
      <c r="R877" s="39"/>
      <c r="S877" s="39"/>
      <c r="T877" s="39"/>
      <c r="U877" s="39"/>
      <c r="V877" s="39"/>
      <c r="W877" s="39"/>
      <c r="X877" s="39"/>
      <c r="Y877" s="39"/>
      <c r="Z877" s="39"/>
    </row>
    <row r="878" spans="1:26" ht="12.75" customHeight="1" x14ac:dyDescent="0.2">
      <c r="A878" s="39"/>
      <c r="B878" s="39"/>
      <c r="C878" s="39"/>
      <c r="D878" s="39"/>
      <c r="E878" s="39"/>
      <c r="F878" s="39"/>
      <c r="G878" s="39"/>
      <c r="H878" s="39"/>
      <c r="I878" s="39"/>
      <c r="K878" s="39"/>
      <c r="L878" s="39"/>
      <c r="M878" s="39"/>
      <c r="N878" s="39"/>
      <c r="O878" s="39"/>
      <c r="P878" s="39"/>
      <c r="Q878" s="39"/>
      <c r="R878" s="39"/>
      <c r="S878" s="39"/>
      <c r="T878" s="39"/>
      <c r="U878" s="39"/>
      <c r="V878" s="39"/>
      <c r="W878" s="39"/>
      <c r="X878" s="39"/>
      <c r="Y878" s="39"/>
      <c r="Z878" s="39"/>
    </row>
    <row r="879" spans="1:26" ht="12.75" customHeight="1" x14ac:dyDescent="0.2">
      <c r="A879" s="39"/>
      <c r="B879" s="39"/>
      <c r="C879" s="39"/>
      <c r="D879" s="39"/>
      <c r="E879" s="39"/>
      <c r="F879" s="39"/>
      <c r="G879" s="39"/>
      <c r="H879" s="39"/>
      <c r="I879" s="39"/>
      <c r="K879" s="39"/>
      <c r="L879" s="39"/>
      <c r="M879" s="39"/>
      <c r="N879" s="39"/>
      <c r="O879" s="39"/>
      <c r="P879" s="39"/>
      <c r="Q879" s="39"/>
      <c r="R879" s="39"/>
      <c r="S879" s="39"/>
      <c r="T879" s="39"/>
      <c r="U879" s="39"/>
      <c r="V879" s="39"/>
      <c r="W879" s="39"/>
      <c r="X879" s="39"/>
      <c r="Y879" s="39"/>
      <c r="Z879" s="39"/>
    </row>
    <row r="880" spans="1:26" ht="12.75" customHeight="1" x14ac:dyDescent="0.2">
      <c r="A880" s="39"/>
      <c r="B880" s="39"/>
      <c r="C880" s="39"/>
      <c r="D880" s="39"/>
      <c r="E880" s="39"/>
      <c r="F880" s="39"/>
      <c r="G880" s="39"/>
      <c r="H880" s="39"/>
      <c r="I880" s="39"/>
      <c r="K880" s="39"/>
      <c r="L880" s="39"/>
      <c r="M880" s="39"/>
      <c r="N880" s="39"/>
      <c r="O880" s="39"/>
      <c r="P880" s="39"/>
      <c r="Q880" s="39"/>
      <c r="R880" s="39"/>
      <c r="S880" s="39"/>
      <c r="T880" s="39"/>
      <c r="U880" s="39"/>
      <c r="V880" s="39"/>
      <c r="W880" s="39"/>
      <c r="X880" s="39"/>
      <c r="Y880" s="39"/>
      <c r="Z880" s="39"/>
    </row>
    <row r="881" spans="1:26" ht="12.75" customHeight="1" x14ac:dyDescent="0.2">
      <c r="A881" s="39"/>
      <c r="B881" s="39"/>
      <c r="C881" s="39"/>
      <c r="D881" s="39"/>
      <c r="E881" s="39"/>
      <c r="F881" s="39"/>
      <c r="G881" s="39"/>
      <c r="H881" s="39"/>
      <c r="I881" s="39"/>
      <c r="K881" s="39"/>
      <c r="L881" s="39"/>
      <c r="M881" s="39"/>
      <c r="N881" s="39"/>
      <c r="O881" s="39"/>
      <c r="P881" s="39"/>
      <c r="Q881" s="39"/>
      <c r="R881" s="39"/>
      <c r="S881" s="39"/>
      <c r="T881" s="39"/>
      <c r="U881" s="39"/>
      <c r="V881" s="39"/>
      <c r="W881" s="39"/>
      <c r="X881" s="39"/>
      <c r="Y881" s="39"/>
      <c r="Z881" s="39"/>
    </row>
    <row r="882" spans="1:26" ht="12.75" customHeight="1" x14ac:dyDescent="0.2">
      <c r="A882" s="39"/>
      <c r="B882" s="39"/>
      <c r="C882" s="39"/>
      <c r="D882" s="39"/>
      <c r="E882" s="39"/>
      <c r="F882" s="39"/>
      <c r="G882" s="39"/>
      <c r="H882" s="39"/>
      <c r="I882" s="39"/>
      <c r="K882" s="39"/>
      <c r="L882" s="39"/>
      <c r="M882" s="39"/>
      <c r="N882" s="39"/>
      <c r="O882" s="39"/>
      <c r="P882" s="39"/>
      <c r="Q882" s="39"/>
      <c r="R882" s="39"/>
      <c r="S882" s="39"/>
      <c r="T882" s="39"/>
      <c r="U882" s="39"/>
      <c r="V882" s="39"/>
      <c r="W882" s="39"/>
      <c r="X882" s="39"/>
      <c r="Y882" s="39"/>
      <c r="Z882" s="39"/>
    </row>
    <row r="883" spans="1:26" ht="12.75" customHeight="1" x14ac:dyDescent="0.2">
      <c r="A883" s="39"/>
      <c r="B883" s="39"/>
      <c r="C883" s="39"/>
      <c r="D883" s="39"/>
      <c r="E883" s="39"/>
      <c r="F883" s="39"/>
      <c r="G883" s="39"/>
      <c r="H883" s="39"/>
      <c r="I883" s="39"/>
      <c r="K883" s="39"/>
      <c r="L883" s="39"/>
      <c r="M883" s="39"/>
      <c r="N883" s="39"/>
      <c r="O883" s="39"/>
      <c r="P883" s="39"/>
      <c r="Q883" s="39"/>
      <c r="R883" s="39"/>
      <c r="S883" s="39"/>
      <c r="T883" s="39"/>
      <c r="U883" s="39"/>
      <c r="V883" s="39"/>
      <c r="W883" s="39"/>
      <c r="X883" s="39"/>
      <c r="Y883" s="39"/>
      <c r="Z883" s="39"/>
    </row>
    <row r="884" spans="1:26" ht="12.75" customHeight="1" x14ac:dyDescent="0.2">
      <c r="A884" s="39"/>
      <c r="B884" s="39"/>
      <c r="C884" s="39"/>
      <c r="D884" s="39"/>
      <c r="E884" s="39"/>
      <c r="F884" s="39"/>
      <c r="G884" s="39"/>
      <c r="H884" s="39"/>
      <c r="I884" s="39"/>
      <c r="K884" s="39"/>
      <c r="L884" s="39"/>
      <c r="M884" s="39"/>
      <c r="N884" s="39"/>
      <c r="O884" s="39"/>
      <c r="P884" s="39"/>
      <c r="Q884" s="39"/>
      <c r="R884" s="39"/>
      <c r="S884" s="39"/>
      <c r="T884" s="39"/>
      <c r="U884" s="39"/>
      <c r="V884" s="39"/>
      <c r="W884" s="39"/>
      <c r="X884" s="39"/>
      <c r="Y884" s="39"/>
      <c r="Z884" s="39"/>
    </row>
    <row r="885" spans="1:26" ht="12.75" customHeight="1" x14ac:dyDescent="0.2">
      <c r="A885" s="39"/>
      <c r="B885" s="39"/>
      <c r="C885" s="39"/>
      <c r="D885" s="39"/>
      <c r="E885" s="39"/>
      <c r="F885" s="39"/>
      <c r="G885" s="39"/>
      <c r="H885" s="39"/>
      <c r="I885" s="39"/>
      <c r="K885" s="39"/>
      <c r="L885" s="39"/>
      <c r="M885" s="39"/>
      <c r="N885" s="39"/>
      <c r="O885" s="39"/>
      <c r="P885" s="39"/>
      <c r="Q885" s="39"/>
      <c r="R885" s="39"/>
      <c r="S885" s="39"/>
      <c r="T885" s="39"/>
      <c r="U885" s="39"/>
      <c r="V885" s="39"/>
      <c r="W885" s="39"/>
      <c r="X885" s="39"/>
      <c r="Y885" s="39"/>
      <c r="Z885" s="39"/>
    </row>
    <row r="886" spans="1:26" ht="12.75" customHeight="1" x14ac:dyDescent="0.2">
      <c r="A886" s="39"/>
      <c r="B886" s="39"/>
      <c r="C886" s="39"/>
      <c r="D886" s="39"/>
      <c r="E886" s="39"/>
      <c r="F886" s="39"/>
      <c r="G886" s="39"/>
      <c r="H886" s="39"/>
      <c r="I886" s="39"/>
      <c r="K886" s="39"/>
      <c r="L886" s="39"/>
      <c r="M886" s="39"/>
      <c r="N886" s="39"/>
      <c r="O886" s="39"/>
      <c r="P886" s="39"/>
      <c r="Q886" s="39"/>
      <c r="R886" s="39"/>
      <c r="S886" s="39"/>
      <c r="T886" s="39"/>
      <c r="U886" s="39"/>
      <c r="V886" s="39"/>
      <c r="W886" s="39"/>
      <c r="X886" s="39"/>
      <c r="Y886" s="39"/>
      <c r="Z886" s="39"/>
    </row>
    <row r="887" spans="1:26" ht="12.75" customHeight="1" x14ac:dyDescent="0.2">
      <c r="A887" s="39"/>
      <c r="B887" s="39"/>
      <c r="C887" s="39"/>
      <c r="D887" s="39"/>
      <c r="E887" s="39"/>
      <c r="F887" s="39"/>
      <c r="G887" s="39"/>
      <c r="H887" s="39"/>
      <c r="I887" s="39"/>
      <c r="K887" s="39"/>
      <c r="L887" s="39"/>
      <c r="M887" s="39"/>
      <c r="N887" s="39"/>
      <c r="O887" s="39"/>
      <c r="P887" s="39"/>
      <c r="Q887" s="39"/>
      <c r="R887" s="39"/>
      <c r="S887" s="39"/>
      <c r="T887" s="39"/>
      <c r="U887" s="39"/>
      <c r="V887" s="39"/>
      <c r="W887" s="39"/>
      <c r="X887" s="39"/>
      <c r="Y887" s="39"/>
      <c r="Z887" s="39"/>
    </row>
    <row r="888" spans="1:26" ht="12.75" customHeight="1" x14ac:dyDescent="0.2">
      <c r="A888" s="39"/>
      <c r="B888" s="39"/>
      <c r="C888" s="39"/>
      <c r="D888" s="39"/>
      <c r="E888" s="39"/>
      <c r="F888" s="39"/>
      <c r="G888" s="39"/>
      <c r="H888" s="39"/>
      <c r="I888" s="39"/>
      <c r="K888" s="39"/>
      <c r="L888" s="39"/>
      <c r="M888" s="39"/>
      <c r="N888" s="39"/>
      <c r="O888" s="39"/>
      <c r="P888" s="39"/>
      <c r="Q888" s="39"/>
      <c r="R888" s="39"/>
      <c r="S888" s="39"/>
      <c r="T888" s="39"/>
      <c r="U888" s="39"/>
      <c r="V888" s="39"/>
      <c r="W888" s="39"/>
      <c r="X888" s="39"/>
      <c r="Y888" s="39"/>
      <c r="Z888" s="39"/>
    </row>
    <row r="889" spans="1:26" ht="12.75" customHeight="1" x14ac:dyDescent="0.2">
      <c r="A889" s="39"/>
      <c r="B889" s="39"/>
      <c r="C889" s="39"/>
      <c r="D889" s="39"/>
      <c r="E889" s="39"/>
      <c r="F889" s="39"/>
      <c r="G889" s="39"/>
      <c r="H889" s="39"/>
      <c r="I889" s="39"/>
      <c r="K889" s="39"/>
      <c r="L889" s="39"/>
      <c r="M889" s="39"/>
      <c r="N889" s="39"/>
      <c r="O889" s="39"/>
      <c r="P889" s="39"/>
      <c r="Q889" s="39"/>
      <c r="R889" s="39"/>
      <c r="S889" s="39"/>
      <c r="T889" s="39"/>
      <c r="U889" s="39"/>
      <c r="V889" s="39"/>
      <c r="W889" s="39"/>
      <c r="X889" s="39"/>
      <c r="Y889" s="39"/>
      <c r="Z889" s="39"/>
    </row>
    <row r="890" spans="1:26" ht="12.75" customHeight="1" x14ac:dyDescent="0.2">
      <c r="A890" s="39"/>
      <c r="B890" s="39"/>
      <c r="C890" s="39"/>
      <c r="D890" s="39"/>
      <c r="E890" s="39"/>
      <c r="F890" s="39"/>
      <c r="G890" s="39"/>
      <c r="H890" s="39"/>
      <c r="I890" s="39"/>
      <c r="K890" s="39"/>
      <c r="L890" s="39"/>
      <c r="M890" s="39"/>
      <c r="N890" s="39"/>
      <c r="O890" s="39"/>
      <c r="P890" s="39"/>
      <c r="Q890" s="39"/>
      <c r="R890" s="39"/>
      <c r="S890" s="39"/>
      <c r="T890" s="39"/>
      <c r="U890" s="39"/>
      <c r="V890" s="39"/>
      <c r="W890" s="39"/>
      <c r="X890" s="39"/>
      <c r="Y890" s="39"/>
      <c r="Z890" s="39"/>
    </row>
    <row r="891" spans="1:26" ht="12.75" customHeight="1" x14ac:dyDescent="0.2">
      <c r="A891" s="39"/>
      <c r="B891" s="39"/>
      <c r="C891" s="39"/>
      <c r="D891" s="39"/>
      <c r="E891" s="39"/>
      <c r="F891" s="39"/>
      <c r="G891" s="39"/>
      <c r="H891" s="39"/>
      <c r="I891" s="39"/>
      <c r="K891" s="39"/>
      <c r="L891" s="39"/>
      <c r="M891" s="39"/>
      <c r="N891" s="39"/>
      <c r="O891" s="39"/>
      <c r="P891" s="39"/>
      <c r="Q891" s="39"/>
      <c r="R891" s="39"/>
      <c r="S891" s="39"/>
      <c r="T891" s="39"/>
      <c r="U891" s="39"/>
      <c r="V891" s="39"/>
      <c r="W891" s="39"/>
      <c r="X891" s="39"/>
      <c r="Y891" s="39"/>
      <c r="Z891" s="39"/>
    </row>
    <row r="892" spans="1:26" ht="12.75" customHeight="1" x14ac:dyDescent="0.2">
      <c r="A892" s="39"/>
      <c r="B892" s="39"/>
      <c r="C892" s="39"/>
      <c r="D892" s="39"/>
      <c r="E892" s="39"/>
      <c r="F892" s="39"/>
      <c r="G892" s="39"/>
      <c r="H892" s="39"/>
      <c r="I892" s="39"/>
      <c r="K892" s="39"/>
      <c r="L892" s="39"/>
      <c r="M892" s="39"/>
      <c r="N892" s="39"/>
      <c r="O892" s="39"/>
      <c r="P892" s="39"/>
      <c r="Q892" s="39"/>
      <c r="R892" s="39"/>
      <c r="S892" s="39"/>
      <c r="T892" s="39"/>
      <c r="U892" s="39"/>
      <c r="V892" s="39"/>
      <c r="W892" s="39"/>
      <c r="X892" s="39"/>
      <c r="Y892" s="39"/>
      <c r="Z892" s="39"/>
    </row>
    <row r="893" spans="1:26" ht="12.75" customHeight="1" x14ac:dyDescent="0.2">
      <c r="A893" s="39"/>
      <c r="B893" s="39"/>
      <c r="C893" s="39"/>
      <c r="D893" s="39"/>
      <c r="E893" s="39"/>
      <c r="F893" s="39"/>
      <c r="G893" s="39"/>
      <c r="H893" s="39"/>
      <c r="I893" s="39"/>
      <c r="K893" s="39"/>
      <c r="L893" s="39"/>
      <c r="M893" s="39"/>
      <c r="N893" s="39"/>
      <c r="O893" s="39"/>
      <c r="P893" s="39"/>
      <c r="Q893" s="39"/>
      <c r="R893" s="39"/>
      <c r="S893" s="39"/>
      <c r="T893" s="39"/>
      <c r="U893" s="39"/>
      <c r="V893" s="39"/>
      <c r="W893" s="39"/>
      <c r="X893" s="39"/>
      <c r="Y893" s="39"/>
      <c r="Z893" s="39"/>
    </row>
    <row r="894" spans="1:26" ht="12.75" customHeight="1" x14ac:dyDescent="0.2">
      <c r="A894" s="39"/>
      <c r="B894" s="39"/>
      <c r="C894" s="39"/>
      <c r="D894" s="39"/>
      <c r="E894" s="39"/>
      <c r="F894" s="39"/>
      <c r="G894" s="39"/>
      <c r="H894" s="39"/>
      <c r="I894" s="39"/>
      <c r="K894" s="39"/>
      <c r="L894" s="39"/>
      <c r="M894" s="39"/>
      <c r="N894" s="39"/>
      <c r="O894" s="39"/>
      <c r="P894" s="39"/>
      <c r="Q894" s="39"/>
      <c r="R894" s="39"/>
      <c r="S894" s="39"/>
      <c r="T894" s="39"/>
      <c r="U894" s="39"/>
      <c r="V894" s="39"/>
      <c r="W894" s="39"/>
      <c r="X894" s="39"/>
      <c r="Y894" s="39"/>
      <c r="Z894" s="39"/>
    </row>
    <row r="895" spans="1:26" ht="12.75" customHeight="1" x14ac:dyDescent="0.2">
      <c r="A895" s="39"/>
      <c r="B895" s="39"/>
      <c r="C895" s="39"/>
      <c r="D895" s="39"/>
      <c r="E895" s="39"/>
      <c r="F895" s="39"/>
      <c r="G895" s="39"/>
      <c r="H895" s="39"/>
      <c r="I895" s="39"/>
      <c r="K895" s="39"/>
      <c r="L895" s="39"/>
      <c r="M895" s="39"/>
      <c r="N895" s="39"/>
      <c r="O895" s="39"/>
      <c r="P895" s="39"/>
      <c r="Q895" s="39"/>
      <c r="R895" s="39"/>
      <c r="S895" s="39"/>
      <c r="T895" s="39"/>
      <c r="U895" s="39"/>
      <c r="V895" s="39"/>
      <c r="W895" s="39"/>
      <c r="X895" s="39"/>
      <c r="Y895" s="39"/>
      <c r="Z895" s="39"/>
    </row>
    <row r="896" spans="1:26" ht="12.75" customHeight="1" x14ac:dyDescent="0.2">
      <c r="A896" s="39"/>
      <c r="B896" s="39"/>
      <c r="C896" s="39"/>
      <c r="D896" s="39"/>
      <c r="E896" s="39"/>
      <c r="F896" s="39"/>
      <c r="G896" s="39"/>
      <c r="H896" s="39"/>
      <c r="I896" s="39"/>
      <c r="K896" s="39"/>
      <c r="L896" s="39"/>
      <c r="M896" s="39"/>
      <c r="N896" s="39"/>
      <c r="O896" s="39"/>
      <c r="P896" s="39"/>
      <c r="Q896" s="39"/>
      <c r="R896" s="39"/>
      <c r="S896" s="39"/>
      <c r="T896" s="39"/>
      <c r="U896" s="39"/>
      <c r="V896" s="39"/>
      <c r="W896" s="39"/>
      <c r="X896" s="39"/>
      <c r="Y896" s="39"/>
      <c r="Z896" s="39"/>
    </row>
    <row r="897" spans="1:26" ht="12.75" customHeight="1" x14ac:dyDescent="0.2">
      <c r="A897" s="39"/>
      <c r="B897" s="39"/>
      <c r="C897" s="39"/>
      <c r="D897" s="39"/>
      <c r="E897" s="39"/>
      <c r="F897" s="39"/>
      <c r="G897" s="39"/>
      <c r="H897" s="39"/>
      <c r="I897" s="39"/>
      <c r="K897" s="39"/>
      <c r="L897" s="39"/>
      <c r="M897" s="39"/>
      <c r="N897" s="39"/>
      <c r="O897" s="39"/>
      <c r="P897" s="39"/>
      <c r="Q897" s="39"/>
      <c r="R897" s="39"/>
      <c r="S897" s="39"/>
      <c r="T897" s="39"/>
      <c r="U897" s="39"/>
      <c r="V897" s="39"/>
      <c r="W897" s="39"/>
      <c r="X897" s="39"/>
      <c r="Y897" s="39"/>
      <c r="Z897" s="39"/>
    </row>
    <row r="898" spans="1:26" ht="12.75" customHeight="1" x14ac:dyDescent="0.2">
      <c r="A898" s="39"/>
      <c r="B898" s="39"/>
      <c r="C898" s="39"/>
      <c r="D898" s="39"/>
      <c r="E898" s="39"/>
      <c r="F898" s="39"/>
      <c r="G898" s="39"/>
      <c r="H898" s="39"/>
      <c r="I898" s="39"/>
      <c r="K898" s="39"/>
      <c r="L898" s="39"/>
      <c r="M898" s="39"/>
      <c r="N898" s="39"/>
      <c r="O898" s="39"/>
      <c r="P898" s="39"/>
      <c r="Q898" s="39"/>
      <c r="R898" s="39"/>
      <c r="S898" s="39"/>
      <c r="T898" s="39"/>
      <c r="U898" s="39"/>
      <c r="V898" s="39"/>
      <c r="W898" s="39"/>
      <c r="X898" s="39"/>
      <c r="Y898" s="39"/>
      <c r="Z898" s="39"/>
    </row>
    <row r="899" spans="1:26" ht="12.75" customHeight="1" x14ac:dyDescent="0.2">
      <c r="A899" s="39"/>
      <c r="B899" s="39"/>
      <c r="C899" s="39"/>
      <c r="D899" s="39"/>
      <c r="E899" s="39"/>
      <c r="F899" s="39"/>
      <c r="G899" s="39"/>
      <c r="H899" s="39"/>
      <c r="I899" s="39"/>
      <c r="K899" s="39"/>
      <c r="L899" s="39"/>
      <c r="M899" s="39"/>
      <c r="N899" s="39"/>
      <c r="O899" s="39"/>
      <c r="P899" s="39"/>
      <c r="Q899" s="39"/>
      <c r="R899" s="39"/>
      <c r="S899" s="39"/>
      <c r="T899" s="39"/>
      <c r="U899" s="39"/>
      <c r="V899" s="39"/>
      <c r="W899" s="39"/>
      <c r="X899" s="39"/>
      <c r="Y899" s="39"/>
      <c r="Z899" s="39"/>
    </row>
    <row r="900" spans="1:26" ht="12.75" customHeight="1" x14ac:dyDescent="0.2">
      <c r="A900" s="39"/>
      <c r="B900" s="39"/>
      <c r="C900" s="39"/>
      <c r="D900" s="39"/>
      <c r="E900" s="39"/>
      <c r="F900" s="39"/>
      <c r="G900" s="39"/>
      <c r="H900" s="39"/>
      <c r="I900" s="39"/>
      <c r="K900" s="39"/>
      <c r="L900" s="39"/>
      <c r="M900" s="39"/>
      <c r="N900" s="39"/>
      <c r="O900" s="39"/>
      <c r="P900" s="39"/>
      <c r="Q900" s="39"/>
      <c r="R900" s="39"/>
      <c r="S900" s="39"/>
      <c r="T900" s="39"/>
      <c r="U900" s="39"/>
      <c r="V900" s="39"/>
      <c r="W900" s="39"/>
      <c r="X900" s="39"/>
      <c r="Y900" s="39"/>
      <c r="Z900" s="39"/>
    </row>
    <row r="901" spans="1:26" ht="12.75" customHeight="1" x14ac:dyDescent="0.2">
      <c r="A901" s="39"/>
      <c r="B901" s="39"/>
      <c r="C901" s="39"/>
      <c r="D901" s="39"/>
      <c r="E901" s="39"/>
      <c r="F901" s="39"/>
      <c r="G901" s="39"/>
      <c r="H901" s="39"/>
      <c r="I901" s="39"/>
      <c r="K901" s="39"/>
      <c r="L901" s="39"/>
      <c r="M901" s="39"/>
      <c r="N901" s="39"/>
      <c r="O901" s="39"/>
      <c r="P901" s="39"/>
      <c r="Q901" s="39"/>
      <c r="R901" s="39"/>
      <c r="S901" s="39"/>
      <c r="T901" s="39"/>
      <c r="U901" s="39"/>
      <c r="V901" s="39"/>
      <c r="W901" s="39"/>
      <c r="X901" s="39"/>
      <c r="Y901" s="39"/>
      <c r="Z901" s="39"/>
    </row>
    <row r="902" spans="1:26" ht="12.75" customHeight="1" x14ac:dyDescent="0.2">
      <c r="A902" s="39"/>
      <c r="B902" s="39"/>
      <c r="C902" s="39"/>
      <c r="D902" s="39"/>
      <c r="E902" s="39"/>
      <c r="F902" s="39"/>
      <c r="G902" s="39"/>
      <c r="H902" s="39"/>
      <c r="I902" s="39"/>
      <c r="K902" s="39"/>
      <c r="L902" s="39"/>
      <c r="M902" s="39"/>
      <c r="N902" s="39"/>
      <c r="O902" s="39"/>
      <c r="P902" s="39"/>
      <c r="Q902" s="39"/>
      <c r="R902" s="39"/>
      <c r="S902" s="39"/>
      <c r="T902" s="39"/>
      <c r="U902" s="39"/>
      <c r="V902" s="39"/>
      <c r="W902" s="39"/>
      <c r="X902" s="39"/>
      <c r="Y902" s="39"/>
      <c r="Z902" s="39"/>
    </row>
    <row r="903" spans="1:26" ht="12.75" customHeight="1" x14ac:dyDescent="0.2">
      <c r="A903" s="39"/>
      <c r="B903" s="39"/>
      <c r="C903" s="39"/>
      <c r="D903" s="39"/>
      <c r="E903" s="39"/>
      <c r="F903" s="39"/>
      <c r="G903" s="39"/>
      <c r="H903" s="39"/>
      <c r="I903" s="39"/>
      <c r="K903" s="39"/>
      <c r="L903" s="39"/>
      <c r="M903" s="39"/>
      <c r="N903" s="39"/>
      <c r="O903" s="39"/>
      <c r="P903" s="39"/>
      <c r="Q903" s="39"/>
      <c r="R903" s="39"/>
      <c r="S903" s="39"/>
      <c r="T903" s="39"/>
      <c r="U903" s="39"/>
      <c r="V903" s="39"/>
      <c r="W903" s="39"/>
      <c r="X903" s="39"/>
      <c r="Y903" s="39"/>
      <c r="Z903" s="39"/>
    </row>
    <row r="904" spans="1:26" ht="12.75" customHeight="1" x14ac:dyDescent="0.2">
      <c r="A904" s="39"/>
      <c r="B904" s="39"/>
      <c r="C904" s="39"/>
      <c r="D904" s="39"/>
      <c r="E904" s="39"/>
      <c r="F904" s="39"/>
      <c r="G904" s="39"/>
      <c r="H904" s="39"/>
      <c r="I904" s="39"/>
      <c r="K904" s="39"/>
      <c r="L904" s="39"/>
      <c r="M904" s="39"/>
      <c r="N904" s="39"/>
      <c r="O904" s="39"/>
      <c r="P904" s="39"/>
      <c r="Q904" s="39"/>
      <c r="R904" s="39"/>
      <c r="S904" s="39"/>
      <c r="T904" s="39"/>
      <c r="U904" s="39"/>
      <c r="V904" s="39"/>
      <c r="W904" s="39"/>
      <c r="X904" s="39"/>
      <c r="Y904" s="39"/>
      <c r="Z904" s="39"/>
    </row>
    <row r="905" spans="1:26" ht="12.75" customHeight="1" x14ac:dyDescent="0.2">
      <c r="A905" s="39"/>
      <c r="B905" s="39"/>
      <c r="C905" s="39"/>
      <c r="D905" s="39"/>
      <c r="E905" s="39"/>
      <c r="F905" s="39"/>
      <c r="G905" s="39"/>
      <c r="H905" s="39"/>
      <c r="I905" s="39"/>
      <c r="K905" s="39"/>
      <c r="L905" s="39"/>
      <c r="M905" s="39"/>
      <c r="N905" s="39"/>
      <c r="O905" s="39"/>
      <c r="P905" s="39"/>
      <c r="Q905" s="39"/>
      <c r="R905" s="39"/>
      <c r="S905" s="39"/>
      <c r="T905" s="39"/>
      <c r="U905" s="39"/>
      <c r="V905" s="39"/>
      <c r="W905" s="39"/>
      <c r="X905" s="39"/>
      <c r="Y905" s="39"/>
      <c r="Z905" s="39"/>
    </row>
    <row r="906" spans="1:26" ht="12.75" customHeight="1" x14ac:dyDescent="0.2">
      <c r="A906" s="39"/>
      <c r="B906" s="39"/>
      <c r="C906" s="39"/>
      <c r="D906" s="39"/>
      <c r="E906" s="39"/>
      <c r="F906" s="39"/>
      <c r="G906" s="39"/>
      <c r="H906" s="39"/>
      <c r="I906" s="39"/>
      <c r="K906" s="39"/>
      <c r="L906" s="39"/>
      <c r="M906" s="39"/>
      <c r="N906" s="39"/>
      <c r="O906" s="39"/>
      <c r="P906" s="39"/>
      <c r="Q906" s="39"/>
      <c r="R906" s="39"/>
      <c r="S906" s="39"/>
      <c r="T906" s="39"/>
      <c r="U906" s="39"/>
      <c r="V906" s="39"/>
      <c r="W906" s="39"/>
      <c r="X906" s="39"/>
      <c r="Y906" s="39"/>
      <c r="Z906" s="39"/>
    </row>
    <row r="907" spans="1:26" ht="12.75" customHeight="1" x14ac:dyDescent="0.2">
      <c r="A907" s="39"/>
      <c r="B907" s="39"/>
      <c r="C907" s="39"/>
      <c r="D907" s="39"/>
      <c r="E907" s="39"/>
      <c r="F907" s="39"/>
      <c r="G907" s="39"/>
      <c r="H907" s="39"/>
      <c r="I907" s="39"/>
      <c r="K907" s="39"/>
      <c r="L907" s="39"/>
      <c r="M907" s="39"/>
      <c r="N907" s="39"/>
      <c r="O907" s="39"/>
      <c r="P907" s="39"/>
      <c r="Q907" s="39"/>
      <c r="R907" s="39"/>
      <c r="S907" s="39"/>
      <c r="T907" s="39"/>
      <c r="U907" s="39"/>
      <c r="V907" s="39"/>
      <c r="W907" s="39"/>
      <c r="X907" s="39"/>
      <c r="Y907" s="39"/>
      <c r="Z907" s="39"/>
    </row>
    <row r="908" spans="1:26" ht="12.75" customHeight="1" x14ac:dyDescent="0.2">
      <c r="A908" s="39"/>
      <c r="B908" s="39"/>
      <c r="C908" s="39"/>
      <c r="D908" s="39"/>
      <c r="E908" s="39"/>
      <c r="F908" s="39"/>
      <c r="G908" s="39"/>
      <c r="H908" s="39"/>
      <c r="I908" s="39"/>
      <c r="K908" s="39"/>
      <c r="L908" s="39"/>
      <c r="M908" s="39"/>
      <c r="N908" s="39"/>
      <c r="O908" s="39"/>
      <c r="P908" s="39"/>
      <c r="Q908" s="39"/>
      <c r="R908" s="39"/>
      <c r="S908" s="39"/>
      <c r="T908" s="39"/>
      <c r="U908" s="39"/>
      <c r="V908" s="39"/>
      <c r="W908" s="39"/>
      <c r="X908" s="39"/>
      <c r="Y908" s="39"/>
      <c r="Z908" s="39"/>
    </row>
    <row r="909" spans="1:26" ht="12.75" customHeight="1" x14ac:dyDescent="0.2">
      <c r="A909" s="39"/>
      <c r="B909" s="39"/>
      <c r="C909" s="39"/>
      <c r="D909" s="39"/>
      <c r="E909" s="39"/>
      <c r="F909" s="39"/>
      <c r="G909" s="39"/>
      <c r="H909" s="39"/>
      <c r="I909" s="39"/>
      <c r="K909" s="39"/>
      <c r="L909" s="39"/>
      <c r="M909" s="39"/>
      <c r="N909" s="39"/>
      <c r="O909" s="39"/>
      <c r="P909" s="39"/>
      <c r="Q909" s="39"/>
      <c r="R909" s="39"/>
      <c r="S909" s="39"/>
      <c r="T909" s="39"/>
      <c r="U909" s="39"/>
      <c r="V909" s="39"/>
      <c r="W909" s="39"/>
      <c r="X909" s="39"/>
      <c r="Y909" s="39"/>
      <c r="Z909" s="39"/>
    </row>
    <row r="910" spans="1:26" ht="12.75" customHeight="1" x14ac:dyDescent="0.2">
      <c r="A910" s="39"/>
      <c r="B910" s="39"/>
      <c r="C910" s="39"/>
      <c r="D910" s="39"/>
      <c r="E910" s="39"/>
      <c r="F910" s="39"/>
      <c r="G910" s="39"/>
      <c r="H910" s="39"/>
      <c r="I910" s="39"/>
      <c r="K910" s="39"/>
      <c r="L910" s="39"/>
      <c r="M910" s="39"/>
      <c r="N910" s="39"/>
      <c r="O910" s="39"/>
      <c r="P910" s="39"/>
      <c r="Q910" s="39"/>
      <c r="R910" s="39"/>
      <c r="S910" s="39"/>
      <c r="T910" s="39"/>
      <c r="U910" s="39"/>
      <c r="V910" s="39"/>
      <c r="W910" s="39"/>
      <c r="X910" s="39"/>
      <c r="Y910" s="39"/>
      <c r="Z910" s="39"/>
    </row>
    <row r="911" spans="1:26" ht="12.75" customHeight="1" x14ac:dyDescent="0.2">
      <c r="A911" s="39"/>
      <c r="B911" s="39"/>
      <c r="C911" s="39"/>
      <c r="D911" s="39"/>
      <c r="E911" s="39"/>
      <c r="F911" s="39"/>
      <c r="G911" s="39"/>
      <c r="H911" s="39"/>
      <c r="I911" s="39"/>
      <c r="K911" s="39"/>
      <c r="L911" s="39"/>
      <c r="M911" s="39"/>
      <c r="N911" s="39"/>
      <c r="O911" s="39"/>
      <c r="P911" s="39"/>
      <c r="Q911" s="39"/>
      <c r="R911" s="39"/>
      <c r="S911" s="39"/>
      <c r="T911" s="39"/>
      <c r="U911" s="39"/>
      <c r="V911" s="39"/>
      <c r="W911" s="39"/>
      <c r="X911" s="39"/>
      <c r="Y911" s="39"/>
      <c r="Z911" s="39"/>
    </row>
    <row r="912" spans="1:26" ht="12.75" customHeight="1" x14ac:dyDescent="0.2">
      <c r="A912" s="39"/>
      <c r="B912" s="39"/>
      <c r="C912" s="39"/>
      <c r="D912" s="39"/>
      <c r="E912" s="39"/>
      <c r="F912" s="39"/>
      <c r="G912" s="39"/>
      <c r="H912" s="39"/>
      <c r="I912" s="39"/>
      <c r="K912" s="39"/>
      <c r="L912" s="39"/>
      <c r="M912" s="39"/>
      <c r="N912" s="39"/>
      <c r="O912" s="39"/>
      <c r="P912" s="39"/>
      <c r="Q912" s="39"/>
      <c r="R912" s="39"/>
      <c r="S912" s="39"/>
      <c r="T912" s="39"/>
      <c r="U912" s="39"/>
      <c r="V912" s="39"/>
      <c r="W912" s="39"/>
      <c r="X912" s="39"/>
      <c r="Y912" s="39"/>
      <c r="Z912" s="39"/>
    </row>
    <row r="913" spans="1:26" ht="12.75" customHeight="1" x14ac:dyDescent="0.2">
      <c r="A913" s="39"/>
      <c r="B913" s="39"/>
      <c r="C913" s="39"/>
      <c r="D913" s="39"/>
      <c r="E913" s="39"/>
      <c r="F913" s="39"/>
      <c r="G913" s="39"/>
      <c r="H913" s="39"/>
      <c r="I913" s="39"/>
      <c r="K913" s="39"/>
      <c r="L913" s="39"/>
      <c r="M913" s="39"/>
      <c r="N913" s="39"/>
      <c r="O913" s="39"/>
      <c r="P913" s="39"/>
      <c r="Q913" s="39"/>
      <c r="R913" s="39"/>
      <c r="S913" s="39"/>
      <c r="T913" s="39"/>
      <c r="U913" s="39"/>
      <c r="V913" s="39"/>
      <c r="W913" s="39"/>
      <c r="X913" s="39"/>
      <c r="Y913" s="39"/>
      <c r="Z913" s="39"/>
    </row>
    <row r="914" spans="1:26" ht="12.75" customHeight="1" x14ac:dyDescent="0.2">
      <c r="A914" s="39"/>
      <c r="B914" s="39"/>
      <c r="C914" s="39"/>
      <c r="D914" s="39"/>
      <c r="E914" s="39"/>
      <c r="F914" s="39"/>
      <c r="G914" s="39"/>
      <c r="H914" s="39"/>
      <c r="I914" s="39"/>
      <c r="K914" s="39"/>
      <c r="L914" s="39"/>
      <c r="M914" s="39"/>
      <c r="N914" s="39"/>
      <c r="O914" s="39"/>
      <c r="P914" s="39"/>
      <c r="Q914" s="39"/>
      <c r="R914" s="39"/>
      <c r="S914" s="39"/>
      <c r="T914" s="39"/>
      <c r="U914" s="39"/>
      <c r="V914" s="39"/>
      <c r="W914" s="39"/>
      <c r="X914" s="39"/>
      <c r="Y914" s="39"/>
      <c r="Z914" s="39"/>
    </row>
    <row r="915" spans="1:26" ht="12.75" customHeight="1" x14ac:dyDescent="0.2">
      <c r="A915" s="39"/>
      <c r="B915" s="39"/>
      <c r="C915" s="39"/>
      <c r="D915" s="39"/>
      <c r="E915" s="39"/>
      <c r="F915" s="39"/>
      <c r="G915" s="39"/>
      <c r="H915" s="39"/>
      <c r="I915" s="39"/>
      <c r="K915" s="39"/>
      <c r="L915" s="39"/>
      <c r="M915" s="39"/>
      <c r="N915" s="39"/>
      <c r="O915" s="39"/>
      <c r="P915" s="39"/>
      <c r="Q915" s="39"/>
      <c r="R915" s="39"/>
      <c r="S915" s="39"/>
      <c r="T915" s="39"/>
      <c r="U915" s="39"/>
      <c r="V915" s="39"/>
      <c r="W915" s="39"/>
      <c r="X915" s="39"/>
      <c r="Y915" s="39"/>
      <c r="Z915" s="39"/>
    </row>
    <row r="916" spans="1:26" ht="12.75" customHeight="1" x14ac:dyDescent="0.2">
      <c r="A916" s="39"/>
      <c r="B916" s="39"/>
      <c r="C916" s="39"/>
      <c r="D916" s="39"/>
      <c r="E916" s="39"/>
      <c r="F916" s="39"/>
      <c r="G916" s="39"/>
      <c r="H916" s="39"/>
      <c r="I916" s="39"/>
      <c r="K916" s="39"/>
      <c r="L916" s="39"/>
      <c r="M916" s="39"/>
      <c r="N916" s="39"/>
      <c r="O916" s="39"/>
      <c r="P916" s="39"/>
      <c r="Q916" s="39"/>
      <c r="R916" s="39"/>
      <c r="S916" s="39"/>
      <c r="T916" s="39"/>
      <c r="U916" s="39"/>
      <c r="V916" s="39"/>
      <c r="W916" s="39"/>
      <c r="X916" s="39"/>
      <c r="Y916" s="39"/>
      <c r="Z916" s="39"/>
    </row>
    <row r="917" spans="1:26" ht="12.75" customHeight="1" x14ac:dyDescent="0.2">
      <c r="A917" s="39"/>
      <c r="B917" s="39"/>
      <c r="C917" s="39"/>
      <c r="D917" s="39"/>
      <c r="E917" s="39"/>
      <c r="F917" s="39"/>
      <c r="G917" s="39"/>
      <c r="H917" s="39"/>
      <c r="I917" s="39"/>
      <c r="K917" s="39"/>
      <c r="L917" s="39"/>
      <c r="M917" s="39"/>
      <c r="N917" s="39"/>
      <c r="O917" s="39"/>
      <c r="P917" s="39"/>
      <c r="Q917" s="39"/>
      <c r="R917" s="39"/>
      <c r="S917" s="39"/>
      <c r="T917" s="39"/>
      <c r="U917" s="39"/>
      <c r="V917" s="39"/>
      <c r="W917" s="39"/>
      <c r="X917" s="39"/>
      <c r="Y917" s="39"/>
      <c r="Z917" s="39"/>
    </row>
    <row r="918" spans="1:26" ht="12.75" customHeight="1" x14ac:dyDescent="0.2">
      <c r="A918" s="39"/>
      <c r="B918" s="39"/>
      <c r="C918" s="39"/>
      <c r="D918" s="39"/>
      <c r="E918" s="39"/>
      <c r="F918" s="39"/>
      <c r="G918" s="39"/>
      <c r="H918" s="39"/>
      <c r="I918" s="39"/>
      <c r="K918" s="39"/>
      <c r="L918" s="39"/>
      <c r="M918" s="39"/>
      <c r="N918" s="39"/>
      <c r="O918" s="39"/>
      <c r="P918" s="39"/>
      <c r="Q918" s="39"/>
      <c r="R918" s="39"/>
      <c r="S918" s="39"/>
      <c r="T918" s="39"/>
      <c r="U918" s="39"/>
      <c r="V918" s="39"/>
      <c r="W918" s="39"/>
      <c r="X918" s="39"/>
      <c r="Y918" s="39"/>
      <c r="Z918" s="39"/>
    </row>
    <row r="919" spans="1:26" ht="12.75" customHeight="1" x14ac:dyDescent="0.2">
      <c r="A919" s="39"/>
      <c r="B919" s="39"/>
      <c r="C919" s="39"/>
      <c r="D919" s="39"/>
      <c r="E919" s="39"/>
      <c r="F919" s="39"/>
      <c r="G919" s="39"/>
      <c r="H919" s="39"/>
      <c r="I919" s="39"/>
      <c r="K919" s="39"/>
      <c r="L919" s="39"/>
      <c r="M919" s="39"/>
      <c r="N919" s="39"/>
      <c r="O919" s="39"/>
      <c r="P919" s="39"/>
      <c r="Q919" s="39"/>
      <c r="R919" s="39"/>
      <c r="S919" s="39"/>
      <c r="T919" s="39"/>
      <c r="U919" s="39"/>
      <c r="V919" s="39"/>
      <c r="W919" s="39"/>
      <c r="X919" s="39"/>
      <c r="Y919" s="39"/>
      <c r="Z919" s="39"/>
    </row>
    <row r="920" spans="1:26" ht="12.75" customHeight="1" x14ac:dyDescent="0.2">
      <c r="A920" s="39"/>
      <c r="B920" s="39"/>
      <c r="C920" s="39"/>
      <c r="D920" s="39"/>
      <c r="E920" s="39"/>
      <c r="F920" s="39"/>
      <c r="G920" s="39"/>
      <c r="H920" s="39"/>
      <c r="I920" s="39"/>
      <c r="K920" s="39"/>
      <c r="L920" s="39"/>
      <c r="M920" s="39"/>
      <c r="N920" s="39"/>
      <c r="O920" s="39"/>
      <c r="P920" s="39"/>
      <c r="Q920" s="39"/>
      <c r="R920" s="39"/>
      <c r="S920" s="39"/>
      <c r="T920" s="39"/>
      <c r="U920" s="39"/>
      <c r="V920" s="39"/>
      <c r="W920" s="39"/>
      <c r="X920" s="39"/>
      <c r="Y920" s="39"/>
      <c r="Z920" s="39"/>
    </row>
    <row r="921" spans="1:26" ht="12.75" customHeight="1" x14ac:dyDescent="0.2">
      <c r="A921" s="39"/>
      <c r="B921" s="39"/>
      <c r="C921" s="39"/>
      <c r="D921" s="39"/>
      <c r="E921" s="39"/>
      <c r="F921" s="39"/>
      <c r="G921" s="39"/>
      <c r="H921" s="39"/>
      <c r="I921" s="39"/>
      <c r="K921" s="39"/>
      <c r="L921" s="39"/>
      <c r="M921" s="39"/>
      <c r="N921" s="39"/>
      <c r="O921" s="39"/>
      <c r="P921" s="39"/>
      <c r="Q921" s="39"/>
      <c r="R921" s="39"/>
      <c r="S921" s="39"/>
      <c r="T921" s="39"/>
      <c r="U921" s="39"/>
      <c r="V921" s="39"/>
      <c r="W921" s="39"/>
      <c r="X921" s="39"/>
      <c r="Y921" s="39"/>
      <c r="Z921" s="39"/>
    </row>
    <row r="922" spans="1:26" ht="12.75" customHeight="1" x14ac:dyDescent="0.2">
      <c r="A922" s="39"/>
      <c r="B922" s="39"/>
      <c r="C922" s="39"/>
      <c r="D922" s="39"/>
      <c r="E922" s="39"/>
      <c r="F922" s="39"/>
      <c r="G922" s="39"/>
      <c r="H922" s="39"/>
      <c r="I922" s="39"/>
      <c r="K922" s="39"/>
      <c r="L922" s="39"/>
      <c r="M922" s="39"/>
      <c r="N922" s="39"/>
      <c r="O922" s="39"/>
      <c r="P922" s="39"/>
      <c r="Q922" s="39"/>
      <c r="R922" s="39"/>
      <c r="S922" s="39"/>
      <c r="T922" s="39"/>
      <c r="U922" s="39"/>
      <c r="V922" s="39"/>
      <c r="W922" s="39"/>
      <c r="X922" s="39"/>
      <c r="Y922" s="39"/>
      <c r="Z922" s="39"/>
    </row>
    <row r="923" spans="1:26" ht="12.75" customHeight="1" x14ac:dyDescent="0.2">
      <c r="A923" s="39"/>
      <c r="B923" s="39"/>
      <c r="C923" s="39"/>
      <c r="D923" s="39"/>
      <c r="E923" s="39"/>
      <c r="F923" s="39"/>
      <c r="G923" s="39"/>
      <c r="H923" s="39"/>
      <c r="I923" s="39"/>
      <c r="K923" s="39"/>
      <c r="L923" s="39"/>
      <c r="M923" s="39"/>
      <c r="N923" s="39"/>
      <c r="O923" s="39"/>
      <c r="P923" s="39"/>
      <c r="Q923" s="39"/>
      <c r="R923" s="39"/>
      <c r="S923" s="39"/>
      <c r="T923" s="39"/>
      <c r="U923" s="39"/>
      <c r="V923" s="39"/>
      <c r="W923" s="39"/>
      <c r="X923" s="39"/>
      <c r="Y923" s="39"/>
      <c r="Z923" s="39"/>
    </row>
    <row r="924" spans="1:26" ht="12.75" customHeight="1" x14ac:dyDescent="0.2">
      <c r="A924" s="39"/>
      <c r="B924" s="39"/>
      <c r="C924" s="39"/>
      <c r="D924" s="39"/>
      <c r="E924" s="39"/>
      <c r="F924" s="39"/>
      <c r="G924" s="39"/>
      <c r="H924" s="39"/>
      <c r="I924" s="39"/>
      <c r="K924" s="39"/>
      <c r="L924" s="39"/>
      <c r="M924" s="39"/>
      <c r="N924" s="39"/>
      <c r="O924" s="39"/>
      <c r="P924" s="39"/>
      <c r="Q924" s="39"/>
      <c r="R924" s="39"/>
      <c r="S924" s="39"/>
      <c r="T924" s="39"/>
      <c r="U924" s="39"/>
      <c r="V924" s="39"/>
      <c r="W924" s="39"/>
      <c r="X924" s="39"/>
      <c r="Y924" s="39"/>
      <c r="Z924" s="39"/>
    </row>
    <row r="925" spans="1:26" ht="12.75" customHeight="1" x14ac:dyDescent="0.2">
      <c r="A925" s="39"/>
      <c r="B925" s="39"/>
      <c r="C925" s="39"/>
      <c r="D925" s="39"/>
      <c r="E925" s="39"/>
      <c r="F925" s="39"/>
      <c r="G925" s="39"/>
      <c r="H925" s="39"/>
      <c r="I925" s="39"/>
      <c r="K925" s="39"/>
      <c r="L925" s="39"/>
      <c r="M925" s="39"/>
      <c r="N925" s="39"/>
      <c r="O925" s="39"/>
      <c r="P925" s="39"/>
      <c r="Q925" s="39"/>
      <c r="R925" s="39"/>
      <c r="S925" s="39"/>
      <c r="T925" s="39"/>
      <c r="U925" s="39"/>
      <c r="V925" s="39"/>
      <c r="W925" s="39"/>
      <c r="X925" s="39"/>
      <c r="Y925" s="39"/>
      <c r="Z925" s="39"/>
    </row>
    <row r="926" spans="1:26" ht="12.75" customHeight="1" x14ac:dyDescent="0.2">
      <c r="A926" s="39"/>
      <c r="B926" s="39"/>
      <c r="C926" s="39"/>
      <c r="D926" s="39"/>
      <c r="E926" s="39"/>
      <c r="F926" s="39"/>
      <c r="G926" s="39"/>
      <c r="H926" s="39"/>
      <c r="I926" s="39"/>
      <c r="K926" s="39"/>
      <c r="L926" s="39"/>
      <c r="M926" s="39"/>
      <c r="N926" s="39"/>
      <c r="O926" s="39"/>
      <c r="P926" s="39"/>
      <c r="Q926" s="39"/>
      <c r="R926" s="39"/>
      <c r="S926" s="39"/>
      <c r="T926" s="39"/>
      <c r="U926" s="39"/>
      <c r="V926" s="39"/>
      <c r="W926" s="39"/>
      <c r="X926" s="39"/>
      <c r="Y926" s="39"/>
      <c r="Z926" s="39"/>
    </row>
    <row r="927" spans="1:26" ht="12.75" customHeight="1" x14ac:dyDescent="0.2">
      <c r="A927" s="39"/>
      <c r="B927" s="39"/>
      <c r="C927" s="39"/>
      <c r="D927" s="39"/>
      <c r="E927" s="39"/>
      <c r="F927" s="39"/>
      <c r="G927" s="39"/>
      <c r="H927" s="39"/>
      <c r="I927" s="39"/>
      <c r="K927" s="39"/>
      <c r="L927" s="39"/>
      <c r="M927" s="39"/>
      <c r="N927" s="39"/>
      <c r="O927" s="39"/>
      <c r="P927" s="39"/>
      <c r="Q927" s="39"/>
      <c r="R927" s="39"/>
      <c r="S927" s="39"/>
      <c r="T927" s="39"/>
      <c r="U927" s="39"/>
      <c r="V927" s="39"/>
      <c r="W927" s="39"/>
      <c r="X927" s="39"/>
      <c r="Y927" s="39"/>
      <c r="Z927" s="39"/>
    </row>
    <row r="928" spans="1:26" ht="12.75" customHeight="1" x14ac:dyDescent="0.2">
      <c r="A928" s="39"/>
      <c r="B928" s="39"/>
      <c r="C928" s="39"/>
      <c r="D928" s="39"/>
      <c r="E928" s="39"/>
      <c r="F928" s="39"/>
      <c r="G928" s="39"/>
      <c r="H928" s="39"/>
      <c r="I928" s="39"/>
      <c r="K928" s="39"/>
      <c r="L928" s="39"/>
      <c r="M928" s="39"/>
      <c r="N928" s="39"/>
      <c r="O928" s="39"/>
      <c r="P928" s="39"/>
      <c r="Q928" s="39"/>
      <c r="R928" s="39"/>
      <c r="S928" s="39"/>
      <c r="T928" s="39"/>
      <c r="U928" s="39"/>
      <c r="V928" s="39"/>
      <c r="W928" s="39"/>
      <c r="X928" s="39"/>
      <c r="Y928" s="39"/>
      <c r="Z928" s="39"/>
    </row>
    <row r="929" spans="1:26" ht="12.75" customHeight="1" x14ac:dyDescent="0.2">
      <c r="A929" s="39"/>
      <c r="B929" s="39"/>
      <c r="C929" s="39"/>
      <c r="D929" s="39"/>
      <c r="E929" s="39"/>
      <c r="F929" s="39"/>
      <c r="G929" s="39"/>
      <c r="H929" s="39"/>
      <c r="I929" s="39"/>
      <c r="K929" s="39"/>
      <c r="L929" s="39"/>
      <c r="M929" s="39"/>
      <c r="N929" s="39"/>
      <c r="O929" s="39"/>
      <c r="P929" s="39"/>
      <c r="Q929" s="39"/>
      <c r="R929" s="39"/>
      <c r="S929" s="39"/>
      <c r="T929" s="39"/>
      <c r="U929" s="39"/>
      <c r="V929" s="39"/>
      <c r="W929" s="39"/>
      <c r="X929" s="39"/>
      <c r="Y929" s="39"/>
      <c r="Z929" s="39"/>
    </row>
    <row r="930" spans="1:26" ht="12.75" customHeight="1" x14ac:dyDescent="0.2">
      <c r="A930" s="39"/>
      <c r="B930" s="39"/>
      <c r="C930" s="39"/>
      <c r="D930" s="39"/>
      <c r="E930" s="39"/>
      <c r="F930" s="39"/>
      <c r="G930" s="39"/>
      <c r="H930" s="39"/>
      <c r="I930" s="39"/>
      <c r="K930" s="39"/>
      <c r="L930" s="39"/>
      <c r="M930" s="39"/>
      <c r="N930" s="39"/>
      <c r="O930" s="39"/>
      <c r="P930" s="39"/>
      <c r="Q930" s="39"/>
      <c r="R930" s="39"/>
      <c r="S930" s="39"/>
      <c r="T930" s="39"/>
      <c r="U930" s="39"/>
      <c r="V930" s="39"/>
      <c r="W930" s="39"/>
      <c r="X930" s="39"/>
      <c r="Y930" s="39"/>
      <c r="Z930" s="39"/>
    </row>
    <row r="931" spans="1:26" ht="12.75" customHeight="1" x14ac:dyDescent="0.2">
      <c r="A931" s="39"/>
      <c r="B931" s="39"/>
      <c r="C931" s="39"/>
      <c r="D931" s="39"/>
      <c r="E931" s="39"/>
      <c r="F931" s="39"/>
      <c r="G931" s="39"/>
      <c r="H931" s="39"/>
      <c r="I931" s="39"/>
      <c r="K931" s="39"/>
      <c r="L931" s="39"/>
      <c r="M931" s="39"/>
      <c r="N931" s="39"/>
      <c r="O931" s="39"/>
      <c r="P931" s="39"/>
      <c r="Q931" s="39"/>
      <c r="R931" s="39"/>
      <c r="S931" s="39"/>
      <c r="T931" s="39"/>
      <c r="U931" s="39"/>
      <c r="V931" s="39"/>
      <c r="W931" s="39"/>
      <c r="X931" s="39"/>
      <c r="Y931" s="39"/>
      <c r="Z931" s="39"/>
    </row>
    <row r="932" spans="1:26" ht="12.75" customHeight="1" x14ac:dyDescent="0.2">
      <c r="A932" s="39"/>
      <c r="B932" s="39"/>
      <c r="C932" s="39"/>
      <c r="D932" s="39"/>
      <c r="E932" s="39"/>
      <c r="F932" s="39"/>
      <c r="G932" s="39"/>
      <c r="H932" s="39"/>
      <c r="I932" s="39"/>
      <c r="K932" s="39"/>
      <c r="L932" s="39"/>
      <c r="M932" s="39"/>
      <c r="N932" s="39"/>
      <c r="O932" s="39"/>
      <c r="P932" s="39"/>
      <c r="Q932" s="39"/>
      <c r="R932" s="39"/>
      <c r="S932" s="39"/>
      <c r="T932" s="39"/>
      <c r="U932" s="39"/>
      <c r="V932" s="39"/>
      <c r="W932" s="39"/>
      <c r="X932" s="39"/>
      <c r="Y932" s="39"/>
      <c r="Z932" s="39"/>
    </row>
    <row r="933" spans="1:26" ht="12.75" customHeight="1" x14ac:dyDescent="0.2">
      <c r="A933" s="39"/>
      <c r="B933" s="39"/>
      <c r="C933" s="39"/>
      <c r="D933" s="39"/>
      <c r="E933" s="39"/>
      <c r="F933" s="39"/>
      <c r="G933" s="39"/>
      <c r="H933" s="39"/>
      <c r="I933" s="39"/>
      <c r="K933" s="39"/>
      <c r="L933" s="39"/>
      <c r="M933" s="39"/>
      <c r="N933" s="39"/>
      <c r="O933" s="39"/>
      <c r="P933" s="39"/>
      <c r="Q933" s="39"/>
      <c r="R933" s="39"/>
      <c r="S933" s="39"/>
      <c r="T933" s="39"/>
      <c r="U933" s="39"/>
      <c r="V933" s="39"/>
      <c r="W933" s="39"/>
      <c r="X933" s="39"/>
      <c r="Y933" s="39"/>
      <c r="Z933" s="39"/>
    </row>
    <row r="934" spans="1:26" ht="12.75" customHeight="1" x14ac:dyDescent="0.2">
      <c r="A934" s="39"/>
      <c r="B934" s="39"/>
      <c r="C934" s="39"/>
      <c r="D934" s="39"/>
      <c r="E934" s="39"/>
      <c r="F934" s="39"/>
      <c r="G934" s="39"/>
      <c r="H934" s="39"/>
      <c r="I934" s="39"/>
      <c r="K934" s="39"/>
      <c r="L934" s="39"/>
      <c r="M934" s="39"/>
      <c r="N934" s="39"/>
      <c r="O934" s="39"/>
      <c r="P934" s="39"/>
      <c r="Q934" s="39"/>
      <c r="R934" s="39"/>
      <c r="S934" s="39"/>
      <c r="T934" s="39"/>
      <c r="U934" s="39"/>
      <c r="V934" s="39"/>
      <c r="W934" s="39"/>
      <c r="X934" s="39"/>
      <c r="Y934" s="39"/>
      <c r="Z934" s="39"/>
    </row>
    <row r="935" spans="1:26" ht="12.75" customHeight="1" x14ac:dyDescent="0.2">
      <c r="A935" s="39"/>
      <c r="B935" s="39"/>
      <c r="C935" s="39"/>
      <c r="D935" s="39"/>
      <c r="E935" s="39"/>
      <c r="F935" s="39"/>
      <c r="G935" s="39"/>
      <c r="H935" s="39"/>
      <c r="I935" s="39"/>
      <c r="K935" s="39"/>
      <c r="L935" s="39"/>
      <c r="M935" s="39"/>
      <c r="N935" s="39"/>
      <c r="O935" s="39"/>
      <c r="P935" s="39"/>
      <c r="Q935" s="39"/>
      <c r="R935" s="39"/>
      <c r="S935" s="39"/>
      <c r="T935" s="39"/>
      <c r="U935" s="39"/>
      <c r="V935" s="39"/>
      <c r="W935" s="39"/>
      <c r="X935" s="39"/>
      <c r="Y935" s="39"/>
      <c r="Z935" s="39"/>
    </row>
    <row r="936" spans="1:26" ht="12.75" customHeight="1" x14ac:dyDescent="0.2">
      <c r="A936" s="39"/>
      <c r="B936" s="39"/>
      <c r="C936" s="39"/>
      <c r="D936" s="39"/>
      <c r="E936" s="39"/>
      <c r="F936" s="39"/>
      <c r="G936" s="39"/>
      <c r="H936" s="39"/>
      <c r="I936" s="39"/>
      <c r="K936" s="39"/>
      <c r="L936" s="39"/>
      <c r="M936" s="39"/>
      <c r="N936" s="39"/>
      <c r="O936" s="39"/>
      <c r="P936" s="39"/>
      <c r="Q936" s="39"/>
      <c r="R936" s="39"/>
      <c r="S936" s="39"/>
      <c r="T936" s="39"/>
      <c r="U936" s="39"/>
      <c r="V936" s="39"/>
      <c r="W936" s="39"/>
      <c r="X936" s="39"/>
      <c r="Y936" s="39"/>
      <c r="Z936" s="39"/>
    </row>
    <row r="937" spans="1:26" ht="12.75" customHeight="1" x14ac:dyDescent="0.2">
      <c r="A937" s="39"/>
      <c r="B937" s="39"/>
      <c r="C937" s="39"/>
      <c r="D937" s="39"/>
      <c r="E937" s="39"/>
      <c r="F937" s="39"/>
      <c r="G937" s="39"/>
      <c r="H937" s="39"/>
      <c r="I937" s="39"/>
      <c r="K937" s="39"/>
      <c r="L937" s="39"/>
      <c r="M937" s="39"/>
      <c r="N937" s="39"/>
      <c r="O937" s="39"/>
      <c r="P937" s="39"/>
      <c r="Q937" s="39"/>
      <c r="R937" s="39"/>
      <c r="S937" s="39"/>
      <c r="T937" s="39"/>
      <c r="U937" s="39"/>
      <c r="V937" s="39"/>
      <c r="W937" s="39"/>
      <c r="X937" s="39"/>
      <c r="Y937" s="39"/>
      <c r="Z937" s="39"/>
    </row>
    <row r="938" spans="1:26" ht="12.75" customHeight="1" x14ac:dyDescent="0.2">
      <c r="A938" s="39"/>
      <c r="B938" s="39"/>
      <c r="C938" s="39"/>
      <c r="D938" s="39"/>
      <c r="E938" s="39"/>
      <c r="F938" s="39"/>
      <c r="G938" s="39"/>
      <c r="H938" s="39"/>
      <c r="I938" s="39"/>
      <c r="K938" s="39"/>
      <c r="L938" s="39"/>
      <c r="M938" s="39"/>
      <c r="N938" s="39"/>
      <c r="O938" s="39"/>
      <c r="P938" s="39"/>
      <c r="Q938" s="39"/>
      <c r="R938" s="39"/>
      <c r="S938" s="39"/>
      <c r="T938" s="39"/>
      <c r="U938" s="39"/>
      <c r="V938" s="39"/>
      <c r="W938" s="39"/>
      <c r="X938" s="39"/>
      <c r="Y938" s="39"/>
      <c r="Z938" s="39"/>
    </row>
    <row r="939" spans="1:26" ht="12.75" customHeight="1" x14ac:dyDescent="0.2">
      <c r="A939" s="39"/>
      <c r="B939" s="39"/>
      <c r="C939" s="39"/>
      <c r="D939" s="39"/>
      <c r="E939" s="39"/>
      <c r="F939" s="39"/>
      <c r="G939" s="39"/>
      <c r="H939" s="39"/>
      <c r="I939" s="39"/>
      <c r="K939" s="39"/>
      <c r="L939" s="39"/>
      <c r="M939" s="39"/>
      <c r="N939" s="39"/>
      <c r="O939" s="39"/>
      <c r="P939" s="39"/>
      <c r="Q939" s="39"/>
      <c r="R939" s="39"/>
      <c r="S939" s="39"/>
      <c r="T939" s="39"/>
      <c r="U939" s="39"/>
      <c r="V939" s="39"/>
      <c r="W939" s="39"/>
      <c r="X939" s="39"/>
      <c r="Y939" s="39"/>
      <c r="Z939" s="39"/>
    </row>
    <row r="940" spans="1:26" ht="12.75" customHeight="1" x14ac:dyDescent="0.2">
      <c r="A940" s="39"/>
      <c r="B940" s="39"/>
      <c r="C940" s="39"/>
      <c r="D940" s="39"/>
      <c r="E940" s="39"/>
      <c r="F940" s="39"/>
      <c r="G940" s="39"/>
      <c r="H940" s="39"/>
      <c r="I940" s="39"/>
      <c r="K940" s="39"/>
      <c r="L940" s="39"/>
      <c r="M940" s="39"/>
      <c r="N940" s="39"/>
      <c r="O940" s="39"/>
      <c r="P940" s="39"/>
      <c r="Q940" s="39"/>
      <c r="R940" s="39"/>
      <c r="S940" s="39"/>
      <c r="T940" s="39"/>
      <c r="U940" s="39"/>
      <c r="V940" s="39"/>
      <c r="W940" s="39"/>
      <c r="X940" s="39"/>
      <c r="Y940" s="39"/>
      <c r="Z940" s="39"/>
    </row>
    <row r="941" spans="1:26" ht="12.75" customHeight="1" x14ac:dyDescent="0.2">
      <c r="A941" s="39"/>
      <c r="B941" s="39"/>
      <c r="C941" s="39"/>
      <c r="D941" s="39"/>
      <c r="E941" s="39"/>
      <c r="F941" s="39"/>
      <c r="G941" s="39"/>
      <c r="H941" s="39"/>
      <c r="I941" s="39"/>
      <c r="K941" s="39"/>
      <c r="L941" s="39"/>
      <c r="M941" s="39"/>
      <c r="N941" s="39"/>
      <c r="O941" s="39"/>
      <c r="P941" s="39"/>
      <c r="Q941" s="39"/>
      <c r="R941" s="39"/>
      <c r="S941" s="39"/>
      <c r="T941" s="39"/>
      <c r="U941" s="39"/>
      <c r="V941" s="39"/>
      <c r="W941" s="39"/>
      <c r="X941" s="39"/>
      <c r="Y941" s="39"/>
      <c r="Z941" s="39"/>
    </row>
    <row r="942" spans="1:26" ht="12.75" customHeight="1" x14ac:dyDescent="0.2">
      <c r="A942" s="39"/>
      <c r="B942" s="39"/>
      <c r="C942" s="39"/>
      <c r="D942" s="39"/>
      <c r="E942" s="39"/>
      <c r="F942" s="39"/>
      <c r="G942" s="39"/>
      <c r="H942" s="39"/>
      <c r="I942" s="39"/>
      <c r="K942" s="39"/>
      <c r="L942" s="39"/>
      <c r="M942" s="39"/>
      <c r="N942" s="39"/>
      <c r="O942" s="39"/>
      <c r="P942" s="39"/>
      <c r="Q942" s="39"/>
      <c r="R942" s="39"/>
      <c r="S942" s="39"/>
      <c r="T942" s="39"/>
      <c r="U942" s="39"/>
      <c r="V942" s="39"/>
      <c r="W942" s="39"/>
      <c r="X942" s="39"/>
      <c r="Y942" s="39"/>
      <c r="Z942" s="39"/>
    </row>
    <row r="943" spans="1:26" ht="12.75" customHeight="1" x14ac:dyDescent="0.2">
      <c r="A943" s="39"/>
      <c r="B943" s="39"/>
      <c r="C943" s="39"/>
      <c r="D943" s="39"/>
      <c r="E943" s="39"/>
      <c r="F943" s="39"/>
      <c r="G943" s="39"/>
      <c r="H943" s="39"/>
      <c r="I943" s="39"/>
      <c r="K943" s="39"/>
      <c r="L943" s="39"/>
      <c r="M943" s="39"/>
      <c r="N943" s="39"/>
      <c r="O943" s="39"/>
      <c r="P943" s="39"/>
      <c r="Q943" s="39"/>
      <c r="R943" s="39"/>
      <c r="S943" s="39"/>
      <c r="T943" s="39"/>
      <c r="U943" s="39"/>
      <c r="V943" s="39"/>
      <c r="W943" s="39"/>
      <c r="X943" s="39"/>
      <c r="Y943" s="39"/>
      <c r="Z943" s="39"/>
    </row>
    <row r="944" spans="1:26" ht="12.75" customHeight="1" x14ac:dyDescent="0.2">
      <c r="A944" s="39"/>
      <c r="B944" s="39"/>
      <c r="C944" s="39"/>
      <c r="D944" s="39"/>
      <c r="E944" s="39"/>
      <c r="F944" s="39"/>
      <c r="G944" s="39"/>
      <c r="H944" s="39"/>
      <c r="I944" s="39"/>
      <c r="K944" s="39"/>
      <c r="L944" s="39"/>
      <c r="M944" s="39"/>
      <c r="N944" s="39"/>
      <c r="O944" s="39"/>
      <c r="P944" s="39"/>
      <c r="Q944" s="39"/>
      <c r="R944" s="39"/>
      <c r="S944" s="39"/>
      <c r="T944" s="39"/>
      <c r="U944" s="39"/>
      <c r="V944" s="39"/>
      <c r="W944" s="39"/>
      <c r="X944" s="39"/>
      <c r="Y944" s="39"/>
      <c r="Z944" s="39"/>
    </row>
    <row r="945" spans="1:26" ht="12.75" customHeight="1" x14ac:dyDescent="0.2">
      <c r="A945" s="39"/>
      <c r="B945" s="39"/>
      <c r="C945" s="39"/>
      <c r="D945" s="39"/>
      <c r="E945" s="39"/>
      <c r="F945" s="39"/>
      <c r="G945" s="39"/>
      <c r="H945" s="39"/>
      <c r="I945" s="39"/>
      <c r="K945" s="39"/>
      <c r="L945" s="39"/>
      <c r="M945" s="39"/>
      <c r="N945" s="39"/>
      <c r="O945" s="39"/>
      <c r="P945" s="39"/>
      <c r="Q945" s="39"/>
      <c r="R945" s="39"/>
      <c r="S945" s="39"/>
      <c r="T945" s="39"/>
      <c r="U945" s="39"/>
      <c r="V945" s="39"/>
      <c r="W945" s="39"/>
      <c r="X945" s="39"/>
      <c r="Y945" s="39"/>
      <c r="Z945" s="39"/>
    </row>
    <row r="946" spans="1:26" ht="12.75" customHeight="1" x14ac:dyDescent="0.2">
      <c r="A946" s="39"/>
      <c r="B946" s="39"/>
      <c r="C946" s="39"/>
      <c r="D946" s="39"/>
      <c r="E946" s="39"/>
      <c r="F946" s="39"/>
      <c r="G946" s="39"/>
      <c r="H946" s="39"/>
      <c r="I946" s="39"/>
      <c r="K946" s="39"/>
      <c r="L946" s="39"/>
      <c r="M946" s="39"/>
      <c r="N946" s="39"/>
      <c r="O946" s="39"/>
      <c r="P946" s="39"/>
      <c r="Q946" s="39"/>
      <c r="R946" s="39"/>
      <c r="S946" s="39"/>
      <c r="T946" s="39"/>
      <c r="U946" s="39"/>
      <c r="V946" s="39"/>
      <c r="W946" s="39"/>
      <c r="X946" s="39"/>
      <c r="Y946" s="39"/>
      <c r="Z946" s="39"/>
    </row>
    <row r="947" spans="1:26" ht="12.75" customHeight="1" x14ac:dyDescent="0.2">
      <c r="A947" s="39"/>
      <c r="B947" s="39"/>
      <c r="C947" s="39"/>
      <c r="D947" s="39"/>
      <c r="E947" s="39"/>
      <c r="F947" s="39"/>
      <c r="G947" s="39"/>
      <c r="H947" s="39"/>
      <c r="I947" s="39"/>
      <c r="K947" s="39"/>
      <c r="L947" s="39"/>
      <c r="M947" s="39"/>
      <c r="N947" s="39"/>
      <c r="O947" s="39"/>
      <c r="P947" s="39"/>
      <c r="Q947" s="39"/>
      <c r="R947" s="39"/>
      <c r="S947" s="39"/>
      <c r="T947" s="39"/>
      <c r="U947" s="39"/>
      <c r="V947" s="39"/>
      <c r="W947" s="39"/>
      <c r="X947" s="39"/>
      <c r="Y947" s="39"/>
      <c r="Z947" s="39"/>
    </row>
    <row r="948" spans="1:26" ht="12.75" customHeight="1" x14ac:dyDescent="0.2">
      <c r="A948" s="39"/>
      <c r="B948" s="39"/>
      <c r="C948" s="39"/>
      <c r="D948" s="39"/>
      <c r="E948" s="39"/>
      <c r="F948" s="39"/>
      <c r="G948" s="39"/>
      <c r="H948" s="39"/>
      <c r="I948" s="39"/>
      <c r="K948" s="39"/>
      <c r="L948" s="39"/>
      <c r="M948" s="39"/>
      <c r="N948" s="39"/>
      <c r="O948" s="39"/>
      <c r="P948" s="39"/>
      <c r="Q948" s="39"/>
      <c r="R948" s="39"/>
      <c r="S948" s="39"/>
      <c r="T948" s="39"/>
      <c r="U948" s="39"/>
      <c r="V948" s="39"/>
      <c r="W948" s="39"/>
      <c r="X948" s="39"/>
      <c r="Y948" s="39"/>
      <c r="Z948" s="39"/>
    </row>
    <row r="949" spans="1:26" ht="12.75" customHeight="1" x14ac:dyDescent="0.2">
      <c r="A949" s="39"/>
      <c r="B949" s="39"/>
      <c r="C949" s="39"/>
      <c r="D949" s="39"/>
      <c r="E949" s="39"/>
      <c r="F949" s="39"/>
      <c r="G949" s="39"/>
      <c r="H949" s="39"/>
      <c r="I949" s="39"/>
      <c r="K949" s="39"/>
      <c r="L949" s="39"/>
      <c r="M949" s="39"/>
      <c r="N949" s="39"/>
      <c r="O949" s="39"/>
      <c r="P949" s="39"/>
      <c r="Q949" s="39"/>
      <c r="R949" s="39"/>
      <c r="S949" s="39"/>
      <c r="T949" s="39"/>
      <c r="U949" s="39"/>
      <c r="V949" s="39"/>
      <c r="W949" s="39"/>
      <c r="X949" s="39"/>
      <c r="Y949" s="39"/>
      <c r="Z949" s="39"/>
    </row>
    <row r="950" spans="1:26" ht="12.75" customHeight="1" x14ac:dyDescent="0.2">
      <c r="A950" s="39"/>
      <c r="B950" s="39"/>
      <c r="C950" s="39"/>
      <c r="D950" s="39"/>
      <c r="E950" s="39"/>
      <c r="F950" s="39"/>
      <c r="G950" s="39"/>
      <c r="H950" s="39"/>
      <c r="I950" s="39"/>
      <c r="K950" s="39"/>
      <c r="L950" s="39"/>
      <c r="M950" s="39"/>
      <c r="N950" s="39"/>
      <c r="O950" s="39"/>
      <c r="P950" s="39"/>
      <c r="Q950" s="39"/>
      <c r="R950" s="39"/>
      <c r="S950" s="39"/>
      <c r="T950" s="39"/>
      <c r="U950" s="39"/>
      <c r="V950" s="39"/>
      <c r="W950" s="39"/>
      <c r="X950" s="39"/>
      <c r="Y950" s="39"/>
      <c r="Z950" s="39"/>
    </row>
    <row r="951" spans="1:26" ht="12.75" customHeight="1" x14ac:dyDescent="0.2">
      <c r="A951" s="39"/>
      <c r="B951" s="39"/>
      <c r="C951" s="39"/>
      <c r="D951" s="39"/>
      <c r="E951" s="39"/>
      <c r="F951" s="39"/>
      <c r="G951" s="39"/>
      <c r="H951" s="39"/>
      <c r="I951" s="39"/>
      <c r="K951" s="39"/>
      <c r="L951" s="39"/>
      <c r="M951" s="39"/>
      <c r="N951" s="39"/>
      <c r="O951" s="39"/>
      <c r="P951" s="39"/>
      <c r="Q951" s="39"/>
      <c r="R951" s="39"/>
      <c r="S951" s="39"/>
      <c r="T951" s="39"/>
      <c r="U951" s="39"/>
      <c r="V951" s="39"/>
      <c r="W951" s="39"/>
      <c r="X951" s="39"/>
      <c r="Y951" s="39"/>
      <c r="Z951" s="39"/>
    </row>
    <row r="952" spans="1:26" ht="12.75" customHeight="1" x14ac:dyDescent="0.2">
      <c r="A952" s="39"/>
      <c r="B952" s="39"/>
      <c r="C952" s="39"/>
      <c r="D952" s="39"/>
      <c r="E952" s="39"/>
      <c r="F952" s="39"/>
      <c r="G952" s="39"/>
      <c r="H952" s="39"/>
      <c r="I952" s="39"/>
      <c r="K952" s="39"/>
      <c r="L952" s="39"/>
      <c r="M952" s="39"/>
      <c r="N952" s="39"/>
      <c r="O952" s="39"/>
      <c r="P952" s="39"/>
      <c r="Q952" s="39"/>
      <c r="R952" s="39"/>
      <c r="S952" s="39"/>
      <c r="T952" s="39"/>
      <c r="U952" s="39"/>
      <c r="V952" s="39"/>
      <c r="W952" s="39"/>
      <c r="X952" s="39"/>
      <c r="Y952" s="39"/>
      <c r="Z952" s="39"/>
    </row>
    <row r="953" spans="1:26" ht="12.75" customHeight="1" x14ac:dyDescent="0.2">
      <c r="A953" s="39"/>
      <c r="B953" s="39"/>
      <c r="C953" s="39"/>
      <c r="D953" s="39"/>
      <c r="E953" s="39"/>
      <c r="F953" s="39"/>
      <c r="G953" s="39"/>
      <c r="H953" s="39"/>
      <c r="I953" s="39"/>
      <c r="K953" s="39"/>
      <c r="L953" s="39"/>
      <c r="M953" s="39"/>
      <c r="N953" s="39"/>
      <c r="O953" s="39"/>
      <c r="P953" s="39"/>
      <c r="Q953" s="39"/>
      <c r="R953" s="39"/>
      <c r="S953" s="39"/>
      <c r="T953" s="39"/>
      <c r="U953" s="39"/>
      <c r="V953" s="39"/>
      <c r="W953" s="39"/>
      <c r="X953" s="39"/>
      <c r="Y953" s="39"/>
      <c r="Z953" s="39"/>
    </row>
    <row r="954" spans="1:26" ht="12.75" customHeight="1" x14ac:dyDescent="0.2">
      <c r="A954" s="39"/>
      <c r="B954" s="39"/>
      <c r="C954" s="39"/>
      <c r="D954" s="39"/>
      <c r="E954" s="39"/>
      <c r="F954" s="39"/>
      <c r="G954" s="39"/>
      <c r="H954" s="39"/>
      <c r="I954" s="39"/>
      <c r="K954" s="39"/>
      <c r="L954" s="39"/>
      <c r="M954" s="39"/>
      <c r="N954" s="39"/>
      <c r="O954" s="39"/>
      <c r="P954" s="39"/>
      <c r="Q954" s="39"/>
      <c r="R954" s="39"/>
      <c r="S954" s="39"/>
      <c r="T954" s="39"/>
      <c r="U954" s="39"/>
      <c r="V954" s="39"/>
      <c r="W954" s="39"/>
      <c r="X954" s="39"/>
      <c r="Y954" s="39"/>
      <c r="Z954" s="39"/>
    </row>
    <row r="955" spans="1:26" ht="12.75" customHeight="1" x14ac:dyDescent="0.2">
      <c r="A955" s="39"/>
      <c r="B955" s="39"/>
      <c r="C955" s="39"/>
      <c r="D955" s="39"/>
      <c r="E955" s="39"/>
      <c r="F955" s="39"/>
      <c r="G955" s="39"/>
      <c r="H955" s="39"/>
      <c r="I955" s="39"/>
      <c r="K955" s="39"/>
      <c r="L955" s="39"/>
      <c r="M955" s="39"/>
      <c r="N955" s="39"/>
      <c r="O955" s="39"/>
      <c r="P955" s="39"/>
      <c r="Q955" s="39"/>
      <c r="R955" s="39"/>
      <c r="S955" s="39"/>
      <c r="T955" s="39"/>
      <c r="U955" s="39"/>
      <c r="V955" s="39"/>
      <c r="W955" s="39"/>
      <c r="X955" s="39"/>
      <c r="Y955" s="39"/>
      <c r="Z955" s="39"/>
    </row>
    <row r="956" spans="1:26" ht="12.75" customHeight="1" x14ac:dyDescent="0.2">
      <c r="A956" s="39"/>
      <c r="B956" s="39"/>
      <c r="C956" s="39"/>
      <c r="D956" s="39"/>
      <c r="E956" s="39"/>
      <c r="F956" s="39"/>
      <c r="G956" s="39"/>
      <c r="H956" s="39"/>
      <c r="I956" s="39"/>
      <c r="K956" s="39"/>
      <c r="L956" s="39"/>
      <c r="M956" s="39"/>
      <c r="N956" s="39"/>
      <c r="O956" s="39"/>
      <c r="P956" s="39"/>
      <c r="Q956" s="39"/>
      <c r="R956" s="39"/>
      <c r="S956" s="39"/>
      <c r="T956" s="39"/>
      <c r="U956" s="39"/>
      <c r="V956" s="39"/>
      <c r="W956" s="39"/>
      <c r="X956" s="39"/>
      <c r="Y956" s="39"/>
      <c r="Z956" s="39"/>
    </row>
    <row r="957" spans="1:26" ht="12.75" customHeight="1" x14ac:dyDescent="0.2">
      <c r="A957" s="39"/>
      <c r="B957" s="39"/>
      <c r="C957" s="39"/>
      <c r="D957" s="39"/>
      <c r="E957" s="39"/>
      <c r="F957" s="39"/>
      <c r="G957" s="39"/>
      <c r="H957" s="39"/>
      <c r="I957" s="39"/>
      <c r="K957" s="39"/>
      <c r="L957" s="39"/>
      <c r="M957" s="39"/>
      <c r="N957" s="39"/>
      <c r="O957" s="39"/>
      <c r="P957" s="39"/>
      <c r="Q957" s="39"/>
      <c r="R957" s="39"/>
      <c r="S957" s="39"/>
      <c r="T957" s="39"/>
      <c r="U957" s="39"/>
      <c r="V957" s="39"/>
      <c r="W957" s="39"/>
      <c r="X957" s="39"/>
      <c r="Y957" s="39"/>
      <c r="Z957" s="39"/>
    </row>
    <row r="958" spans="1:26" ht="12.75" customHeight="1" x14ac:dyDescent="0.2">
      <c r="A958" s="39"/>
      <c r="B958" s="39"/>
      <c r="C958" s="39"/>
      <c r="D958" s="39"/>
      <c r="E958" s="39"/>
      <c r="F958" s="39"/>
      <c r="G958" s="39"/>
      <c r="H958" s="39"/>
      <c r="I958" s="39"/>
      <c r="K958" s="39"/>
      <c r="L958" s="39"/>
      <c r="M958" s="39"/>
      <c r="N958" s="39"/>
      <c r="O958" s="39"/>
      <c r="P958" s="39"/>
      <c r="Q958" s="39"/>
      <c r="R958" s="39"/>
      <c r="S958" s="39"/>
      <c r="T958" s="39"/>
      <c r="U958" s="39"/>
      <c r="V958" s="39"/>
      <c r="W958" s="39"/>
      <c r="X958" s="39"/>
      <c r="Y958" s="39"/>
      <c r="Z958" s="39"/>
    </row>
    <row r="959" spans="1:26" ht="12.75" customHeight="1" x14ac:dyDescent="0.2">
      <c r="A959" s="39"/>
      <c r="B959" s="39"/>
      <c r="C959" s="39"/>
      <c r="D959" s="39"/>
      <c r="E959" s="39"/>
      <c r="F959" s="39"/>
      <c r="G959" s="39"/>
      <c r="H959" s="39"/>
      <c r="I959" s="39"/>
      <c r="K959" s="39"/>
      <c r="L959" s="39"/>
      <c r="M959" s="39"/>
      <c r="N959" s="39"/>
      <c r="O959" s="39"/>
      <c r="P959" s="39"/>
      <c r="Q959" s="39"/>
      <c r="R959" s="39"/>
      <c r="S959" s="39"/>
      <c r="T959" s="39"/>
      <c r="U959" s="39"/>
      <c r="V959" s="39"/>
      <c r="W959" s="39"/>
      <c r="X959" s="39"/>
      <c r="Y959" s="39"/>
      <c r="Z959" s="39"/>
    </row>
    <row r="960" spans="1:26" ht="12.75" customHeight="1" x14ac:dyDescent="0.2">
      <c r="A960" s="39"/>
      <c r="B960" s="39"/>
      <c r="C960" s="39"/>
      <c r="D960" s="39"/>
      <c r="E960" s="39"/>
      <c r="F960" s="39"/>
      <c r="G960" s="39"/>
      <c r="H960" s="39"/>
      <c r="I960" s="39"/>
      <c r="K960" s="39"/>
      <c r="L960" s="39"/>
      <c r="M960" s="39"/>
      <c r="N960" s="39"/>
      <c r="O960" s="39"/>
      <c r="P960" s="39"/>
      <c r="Q960" s="39"/>
      <c r="R960" s="39"/>
      <c r="S960" s="39"/>
      <c r="T960" s="39"/>
      <c r="U960" s="39"/>
      <c r="V960" s="39"/>
      <c r="W960" s="39"/>
      <c r="X960" s="39"/>
      <c r="Y960" s="39"/>
      <c r="Z960" s="39"/>
    </row>
    <row r="961" spans="1:26" ht="12.75" customHeight="1" x14ac:dyDescent="0.2">
      <c r="A961" s="39"/>
      <c r="B961" s="39"/>
      <c r="C961" s="39"/>
      <c r="D961" s="39"/>
      <c r="E961" s="39"/>
      <c r="F961" s="39"/>
      <c r="G961" s="39"/>
      <c r="H961" s="39"/>
      <c r="I961" s="39"/>
      <c r="K961" s="39"/>
      <c r="L961" s="39"/>
      <c r="M961" s="39"/>
      <c r="N961" s="39"/>
      <c r="O961" s="39"/>
      <c r="P961" s="39"/>
      <c r="Q961" s="39"/>
      <c r="R961" s="39"/>
      <c r="S961" s="39"/>
      <c r="T961" s="39"/>
      <c r="U961" s="39"/>
      <c r="V961" s="39"/>
      <c r="W961" s="39"/>
      <c r="X961" s="39"/>
      <c r="Y961" s="39"/>
      <c r="Z961" s="39"/>
    </row>
    <row r="962" spans="1:26" ht="12.75" customHeight="1" x14ac:dyDescent="0.2">
      <c r="A962" s="39"/>
      <c r="B962" s="39"/>
      <c r="C962" s="39"/>
      <c r="D962" s="39"/>
      <c r="E962" s="39"/>
      <c r="F962" s="39"/>
      <c r="G962" s="39"/>
      <c r="H962" s="39"/>
      <c r="I962" s="39"/>
      <c r="K962" s="39"/>
      <c r="L962" s="39"/>
      <c r="M962" s="39"/>
      <c r="N962" s="39"/>
      <c r="O962" s="39"/>
      <c r="P962" s="39"/>
      <c r="Q962" s="39"/>
      <c r="R962" s="39"/>
      <c r="S962" s="39"/>
      <c r="T962" s="39"/>
      <c r="U962" s="39"/>
      <c r="V962" s="39"/>
      <c r="W962" s="39"/>
      <c r="X962" s="39"/>
      <c r="Y962" s="39"/>
      <c r="Z962" s="39"/>
    </row>
    <row r="963" spans="1:26" ht="12.75" customHeight="1" x14ac:dyDescent="0.2">
      <c r="A963" s="39"/>
      <c r="B963" s="39"/>
      <c r="C963" s="39"/>
      <c r="D963" s="39"/>
      <c r="E963" s="39"/>
      <c r="F963" s="39"/>
      <c r="G963" s="39"/>
      <c r="H963" s="39"/>
      <c r="I963" s="39"/>
      <c r="K963" s="39"/>
      <c r="L963" s="39"/>
      <c r="M963" s="39"/>
      <c r="N963" s="39"/>
      <c r="O963" s="39"/>
      <c r="P963" s="39"/>
      <c r="Q963" s="39"/>
      <c r="R963" s="39"/>
      <c r="S963" s="39"/>
      <c r="T963" s="39"/>
      <c r="U963" s="39"/>
      <c r="V963" s="39"/>
      <c r="W963" s="39"/>
      <c r="X963" s="39"/>
      <c r="Y963" s="39"/>
      <c r="Z963" s="39"/>
    </row>
    <row r="964" spans="1:26" ht="12.75" customHeight="1" x14ac:dyDescent="0.2">
      <c r="A964" s="39"/>
      <c r="B964" s="39"/>
      <c r="C964" s="39"/>
      <c r="D964" s="39"/>
      <c r="E964" s="39"/>
      <c r="F964" s="39"/>
      <c r="G964" s="39"/>
      <c r="H964" s="39"/>
      <c r="I964" s="39"/>
      <c r="K964" s="39"/>
      <c r="L964" s="39"/>
      <c r="M964" s="39"/>
      <c r="N964" s="39"/>
      <c r="O964" s="39"/>
      <c r="P964" s="39"/>
      <c r="Q964" s="39"/>
      <c r="R964" s="39"/>
      <c r="S964" s="39"/>
      <c r="T964" s="39"/>
      <c r="U964" s="39"/>
      <c r="V964" s="39"/>
      <c r="W964" s="39"/>
      <c r="X964" s="39"/>
      <c r="Y964" s="39"/>
      <c r="Z964" s="39"/>
    </row>
    <row r="965" spans="1:26" ht="12.75" customHeight="1" x14ac:dyDescent="0.2">
      <c r="A965" s="39"/>
      <c r="B965" s="39"/>
      <c r="C965" s="39"/>
      <c r="D965" s="39"/>
      <c r="E965" s="39"/>
      <c r="F965" s="39"/>
      <c r="G965" s="39"/>
      <c r="H965" s="39"/>
      <c r="I965" s="39"/>
      <c r="K965" s="39"/>
      <c r="L965" s="39"/>
      <c r="M965" s="39"/>
      <c r="N965" s="39"/>
      <c r="O965" s="39"/>
      <c r="P965" s="39"/>
      <c r="Q965" s="39"/>
      <c r="R965" s="39"/>
      <c r="S965" s="39"/>
      <c r="T965" s="39"/>
      <c r="U965" s="39"/>
      <c r="V965" s="39"/>
      <c r="W965" s="39"/>
      <c r="X965" s="39"/>
      <c r="Y965" s="39"/>
      <c r="Z965" s="39"/>
    </row>
    <row r="966" spans="1:26" ht="12.75" customHeight="1" x14ac:dyDescent="0.2">
      <c r="A966" s="39"/>
      <c r="B966" s="39"/>
      <c r="C966" s="39"/>
      <c r="D966" s="39"/>
      <c r="E966" s="39"/>
      <c r="F966" s="39"/>
      <c r="G966" s="39"/>
      <c r="H966" s="39"/>
      <c r="I966" s="39"/>
      <c r="K966" s="39"/>
      <c r="L966" s="39"/>
      <c r="M966" s="39"/>
      <c r="N966" s="39"/>
      <c r="O966" s="39"/>
      <c r="P966" s="39"/>
      <c r="Q966" s="39"/>
      <c r="R966" s="39"/>
      <c r="S966" s="39"/>
      <c r="T966" s="39"/>
      <c r="U966" s="39"/>
      <c r="V966" s="39"/>
      <c r="W966" s="39"/>
      <c r="X966" s="39"/>
      <c r="Y966" s="39"/>
      <c r="Z966" s="39"/>
    </row>
    <row r="967" spans="1:26" ht="12.75" customHeight="1" x14ac:dyDescent="0.2">
      <c r="A967" s="39"/>
      <c r="B967" s="39"/>
      <c r="C967" s="39"/>
      <c r="D967" s="39"/>
      <c r="E967" s="39"/>
      <c r="F967" s="39"/>
      <c r="G967" s="39"/>
      <c r="H967" s="39"/>
      <c r="I967" s="39"/>
      <c r="K967" s="39"/>
      <c r="L967" s="39"/>
      <c r="M967" s="39"/>
      <c r="N967" s="39"/>
      <c r="O967" s="39"/>
      <c r="P967" s="39"/>
      <c r="Q967" s="39"/>
      <c r="R967" s="39"/>
      <c r="S967" s="39"/>
      <c r="T967" s="39"/>
      <c r="U967" s="39"/>
      <c r="V967" s="39"/>
      <c r="W967" s="39"/>
      <c r="X967" s="39"/>
      <c r="Y967" s="39"/>
      <c r="Z967" s="39"/>
    </row>
    <row r="968" spans="1:26" ht="12.75" customHeight="1" x14ac:dyDescent="0.2">
      <c r="A968" s="39"/>
      <c r="B968" s="39"/>
      <c r="C968" s="39"/>
      <c r="D968" s="39"/>
      <c r="E968" s="39"/>
      <c r="F968" s="39"/>
      <c r="G968" s="39"/>
      <c r="H968" s="39"/>
      <c r="I968" s="39"/>
      <c r="K968" s="39"/>
      <c r="L968" s="39"/>
      <c r="M968" s="39"/>
      <c r="N968" s="39"/>
      <c r="O968" s="39"/>
      <c r="P968" s="39"/>
      <c r="Q968" s="39"/>
      <c r="R968" s="39"/>
      <c r="S968" s="39"/>
      <c r="T968" s="39"/>
      <c r="U968" s="39"/>
      <c r="V968" s="39"/>
      <c r="W968" s="39"/>
      <c r="X968" s="39"/>
      <c r="Y968" s="39"/>
      <c r="Z968" s="39"/>
    </row>
    <row r="969" spans="1:26" ht="12.75" customHeight="1" x14ac:dyDescent="0.2">
      <c r="A969" s="39"/>
      <c r="B969" s="39"/>
      <c r="C969" s="39"/>
      <c r="D969" s="39"/>
      <c r="E969" s="39"/>
      <c r="F969" s="39"/>
      <c r="G969" s="39"/>
      <c r="H969" s="39"/>
      <c r="I969" s="39"/>
      <c r="K969" s="39"/>
      <c r="L969" s="39"/>
      <c r="M969" s="39"/>
      <c r="N969" s="39"/>
      <c r="O969" s="39"/>
      <c r="P969" s="39"/>
      <c r="Q969" s="39"/>
      <c r="R969" s="39"/>
      <c r="S969" s="39"/>
      <c r="T969" s="39"/>
      <c r="U969" s="39"/>
      <c r="V969" s="39"/>
      <c r="W969" s="39"/>
      <c r="X969" s="39"/>
      <c r="Y969" s="39"/>
      <c r="Z969" s="39"/>
    </row>
    <row r="970" spans="1:26" ht="12.75" customHeight="1" x14ac:dyDescent="0.2">
      <c r="A970" s="39"/>
      <c r="B970" s="39"/>
      <c r="C970" s="39"/>
      <c r="D970" s="39"/>
      <c r="E970" s="39"/>
      <c r="F970" s="39"/>
      <c r="G970" s="39"/>
      <c r="H970" s="39"/>
      <c r="I970" s="39"/>
      <c r="K970" s="39"/>
      <c r="L970" s="39"/>
      <c r="M970" s="39"/>
      <c r="N970" s="39"/>
      <c r="O970" s="39"/>
      <c r="P970" s="39"/>
      <c r="Q970" s="39"/>
      <c r="R970" s="39"/>
      <c r="S970" s="39"/>
      <c r="T970" s="39"/>
      <c r="U970" s="39"/>
      <c r="V970" s="39"/>
      <c r="W970" s="39"/>
      <c r="X970" s="39"/>
      <c r="Y970" s="39"/>
      <c r="Z970" s="39"/>
    </row>
    <row r="971" spans="1:26" ht="12.75" customHeight="1" x14ac:dyDescent="0.2">
      <c r="A971" s="39"/>
      <c r="B971" s="39"/>
      <c r="C971" s="39"/>
      <c r="D971" s="39"/>
      <c r="E971" s="39"/>
      <c r="F971" s="39"/>
      <c r="G971" s="39"/>
      <c r="H971" s="39"/>
      <c r="I971" s="39"/>
      <c r="K971" s="39"/>
      <c r="L971" s="39"/>
      <c r="M971" s="39"/>
      <c r="N971" s="39"/>
      <c r="O971" s="39"/>
      <c r="P971" s="39"/>
      <c r="Q971" s="39"/>
      <c r="R971" s="39"/>
      <c r="S971" s="39"/>
      <c r="T971" s="39"/>
      <c r="U971" s="39"/>
      <c r="V971" s="39"/>
      <c r="W971" s="39"/>
      <c r="X971" s="39"/>
      <c r="Y971" s="39"/>
      <c r="Z971" s="39"/>
    </row>
    <row r="972" spans="1:26" ht="12.75" customHeight="1" x14ac:dyDescent="0.2">
      <c r="A972" s="39"/>
      <c r="B972" s="39"/>
      <c r="C972" s="39"/>
      <c r="D972" s="39"/>
      <c r="E972" s="39"/>
      <c r="F972" s="39"/>
      <c r="G972" s="39"/>
      <c r="H972" s="39"/>
      <c r="I972" s="39"/>
      <c r="K972" s="39"/>
      <c r="L972" s="39"/>
      <c r="M972" s="39"/>
      <c r="N972" s="39"/>
      <c r="O972" s="39"/>
      <c r="P972" s="39"/>
      <c r="Q972" s="39"/>
      <c r="R972" s="39"/>
      <c r="S972" s="39"/>
      <c r="T972" s="39"/>
      <c r="U972" s="39"/>
      <c r="V972" s="39"/>
      <c r="W972" s="39"/>
      <c r="X972" s="39"/>
      <c r="Y972" s="39"/>
      <c r="Z972" s="39"/>
    </row>
    <row r="973" spans="1:26" ht="12.75" customHeight="1" x14ac:dyDescent="0.2">
      <c r="A973" s="39"/>
      <c r="B973" s="39"/>
      <c r="C973" s="39"/>
      <c r="D973" s="39"/>
      <c r="E973" s="39"/>
      <c r="F973" s="39"/>
      <c r="G973" s="39"/>
      <c r="H973" s="39"/>
      <c r="I973" s="39"/>
      <c r="K973" s="39"/>
      <c r="L973" s="39"/>
      <c r="M973" s="39"/>
      <c r="N973" s="39"/>
      <c r="O973" s="39"/>
      <c r="P973" s="39"/>
      <c r="Q973" s="39"/>
      <c r="R973" s="39"/>
      <c r="S973" s="39"/>
      <c r="T973" s="39"/>
      <c r="U973" s="39"/>
      <c r="V973" s="39"/>
      <c r="W973" s="39"/>
      <c r="X973" s="39"/>
      <c r="Y973" s="39"/>
      <c r="Z973" s="39"/>
    </row>
    <row r="974" spans="1:26" ht="12.75" customHeight="1" x14ac:dyDescent="0.2">
      <c r="A974" s="39"/>
      <c r="B974" s="39"/>
      <c r="C974" s="39"/>
      <c r="D974" s="39"/>
      <c r="E974" s="39"/>
      <c r="F974" s="39"/>
      <c r="G974" s="39"/>
      <c r="H974" s="39"/>
      <c r="I974" s="39"/>
      <c r="K974" s="39"/>
      <c r="L974" s="39"/>
      <c r="M974" s="39"/>
      <c r="N974" s="39"/>
      <c r="O974" s="39"/>
      <c r="P974" s="39"/>
      <c r="Q974" s="39"/>
      <c r="R974" s="39"/>
      <c r="S974" s="39"/>
      <c r="T974" s="39"/>
      <c r="U974" s="39"/>
      <c r="V974" s="39"/>
      <c r="W974" s="39"/>
      <c r="X974" s="39"/>
      <c r="Y974" s="39"/>
      <c r="Z974" s="39"/>
    </row>
    <row r="975" spans="1:26" ht="12.75" customHeight="1" x14ac:dyDescent="0.2">
      <c r="A975" s="39"/>
      <c r="B975" s="39"/>
      <c r="C975" s="39"/>
      <c r="D975" s="39"/>
      <c r="E975" s="39"/>
      <c r="F975" s="39"/>
      <c r="G975" s="39"/>
      <c r="H975" s="39"/>
      <c r="I975" s="39"/>
      <c r="K975" s="39"/>
      <c r="L975" s="39"/>
      <c r="M975" s="39"/>
      <c r="N975" s="39"/>
      <c r="O975" s="39"/>
      <c r="P975" s="39"/>
      <c r="Q975" s="39"/>
      <c r="R975" s="39"/>
      <c r="S975" s="39"/>
      <c r="T975" s="39"/>
      <c r="U975" s="39"/>
      <c r="V975" s="39"/>
      <c r="W975" s="39"/>
      <c r="X975" s="39"/>
      <c r="Y975" s="39"/>
      <c r="Z975" s="39"/>
    </row>
    <row r="976" spans="1:26" ht="12.75" customHeight="1" x14ac:dyDescent="0.2">
      <c r="A976" s="39"/>
      <c r="B976" s="39"/>
      <c r="C976" s="39"/>
      <c r="D976" s="39"/>
      <c r="E976" s="39"/>
      <c r="F976" s="39"/>
      <c r="G976" s="39"/>
      <c r="H976" s="39"/>
      <c r="I976" s="39"/>
      <c r="K976" s="39"/>
      <c r="L976" s="39"/>
      <c r="M976" s="39"/>
      <c r="N976" s="39"/>
      <c r="O976" s="39"/>
      <c r="P976" s="39"/>
      <c r="Q976" s="39"/>
      <c r="R976" s="39"/>
      <c r="S976" s="39"/>
      <c r="T976" s="39"/>
      <c r="U976" s="39"/>
      <c r="V976" s="39"/>
      <c r="W976" s="39"/>
      <c r="X976" s="39"/>
      <c r="Y976" s="39"/>
      <c r="Z976" s="39"/>
    </row>
    <row r="977" spans="1:26" ht="12.75" customHeight="1" x14ac:dyDescent="0.2">
      <c r="A977" s="39"/>
      <c r="B977" s="39"/>
      <c r="C977" s="39"/>
      <c r="D977" s="39"/>
      <c r="E977" s="39"/>
      <c r="F977" s="39"/>
      <c r="G977" s="39"/>
      <c r="H977" s="39"/>
      <c r="I977" s="39"/>
      <c r="K977" s="39"/>
      <c r="L977" s="39"/>
      <c r="M977" s="39"/>
      <c r="N977" s="39"/>
      <c r="O977" s="39"/>
      <c r="P977" s="39"/>
      <c r="Q977" s="39"/>
      <c r="R977" s="39"/>
      <c r="S977" s="39"/>
      <c r="T977" s="39"/>
      <c r="U977" s="39"/>
      <c r="V977" s="39"/>
      <c r="W977" s="39"/>
      <c r="X977" s="39"/>
      <c r="Y977" s="39"/>
      <c r="Z977" s="39"/>
    </row>
    <row r="978" spans="1:26" ht="12.75" customHeight="1" x14ac:dyDescent="0.2">
      <c r="A978" s="39"/>
      <c r="B978" s="39"/>
      <c r="C978" s="39"/>
      <c r="D978" s="39"/>
      <c r="E978" s="39"/>
      <c r="F978" s="39"/>
      <c r="G978" s="39"/>
      <c r="H978" s="39"/>
      <c r="I978" s="39"/>
      <c r="K978" s="39"/>
      <c r="L978" s="39"/>
      <c r="M978" s="39"/>
      <c r="N978" s="39"/>
      <c r="O978" s="39"/>
      <c r="P978" s="39"/>
      <c r="Q978" s="39"/>
      <c r="R978" s="39"/>
      <c r="S978" s="39"/>
      <c r="T978" s="39"/>
      <c r="U978" s="39"/>
      <c r="V978" s="39"/>
      <c r="W978" s="39"/>
      <c r="X978" s="39"/>
      <c r="Y978" s="39"/>
      <c r="Z978" s="39"/>
    </row>
    <row r="979" spans="1:26" ht="12.75" customHeight="1" x14ac:dyDescent="0.2">
      <c r="A979" s="39"/>
      <c r="B979" s="39"/>
      <c r="C979" s="39"/>
      <c r="D979" s="39"/>
      <c r="E979" s="39"/>
      <c r="F979" s="39"/>
      <c r="G979" s="39"/>
      <c r="H979" s="39"/>
      <c r="I979" s="39"/>
      <c r="K979" s="39"/>
      <c r="L979" s="39"/>
      <c r="M979" s="39"/>
      <c r="N979" s="39"/>
      <c r="O979" s="39"/>
      <c r="P979" s="39"/>
      <c r="Q979" s="39"/>
      <c r="R979" s="39"/>
      <c r="S979" s="39"/>
      <c r="T979" s="39"/>
      <c r="U979" s="39"/>
      <c r="V979" s="39"/>
      <c r="W979" s="39"/>
      <c r="X979" s="39"/>
      <c r="Y979" s="39"/>
      <c r="Z979" s="39"/>
    </row>
    <row r="980" spans="1:26" ht="12.75" customHeight="1" x14ac:dyDescent="0.2">
      <c r="A980" s="39"/>
      <c r="B980" s="39"/>
      <c r="C980" s="39"/>
      <c r="D980" s="39"/>
      <c r="E980" s="39"/>
      <c r="F980" s="39"/>
      <c r="G980" s="39"/>
      <c r="H980" s="39"/>
      <c r="I980" s="39"/>
      <c r="K980" s="39"/>
      <c r="L980" s="39"/>
      <c r="M980" s="39"/>
      <c r="N980" s="39"/>
      <c r="O980" s="39"/>
      <c r="P980" s="39"/>
      <c r="Q980" s="39"/>
      <c r="R980" s="39"/>
      <c r="S980" s="39"/>
      <c r="T980" s="39"/>
      <c r="U980" s="39"/>
      <c r="V980" s="39"/>
      <c r="W980" s="39"/>
      <c r="X980" s="39"/>
      <c r="Y980" s="39"/>
      <c r="Z980" s="39"/>
    </row>
    <row r="981" spans="1:26" ht="12.75" customHeight="1" x14ac:dyDescent="0.2">
      <c r="A981" s="39"/>
      <c r="B981" s="39"/>
      <c r="C981" s="39"/>
      <c r="D981" s="39"/>
      <c r="E981" s="39"/>
      <c r="F981" s="39"/>
      <c r="G981" s="39"/>
      <c r="H981" s="39"/>
      <c r="I981" s="39"/>
      <c r="K981" s="39"/>
      <c r="L981" s="39"/>
      <c r="M981" s="39"/>
      <c r="N981" s="39"/>
      <c r="O981" s="39"/>
      <c r="P981" s="39"/>
      <c r="Q981" s="39"/>
      <c r="R981" s="39"/>
      <c r="S981" s="39"/>
      <c r="T981" s="39"/>
      <c r="U981" s="39"/>
      <c r="V981" s="39"/>
      <c r="W981" s="39"/>
      <c r="X981" s="39"/>
      <c r="Y981" s="39"/>
      <c r="Z981" s="39"/>
    </row>
    <row r="982" spans="1:26" ht="12.75" customHeight="1" x14ac:dyDescent="0.2">
      <c r="A982" s="39"/>
      <c r="B982" s="39"/>
      <c r="C982" s="39"/>
      <c r="D982" s="39"/>
      <c r="E982" s="39"/>
      <c r="F982" s="39"/>
      <c r="G982" s="39"/>
      <c r="H982" s="39"/>
      <c r="I982" s="39"/>
      <c r="K982" s="39"/>
      <c r="L982" s="39"/>
      <c r="M982" s="39"/>
      <c r="N982" s="39"/>
      <c r="O982" s="39"/>
      <c r="P982" s="39"/>
      <c r="Q982" s="39"/>
      <c r="R982" s="39"/>
      <c r="S982" s="39"/>
      <c r="T982" s="39"/>
      <c r="U982" s="39"/>
      <c r="V982" s="39"/>
      <c r="W982" s="39"/>
      <c r="X982" s="39"/>
      <c r="Y982" s="39"/>
      <c r="Z982" s="39"/>
    </row>
    <row r="983" spans="1:26" ht="12.75" customHeight="1" x14ac:dyDescent="0.2">
      <c r="A983" s="39"/>
      <c r="B983" s="39"/>
      <c r="C983" s="39"/>
      <c r="D983" s="39"/>
      <c r="E983" s="39"/>
      <c r="F983" s="39"/>
      <c r="G983" s="39"/>
      <c r="H983" s="39"/>
      <c r="I983" s="39"/>
      <c r="K983" s="39"/>
      <c r="L983" s="39"/>
      <c r="M983" s="39"/>
      <c r="N983" s="39"/>
      <c r="O983" s="39"/>
      <c r="P983" s="39"/>
      <c r="Q983" s="39"/>
      <c r="R983" s="39"/>
      <c r="S983" s="39"/>
      <c r="T983" s="39"/>
      <c r="U983" s="39"/>
      <c r="V983" s="39"/>
      <c r="W983" s="39"/>
      <c r="X983" s="39"/>
      <c r="Y983" s="39"/>
      <c r="Z983" s="39"/>
    </row>
    <row r="984" spans="1:26" ht="12.75" customHeight="1" x14ac:dyDescent="0.2">
      <c r="A984" s="39"/>
      <c r="B984" s="39"/>
      <c r="C984" s="39"/>
      <c r="D984" s="39"/>
      <c r="E984" s="39"/>
      <c r="F984" s="39"/>
      <c r="G984" s="39"/>
      <c r="H984" s="39"/>
      <c r="I984" s="39"/>
      <c r="K984" s="39"/>
      <c r="L984" s="39"/>
      <c r="M984" s="39"/>
      <c r="N984" s="39"/>
      <c r="O984" s="39"/>
      <c r="P984" s="39"/>
      <c r="Q984" s="39"/>
      <c r="R984" s="39"/>
      <c r="S984" s="39"/>
      <c r="T984" s="39"/>
      <c r="U984" s="39"/>
      <c r="V984" s="39"/>
      <c r="W984" s="39"/>
      <c r="X984" s="39"/>
      <c r="Y984" s="39"/>
      <c r="Z984" s="39"/>
    </row>
    <row r="985" spans="1:26" ht="12.75" customHeight="1" x14ac:dyDescent="0.2">
      <c r="A985" s="39"/>
      <c r="B985" s="39"/>
      <c r="C985" s="39"/>
      <c r="D985" s="39"/>
      <c r="E985" s="39"/>
      <c r="F985" s="39"/>
      <c r="G985" s="39"/>
      <c r="H985" s="39"/>
      <c r="I985" s="39"/>
      <c r="K985" s="39"/>
      <c r="L985" s="39"/>
      <c r="M985" s="39"/>
      <c r="N985" s="39"/>
      <c r="O985" s="39"/>
      <c r="P985" s="39"/>
      <c r="Q985" s="39"/>
      <c r="R985" s="39"/>
      <c r="S985" s="39"/>
      <c r="T985" s="39"/>
      <c r="U985" s="39"/>
      <c r="V985" s="39"/>
      <c r="W985" s="39"/>
      <c r="X985" s="39"/>
      <c r="Y985" s="39"/>
      <c r="Z985" s="39"/>
    </row>
    <row r="986" spans="1:26" ht="12.75" customHeight="1" x14ac:dyDescent="0.2">
      <c r="A986" s="39"/>
      <c r="B986" s="39"/>
      <c r="C986" s="39"/>
      <c r="D986" s="39"/>
      <c r="E986" s="39"/>
      <c r="F986" s="39"/>
      <c r="G986" s="39"/>
      <c r="H986" s="39"/>
      <c r="I986" s="39"/>
      <c r="K986" s="39"/>
      <c r="L986" s="39"/>
      <c r="M986" s="39"/>
      <c r="N986" s="39"/>
      <c r="O986" s="39"/>
      <c r="P986" s="39"/>
      <c r="Q986" s="39"/>
      <c r="R986" s="39"/>
      <c r="S986" s="39"/>
      <c r="T986" s="39"/>
      <c r="U986" s="39"/>
      <c r="V986" s="39"/>
      <c r="W986" s="39"/>
      <c r="X986" s="39"/>
      <c r="Y986" s="39"/>
      <c r="Z986" s="39"/>
    </row>
    <row r="987" spans="1:26" ht="12.75" customHeight="1" x14ac:dyDescent="0.2">
      <c r="A987" s="39"/>
      <c r="B987" s="39"/>
      <c r="C987" s="39"/>
      <c r="D987" s="39"/>
      <c r="E987" s="39"/>
      <c r="F987" s="39"/>
      <c r="G987" s="39"/>
      <c r="H987" s="39"/>
      <c r="I987" s="39"/>
      <c r="K987" s="39"/>
      <c r="L987" s="39"/>
      <c r="M987" s="39"/>
      <c r="N987" s="39"/>
      <c r="O987" s="39"/>
      <c r="P987" s="39"/>
      <c r="Q987" s="39"/>
      <c r="R987" s="39"/>
      <c r="S987" s="39"/>
      <c r="T987" s="39"/>
      <c r="U987" s="39"/>
      <c r="V987" s="39"/>
      <c r="W987" s="39"/>
      <c r="X987" s="39"/>
      <c r="Y987" s="39"/>
      <c r="Z987" s="39"/>
    </row>
    <row r="988" spans="1:26" ht="12.75" customHeight="1" x14ac:dyDescent="0.2">
      <c r="A988" s="39"/>
      <c r="B988" s="39"/>
      <c r="C988" s="39"/>
      <c r="D988" s="39"/>
      <c r="E988" s="39"/>
      <c r="F988" s="39"/>
      <c r="G988" s="39"/>
      <c r="H988" s="39"/>
      <c r="I988" s="39"/>
      <c r="K988" s="39"/>
      <c r="L988" s="39"/>
      <c r="M988" s="39"/>
      <c r="N988" s="39"/>
      <c r="O988" s="39"/>
      <c r="P988" s="39"/>
      <c r="Q988" s="39"/>
      <c r="R988" s="39"/>
      <c r="S988" s="39"/>
      <c r="T988" s="39"/>
      <c r="U988" s="39"/>
      <c r="V988" s="39"/>
      <c r="W988" s="39"/>
      <c r="X988" s="39"/>
      <c r="Y988" s="39"/>
      <c r="Z988" s="39"/>
    </row>
    <row r="989" spans="1:26" ht="12.75" customHeight="1" x14ac:dyDescent="0.2">
      <c r="A989" s="39"/>
      <c r="B989" s="39"/>
      <c r="C989" s="39"/>
      <c r="D989" s="39"/>
      <c r="E989" s="39"/>
      <c r="F989" s="39"/>
      <c r="G989" s="39"/>
      <c r="H989" s="39"/>
      <c r="I989" s="39"/>
      <c r="K989" s="39"/>
      <c r="L989" s="39"/>
      <c r="M989" s="39"/>
      <c r="N989" s="39"/>
      <c r="O989" s="39"/>
      <c r="P989" s="39"/>
      <c r="Q989" s="39"/>
      <c r="R989" s="39"/>
      <c r="S989" s="39"/>
      <c r="T989" s="39"/>
      <c r="U989" s="39"/>
      <c r="V989" s="39"/>
      <c r="W989" s="39"/>
      <c r="X989" s="39"/>
      <c r="Y989" s="39"/>
      <c r="Z989" s="39"/>
    </row>
    <row r="990" spans="1:26" ht="12.75" customHeight="1" x14ac:dyDescent="0.2">
      <c r="A990" s="39"/>
      <c r="B990" s="39"/>
      <c r="C990" s="39"/>
      <c r="D990" s="39"/>
      <c r="E990" s="39"/>
      <c r="F990" s="39"/>
      <c r="G990" s="39"/>
      <c r="H990" s="39"/>
      <c r="I990" s="39"/>
      <c r="K990" s="39"/>
      <c r="L990" s="39"/>
      <c r="M990" s="39"/>
      <c r="N990" s="39"/>
      <c r="O990" s="39"/>
      <c r="P990" s="39"/>
      <c r="Q990" s="39"/>
      <c r="R990" s="39"/>
      <c r="S990" s="39"/>
      <c r="T990" s="39"/>
      <c r="U990" s="39"/>
      <c r="V990" s="39"/>
      <c r="W990" s="39"/>
      <c r="X990" s="39"/>
      <c r="Y990" s="39"/>
      <c r="Z990" s="39"/>
    </row>
    <row r="991" spans="1:26" ht="12.75" customHeight="1" x14ac:dyDescent="0.2">
      <c r="A991" s="39"/>
      <c r="B991" s="39"/>
      <c r="C991" s="39"/>
      <c r="D991" s="39"/>
      <c r="E991" s="39"/>
      <c r="F991" s="39"/>
      <c r="G991" s="39"/>
      <c r="H991" s="39"/>
      <c r="I991" s="39"/>
      <c r="K991" s="39"/>
      <c r="L991" s="39"/>
      <c r="M991" s="39"/>
      <c r="N991" s="39"/>
      <c r="O991" s="39"/>
      <c r="P991" s="39"/>
      <c r="Q991" s="39"/>
      <c r="R991" s="39"/>
      <c r="S991" s="39"/>
      <c r="T991" s="39"/>
      <c r="U991" s="39"/>
      <c r="V991" s="39"/>
      <c r="W991" s="39"/>
      <c r="X991" s="39"/>
      <c r="Y991" s="39"/>
      <c r="Z991" s="39"/>
    </row>
    <row r="992" spans="1:26" ht="12.75" customHeight="1" x14ac:dyDescent="0.2">
      <c r="A992" s="39"/>
      <c r="B992" s="39"/>
      <c r="C992" s="39"/>
      <c r="D992" s="39"/>
      <c r="E992" s="39"/>
      <c r="F992" s="39"/>
      <c r="G992" s="39"/>
      <c r="H992" s="39"/>
      <c r="I992" s="39"/>
      <c r="K992" s="39"/>
      <c r="L992" s="39"/>
      <c r="M992" s="39"/>
      <c r="N992" s="39"/>
      <c r="O992" s="39"/>
      <c r="P992" s="39"/>
      <c r="Q992" s="39"/>
      <c r="R992" s="39"/>
      <c r="S992" s="39"/>
      <c r="T992" s="39"/>
      <c r="U992" s="39"/>
      <c r="V992" s="39"/>
      <c r="W992" s="39"/>
      <c r="X992" s="39"/>
      <c r="Y992" s="39"/>
      <c r="Z992" s="39"/>
    </row>
    <row r="993" spans="1:26" ht="12.75" customHeight="1" x14ac:dyDescent="0.2">
      <c r="A993" s="39"/>
      <c r="B993" s="39"/>
      <c r="C993" s="39"/>
      <c r="D993" s="39"/>
      <c r="E993" s="39"/>
      <c r="F993" s="39"/>
      <c r="G993" s="39"/>
      <c r="H993" s="39"/>
      <c r="I993" s="39"/>
      <c r="K993" s="39"/>
      <c r="L993" s="39"/>
      <c r="M993" s="39"/>
      <c r="N993" s="39"/>
      <c r="O993" s="39"/>
      <c r="P993" s="39"/>
      <c r="Q993" s="39"/>
      <c r="R993" s="39"/>
      <c r="S993" s="39"/>
      <c r="T993" s="39"/>
      <c r="U993" s="39"/>
      <c r="V993" s="39"/>
      <c r="W993" s="39"/>
      <c r="X993" s="39"/>
      <c r="Y993" s="39"/>
      <c r="Z993" s="39"/>
    </row>
    <row r="994" spans="1:26" ht="12.75" customHeight="1" x14ac:dyDescent="0.2">
      <c r="A994" s="39"/>
      <c r="B994" s="39"/>
      <c r="C994" s="39"/>
      <c r="D994" s="39"/>
      <c r="E994" s="39"/>
      <c r="F994" s="39"/>
      <c r="G994" s="39"/>
      <c r="H994" s="39"/>
      <c r="I994" s="39"/>
      <c r="K994" s="39"/>
      <c r="L994" s="39"/>
      <c r="M994" s="39"/>
      <c r="N994" s="39"/>
      <c r="O994" s="39"/>
      <c r="P994" s="39"/>
      <c r="Q994" s="39"/>
      <c r="R994" s="39"/>
      <c r="S994" s="39"/>
      <c r="T994" s="39"/>
      <c r="U994" s="39"/>
      <c r="V994" s="39"/>
      <c r="W994" s="39"/>
      <c r="X994" s="39"/>
      <c r="Y994" s="39"/>
      <c r="Z994" s="39"/>
    </row>
    <row r="995" spans="1:26" ht="12.75" customHeight="1" x14ac:dyDescent="0.2">
      <c r="A995" s="39"/>
      <c r="B995" s="39"/>
      <c r="C995" s="39"/>
      <c r="D995" s="39"/>
      <c r="E995" s="39"/>
      <c r="F995" s="39"/>
      <c r="G995" s="39"/>
      <c r="H995" s="39"/>
      <c r="I995" s="39"/>
      <c r="K995" s="39"/>
      <c r="L995" s="39"/>
      <c r="M995" s="39"/>
      <c r="N995" s="39"/>
      <c r="O995" s="39"/>
      <c r="P995" s="39"/>
      <c r="Q995" s="39"/>
      <c r="R995" s="39"/>
      <c r="S995" s="39"/>
      <c r="T995" s="39"/>
      <c r="U995" s="39"/>
      <c r="V995" s="39"/>
      <c r="W995" s="39"/>
      <c r="X995" s="39"/>
      <c r="Y995" s="39"/>
      <c r="Z995" s="39"/>
    </row>
    <row r="996" spans="1:26" ht="12.75" customHeight="1" x14ac:dyDescent="0.2">
      <c r="A996" s="39"/>
      <c r="B996" s="39"/>
      <c r="C996" s="39"/>
      <c r="D996" s="39"/>
      <c r="E996" s="39"/>
      <c r="F996" s="39"/>
      <c r="G996" s="39"/>
      <c r="H996" s="39"/>
      <c r="I996" s="39"/>
      <c r="K996" s="39"/>
      <c r="L996" s="39"/>
      <c r="M996" s="39"/>
      <c r="N996" s="39"/>
      <c r="O996" s="39"/>
      <c r="P996" s="39"/>
      <c r="Q996" s="39"/>
      <c r="R996" s="39"/>
      <c r="S996" s="39"/>
      <c r="T996" s="39"/>
      <c r="U996" s="39"/>
      <c r="V996" s="39"/>
      <c r="W996" s="39"/>
      <c r="X996" s="39"/>
      <c r="Y996" s="39"/>
      <c r="Z996" s="39"/>
    </row>
    <row r="997" spans="1:26" ht="12.75" customHeight="1" x14ac:dyDescent="0.2">
      <c r="A997" s="39"/>
      <c r="B997" s="39"/>
      <c r="C997" s="39"/>
      <c r="D997" s="39"/>
      <c r="E997" s="39"/>
      <c r="F997" s="39"/>
      <c r="G997" s="39"/>
      <c r="H997" s="39"/>
      <c r="I997" s="39"/>
      <c r="K997" s="39"/>
      <c r="L997" s="39"/>
      <c r="M997" s="39"/>
      <c r="N997" s="39"/>
      <c r="O997" s="39"/>
      <c r="P997" s="39"/>
      <c r="Q997" s="39"/>
      <c r="R997" s="39"/>
      <c r="S997" s="39"/>
      <c r="T997" s="39"/>
      <c r="U997" s="39"/>
      <c r="V997" s="39"/>
      <c r="W997" s="39"/>
      <c r="X997" s="39"/>
      <c r="Y997" s="39"/>
      <c r="Z997" s="39"/>
    </row>
    <row r="998" spans="1:26" ht="12.75" customHeight="1" x14ac:dyDescent="0.2">
      <c r="A998" s="39"/>
      <c r="B998" s="39"/>
      <c r="C998" s="39"/>
      <c r="D998" s="39"/>
      <c r="E998" s="39"/>
      <c r="F998" s="39"/>
      <c r="G998" s="39"/>
      <c r="H998" s="39"/>
      <c r="I998" s="39"/>
      <c r="K998" s="39"/>
      <c r="L998" s="39"/>
      <c r="M998" s="39"/>
      <c r="N998" s="39"/>
      <c r="O998" s="39"/>
      <c r="P998" s="39"/>
      <c r="Q998" s="39"/>
      <c r="R998" s="39"/>
      <c r="S998" s="39"/>
      <c r="T998" s="39"/>
      <c r="U998" s="39"/>
      <c r="V998" s="39"/>
      <c r="W998" s="39"/>
      <c r="X998" s="39"/>
      <c r="Y998" s="39"/>
      <c r="Z998" s="39"/>
    </row>
    <row r="999" spans="1:26" ht="12.75" customHeight="1" x14ac:dyDescent="0.2">
      <c r="A999" s="39"/>
      <c r="B999" s="39"/>
      <c r="C999" s="39"/>
      <c r="D999" s="39"/>
      <c r="E999" s="39"/>
      <c r="F999" s="39"/>
      <c r="G999" s="39"/>
      <c r="H999" s="39"/>
      <c r="I999" s="39"/>
      <c r="K999" s="39"/>
      <c r="L999" s="39"/>
      <c r="M999" s="39"/>
      <c r="N999" s="39"/>
      <c r="O999" s="39"/>
      <c r="P999" s="39"/>
      <c r="Q999" s="39"/>
      <c r="R999" s="39"/>
      <c r="S999" s="39"/>
      <c r="T999" s="39"/>
      <c r="U999" s="39"/>
      <c r="V999" s="39"/>
      <c r="W999" s="39"/>
      <c r="X999" s="39"/>
      <c r="Y999" s="39"/>
      <c r="Z999" s="39"/>
    </row>
    <row r="1000" spans="1:26" ht="12.75" customHeight="1" x14ac:dyDescent="0.2">
      <c r="A1000" s="39"/>
      <c r="B1000" s="39"/>
      <c r="C1000" s="39"/>
      <c r="D1000" s="39"/>
      <c r="E1000" s="39"/>
      <c r="F1000" s="39"/>
      <c r="G1000" s="39"/>
      <c r="H1000" s="39"/>
      <c r="I1000" s="39"/>
      <c r="K1000" s="39"/>
      <c r="L1000" s="39"/>
      <c r="M1000" s="39"/>
      <c r="N1000" s="39"/>
      <c r="O1000" s="39"/>
      <c r="P1000" s="39"/>
      <c r="Q1000" s="39"/>
      <c r="R1000" s="39"/>
      <c r="S1000" s="39"/>
      <c r="T1000" s="39"/>
      <c r="U1000" s="39"/>
      <c r="V1000" s="39"/>
      <c r="W1000" s="39"/>
      <c r="X1000" s="39"/>
      <c r="Y1000" s="39"/>
      <c r="Z1000" s="39"/>
    </row>
  </sheetData>
  <conditionalFormatting sqref="D3">
    <cfRule type="notContainsBlanks" dxfId="28" priority="1">
      <formula>LEN(TRIM(D3))&gt;0</formula>
    </cfRule>
  </conditionalFormatting>
  <dataValidations count="3">
    <dataValidation type="list" allowBlank="1" showErrorMessage="1" sqref="E9:E37" xr:uid="{00000000-0002-0000-0500-000000000000}">
      <formula1>"_,Leeg,Restafval,E-Waste,Metaal,Restafval + Metaal,Restafval + E-Waste,E-Waste + Metaal,Restafval + E-Waste + Metaal"</formula1>
    </dataValidation>
    <dataValidation type="list" allowBlank="1" showErrorMessage="1" sqref="D8:D37" xr:uid="{00000000-0002-0000-0500-000001000000}">
      <formula1>$B$83:$B$98</formula1>
    </dataValidation>
    <dataValidation type="list" allowBlank="1" showErrorMessage="1" sqref="G9:G38" xr:uid="{00000000-0002-0000-0500-000002000000}">
      <formula1>"_,Geen brandstof,Diesel,Benzine,LPG,CNG/LNG,Waterstof,Elektrisch"</formula1>
    </dataValidation>
  </dataValidations>
  <pageMargins left="0.78749999999999998" right="0.78749999999999998" top="1.0249999999999999" bottom="1.0249999999999999" header="0" footer="0"/>
  <pageSetup paperSize="9" orientation="portrait"/>
  <headerFooter>
    <oddHeader>&amp;C&amp;A</oddHeader>
    <oddFooter>&amp;CPage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1000"/>
  <sheetViews>
    <sheetView workbookViewId="0">
      <selection activeCell="D4" sqref="D4"/>
    </sheetView>
  </sheetViews>
  <sheetFormatPr defaultColWidth="14.42578125" defaultRowHeight="15" customHeight="1" x14ac:dyDescent="0.2"/>
  <cols>
    <col min="1" max="2" width="11.5703125" customWidth="1"/>
    <col min="3" max="3" width="27.7109375" customWidth="1"/>
    <col min="4" max="4" width="61.140625" customWidth="1"/>
    <col min="5" max="5" width="19.5703125" customWidth="1"/>
    <col min="6" max="6" width="22" customWidth="1"/>
    <col min="7" max="7" width="45.28515625" customWidth="1"/>
    <col min="8" max="8" width="25.28515625" customWidth="1"/>
    <col min="9" max="9" width="11.5703125" customWidth="1"/>
    <col min="10" max="10" width="33.85546875" customWidth="1"/>
    <col min="11" max="26" width="11.5703125" customWidth="1"/>
  </cols>
  <sheetData>
    <row r="1" spans="1:11" ht="12.75" customHeight="1" x14ac:dyDescent="0.2">
      <c r="A1" s="64"/>
      <c r="B1" s="65"/>
      <c r="C1" s="2"/>
      <c r="D1" s="65"/>
      <c r="E1" s="65"/>
      <c r="F1" s="65"/>
      <c r="G1" s="65"/>
      <c r="H1" s="65"/>
      <c r="I1" s="65"/>
      <c r="J1" s="65"/>
      <c r="K1" s="65"/>
    </row>
    <row r="2" spans="1:11" ht="12.75" customHeight="1" x14ac:dyDescent="0.2">
      <c r="A2" s="64"/>
      <c r="B2" s="33"/>
      <c r="C2" s="7" t="s">
        <v>446</v>
      </c>
      <c r="D2" s="33"/>
      <c r="E2" s="33"/>
      <c r="F2" s="33"/>
      <c r="G2" s="33"/>
      <c r="H2" s="33"/>
      <c r="I2" s="33"/>
      <c r="J2" s="33"/>
      <c r="K2" s="65"/>
    </row>
    <row r="3" spans="1:11" ht="12.75" customHeight="1" x14ac:dyDescent="0.4">
      <c r="A3" s="64"/>
      <c r="B3" s="33"/>
      <c r="C3" s="7" t="s">
        <v>417</v>
      </c>
      <c r="D3" s="62">
        <v>110</v>
      </c>
      <c r="E3" s="54" t="str">
        <f>IF(ISBLANK(D3),"Voer de frequentie in van deze route!","ok")</f>
        <v>ok</v>
      </c>
      <c r="F3" s="33"/>
      <c r="G3" s="33"/>
      <c r="H3" s="33"/>
      <c r="I3" s="33"/>
      <c r="J3" s="33"/>
      <c r="K3" s="65"/>
    </row>
    <row r="4" spans="1:11" ht="12.75" customHeight="1" x14ac:dyDescent="0.4">
      <c r="A4" s="64"/>
      <c r="B4" s="33"/>
      <c r="C4" s="7" t="s">
        <v>122</v>
      </c>
      <c r="D4" s="33" t="str">
        <f>Voertuigen!D84</f>
        <v>Bestelbus A</v>
      </c>
      <c r="E4" s="54" t="str">
        <f>IF(OR(ISBLANK(D4),D4=0),"Voer een voertuig in bij tabblad voertuigen!","ok")</f>
        <v>ok</v>
      </c>
      <c r="F4" s="33"/>
      <c r="G4" s="33"/>
      <c r="H4" s="33"/>
      <c r="I4" s="33"/>
      <c r="J4" s="33"/>
      <c r="K4" s="65"/>
    </row>
    <row r="5" spans="1:11" ht="12.75" customHeight="1" x14ac:dyDescent="0.4">
      <c r="A5" s="64"/>
      <c r="B5" s="33"/>
      <c r="C5" s="7" t="s">
        <v>418</v>
      </c>
      <c r="D5" s="33" t="str">
        <f>Voertuigen!E135</f>
        <v>Hybride</v>
      </c>
      <c r="E5" s="54" t="str">
        <f>IF((D5="-"),"Voer een soort brandstof in bij tabblad voertuigen!","ok")</f>
        <v>ok</v>
      </c>
      <c r="F5" s="33"/>
      <c r="G5" s="33"/>
      <c r="H5" s="33"/>
      <c r="I5" s="33"/>
      <c r="J5" s="33"/>
      <c r="K5" s="65"/>
    </row>
    <row r="6" spans="1:11" ht="12.75" customHeight="1" x14ac:dyDescent="0.2">
      <c r="A6" s="64"/>
      <c r="B6" s="33"/>
      <c r="C6" s="33"/>
      <c r="D6" s="33"/>
      <c r="E6" s="33"/>
      <c r="F6" s="33"/>
      <c r="G6" s="33"/>
      <c r="H6" s="33"/>
      <c r="I6" s="33"/>
      <c r="J6" s="33"/>
      <c r="K6" s="65"/>
    </row>
    <row r="7" spans="1:11" ht="12.75" customHeight="1" x14ac:dyDescent="0.2">
      <c r="A7" s="64"/>
      <c r="B7" s="33"/>
      <c r="C7" s="7" t="s">
        <v>419</v>
      </c>
      <c r="D7" s="7" t="s">
        <v>420</v>
      </c>
      <c r="E7" s="7" t="s">
        <v>421</v>
      </c>
      <c r="F7" s="7" t="s">
        <v>422</v>
      </c>
      <c r="G7" s="7" t="s">
        <v>423</v>
      </c>
      <c r="H7" s="7" t="s">
        <v>147</v>
      </c>
      <c r="I7" s="7" t="s">
        <v>424</v>
      </c>
      <c r="J7" s="7" t="s">
        <v>425</v>
      </c>
      <c r="K7" s="65"/>
    </row>
    <row r="8" spans="1:11" ht="12.75" customHeight="1" x14ac:dyDescent="0.2">
      <c r="A8" s="64"/>
      <c r="B8" s="33"/>
      <c r="C8" s="8">
        <v>1</v>
      </c>
      <c r="D8" s="39" t="s">
        <v>434</v>
      </c>
      <c r="E8" s="8" t="s">
        <v>427</v>
      </c>
      <c r="F8" s="8"/>
      <c r="G8" s="8"/>
      <c r="H8" s="39"/>
      <c r="I8" s="8"/>
      <c r="J8" s="33"/>
      <c r="K8" s="65"/>
    </row>
    <row r="9" spans="1:11" ht="12.75" customHeight="1" x14ac:dyDescent="0.2">
      <c r="A9" s="64"/>
      <c r="B9" s="33"/>
      <c r="C9" s="8">
        <v>2</v>
      </c>
      <c r="D9" s="39" t="s">
        <v>430</v>
      </c>
      <c r="E9" s="39" t="s">
        <v>329</v>
      </c>
      <c r="F9" s="55">
        <v>47</v>
      </c>
      <c r="G9" s="39" t="s">
        <v>106</v>
      </c>
      <c r="H9" s="39"/>
      <c r="I9" s="8" t="str">
        <f t="shared" ref="I9:I37" si="0">IF(OR(F9="",G9="_"),IF(D9="_","","Vul de ontbrekende gegevens in"),"ok")</f>
        <v>ok</v>
      </c>
      <c r="J9" s="33" t="str">
        <f>IF(D9="_","",(IF(OR(D5=G9,D5="Hybride"),"Klopt","De ingevulde brandstofsoort klopt niet")))</f>
        <v>Klopt</v>
      </c>
      <c r="K9" s="65"/>
    </row>
    <row r="10" spans="1:11" ht="12.75" customHeight="1" x14ac:dyDescent="0.2">
      <c r="A10" s="64"/>
      <c r="B10" s="33"/>
      <c r="C10" s="8">
        <v>3</v>
      </c>
      <c r="D10" s="39" t="s">
        <v>198</v>
      </c>
      <c r="E10" s="39" t="s">
        <v>329</v>
      </c>
      <c r="F10" s="55">
        <v>100</v>
      </c>
      <c r="G10" s="39" t="s">
        <v>89</v>
      </c>
      <c r="H10" s="39"/>
      <c r="I10" s="8" t="str">
        <f t="shared" si="0"/>
        <v>ok</v>
      </c>
      <c r="J10" s="33" t="str">
        <f>IF(D10="_","",(IF(OR(D5=G10,D5="Hybride"),"Klopt","De ingevulde brandstofsoort klopt niet")))</f>
        <v>Klopt</v>
      </c>
      <c r="K10" s="65"/>
    </row>
    <row r="11" spans="1:11" ht="12.75" customHeight="1" x14ac:dyDescent="0.2">
      <c r="A11" s="64"/>
      <c r="B11" s="33"/>
      <c r="C11" s="8">
        <v>4</v>
      </c>
      <c r="D11" s="39" t="s">
        <v>441</v>
      </c>
      <c r="E11" s="39" t="s">
        <v>329</v>
      </c>
      <c r="F11" s="55">
        <v>30</v>
      </c>
      <c r="G11" s="39" t="s">
        <v>106</v>
      </c>
      <c r="H11" s="39"/>
      <c r="I11" s="8" t="str">
        <f t="shared" si="0"/>
        <v>ok</v>
      </c>
      <c r="J11" s="33" t="str">
        <f>IF(D11="_","",(IF(OR(D5=G11,D5="Hybride"),"Klopt","De ingevulde brandstofsoort klopt niet")))</f>
        <v>Klopt</v>
      </c>
      <c r="K11" s="65"/>
    </row>
    <row r="12" spans="1:11" ht="12.75" customHeight="1" x14ac:dyDescent="0.2">
      <c r="A12" s="64"/>
      <c r="B12" s="33"/>
      <c r="C12" s="8">
        <v>5</v>
      </c>
      <c r="D12" s="39" t="s">
        <v>81</v>
      </c>
      <c r="E12" s="39" t="s">
        <v>81</v>
      </c>
      <c r="F12" s="55"/>
      <c r="G12" s="39" t="s">
        <v>81</v>
      </c>
      <c r="H12" s="39"/>
      <c r="I12" s="8" t="str">
        <f t="shared" si="0"/>
        <v/>
      </c>
      <c r="J12" s="33" t="str">
        <f>IF(D12="_","",(IF(OR(D5=G12,D5="Hybride"),"Klopt","De ingevulde brandstofsoort klopt niet")))</f>
        <v/>
      </c>
      <c r="K12" s="65"/>
    </row>
    <row r="13" spans="1:11" ht="12.75" customHeight="1" x14ac:dyDescent="0.2">
      <c r="A13" s="64"/>
      <c r="B13" s="33"/>
      <c r="C13" s="8">
        <v>6</v>
      </c>
      <c r="D13" s="39" t="s">
        <v>81</v>
      </c>
      <c r="E13" s="39" t="s">
        <v>81</v>
      </c>
      <c r="F13" s="55"/>
      <c r="G13" s="39" t="s">
        <v>81</v>
      </c>
      <c r="H13" s="39"/>
      <c r="I13" s="8" t="str">
        <f t="shared" si="0"/>
        <v/>
      </c>
      <c r="J13" s="33" t="str">
        <f>IF(D13="_","",(IF(OR(D5=G13,D5="Hybride"),"Klopt","De ingevulde brandstofsoort klopt niet")))</f>
        <v/>
      </c>
      <c r="K13" s="65"/>
    </row>
    <row r="14" spans="1:11" ht="12.75" customHeight="1" x14ac:dyDescent="0.2">
      <c r="A14" s="64"/>
      <c r="B14" s="33"/>
      <c r="C14" s="8">
        <v>7</v>
      </c>
      <c r="D14" s="39" t="s">
        <v>81</v>
      </c>
      <c r="E14" s="39" t="s">
        <v>81</v>
      </c>
      <c r="F14" s="55"/>
      <c r="G14" s="39" t="s">
        <v>81</v>
      </c>
      <c r="H14" s="39"/>
      <c r="I14" s="8" t="str">
        <f t="shared" si="0"/>
        <v/>
      </c>
      <c r="J14" s="33" t="str">
        <f>IF(D14="_","",(IF(OR(D5=G14,D5="Hybride"),"Klopt","De ingevulde brandstofsoort klopt niet")))</f>
        <v/>
      </c>
      <c r="K14" s="65"/>
    </row>
    <row r="15" spans="1:11" ht="12.75" customHeight="1" x14ac:dyDescent="0.2">
      <c r="A15" s="64"/>
      <c r="B15" s="33"/>
      <c r="C15" s="8">
        <v>8</v>
      </c>
      <c r="D15" s="39" t="s">
        <v>81</v>
      </c>
      <c r="E15" s="39" t="s">
        <v>81</v>
      </c>
      <c r="F15" s="55"/>
      <c r="G15" s="39" t="s">
        <v>81</v>
      </c>
      <c r="H15" s="39"/>
      <c r="I15" s="8" t="str">
        <f t="shared" si="0"/>
        <v/>
      </c>
      <c r="J15" s="33" t="str">
        <f>IF(D15="_","",(IF(OR(D5=G15,D5="Hybride"),"Klopt","De ingevulde brandstofsoort klopt niet")))</f>
        <v/>
      </c>
      <c r="K15" s="65"/>
    </row>
    <row r="16" spans="1:11" ht="12.75" customHeight="1" x14ac:dyDescent="0.2">
      <c r="A16" s="64"/>
      <c r="B16" s="33"/>
      <c r="C16" s="8">
        <v>9</v>
      </c>
      <c r="D16" s="39" t="s">
        <v>81</v>
      </c>
      <c r="E16" s="39" t="s">
        <v>81</v>
      </c>
      <c r="F16" s="55"/>
      <c r="G16" s="39" t="s">
        <v>81</v>
      </c>
      <c r="H16" s="39"/>
      <c r="I16" s="8" t="str">
        <f t="shared" si="0"/>
        <v/>
      </c>
      <c r="J16" s="33" t="str">
        <f>IF(D16="_","",(IF(OR(D5=G16,D5="Hybride"),"Klopt","De ingevulde brandstofsoort klopt niet")))</f>
        <v/>
      </c>
      <c r="K16" s="65"/>
    </row>
    <row r="17" spans="1:11" ht="12.75" customHeight="1" x14ac:dyDescent="0.2">
      <c r="A17" s="64"/>
      <c r="B17" s="33"/>
      <c r="C17" s="8">
        <v>10</v>
      </c>
      <c r="D17" s="39" t="s">
        <v>81</v>
      </c>
      <c r="E17" s="39" t="s">
        <v>81</v>
      </c>
      <c r="F17" s="55"/>
      <c r="G17" s="39" t="s">
        <v>81</v>
      </c>
      <c r="H17" s="39"/>
      <c r="I17" s="8" t="str">
        <f t="shared" si="0"/>
        <v/>
      </c>
      <c r="J17" s="33" t="str">
        <f>IF(D17="_","",(IF(OR(D5=G17,D5="Hybride"),"Klopt","De ingevulde brandstofsoort klopt niet")))</f>
        <v/>
      </c>
      <c r="K17" s="65"/>
    </row>
    <row r="18" spans="1:11" ht="12.75" customHeight="1" x14ac:dyDescent="0.2">
      <c r="A18" s="64"/>
      <c r="B18" s="33"/>
      <c r="C18" s="8">
        <v>11</v>
      </c>
      <c r="D18" s="39" t="s">
        <v>81</v>
      </c>
      <c r="E18" s="39" t="s">
        <v>81</v>
      </c>
      <c r="F18" s="55"/>
      <c r="G18" s="39" t="s">
        <v>81</v>
      </c>
      <c r="H18" s="39" t="s">
        <v>431</v>
      </c>
      <c r="I18" s="8" t="str">
        <f t="shared" si="0"/>
        <v/>
      </c>
      <c r="J18" s="33" t="str">
        <f>IF(D18="_","",(IF(OR(D5=G18,D5="Hybride"),"Klopt","De ingevulde brandstofsoort klopt niet")))</f>
        <v/>
      </c>
      <c r="K18" s="65"/>
    </row>
    <row r="19" spans="1:11" ht="12.75" customHeight="1" x14ac:dyDescent="0.2">
      <c r="A19" s="64"/>
      <c r="B19" s="33"/>
      <c r="C19" s="8">
        <v>12</v>
      </c>
      <c r="D19" s="39" t="s">
        <v>81</v>
      </c>
      <c r="E19" s="39" t="s">
        <v>81</v>
      </c>
      <c r="F19" s="55"/>
      <c r="G19" s="39" t="s">
        <v>81</v>
      </c>
      <c r="H19" s="39" t="s">
        <v>431</v>
      </c>
      <c r="I19" s="8" t="str">
        <f t="shared" si="0"/>
        <v/>
      </c>
      <c r="J19" s="33" t="str">
        <f>IF(D19="_","",(IF(OR(D5=G19,D5="Hybride"),"Klopt","De ingevulde brandstofsoort klopt niet")))</f>
        <v/>
      </c>
      <c r="K19" s="65"/>
    </row>
    <row r="20" spans="1:11" ht="12.75" customHeight="1" x14ac:dyDescent="0.2">
      <c r="A20" s="64"/>
      <c r="B20" s="33"/>
      <c r="C20" s="8">
        <v>13</v>
      </c>
      <c r="D20" s="39" t="s">
        <v>81</v>
      </c>
      <c r="E20" s="39" t="s">
        <v>81</v>
      </c>
      <c r="F20" s="55"/>
      <c r="G20" s="39" t="s">
        <v>81</v>
      </c>
      <c r="H20" s="39"/>
      <c r="I20" s="8" t="str">
        <f t="shared" si="0"/>
        <v/>
      </c>
      <c r="J20" s="33" t="str">
        <f>IF(D20="_","",(IF(OR(D5=G20,D5="Hybride"),"Klopt","De ingevulde brandstofsoort klopt niet")))</f>
        <v/>
      </c>
      <c r="K20" s="65"/>
    </row>
    <row r="21" spans="1:11" ht="12.75" customHeight="1" x14ac:dyDescent="0.2">
      <c r="A21" s="64"/>
      <c r="B21" s="33"/>
      <c r="C21" s="8">
        <v>14</v>
      </c>
      <c r="D21" s="39" t="s">
        <v>81</v>
      </c>
      <c r="E21" s="39" t="s">
        <v>81</v>
      </c>
      <c r="F21" s="39" t="s">
        <v>445</v>
      </c>
      <c r="G21" s="39" t="s">
        <v>81</v>
      </c>
      <c r="H21" s="39"/>
      <c r="I21" s="8" t="str">
        <f t="shared" si="0"/>
        <v/>
      </c>
      <c r="J21" s="33" t="str">
        <f>IF(D21="_","",(IF(OR(D5=G21,D5="Hybride"),"Klopt","De ingevulde brandstofsoort klopt niet")))</f>
        <v/>
      </c>
      <c r="K21" s="65"/>
    </row>
    <row r="22" spans="1:11" ht="12.75" customHeight="1" x14ac:dyDescent="0.2">
      <c r="A22" s="64"/>
      <c r="B22" s="33"/>
      <c r="C22" s="8">
        <v>15</v>
      </c>
      <c r="D22" s="39" t="s">
        <v>81</v>
      </c>
      <c r="E22" s="39" t="s">
        <v>81</v>
      </c>
      <c r="F22" s="39" t="s">
        <v>445</v>
      </c>
      <c r="G22" s="39" t="s">
        <v>81</v>
      </c>
      <c r="H22" s="39"/>
      <c r="I22" s="8" t="str">
        <f t="shared" si="0"/>
        <v/>
      </c>
      <c r="J22" s="33" t="str">
        <f>IF(D22="_","",(IF(OR(D5=G22,D5="Hybride"),"Klopt","De ingevulde brandstofsoort klopt niet")))</f>
        <v/>
      </c>
      <c r="K22" s="65"/>
    </row>
    <row r="23" spans="1:11" ht="12.75" customHeight="1" x14ac:dyDescent="0.2">
      <c r="A23" s="64"/>
      <c r="B23" s="33"/>
      <c r="C23" s="8">
        <v>16</v>
      </c>
      <c r="D23" s="39" t="s">
        <v>81</v>
      </c>
      <c r="E23" s="39" t="s">
        <v>81</v>
      </c>
      <c r="F23" s="39" t="s">
        <v>445</v>
      </c>
      <c r="G23" s="39" t="s">
        <v>81</v>
      </c>
      <c r="H23" s="39"/>
      <c r="I23" s="8" t="str">
        <f t="shared" si="0"/>
        <v/>
      </c>
      <c r="J23" s="33" t="str">
        <f>IF(D23="_","",(IF(OR(D5=G23,D5="Hybride"),"Klopt","De ingevulde brandstofsoort klopt niet")))</f>
        <v/>
      </c>
      <c r="K23" s="65"/>
    </row>
    <row r="24" spans="1:11" ht="12.75" customHeight="1" x14ac:dyDescent="0.2">
      <c r="A24" s="64"/>
      <c r="B24" s="33"/>
      <c r="C24" s="8">
        <v>17</v>
      </c>
      <c r="D24" s="39" t="s">
        <v>81</v>
      </c>
      <c r="E24" s="39" t="s">
        <v>81</v>
      </c>
      <c r="F24" s="39" t="s">
        <v>445</v>
      </c>
      <c r="G24" s="39" t="s">
        <v>81</v>
      </c>
      <c r="H24" s="39"/>
      <c r="I24" s="8" t="str">
        <f t="shared" si="0"/>
        <v/>
      </c>
      <c r="J24" s="33" t="str">
        <f>IF(D24="_","",(IF(OR(D5=G24,D5="Hybride"),"Klopt","De ingevulde brandstofsoort klopt niet")))</f>
        <v/>
      </c>
      <c r="K24" s="65"/>
    </row>
    <row r="25" spans="1:11" ht="12.75" customHeight="1" x14ac:dyDescent="0.2">
      <c r="A25" s="64"/>
      <c r="B25" s="33"/>
      <c r="C25" s="8">
        <v>18</v>
      </c>
      <c r="D25" s="39" t="s">
        <v>81</v>
      </c>
      <c r="E25" s="39" t="s">
        <v>81</v>
      </c>
      <c r="F25" s="39" t="s">
        <v>445</v>
      </c>
      <c r="G25" s="39" t="s">
        <v>81</v>
      </c>
      <c r="H25" s="39"/>
      <c r="I25" s="8" t="str">
        <f t="shared" si="0"/>
        <v/>
      </c>
      <c r="J25" s="33" t="str">
        <f>IF(D25="_","",(IF(OR(D5=G25,D5="Hybride"),"Klopt","De ingevulde brandstofsoort klopt niet")))</f>
        <v/>
      </c>
      <c r="K25" s="65"/>
    </row>
    <row r="26" spans="1:11" ht="12.75" customHeight="1" x14ac:dyDescent="0.2">
      <c r="A26" s="64"/>
      <c r="B26" s="33"/>
      <c r="C26" s="8">
        <v>19</v>
      </c>
      <c r="D26" s="39" t="s">
        <v>81</v>
      </c>
      <c r="E26" s="39" t="s">
        <v>81</v>
      </c>
      <c r="F26" s="39" t="s">
        <v>445</v>
      </c>
      <c r="G26" s="39" t="s">
        <v>81</v>
      </c>
      <c r="H26" s="39"/>
      <c r="I26" s="8" t="str">
        <f t="shared" si="0"/>
        <v/>
      </c>
      <c r="J26" s="33" t="str">
        <f>IF(D26="_","",(IF(OR(D5=G26,D5="Hybride"),"Klopt","De ingevulde brandstofsoort klopt niet")))</f>
        <v/>
      </c>
      <c r="K26" s="65"/>
    </row>
    <row r="27" spans="1:11" ht="12.75" customHeight="1" x14ac:dyDescent="0.2">
      <c r="A27" s="64"/>
      <c r="B27" s="33"/>
      <c r="C27" s="8">
        <v>20</v>
      </c>
      <c r="D27" s="39" t="s">
        <v>81</v>
      </c>
      <c r="E27" s="39" t="s">
        <v>81</v>
      </c>
      <c r="F27" s="39" t="s">
        <v>445</v>
      </c>
      <c r="G27" s="39" t="s">
        <v>81</v>
      </c>
      <c r="H27" s="39"/>
      <c r="I27" s="8" t="str">
        <f t="shared" si="0"/>
        <v/>
      </c>
      <c r="J27" s="33" t="str">
        <f>IF(D27="_","",(IF(OR(D5=G27,D5="Hybride"),"Klopt","De ingevulde brandstofsoort klopt niet")))</f>
        <v/>
      </c>
      <c r="K27" s="65"/>
    </row>
    <row r="28" spans="1:11" ht="12.75" customHeight="1" x14ac:dyDescent="0.2">
      <c r="A28" s="64"/>
      <c r="B28" s="33"/>
      <c r="C28" s="8">
        <v>21</v>
      </c>
      <c r="D28" s="39" t="s">
        <v>81</v>
      </c>
      <c r="E28" s="39" t="s">
        <v>81</v>
      </c>
      <c r="F28" s="39" t="s">
        <v>445</v>
      </c>
      <c r="G28" s="39" t="s">
        <v>81</v>
      </c>
      <c r="H28" s="39"/>
      <c r="I28" s="8" t="str">
        <f t="shared" si="0"/>
        <v/>
      </c>
      <c r="J28" s="33" t="str">
        <f>IF(D28="_","",(IF(OR(D5=G28,D5="Hybride"),"Klopt","De ingevulde brandstofsoort klopt niet")))</f>
        <v/>
      </c>
      <c r="K28" s="65"/>
    </row>
    <row r="29" spans="1:11" ht="12.75" customHeight="1" x14ac:dyDescent="0.2">
      <c r="A29" s="64"/>
      <c r="B29" s="33"/>
      <c r="C29" s="8">
        <v>22</v>
      </c>
      <c r="D29" s="39" t="s">
        <v>81</v>
      </c>
      <c r="E29" s="39" t="s">
        <v>81</v>
      </c>
      <c r="F29" s="39"/>
      <c r="G29" s="39" t="s">
        <v>81</v>
      </c>
      <c r="H29" s="39"/>
      <c r="I29" s="8" t="str">
        <f t="shared" si="0"/>
        <v/>
      </c>
      <c r="J29" s="33" t="str">
        <f>IF(D29="_","",(IF(OR(D5=G29,D5="Hybride"),"Klopt","De ingevulde brandstofsoort klopt niet")))</f>
        <v/>
      </c>
      <c r="K29" s="65"/>
    </row>
    <row r="30" spans="1:11" ht="12.75" customHeight="1" x14ac:dyDescent="0.2">
      <c r="A30" s="64"/>
      <c r="B30" s="33"/>
      <c r="C30" s="8">
        <v>23</v>
      </c>
      <c r="D30" s="39" t="s">
        <v>81</v>
      </c>
      <c r="E30" s="39" t="s">
        <v>81</v>
      </c>
      <c r="F30" s="39"/>
      <c r="G30" s="39" t="s">
        <v>81</v>
      </c>
      <c r="H30" s="39"/>
      <c r="I30" s="8" t="str">
        <f t="shared" si="0"/>
        <v/>
      </c>
      <c r="J30" s="33" t="str">
        <f>IF(D30="_","",(IF(OR(D5=G30,D5="Hybride"),"Klopt","De ingevulde brandstofsoort klopt niet")))</f>
        <v/>
      </c>
      <c r="K30" s="65"/>
    </row>
    <row r="31" spans="1:11" ht="12.75" customHeight="1" x14ac:dyDescent="0.2">
      <c r="A31" s="64"/>
      <c r="B31" s="33"/>
      <c r="C31" s="8">
        <v>24</v>
      </c>
      <c r="D31" s="39" t="s">
        <v>81</v>
      </c>
      <c r="E31" s="39" t="s">
        <v>81</v>
      </c>
      <c r="F31" s="39"/>
      <c r="G31" s="39" t="s">
        <v>81</v>
      </c>
      <c r="H31" s="39"/>
      <c r="I31" s="8" t="str">
        <f t="shared" si="0"/>
        <v/>
      </c>
      <c r="J31" s="33" t="str">
        <f>IF(D31="_","",(IF(OR(D5=G31,D5="Hybride"),"Klopt","De ingevulde brandstofsoort klopt niet")))</f>
        <v/>
      </c>
      <c r="K31" s="65"/>
    </row>
    <row r="32" spans="1:11" ht="12.75" customHeight="1" x14ac:dyDescent="0.2">
      <c r="A32" s="64"/>
      <c r="B32" s="33"/>
      <c r="C32" s="8">
        <v>25</v>
      </c>
      <c r="D32" s="39" t="s">
        <v>81</v>
      </c>
      <c r="E32" s="39" t="s">
        <v>81</v>
      </c>
      <c r="F32" s="39"/>
      <c r="G32" s="39" t="s">
        <v>81</v>
      </c>
      <c r="H32" s="39"/>
      <c r="I32" s="8" t="str">
        <f t="shared" si="0"/>
        <v/>
      </c>
      <c r="J32" s="33" t="str">
        <f>IF(D32="_","",(IF(OR(D5=G32,D5="Hybride"),"Klopt","De ingevulde brandstofsoort klopt niet")))</f>
        <v/>
      </c>
      <c r="K32" s="65"/>
    </row>
    <row r="33" spans="1:11" ht="12.75" customHeight="1" x14ac:dyDescent="0.2">
      <c r="A33" s="64"/>
      <c r="B33" s="33"/>
      <c r="C33" s="8">
        <v>26</v>
      </c>
      <c r="D33" s="39" t="s">
        <v>81</v>
      </c>
      <c r="E33" s="39" t="s">
        <v>81</v>
      </c>
      <c r="F33" s="39"/>
      <c r="G33" s="39" t="s">
        <v>81</v>
      </c>
      <c r="H33" s="39"/>
      <c r="I33" s="8" t="str">
        <f t="shared" si="0"/>
        <v/>
      </c>
      <c r="J33" s="33" t="str">
        <f>IF(D33="_","",(IF(OR(D5=G33,D5="Hybride"),"Klopt","De ingevulde brandstofsoort klopt niet")))</f>
        <v/>
      </c>
      <c r="K33" s="65"/>
    </row>
    <row r="34" spans="1:11" ht="12.75" customHeight="1" x14ac:dyDescent="0.2">
      <c r="A34" s="64"/>
      <c r="B34" s="33"/>
      <c r="C34" s="8">
        <v>27</v>
      </c>
      <c r="D34" s="39" t="s">
        <v>81</v>
      </c>
      <c r="E34" s="39" t="s">
        <v>81</v>
      </c>
      <c r="F34" s="39"/>
      <c r="G34" s="39" t="s">
        <v>81</v>
      </c>
      <c r="H34" s="39"/>
      <c r="I34" s="8" t="str">
        <f t="shared" si="0"/>
        <v/>
      </c>
      <c r="J34" s="33" t="str">
        <f>IF(D34="_","",(IF(OR(D5=G34,D5="Hybride"),"Klopt","De ingevulde brandstofsoort klopt niet")))</f>
        <v/>
      </c>
      <c r="K34" s="65"/>
    </row>
    <row r="35" spans="1:11" ht="12.75" customHeight="1" x14ac:dyDescent="0.2">
      <c r="A35" s="64"/>
      <c r="B35" s="33"/>
      <c r="C35" s="8">
        <v>28</v>
      </c>
      <c r="D35" s="39" t="s">
        <v>81</v>
      </c>
      <c r="E35" s="39" t="s">
        <v>81</v>
      </c>
      <c r="F35" s="39"/>
      <c r="G35" s="39" t="s">
        <v>81</v>
      </c>
      <c r="H35" s="39"/>
      <c r="I35" s="8" t="str">
        <f t="shared" si="0"/>
        <v/>
      </c>
      <c r="J35" s="33" t="str">
        <f>IF(D35="_","",(IF(OR(D5=G35,D5="Hybride"),"Klopt","De ingevulde brandstofsoort klopt niet")))</f>
        <v/>
      </c>
      <c r="K35" s="65"/>
    </row>
    <row r="36" spans="1:11" ht="12.75" customHeight="1" x14ac:dyDescent="0.2">
      <c r="A36" s="64"/>
      <c r="B36" s="33"/>
      <c r="C36" s="8">
        <v>29</v>
      </c>
      <c r="D36" s="39" t="s">
        <v>81</v>
      </c>
      <c r="E36" s="39" t="s">
        <v>81</v>
      </c>
      <c r="F36" s="39"/>
      <c r="G36" s="39" t="s">
        <v>81</v>
      </c>
      <c r="H36" s="39"/>
      <c r="I36" s="8" t="str">
        <f t="shared" si="0"/>
        <v/>
      </c>
      <c r="J36" s="33" t="str">
        <f>IF(D36="_","",(IF(OR(D5=G36,D5="Hybride"),"Klopt","De ingevulde brandstofsoort klopt niet")))</f>
        <v/>
      </c>
      <c r="K36" s="65"/>
    </row>
    <row r="37" spans="1:11" ht="12.75" customHeight="1" x14ac:dyDescent="0.2">
      <c r="A37" s="64"/>
      <c r="B37" s="33"/>
      <c r="C37" s="8">
        <v>30</v>
      </c>
      <c r="D37" s="39" t="s">
        <v>81</v>
      </c>
      <c r="E37" s="39" t="s">
        <v>81</v>
      </c>
      <c r="F37" s="38"/>
      <c r="G37" s="39" t="s">
        <v>81</v>
      </c>
      <c r="H37" s="38"/>
      <c r="I37" s="8" t="str">
        <f t="shared" si="0"/>
        <v/>
      </c>
      <c r="J37" s="33" t="str">
        <f>IF(D37="_","",(IF(OR(D5=G37,D5="Hybride"),"Klopt","De ingevulde brandstofsoort klopt niet")))</f>
        <v/>
      </c>
      <c r="K37" s="65"/>
    </row>
    <row r="38" spans="1:11" ht="12.75" customHeight="1" x14ac:dyDescent="0.2">
      <c r="A38" s="64"/>
      <c r="B38" s="33"/>
      <c r="C38" s="8"/>
      <c r="D38" s="7" t="s">
        <v>432</v>
      </c>
      <c r="E38" s="7"/>
      <c r="F38" s="7">
        <f>SUM(F9:F28)</f>
        <v>177</v>
      </c>
      <c r="G38" s="8"/>
      <c r="H38" s="8"/>
      <c r="I38" s="8"/>
      <c r="J38" s="33"/>
      <c r="K38" s="65"/>
    </row>
    <row r="39" spans="1:11" ht="12.75" customHeight="1" x14ac:dyDescent="0.2">
      <c r="A39" s="64"/>
      <c r="B39" s="33"/>
      <c r="C39" s="33"/>
      <c r="D39" s="33"/>
      <c r="E39" s="33"/>
      <c r="F39" s="33"/>
      <c r="G39" s="33"/>
      <c r="H39" s="33"/>
      <c r="I39" s="33"/>
      <c r="J39" s="33"/>
      <c r="K39" s="65"/>
    </row>
    <row r="40" spans="1:11" ht="12.75" customHeight="1" x14ac:dyDescent="0.2">
      <c r="A40" s="65"/>
      <c r="B40" s="65"/>
      <c r="C40" s="65"/>
      <c r="D40" s="65"/>
      <c r="E40" s="65"/>
      <c r="F40" s="65"/>
      <c r="G40" s="65"/>
      <c r="H40" s="65"/>
      <c r="I40" s="65"/>
      <c r="J40" s="65"/>
      <c r="K40" s="65"/>
    </row>
    <row r="41" spans="1:11" ht="12.75" customHeight="1" x14ac:dyDescent="0.2">
      <c r="A41" s="65"/>
      <c r="B41" s="65"/>
      <c r="C41" s="65"/>
      <c r="D41" s="65"/>
      <c r="E41" s="65"/>
      <c r="F41" s="65"/>
      <c r="G41" s="65"/>
      <c r="H41" s="65"/>
      <c r="I41" s="65"/>
      <c r="J41" s="65"/>
      <c r="K41" s="65"/>
    </row>
    <row r="42" spans="1:11" ht="12.75" customHeight="1" x14ac:dyDescent="0.2">
      <c r="A42" s="2"/>
      <c r="B42" s="8"/>
      <c r="C42" s="7" t="s">
        <v>209</v>
      </c>
      <c r="D42" s="7" t="s">
        <v>210</v>
      </c>
      <c r="E42" s="7"/>
      <c r="F42" s="7"/>
      <c r="G42" s="7"/>
      <c r="H42" s="7" t="s">
        <v>211</v>
      </c>
      <c r="I42" s="7"/>
      <c r="J42" s="2"/>
      <c r="K42" s="2"/>
    </row>
    <row r="43" spans="1:11" ht="12.75" customHeight="1" x14ac:dyDescent="0.2">
      <c r="A43" s="2"/>
      <c r="B43" s="8"/>
      <c r="C43" s="40" t="s">
        <v>212</v>
      </c>
      <c r="D43" s="40" t="s">
        <v>213</v>
      </c>
      <c r="E43" s="40"/>
      <c r="F43" s="40"/>
      <c r="G43" s="40"/>
      <c r="H43" s="41" t="s">
        <v>214</v>
      </c>
      <c r="I43" s="8"/>
      <c r="J43" s="2"/>
      <c r="K43" s="2"/>
    </row>
    <row r="44" spans="1:11" ht="12.75" customHeight="1" x14ac:dyDescent="0.2">
      <c r="A44" s="2"/>
      <c r="B44" s="8"/>
      <c r="C44" s="40" t="s">
        <v>212</v>
      </c>
      <c r="D44" s="40" t="s">
        <v>215</v>
      </c>
      <c r="E44" s="40"/>
      <c r="F44" s="40"/>
      <c r="G44" s="40"/>
      <c r="H44" s="41" t="s">
        <v>216</v>
      </c>
      <c r="I44" s="8"/>
      <c r="J44" s="2"/>
      <c r="K44" s="2"/>
    </row>
    <row r="45" spans="1:11" ht="12.75" customHeight="1" x14ac:dyDescent="0.2">
      <c r="A45" s="2"/>
      <c r="B45" s="8"/>
      <c r="C45" s="40" t="s">
        <v>212</v>
      </c>
      <c r="D45" s="40" t="s">
        <v>217</v>
      </c>
      <c r="E45" s="40"/>
      <c r="F45" s="40"/>
      <c r="G45" s="40"/>
      <c r="H45" s="41" t="s">
        <v>218</v>
      </c>
      <c r="I45" s="8"/>
      <c r="J45" s="2"/>
      <c r="K45" s="2"/>
    </row>
    <row r="46" spans="1:11" ht="12.75" customHeight="1" x14ac:dyDescent="0.2">
      <c r="A46" s="2"/>
      <c r="B46" s="8"/>
      <c r="C46" s="40" t="s">
        <v>212</v>
      </c>
      <c r="D46" s="40" t="s">
        <v>219</v>
      </c>
      <c r="E46" s="40"/>
      <c r="F46" s="40"/>
      <c r="G46" s="40"/>
      <c r="H46" s="41" t="s">
        <v>220</v>
      </c>
      <c r="I46" s="8"/>
      <c r="J46" s="2"/>
      <c r="K46" s="2"/>
    </row>
    <row r="47" spans="1:11" ht="12.75" customHeight="1" x14ac:dyDescent="0.2">
      <c r="A47" s="2"/>
      <c r="B47" s="8"/>
      <c r="C47" s="40" t="s">
        <v>212</v>
      </c>
      <c r="D47" s="40" t="s">
        <v>221</v>
      </c>
      <c r="E47" s="40"/>
      <c r="F47" s="40"/>
      <c r="G47" s="40"/>
      <c r="H47" s="41" t="s">
        <v>222</v>
      </c>
      <c r="I47" s="8"/>
      <c r="J47" s="2"/>
      <c r="K47" s="2"/>
    </row>
    <row r="48" spans="1:11" ht="12.75" customHeight="1" x14ac:dyDescent="0.2">
      <c r="A48" s="2"/>
      <c r="B48" s="8"/>
      <c r="C48" s="40" t="s">
        <v>212</v>
      </c>
      <c r="D48" s="40" t="s">
        <v>223</v>
      </c>
      <c r="E48" s="40"/>
      <c r="F48" s="40"/>
      <c r="G48" s="40"/>
      <c r="H48" s="41" t="s">
        <v>224</v>
      </c>
      <c r="I48" s="8"/>
      <c r="J48" s="2"/>
      <c r="K48" s="2"/>
    </row>
    <row r="49" spans="1:11" ht="12.75" customHeight="1" x14ac:dyDescent="0.2">
      <c r="A49" s="2"/>
      <c r="B49" s="8"/>
      <c r="C49" s="40" t="s">
        <v>212</v>
      </c>
      <c r="D49" s="28" t="s">
        <v>225</v>
      </c>
      <c r="E49" s="28"/>
      <c r="F49" s="28"/>
      <c r="G49" s="40"/>
      <c r="H49" s="41" t="s">
        <v>226</v>
      </c>
      <c r="I49" s="8"/>
      <c r="J49" s="2"/>
      <c r="K49" s="2"/>
    </row>
    <row r="50" spans="1:11" ht="12.75" customHeight="1" x14ac:dyDescent="0.2">
      <c r="A50" s="2"/>
      <c r="B50" s="8"/>
      <c r="C50" s="42"/>
      <c r="D50" s="42"/>
      <c r="E50" s="43"/>
      <c r="F50" s="44"/>
      <c r="G50" s="44"/>
      <c r="H50" s="40"/>
      <c r="I50" s="8"/>
      <c r="J50" s="2"/>
      <c r="K50" s="2"/>
    </row>
    <row r="51" spans="1:11" ht="12.75" customHeight="1" x14ac:dyDescent="0.2">
      <c r="A51" s="2"/>
      <c r="B51" s="8"/>
      <c r="C51" s="40" t="s">
        <v>213</v>
      </c>
      <c r="D51" s="18" t="s">
        <v>215</v>
      </c>
      <c r="E51" s="18"/>
      <c r="F51" s="18"/>
      <c r="G51" s="40"/>
      <c r="H51" s="41" t="s">
        <v>227</v>
      </c>
      <c r="I51" s="8"/>
      <c r="J51" s="2"/>
      <c r="K51" s="2"/>
    </row>
    <row r="52" spans="1:11" ht="12.75" customHeight="1" x14ac:dyDescent="0.2">
      <c r="A52" s="2"/>
      <c r="B52" s="8"/>
      <c r="C52" s="40" t="s">
        <v>213</v>
      </c>
      <c r="D52" s="40" t="s">
        <v>217</v>
      </c>
      <c r="E52" s="40"/>
      <c r="F52" s="40"/>
      <c r="G52" s="40"/>
      <c r="H52" s="41" t="s">
        <v>228</v>
      </c>
      <c r="I52" s="8"/>
      <c r="J52" s="2"/>
      <c r="K52" s="2"/>
    </row>
    <row r="53" spans="1:11" ht="12.75" customHeight="1" x14ac:dyDescent="0.2">
      <c r="A53" s="2"/>
      <c r="B53" s="8"/>
      <c r="C53" s="40" t="s">
        <v>213</v>
      </c>
      <c r="D53" s="40" t="s">
        <v>219</v>
      </c>
      <c r="E53" s="40"/>
      <c r="F53" s="40"/>
      <c r="G53" s="40"/>
      <c r="H53" s="41" t="s">
        <v>229</v>
      </c>
      <c r="I53" s="8"/>
      <c r="J53" s="2"/>
      <c r="K53" s="2"/>
    </row>
    <row r="54" spans="1:11" ht="12.75" customHeight="1" x14ac:dyDescent="0.2">
      <c r="A54" s="2"/>
      <c r="B54" s="8"/>
      <c r="C54" s="40" t="s">
        <v>213</v>
      </c>
      <c r="D54" s="40" t="s">
        <v>221</v>
      </c>
      <c r="E54" s="40"/>
      <c r="F54" s="40"/>
      <c r="G54" s="40"/>
      <c r="H54" s="41" t="s">
        <v>230</v>
      </c>
      <c r="I54" s="8"/>
      <c r="J54" s="2"/>
      <c r="K54" s="2"/>
    </row>
    <row r="55" spans="1:11" ht="12.75" customHeight="1" x14ac:dyDescent="0.2">
      <c r="A55" s="2"/>
      <c r="B55" s="8"/>
      <c r="C55" s="40" t="s">
        <v>213</v>
      </c>
      <c r="D55" s="40" t="s">
        <v>223</v>
      </c>
      <c r="E55" s="40"/>
      <c r="F55" s="40"/>
      <c r="G55" s="40"/>
      <c r="H55" s="41" t="s">
        <v>231</v>
      </c>
      <c r="I55" s="8"/>
      <c r="J55" s="2"/>
      <c r="K55" s="2"/>
    </row>
    <row r="56" spans="1:11" ht="12.75" customHeight="1" x14ac:dyDescent="0.2">
      <c r="A56" s="2"/>
      <c r="B56" s="8"/>
      <c r="C56" s="40" t="s">
        <v>213</v>
      </c>
      <c r="D56" s="40" t="s">
        <v>225</v>
      </c>
      <c r="E56" s="40"/>
      <c r="F56" s="40"/>
      <c r="G56" s="40"/>
      <c r="H56" s="41" t="s">
        <v>232</v>
      </c>
      <c r="I56" s="8"/>
      <c r="J56" s="2"/>
      <c r="K56" s="2"/>
    </row>
    <row r="57" spans="1:11" ht="12.75" customHeight="1" x14ac:dyDescent="0.2">
      <c r="A57" s="2"/>
      <c r="B57" s="8"/>
      <c r="C57" s="40"/>
      <c r="D57" s="40"/>
      <c r="E57" s="40"/>
      <c r="F57" s="40"/>
      <c r="G57" s="40"/>
      <c r="H57" s="40"/>
      <c r="I57" s="8"/>
      <c r="J57" s="2"/>
      <c r="K57" s="2"/>
    </row>
    <row r="58" spans="1:11" ht="12.75" customHeight="1" x14ac:dyDescent="0.2">
      <c r="A58" s="2"/>
      <c r="B58" s="8"/>
      <c r="C58" s="40" t="s">
        <v>215</v>
      </c>
      <c r="D58" s="40" t="s">
        <v>217</v>
      </c>
      <c r="E58" s="40"/>
      <c r="F58" s="40"/>
      <c r="G58" s="40"/>
      <c r="H58" s="41" t="s">
        <v>233</v>
      </c>
      <c r="I58" s="8"/>
      <c r="J58" s="2"/>
      <c r="K58" s="2"/>
    </row>
    <row r="59" spans="1:11" ht="12.75" customHeight="1" x14ac:dyDescent="0.2">
      <c r="A59" s="2"/>
      <c r="B59" s="8"/>
      <c r="C59" s="40" t="s">
        <v>215</v>
      </c>
      <c r="D59" s="40" t="s">
        <v>219</v>
      </c>
      <c r="E59" s="40"/>
      <c r="F59" s="40"/>
      <c r="G59" s="40"/>
      <c r="H59" s="41" t="s">
        <v>234</v>
      </c>
      <c r="I59" s="8"/>
      <c r="J59" s="2"/>
      <c r="K59" s="2"/>
    </row>
    <row r="60" spans="1:11" ht="12.75" customHeight="1" x14ac:dyDescent="0.2">
      <c r="A60" s="2"/>
      <c r="B60" s="8"/>
      <c r="C60" s="40" t="s">
        <v>215</v>
      </c>
      <c r="D60" s="40" t="s">
        <v>221</v>
      </c>
      <c r="E60" s="40"/>
      <c r="F60" s="40"/>
      <c r="G60" s="40"/>
      <c r="H60" s="41" t="s">
        <v>235</v>
      </c>
      <c r="I60" s="8"/>
      <c r="J60" s="2"/>
      <c r="K60" s="2"/>
    </row>
    <row r="61" spans="1:11" ht="12.75" customHeight="1" x14ac:dyDescent="0.2">
      <c r="A61" s="2"/>
      <c r="B61" s="8"/>
      <c r="C61" s="40" t="s">
        <v>215</v>
      </c>
      <c r="D61" s="40" t="s">
        <v>223</v>
      </c>
      <c r="E61" s="40"/>
      <c r="F61" s="40"/>
      <c r="G61" s="40"/>
      <c r="H61" s="41" t="s">
        <v>236</v>
      </c>
      <c r="I61" s="8"/>
      <c r="J61" s="2"/>
      <c r="K61" s="2"/>
    </row>
    <row r="62" spans="1:11" ht="12.75" customHeight="1" x14ac:dyDescent="0.2">
      <c r="A62" s="2"/>
      <c r="B62" s="8"/>
      <c r="C62" s="40" t="s">
        <v>215</v>
      </c>
      <c r="D62" s="40" t="s">
        <v>225</v>
      </c>
      <c r="E62" s="40"/>
      <c r="F62" s="40"/>
      <c r="G62" s="40"/>
      <c r="H62" s="41" t="s">
        <v>237</v>
      </c>
      <c r="I62" s="8"/>
      <c r="J62" s="2"/>
      <c r="K62" s="2"/>
    </row>
    <row r="63" spans="1:11" ht="12.75" customHeight="1" x14ac:dyDescent="0.2">
      <c r="A63" s="2"/>
      <c r="B63" s="8"/>
      <c r="C63" s="40"/>
      <c r="D63" s="40"/>
      <c r="E63" s="40"/>
      <c r="F63" s="40"/>
      <c r="G63" s="40"/>
      <c r="H63" s="40"/>
      <c r="I63" s="8"/>
      <c r="J63" s="2"/>
      <c r="K63" s="2"/>
    </row>
    <row r="64" spans="1:11" ht="12.75" customHeight="1" x14ac:dyDescent="0.2">
      <c r="A64" s="2"/>
      <c r="B64" s="8"/>
      <c r="C64" s="40" t="s">
        <v>217</v>
      </c>
      <c r="D64" s="40" t="s">
        <v>219</v>
      </c>
      <c r="E64" s="40"/>
      <c r="F64" s="40"/>
      <c r="G64" s="40"/>
      <c r="H64" s="41" t="s">
        <v>238</v>
      </c>
      <c r="I64" s="8"/>
      <c r="J64" s="2"/>
      <c r="K64" s="2"/>
    </row>
    <row r="65" spans="1:11" ht="12.75" customHeight="1" x14ac:dyDescent="0.2">
      <c r="A65" s="2"/>
      <c r="B65" s="8"/>
      <c r="C65" s="40" t="s">
        <v>217</v>
      </c>
      <c r="D65" s="40" t="s">
        <v>221</v>
      </c>
      <c r="E65" s="40"/>
      <c r="F65" s="40"/>
      <c r="G65" s="40"/>
      <c r="H65" s="41" t="s">
        <v>239</v>
      </c>
      <c r="I65" s="8"/>
      <c r="J65" s="2"/>
      <c r="K65" s="2"/>
    </row>
    <row r="66" spans="1:11" ht="12.75" customHeight="1" x14ac:dyDescent="0.2">
      <c r="A66" s="2"/>
      <c r="B66" s="8"/>
      <c r="C66" s="40" t="s">
        <v>217</v>
      </c>
      <c r="D66" s="40" t="s">
        <v>223</v>
      </c>
      <c r="E66" s="40"/>
      <c r="F66" s="40"/>
      <c r="G66" s="40"/>
      <c r="H66" s="41" t="s">
        <v>240</v>
      </c>
      <c r="I66" s="8"/>
      <c r="J66" s="2"/>
      <c r="K66" s="2"/>
    </row>
    <row r="67" spans="1:11" ht="12.75" customHeight="1" x14ac:dyDescent="0.2">
      <c r="A67" s="2"/>
      <c r="B67" s="8"/>
      <c r="C67" s="40" t="s">
        <v>217</v>
      </c>
      <c r="D67" s="40" t="s">
        <v>225</v>
      </c>
      <c r="E67" s="40"/>
      <c r="F67" s="40"/>
      <c r="G67" s="40"/>
      <c r="H67" s="41" t="s">
        <v>241</v>
      </c>
      <c r="I67" s="8"/>
      <c r="J67" s="2"/>
      <c r="K67" s="2"/>
    </row>
    <row r="68" spans="1:11" ht="12.75" customHeight="1" x14ac:dyDescent="0.2">
      <c r="A68" s="2"/>
      <c r="B68" s="8"/>
      <c r="C68" s="40"/>
      <c r="D68" s="40"/>
      <c r="E68" s="40"/>
      <c r="F68" s="40"/>
      <c r="G68" s="40"/>
      <c r="H68" s="40"/>
      <c r="I68" s="8"/>
      <c r="J68" s="2"/>
      <c r="K68" s="2"/>
    </row>
    <row r="69" spans="1:11" ht="12.75" customHeight="1" x14ac:dyDescent="0.2">
      <c r="A69" s="2"/>
      <c r="B69" s="8"/>
      <c r="C69" s="40" t="s">
        <v>219</v>
      </c>
      <c r="D69" s="40" t="s">
        <v>221</v>
      </c>
      <c r="E69" s="40"/>
      <c r="F69" s="40"/>
      <c r="G69" s="40"/>
      <c r="H69" s="41" t="s">
        <v>242</v>
      </c>
      <c r="I69" s="8"/>
      <c r="J69" s="2"/>
      <c r="K69" s="2"/>
    </row>
    <row r="70" spans="1:11" ht="12.75" customHeight="1" x14ac:dyDescent="0.2">
      <c r="A70" s="2"/>
      <c r="B70" s="8"/>
      <c r="C70" s="40" t="s">
        <v>219</v>
      </c>
      <c r="D70" s="40" t="s">
        <v>223</v>
      </c>
      <c r="E70" s="40"/>
      <c r="F70" s="40"/>
      <c r="G70" s="40"/>
      <c r="H70" s="41" t="s">
        <v>243</v>
      </c>
      <c r="I70" s="8"/>
      <c r="J70" s="2"/>
      <c r="K70" s="2"/>
    </row>
    <row r="71" spans="1:11" ht="12.75" customHeight="1" x14ac:dyDescent="0.2">
      <c r="A71" s="2"/>
      <c r="B71" s="8"/>
      <c r="C71" s="40" t="s">
        <v>219</v>
      </c>
      <c r="D71" s="40" t="s">
        <v>225</v>
      </c>
      <c r="E71" s="40"/>
      <c r="F71" s="40"/>
      <c r="G71" s="40"/>
      <c r="H71" s="41" t="s">
        <v>244</v>
      </c>
      <c r="I71" s="8"/>
      <c r="J71" s="2"/>
      <c r="K71" s="2"/>
    </row>
    <row r="72" spans="1:11" ht="12.75" customHeight="1" x14ac:dyDescent="0.2">
      <c r="A72" s="2"/>
      <c r="B72" s="8"/>
      <c r="C72" s="40"/>
      <c r="D72" s="40"/>
      <c r="E72" s="40"/>
      <c r="F72" s="40"/>
      <c r="G72" s="40"/>
      <c r="H72" s="40"/>
      <c r="I72" s="8"/>
      <c r="J72" s="2"/>
      <c r="K72" s="2"/>
    </row>
    <row r="73" spans="1:11" ht="12.75" customHeight="1" x14ac:dyDescent="0.2">
      <c r="A73" s="2"/>
      <c r="B73" s="8"/>
      <c r="C73" s="40" t="s">
        <v>221</v>
      </c>
      <c r="D73" s="40" t="s">
        <v>223</v>
      </c>
      <c r="E73" s="40"/>
      <c r="F73" s="40"/>
      <c r="G73" s="40"/>
      <c r="H73" s="41" t="s">
        <v>245</v>
      </c>
      <c r="I73" s="8"/>
      <c r="J73" s="2"/>
      <c r="K73" s="2"/>
    </row>
    <row r="74" spans="1:11" ht="12.75" customHeight="1" x14ac:dyDescent="0.2">
      <c r="A74" s="2"/>
      <c r="B74" s="8"/>
      <c r="C74" s="40" t="s">
        <v>221</v>
      </c>
      <c r="D74" s="40" t="s">
        <v>225</v>
      </c>
      <c r="E74" s="40"/>
      <c r="F74" s="40"/>
      <c r="G74" s="40"/>
      <c r="H74" s="41" t="s">
        <v>246</v>
      </c>
      <c r="I74" s="8"/>
      <c r="J74" s="2"/>
      <c r="K74" s="2"/>
    </row>
    <row r="75" spans="1:11" ht="12.75" customHeight="1" x14ac:dyDescent="0.2">
      <c r="A75" s="2"/>
      <c r="B75" s="8"/>
      <c r="C75" s="40"/>
      <c r="D75" s="40"/>
      <c r="E75" s="40"/>
      <c r="F75" s="40"/>
      <c r="G75" s="40"/>
      <c r="H75" s="40"/>
      <c r="I75" s="8"/>
      <c r="J75" s="2"/>
      <c r="K75" s="2"/>
    </row>
    <row r="76" spans="1:11" ht="12.75" customHeight="1" x14ac:dyDescent="0.2">
      <c r="A76" s="2"/>
      <c r="B76" s="8"/>
      <c r="C76" s="40" t="s">
        <v>223</v>
      </c>
      <c r="D76" s="40" t="s">
        <v>225</v>
      </c>
      <c r="E76" s="40"/>
      <c r="F76" s="40"/>
      <c r="G76" s="40"/>
      <c r="H76" s="41" t="s">
        <v>247</v>
      </c>
      <c r="I76" s="8"/>
      <c r="J76" s="2"/>
      <c r="K76" s="2"/>
    </row>
    <row r="77" spans="1:11" ht="12.75" customHeight="1" x14ac:dyDescent="0.2">
      <c r="A77" s="2"/>
      <c r="B77" s="8"/>
      <c r="C77" s="8"/>
      <c r="D77" s="8"/>
      <c r="E77" s="8"/>
      <c r="F77" s="8"/>
      <c r="G77" s="8"/>
      <c r="H77" s="8"/>
      <c r="I77" s="8"/>
      <c r="J77" s="2"/>
      <c r="K77" s="2"/>
    </row>
    <row r="78" spans="1:11" ht="12.75" customHeight="1" x14ac:dyDescent="0.2">
      <c r="A78" s="2"/>
      <c r="B78" s="8"/>
      <c r="C78" s="8" t="s">
        <v>248</v>
      </c>
      <c r="D78" s="8"/>
      <c r="E78" s="8"/>
      <c r="F78" s="8"/>
      <c r="G78" s="8"/>
      <c r="H78" s="8"/>
      <c r="I78" s="8"/>
      <c r="J78" s="2"/>
      <c r="K78" s="2"/>
    </row>
    <row r="79" spans="1:11" ht="12.75" customHeight="1" x14ac:dyDescent="0.2">
      <c r="A79" s="2"/>
      <c r="B79" s="8"/>
      <c r="C79" s="8"/>
      <c r="D79" s="8"/>
      <c r="E79" s="8"/>
      <c r="F79" s="8"/>
      <c r="G79" s="8"/>
      <c r="H79" s="8"/>
      <c r="I79" s="8"/>
      <c r="J79" s="2"/>
      <c r="K79" s="2"/>
    </row>
    <row r="80" spans="1:11" ht="12.75" customHeight="1" x14ac:dyDescent="0.2">
      <c r="A80" s="2"/>
      <c r="B80" s="2"/>
      <c r="C80" s="2"/>
      <c r="D80" s="2"/>
      <c r="E80" s="2"/>
      <c r="F80" s="2"/>
      <c r="G80" s="2"/>
      <c r="H80" s="2"/>
      <c r="I80" s="2"/>
      <c r="J80" s="2"/>
      <c r="K80" s="2"/>
    </row>
    <row r="81" spans="1:4" ht="12.75" customHeight="1" x14ac:dyDescent="0.2">
      <c r="A81" s="2"/>
      <c r="B81" s="2"/>
      <c r="C81" s="2"/>
      <c r="D81" s="2"/>
    </row>
    <row r="82" spans="1:4" ht="12.75" customHeight="1" x14ac:dyDescent="0.2">
      <c r="A82" s="2"/>
      <c r="B82" s="2" t="s">
        <v>433</v>
      </c>
      <c r="C82" s="2"/>
      <c r="D82" s="2"/>
    </row>
    <row r="83" spans="1:4" ht="12.75" customHeight="1" x14ac:dyDescent="0.2">
      <c r="A83" s="2"/>
      <c r="B83" s="62" t="s">
        <v>81</v>
      </c>
      <c r="D83" s="2"/>
    </row>
    <row r="84" spans="1:4" ht="12.75" customHeight="1" x14ac:dyDescent="0.2">
      <c r="A84" s="2"/>
      <c r="B84" s="62" t="s">
        <v>426</v>
      </c>
      <c r="D84" s="2"/>
    </row>
    <row r="85" spans="1:4" ht="12.75" customHeight="1" x14ac:dyDescent="0.2">
      <c r="A85" s="2"/>
      <c r="B85" s="62" t="s">
        <v>434</v>
      </c>
      <c r="D85" s="2"/>
    </row>
    <row r="86" spans="1:4" ht="12.75" customHeight="1" x14ac:dyDescent="0.2">
      <c r="A86" s="2"/>
      <c r="B86" s="62" t="s">
        <v>435</v>
      </c>
      <c r="D86" s="2"/>
    </row>
    <row r="87" spans="1:4" ht="12.75" customHeight="1" x14ac:dyDescent="0.2">
      <c r="A87" s="2"/>
      <c r="B87" s="62" t="s">
        <v>436</v>
      </c>
      <c r="D87" s="2"/>
    </row>
    <row r="88" spans="1:4" ht="12.75" customHeight="1" x14ac:dyDescent="0.2">
      <c r="A88" s="2"/>
      <c r="B88" s="62" t="s">
        <v>429</v>
      </c>
      <c r="D88" s="2"/>
    </row>
    <row r="89" spans="1:4" ht="12.75" customHeight="1" x14ac:dyDescent="0.2">
      <c r="A89" s="2"/>
      <c r="B89" s="62" t="s">
        <v>437</v>
      </c>
      <c r="D89" s="2"/>
    </row>
    <row r="90" spans="1:4" ht="12.75" customHeight="1" x14ac:dyDescent="0.2">
      <c r="A90" s="2"/>
      <c r="B90" s="62" t="s">
        <v>438</v>
      </c>
      <c r="D90" s="2"/>
    </row>
    <row r="91" spans="1:4" ht="12.75" customHeight="1" x14ac:dyDescent="0.2">
      <c r="A91" s="2"/>
      <c r="B91" s="62" t="s">
        <v>428</v>
      </c>
      <c r="D91" s="2"/>
    </row>
    <row r="92" spans="1:4" ht="12.75" customHeight="1" x14ac:dyDescent="0.2">
      <c r="A92" s="2"/>
      <c r="B92" s="62" t="s">
        <v>439</v>
      </c>
      <c r="D92" s="2"/>
    </row>
    <row r="93" spans="1:4" ht="12.75" customHeight="1" x14ac:dyDescent="0.2">
      <c r="A93" s="2"/>
      <c r="B93" s="62" t="s">
        <v>440</v>
      </c>
      <c r="D93" s="2"/>
    </row>
    <row r="94" spans="1:4" ht="12.75" customHeight="1" x14ac:dyDescent="0.2">
      <c r="A94" s="2"/>
      <c r="B94" s="62" t="s">
        <v>441</v>
      </c>
      <c r="D94" s="2"/>
    </row>
    <row r="95" spans="1:4" ht="12.75" customHeight="1" x14ac:dyDescent="0.2">
      <c r="A95" s="2"/>
      <c r="B95" s="62" t="s">
        <v>430</v>
      </c>
      <c r="D95" s="2"/>
    </row>
    <row r="96" spans="1:4" ht="12.75" customHeight="1" x14ac:dyDescent="0.2">
      <c r="A96" s="2"/>
      <c r="B96" s="62" t="s">
        <v>442</v>
      </c>
      <c r="D96" s="2"/>
    </row>
    <row r="97" spans="1:4" ht="12.75" customHeight="1" x14ac:dyDescent="0.2">
      <c r="A97" s="2"/>
      <c r="B97" s="62" t="s">
        <v>443</v>
      </c>
      <c r="D97" s="2"/>
    </row>
    <row r="98" spans="1:4" ht="12.75" customHeight="1" x14ac:dyDescent="0.2">
      <c r="A98" s="2"/>
      <c r="B98" s="62" t="s">
        <v>198</v>
      </c>
      <c r="D98" s="2"/>
    </row>
    <row r="99" spans="1:4" ht="12.75" customHeight="1" x14ac:dyDescent="0.2">
      <c r="A99" s="2"/>
      <c r="B99" s="2"/>
      <c r="C99" s="2"/>
      <c r="D99" s="2"/>
    </row>
    <row r="100" spans="1:4" ht="12.75" customHeight="1" x14ac:dyDescent="0.2"/>
    <row r="101" spans="1:4" ht="12.75" customHeight="1" x14ac:dyDescent="0.2"/>
    <row r="102" spans="1:4" ht="12.75" customHeight="1" x14ac:dyDescent="0.2"/>
    <row r="103" spans="1:4" ht="12.75" customHeight="1" x14ac:dyDescent="0.2"/>
    <row r="104" spans="1:4" ht="12.75" customHeight="1" x14ac:dyDescent="0.2"/>
    <row r="105" spans="1:4" ht="12.75" customHeight="1" x14ac:dyDescent="0.2"/>
    <row r="106" spans="1:4" ht="12.75" customHeight="1" x14ac:dyDescent="0.2"/>
    <row r="107" spans="1:4" ht="12.75" customHeight="1" x14ac:dyDescent="0.2"/>
    <row r="108" spans="1:4" ht="12.75" customHeight="1" x14ac:dyDescent="0.2"/>
    <row r="109" spans="1:4" ht="12.75" customHeight="1" x14ac:dyDescent="0.2"/>
    <row r="110" spans="1:4" ht="12.75" customHeight="1" x14ac:dyDescent="0.2"/>
    <row r="111" spans="1:4" ht="12.75" customHeight="1" x14ac:dyDescent="0.2"/>
    <row r="112" spans="1:4"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row r="158" ht="12.75" customHeight="1" x14ac:dyDescent="0.2"/>
    <row r="159" ht="12.75" customHeight="1" x14ac:dyDescent="0.2"/>
    <row r="160"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row r="169" ht="12.75" customHeight="1" x14ac:dyDescent="0.2"/>
    <row r="170" ht="12.75" customHeight="1" x14ac:dyDescent="0.2"/>
    <row r="171" ht="12.75" customHeight="1" x14ac:dyDescent="0.2"/>
    <row r="172" ht="12.75" customHeight="1" x14ac:dyDescent="0.2"/>
    <row r="173" ht="12.75" customHeight="1" x14ac:dyDescent="0.2"/>
    <row r="174" ht="12.75" customHeight="1" x14ac:dyDescent="0.2"/>
    <row r="175" ht="12.75" customHeight="1" x14ac:dyDescent="0.2"/>
    <row r="176"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ht="12.75" customHeight="1" x14ac:dyDescent="0.2"/>
    <row r="194" ht="12.75" customHeight="1" x14ac:dyDescent="0.2"/>
    <row r="195" ht="12.75" customHeight="1" x14ac:dyDescent="0.2"/>
    <row r="196" ht="12.75" customHeight="1" x14ac:dyDescent="0.2"/>
    <row r="197" ht="12.75" customHeight="1" x14ac:dyDescent="0.2"/>
    <row r="198" ht="12.75" customHeight="1" x14ac:dyDescent="0.2"/>
    <row r="199" ht="12.75" customHeight="1" x14ac:dyDescent="0.2"/>
    <row r="200" ht="12.75" customHeight="1" x14ac:dyDescent="0.2"/>
    <row r="201" ht="12.75" customHeight="1" x14ac:dyDescent="0.2"/>
    <row r="202" ht="12.75" customHeight="1" x14ac:dyDescent="0.2"/>
    <row r="203" ht="12.75" customHeight="1" x14ac:dyDescent="0.2"/>
    <row r="204" ht="12.75" customHeight="1" x14ac:dyDescent="0.2"/>
    <row r="205" ht="12.75" customHeight="1" x14ac:dyDescent="0.2"/>
    <row r="206" ht="12.75" customHeight="1" x14ac:dyDescent="0.2"/>
    <row r="207" ht="12.75" customHeight="1" x14ac:dyDescent="0.2"/>
    <row r="208" ht="12.75" customHeight="1" x14ac:dyDescent="0.2"/>
    <row r="209" ht="12.75" customHeight="1" x14ac:dyDescent="0.2"/>
    <row r="210" ht="12.75" customHeight="1" x14ac:dyDescent="0.2"/>
    <row r="211" ht="12.75" customHeight="1" x14ac:dyDescent="0.2"/>
    <row r="212" ht="12.75" customHeight="1" x14ac:dyDescent="0.2"/>
    <row r="213" ht="12.75" customHeight="1" x14ac:dyDescent="0.2"/>
    <row r="214" ht="12.75" customHeight="1" x14ac:dyDescent="0.2"/>
    <row r="215" ht="12.75" customHeight="1" x14ac:dyDescent="0.2"/>
    <row r="216" ht="12.75" customHeight="1" x14ac:dyDescent="0.2"/>
    <row r="217" ht="12.75" customHeight="1" x14ac:dyDescent="0.2"/>
    <row r="218" ht="12.75" customHeight="1" x14ac:dyDescent="0.2"/>
    <row r="219" ht="12.75" customHeight="1" x14ac:dyDescent="0.2"/>
    <row r="220" ht="12.75" customHeight="1" x14ac:dyDescent="0.2"/>
    <row r="221" ht="12.75" customHeight="1" x14ac:dyDescent="0.2"/>
    <row r="222" ht="12.75" customHeight="1" x14ac:dyDescent="0.2"/>
    <row r="223" ht="12.75" customHeight="1" x14ac:dyDescent="0.2"/>
    <row r="224" ht="12.75" customHeight="1" x14ac:dyDescent="0.2"/>
    <row r="225" ht="12.75" customHeight="1" x14ac:dyDescent="0.2"/>
    <row r="226" ht="12.75" customHeight="1" x14ac:dyDescent="0.2"/>
    <row r="227" ht="12.75" customHeight="1" x14ac:dyDescent="0.2"/>
    <row r="228" ht="12.75" customHeight="1" x14ac:dyDescent="0.2"/>
    <row r="229" ht="12.75" customHeight="1" x14ac:dyDescent="0.2"/>
    <row r="230" ht="12.75" customHeight="1" x14ac:dyDescent="0.2"/>
    <row r="231" ht="12.75" customHeight="1" x14ac:dyDescent="0.2"/>
    <row r="232" ht="12.75" customHeight="1" x14ac:dyDescent="0.2"/>
    <row r="233" ht="12.75" customHeight="1" x14ac:dyDescent="0.2"/>
    <row r="234" ht="12.75" customHeight="1" x14ac:dyDescent="0.2"/>
    <row r="235" ht="12.75" customHeight="1" x14ac:dyDescent="0.2"/>
    <row r="236" ht="12.75" customHeight="1" x14ac:dyDescent="0.2"/>
    <row r="237" ht="12.75" customHeight="1" x14ac:dyDescent="0.2"/>
    <row r="238" ht="12.75" customHeight="1" x14ac:dyDescent="0.2"/>
    <row r="239" ht="12.75" customHeight="1" x14ac:dyDescent="0.2"/>
    <row r="240" ht="12.75" customHeight="1" x14ac:dyDescent="0.2"/>
    <row r="241" ht="12.75" customHeight="1" x14ac:dyDescent="0.2"/>
    <row r="242" ht="12.75" customHeight="1" x14ac:dyDescent="0.2"/>
    <row r="243" ht="12.75" customHeight="1" x14ac:dyDescent="0.2"/>
    <row r="244" ht="12.75" customHeight="1" x14ac:dyDescent="0.2"/>
    <row r="245" ht="12.75" customHeight="1" x14ac:dyDescent="0.2"/>
    <row r="246" ht="12.75" customHeight="1" x14ac:dyDescent="0.2"/>
    <row r="247" ht="12.75" customHeight="1" x14ac:dyDescent="0.2"/>
    <row r="248" ht="12.75" customHeight="1" x14ac:dyDescent="0.2"/>
    <row r="249" ht="12.75" customHeight="1" x14ac:dyDescent="0.2"/>
    <row r="250" ht="12.75" customHeight="1" x14ac:dyDescent="0.2"/>
    <row r="251" ht="12.75" customHeight="1" x14ac:dyDescent="0.2"/>
    <row r="252" ht="12.75" customHeight="1" x14ac:dyDescent="0.2"/>
    <row r="253" ht="12.75" customHeight="1" x14ac:dyDescent="0.2"/>
    <row r="254" ht="12.75" customHeight="1" x14ac:dyDescent="0.2"/>
    <row r="255" ht="12.75" customHeight="1" x14ac:dyDescent="0.2"/>
    <row r="256" ht="12.75" customHeight="1" x14ac:dyDescent="0.2"/>
    <row r="257" ht="12.75" customHeight="1" x14ac:dyDescent="0.2"/>
    <row r="258" ht="12.75" customHeight="1" x14ac:dyDescent="0.2"/>
    <row r="259" ht="12.75" customHeight="1" x14ac:dyDescent="0.2"/>
    <row r="260" ht="12.75" customHeight="1" x14ac:dyDescent="0.2"/>
    <row r="261" ht="12.75" customHeight="1" x14ac:dyDescent="0.2"/>
    <row r="262" ht="12.75" customHeight="1" x14ac:dyDescent="0.2"/>
    <row r="263" ht="12.75" customHeight="1" x14ac:dyDescent="0.2"/>
    <row r="264" ht="12.75" customHeight="1" x14ac:dyDescent="0.2"/>
    <row r="265" ht="12.75" customHeight="1" x14ac:dyDescent="0.2"/>
    <row r="266" ht="12.75" customHeight="1" x14ac:dyDescent="0.2"/>
    <row r="267" ht="12.75" customHeight="1" x14ac:dyDescent="0.2"/>
    <row r="268" ht="12.75" customHeight="1" x14ac:dyDescent="0.2"/>
    <row r="269" ht="12.75" customHeight="1" x14ac:dyDescent="0.2"/>
    <row r="270" ht="12.75" customHeight="1" x14ac:dyDescent="0.2"/>
    <row r="271" ht="12.75" customHeight="1" x14ac:dyDescent="0.2"/>
    <row r="272" ht="12.75" customHeight="1" x14ac:dyDescent="0.2"/>
    <row r="273" ht="12.75" customHeight="1" x14ac:dyDescent="0.2"/>
    <row r="274" ht="12.75" customHeight="1" x14ac:dyDescent="0.2"/>
    <row r="275" ht="12.75" customHeight="1" x14ac:dyDescent="0.2"/>
    <row r="276" ht="12.75" customHeight="1" x14ac:dyDescent="0.2"/>
    <row r="277" ht="12.75" customHeight="1" x14ac:dyDescent="0.2"/>
    <row r="278" ht="12.75" customHeight="1" x14ac:dyDescent="0.2"/>
    <row r="279" ht="12.75" customHeight="1" x14ac:dyDescent="0.2"/>
    <row r="280" ht="12.75" customHeight="1" x14ac:dyDescent="0.2"/>
    <row r="281" ht="12.75" customHeight="1" x14ac:dyDescent="0.2"/>
    <row r="282" ht="12.75" customHeight="1" x14ac:dyDescent="0.2"/>
    <row r="283" ht="12.75" customHeight="1" x14ac:dyDescent="0.2"/>
    <row r="284" ht="12.75" customHeight="1" x14ac:dyDescent="0.2"/>
    <row r="285" ht="12.75" customHeight="1" x14ac:dyDescent="0.2"/>
    <row r="286" ht="12.75" customHeight="1" x14ac:dyDescent="0.2"/>
    <row r="287" ht="12.75" customHeight="1" x14ac:dyDescent="0.2"/>
    <row r="288" ht="12.75" customHeight="1" x14ac:dyDescent="0.2"/>
    <row r="289" ht="12.75" customHeight="1" x14ac:dyDescent="0.2"/>
    <row r="290" ht="12.75" customHeight="1" x14ac:dyDescent="0.2"/>
    <row r="291" ht="12.75" customHeight="1" x14ac:dyDescent="0.2"/>
    <row r="292" ht="12.75" customHeight="1" x14ac:dyDescent="0.2"/>
    <row r="293" ht="12.75" customHeight="1" x14ac:dyDescent="0.2"/>
    <row r="294" ht="12.75" customHeight="1" x14ac:dyDescent="0.2"/>
    <row r="295" ht="12.75" customHeight="1" x14ac:dyDescent="0.2"/>
    <row r="296" ht="12.75" customHeight="1" x14ac:dyDescent="0.2"/>
    <row r="297" ht="12.75" customHeight="1" x14ac:dyDescent="0.2"/>
    <row r="298" ht="12.75" customHeight="1" x14ac:dyDescent="0.2"/>
    <row r="299" ht="12.75" customHeight="1" x14ac:dyDescent="0.2"/>
    <row r="300" ht="12.75" customHeight="1" x14ac:dyDescent="0.2"/>
    <row r="301" ht="12.75" customHeight="1" x14ac:dyDescent="0.2"/>
    <row r="302" ht="12.75" customHeight="1" x14ac:dyDescent="0.2"/>
    <row r="303" ht="12.75" customHeight="1" x14ac:dyDescent="0.2"/>
    <row r="304" ht="12.75" customHeight="1" x14ac:dyDescent="0.2"/>
    <row r="305" ht="12.75" customHeight="1" x14ac:dyDescent="0.2"/>
    <row r="306" ht="12.75" customHeight="1" x14ac:dyDescent="0.2"/>
    <row r="307" ht="12.75" customHeight="1" x14ac:dyDescent="0.2"/>
    <row r="308" ht="12.75" customHeight="1" x14ac:dyDescent="0.2"/>
    <row r="309" ht="12.75" customHeight="1" x14ac:dyDescent="0.2"/>
    <row r="310" ht="12.75" customHeight="1" x14ac:dyDescent="0.2"/>
    <row r="311" ht="12.75" customHeight="1" x14ac:dyDescent="0.2"/>
    <row r="312" ht="12.75" customHeight="1" x14ac:dyDescent="0.2"/>
    <row r="313" ht="12.75" customHeight="1" x14ac:dyDescent="0.2"/>
    <row r="314" ht="12.75" customHeight="1" x14ac:dyDescent="0.2"/>
    <row r="315" ht="12.75" customHeight="1" x14ac:dyDescent="0.2"/>
    <row r="316" ht="12.75" customHeight="1" x14ac:dyDescent="0.2"/>
    <row r="317" ht="12.75" customHeight="1" x14ac:dyDescent="0.2"/>
    <row r="318" ht="12.75" customHeight="1" x14ac:dyDescent="0.2"/>
    <row r="319" ht="12.75" customHeight="1" x14ac:dyDescent="0.2"/>
    <row r="320" ht="12.75" customHeight="1" x14ac:dyDescent="0.2"/>
    <row r="321" ht="12.75" customHeight="1" x14ac:dyDescent="0.2"/>
    <row r="322" ht="12.75" customHeight="1" x14ac:dyDescent="0.2"/>
    <row r="323" ht="12.75" customHeight="1" x14ac:dyDescent="0.2"/>
    <row r="324" ht="12.75" customHeight="1" x14ac:dyDescent="0.2"/>
    <row r="325" ht="12.75" customHeight="1" x14ac:dyDescent="0.2"/>
    <row r="326" ht="12.75" customHeight="1" x14ac:dyDescent="0.2"/>
    <row r="327" ht="12.75" customHeight="1" x14ac:dyDescent="0.2"/>
    <row r="328" ht="12.75" customHeight="1" x14ac:dyDescent="0.2"/>
    <row r="329" ht="12.75" customHeight="1" x14ac:dyDescent="0.2"/>
    <row r="330" ht="12.75" customHeight="1" x14ac:dyDescent="0.2"/>
    <row r="331" ht="12.75" customHeight="1" x14ac:dyDescent="0.2"/>
    <row r="332" ht="12.75" customHeight="1" x14ac:dyDescent="0.2"/>
    <row r="333" ht="12.75" customHeight="1" x14ac:dyDescent="0.2"/>
    <row r="334" ht="12.75" customHeight="1" x14ac:dyDescent="0.2"/>
    <row r="335" ht="12.75" customHeight="1" x14ac:dyDescent="0.2"/>
    <row r="336" ht="12.75" customHeight="1" x14ac:dyDescent="0.2"/>
    <row r="337" ht="12.75" customHeight="1" x14ac:dyDescent="0.2"/>
    <row r="338" ht="12.75" customHeight="1" x14ac:dyDescent="0.2"/>
    <row r="339" ht="12.75" customHeight="1" x14ac:dyDescent="0.2"/>
    <row r="340" ht="12.75" customHeight="1" x14ac:dyDescent="0.2"/>
    <row r="341" ht="12.75" customHeight="1" x14ac:dyDescent="0.2"/>
    <row r="342" ht="12.75" customHeight="1" x14ac:dyDescent="0.2"/>
    <row r="343" ht="12.75" customHeight="1" x14ac:dyDescent="0.2"/>
    <row r="344" ht="12.75" customHeight="1" x14ac:dyDescent="0.2"/>
    <row r="345" ht="12.75" customHeight="1" x14ac:dyDescent="0.2"/>
    <row r="346" ht="12.75" customHeight="1" x14ac:dyDescent="0.2"/>
    <row r="347" ht="12.75" customHeight="1" x14ac:dyDescent="0.2"/>
    <row r="348" ht="12.75" customHeight="1" x14ac:dyDescent="0.2"/>
    <row r="349" ht="12.75" customHeight="1" x14ac:dyDescent="0.2"/>
    <row r="350" ht="12.75" customHeight="1" x14ac:dyDescent="0.2"/>
    <row r="351" ht="12.75" customHeight="1" x14ac:dyDescent="0.2"/>
    <row r="352" ht="12.75" customHeight="1" x14ac:dyDescent="0.2"/>
    <row r="353" ht="12.75" customHeight="1" x14ac:dyDescent="0.2"/>
    <row r="354" ht="12.75" customHeight="1" x14ac:dyDescent="0.2"/>
    <row r="355" ht="12.75" customHeight="1" x14ac:dyDescent="0.2"/>
    <row r="356" ht="12.75" customHeight="1" x14ac:dyDescent="0.2"/>
    <row r="357" ht="12.75" customHeight="1" x14ac:dyDescent="0.2"/>
    <row r="358" ht="12.75" customHeight="1" x14ac:dyDescent="0.2"/>
    <row r="359" ht="12.75" customHeight="1" x14ac:dyDescent="0.2"/>
    <row r="360" ht="12.75" customHeight="1" x14ac:dyDescent="0.2"/>
    <row r="361" ht="12.75" customHeight="1" x14ac:dyDescent="0.2"/>
    <row r="362" ht="12.75" customHeight="1" x14ac:dyDescent="0.2"/>
    <row r="363" ht="12.75" customHeight="1" x14ac:dyDescent="0.2"/>
    <row r="364" ht="12.75" customHeight="1" x14ac:dyDescent="0.2"/>
    <row r="365" ht="12.75" customHeight="1" x14ac:dyDescent="0.2"/>
    <row r="366" ht="12.75" customHeight="1" x14ac:dyDescent="0.2"/>
    <row r="367" ht="12.75" customHeight="1" x14ac:dyDescent="0.2"/>
    <row r="368" ht="12.75" customHeight="1" x14ac:dyDescent="0.2"/>
    <row r="369" ht="12.75" customHeight="1" x14ac:dyDescent="0.2"/>
    <row r="370" ht="12.75" customHeight="1" x14ac:dyDescent="0.2"/>
    <row r="371" ht="12.75" customHeight="1" x14ac:dyDescent="0.2"/>
    <row r="372" ht="12.75" customHeight="1" x14ac:dyDescent="0.2"/>
    <row r="373" ht="12.75" customHeight="1" x14ac:dyDescent="0.2"/>
    <row r="374" ht="12.75" customHeight="1" x14ac:dyDescent="0.2"/>
    <row r="375" ht="12.75" customHeight="1" x14ac:dyDescent="0.2"/>
    <row r="376" ht="12.75" customHeight="1" x14ac:dyDescent="0.2"/>
    <row r="377" ht="12.75" customHeight="1" x14ac:dyDescent="0.2"/>
    <row r="378" ht="12.75" customHeight="1" x14ac:dyDescent="0.2"/>
    <row r="379" ht="12.75" customHeight="1" x14ac:dyDescent="0.2"/>
    <row r="380" ht="12.75" customHeight="1" x14ac:dyDescent="0.2"/>
    <row r="381" ht="12.75" customHeight="1" x14ac:dyDescent="0.2"/>
    <row r="382" ht="12.75" customHeight="1" x14ac:dyDescent="0.2"/>
    <row r="383" ht="12.75" customHeight="1" x14ac:dyDescent="0.2"/>
    <row r="384" ht="12.75" customHeight="1" x14ac:dyDescent="0.2"/>
    <row r="385" ht="12.75" customHeight="1" x14ac:dyDescent="0.2"/>
    <row r="386" ht="12.75" customHeight="1" x14ac:dyDescent="0.2"/>
    <row r="387" ht="12.75" customHeight="1" x14ac:dyDescent="0.2"/>
    <row r="388" ht="12.75" customHeight="1" x14ac:dyDescent="0.2"/>
    <row r="389" ht="12.75" customHeight="1" x14ac:dyDescent="0.2"/>
    <row r="390" ht="12.75" customHeight="1" x14ac:dyDescent="0.2"/>
    <row r="391" ht="12.75" customHeight="1" x14ac:dyDescent="0.2"/>
    <row r="392" ht="12.75" customHeight="1" x14ac:dyDescent="0.2"/>
    <row r="393" ht="12.75" customHeight="1" x14ac:dyDescent="0.2"/>
    <row r="394" ht="12.75" customHeight="1" x14ac:dyDescent="0.2"/>
    <row r="395" ht="12.75" customHeight="1" x14ac:dyDescent="0.2"/>
    <row r="396" ht="12.75" customHeight="1" x14ac:dyDescent="0.2"/>
    <row r="397" ht="12.75" customHeight="1" x14ac:dyDescent="0.2"/>
    <row r="398" ht="12.75" customHeight="1" x14ac:dyDescent="0.2"/>
    <row r="399" ht="12.75" customHeight="1" x14ac:dyDescent="0.2"/>
    <row r="400" ht="12.75" customHeight="1" x14ac:dyDescent="0.2"/>
    <row r="401" ht="12.75" customHeight="1" x14ac:dyDescent="0.2"/>
    <row r="402" ht="12.75" customHeight="1" x14ac:dyDescent="0.2"/>
    <row r="403" ht="12.75" customHeight="1" x14ac:dyDescent="0.2"/>
    <row r="404" ht="12.75" customHeight="1" x14ac:dyDescent="0.2"/>
    <row r="405" ht="12.75" customHeight="1" x14ac:dyDescent="0.2"/>
    <row r="406" ht="12.75" customHeight="1" x14ac:dyDescent="0.2"/>
    <row r="407" ht="12.75" customHeight="1" x14ac:dyDescent="0.2"/>
    <row r="408" ht="12.75" customHeight="1" x14ac:dyDescent="0.2"/>
    <row r="409" ht="12.75" customHeight="1" x14ac:dyDescent="0.2"/>
    <row r="410" ht="12.75" customHeight="1" x14ac:dyDescent="0.2"/>
    <row r="411" ht="12.75" customHeight="1" x14ac:dyDescent="0.2"/>
    <row r="412" ht="12.75" customHeight="1" x14ac:dyDescent="0.2"/>
    <row r="413" ht="12.75" customHeight="1" x14ac:dyDescent="0.2"/>
    <row r="414" ht="12.75" customHeight="1" x14ac:dyDescent="0.2"/>
    <row r="415" ht="12.75" customHeight="1" x14ac:dyDescent="0.2"/>
    <row r="416" ht="12.75" customHeight="1" x14ac:dyDescent="0.2"/>
    <row r="417" ht="12.75" customHeight="1" x14ac:dyDescent="0.2"/>
    <row r="418" ht="12.75" customHeight="1" x14ac:dyDescent="0.2"/>
    <row r="419" ht="12.75" customHeight="1" x14ac:dyDescent="0.2"/>
    <row r="420" ht="12.75" customHeight="1" x14ac:dyDescent="0.2"/>
    <row r="421" ht="12.75" customHeight="1" x14ac:dyDescent="0.2"/>
    <row r="422" ht="12.75" customHeight="1" x14ac:dyDescent="0.2"/>
    <row r="423" ht="12.75" customHeight="1" x14ac:dyDescent="0.2"/>
    <row r="424" ht="12.75" customHeight="1" x14ac:dyDescent="0.2"/>
    <row r="425" ht="12.75" customHeight="1" x14ac:dyDescent="0.2"/>
    <row r="426" ht="12.75" customHeight="1" x14ac:dyDescent="0.2"/>
    <row r="427" ht="12.75" customHeight="1" x14ac:dyDescent="0.2"/>
    <row r="428" ht="12.75" customHeight="1" x14ac:dyDescent="0.2"/>
    <row r="429" ht="12.75" customHeight="1" x14ac:dyDescent="0.2"/>
    <row r="430" ht="12.75" customHeight="1" x14ac:dyDescent="0.2"/>
    <row r="431" ht="12.75" customHeight="1" x14ac:dyDescent="0.2"/>
    <row r="432" ht="12.75" customHeight="1" x14ac:dyDescent="0.2"/>
    <row r="433" ht="12.75" customHeight="1" x14ac:dyDescent="0.2"/>
    <row r="434" ht="12.75" customHeight="1" x14ac:dyDescent="0.2"/>
    <row r="435" ht="12.75" customHeight="1" x14ac:dyDescent="0.2"/>
    <row r="436" ht="12.75" customHeight="1" x14ac:dyDescent="0.2"/>
    <row r="437" ht="12.75" customHeight="1" x14ac:dyDescent="0.2"/>
    <row r="438" ht="12.75" customHeight="1" x14ac:dyDescent="0.2"/>
    <row r="439" ht="12.75" customHeight="1" x14ac:dyDescent="0.2"/>
    <row r="440" ht="12.75" customHeight="1" x14ac:dyDescent="0.2"/>
    <row r="441" ht="12.75" customHeight="1" x14ac:dyDescent="0.2"/>
    <row r="442" ht="12.75" customHeight="1" x14ac:dyDescent="0.2"/>
    <row r="443" ht="12.75" customHeight="1" x14ac:dyDescent="0.2"/>
    <row r="444" ht="12.75" customHeight="1" x14ac:dyDescent="0.2"/>
    <row r="445" ht="12.75" customHeight="1" x14ac:dyDescent="0.2"/>
    <row r="446" ht="12.75" customHeight="1" x14ac:dyDescent="0.2"/>
    <row r="447" ht="12.75" customHeight="1" x14ac:dyDescent="0.2"/>
    <row r="448" ht="12.75" customHeight="1" x14ac:dyDescent="0.2"/>
    <row r="449" ht="12.75" customHeight="1" x14ac:dyDescent="0.2"/>
    <row r="450" ht="12.75" customHeight="1" x14ac:dyDescent="0.2"/>
    <row r="451" ht="12.75" customHeight="1" x14ac:dyDescent="0.2"/>
    <row r="452" ht="12.75" customHeight="1" x14ac:dyDescent="0.2"/>
    <row r="453" ht="12.75" customHeight="1" x14ac:dyDescent="0.2"/>
    <row r="454" ht="12.75" customHeight="1" x14ac:dyDescent="0.2"/>
    <row r="455" ht="12.75" customHeight="1" x14ac:dyDescent="0.2"/>
    <row r="456" ht="12.75" customHeight="1" x14ac:dyDescent="0.2"/>
    <row r="457" ht="12.75" customHeight="1" x14ac:dyDescent="0.2"/>
    <row r="458" ht="12.75" customHeight="1" x14ac:dyDescent="0.2"/>
    <row r="459" ht="12.75" customHeight="1" x14ac:dyDescent="0.2"/>
    <row r="460" ht="12.75" customHeight="1" x14ac:dyDescent="0.2"/>
    <row r="461" ht="12.75" customHeight="1" x14ac:dyDescent="0.2"/>
    <row r="462" ht="12.75" customHeight="1" x14ac:dyDescent="0.2"/>
    <row r="463" ht="12.75" customHeight="1" x14ac:dyDescent="0.2"/>
    <row r="464" ht="12.75" customHeight="1" x14ac:dyDescent="0.2"/>
    <row r="465" ht="12.75" customHeight="1" x14ac:dyDescent="0.2"/>
    <row r="466" ht="12.75" customHeight="1" x14ac:dyDescent="0.2"/>
    <row r="467" ht="12.75" customHeight="1" x14ac:dyDescent="0.2"/>
    <row r="468" ht="12.75" customHeight="1" x14ac:dyDescent="0.2"/>
    <row r="469" ht="12.75" customHeight="1" x14ac:dyDescent="0.2"/>
    <row r="470" ht="12.75" customHeight="1" x14ac:dyDescent="0.2"/>
    <row r="471" ht="12.75" customHeight="1" x14ac:dyDescent="0.2"/>
    <row r="472" ht="12.75" customHeight="1" x14ac:dyDescent="0.2"/>
    <row r="473" ht="12.75" customHeight="1" x14ac:dyDescent="0.2"/>
    <row r="474" ht="12.75" customHeight="1" x14ac:dyDescent="0.2"/>
    <row r="475" ht="12.75" customHeight="1" x14ac:dyDescent="0.2"/>
    <row r="476" ht="12.75" customHeight="1" x14ac:dyDescent="0.2"/>
    <row r="477" ht="12.75" customHeight="1" x14ac:dyDescent="0.2"/>
    <row r="478" ht="12.75" customHeight="1" x14ac:dyDescent="0.2"/>
    <row r="479" ht="12.75" customHeight="1" x14ac:dyDescent="0.2"/>
    <row r="480" ht="12.75" customHeight="1" x14ac:dyDescent="0.2"/>
    <row r="481" ht="12.75" customHeight="1" x14ac:dyDescent="0.2"/>
    <row r="482" ht="12.75" customHeight="1" x14ac:dyDescent="0.2"/>
    <row r="483" ht="12.75" customHeight="1" x14ac:dyDescent="0.2"/>
    <row r="484" ht="12.75" customHeight="1" x14ac:dyDescent="0.2"/>
    <row r="485" ht="12.75" customHeight="1" x14ac:dyDescent="0.2"/>
    <row r="486" ht="12.75" customHeight="1" x14ac:dyDescent="0.2"/>
    <row r="487" ht="12.75" customHeight="1" x14ac:dyDescent="0.2"/>
    <row r="488" ht="12.75" customHeight="1" x14ac:dyDescent="0.2"/>
    <row r="489" ht="12.75" customHeight="1" x14ac:dyDescent="0.2"/>
    <row r="490" ht="12.75" customHeight="1" x14ac:dyDescent="0.2"/>
    <row r="491" ht="12.75" customHeight="1" x14ac:dyDescent="0.2"/>
    <row r="492" ht="12.75" customHeight="1" x14ac:dyDescent="0.2"/>
    <row r="493" ht="12.75" customHeight="1" x14ac:dyDescent="0.2"/>
    <row r="494" ht="12.75" customHeight="1" x14ac:dyDescent="0.2"/>
    <row r="495" ht="12.75" customHeight="1" x14ac:dyDescent="0.2"/>
    <row r="496" ht="12.75" customHeight="1" x14ac:dyDescent="0.2"/>
    <row r="497" ht="12.75" customHeight="1" x14ac:dyDescent="0.2"/>
    <row r="498" ht="12.75" customHeight="1" x14ac:dyDescent="0.2"/>
    <row r="499" ht="12.75" customHeight="1" x14ac:dyDescent="0.2"/>
    <row r="500" ht="12.75" customHeight="1" x14ac:dyDescent="0.2"/>
    <row r="501" ht="12.75" customHeight="1" x14ac:dyDescent="0.2"/>
    <row r="502" ht="12.75" customHeight="1" x14ac:dyDescent="0.2"/>
    <row r="503" ht="12.75" customHeight="1" x14ac:dyDescent="0.2"/>
    <row r="504" ht="12.75" customHeight="1" x14ac:dyDescent="0.2"/>
    <row r="505" ht="12.75" customHeight="1" x14ac:dyDescent="0.2"/>
    <row r="506" ht="12.75" customHeight="1" x14ac:dyDescent="0.2"/>
    <row r="507" ht="12.75" customHeight="1" x14ac:dyDescent="0.2"/>
    <row r="508" ht="12.75" customHeight="1" x14ac:dyDescent="0.2"/>
    <row r="509" ht="12.75" customHeight="1" x14ac:dyDescent="0.2"/>
    <row r="510" ht="12.75" customHeight="1" x14ac:dyDescent="0.2"/>
    <row r="511" ht="12.75" customHeight="1" x14ac:dyDescent="0.2"/>
    <row r="512" ht="12.75" customHeight="1" x14ac:dyDescent="0.2"/>
    <row r="513" ht="12.75" customHeight="1" x14ac:dyDescent="0.2"/>
    <row r="514" ht="12.75" customHeight="1" x14ac:dyDescent="0.2"/>
    <row r="515" ht="12.75" customHeight="1" x14ac:dyDescent="0.2"/>
    <row r="516" ht="12.75" customHeight="1" x14ac:dyDescent="0.2"/>
    <row r="517" ht="12.75" customHeight="1" x14ac:dyDescent="0.2"/>
    <row r="518" ht="12.75" customHeight="1" x14ac:dyDescent="0.2"/>
    <row r="519" ht="12.75" customHeight="1" x14ac:dyDescent="0.2"/>
    <row r="520" ht="12.75" customHeight="1" x14ac:dyDescent="0.2"/>
    <row r="521" ht="12.75" customHeight="1" x14ac:dyDescent="0.2"/>
    <row r="522" ht="12.75" customHeight="1" x14ac:dyDescent="0.2"/>
    <row r="523" ht="12.75" customHeight="1" x14ac:dyDescent="0.2"/>
    <row r="524" ht="12.75" customHeight="1" x14ac:dyDescent="0.2"/>
    <row r="525" ht="12.75" customHeight="1" x14ac:dyDescent="0.2"/>
    <row r="526" ht="12.75" customHeight="1" x14ac:dyDescent="0.2"/>
    <row r="527" ht="12.75" customHeight="1" x14ac:dyDescent="0.2"/>
    <row r="528" ht="12.75" customHeight="1" x14ac:dyDescent="0.2"/>
    <row r="529" ht="12.75" customHeight="1" x14ac:dyDescent="0.2"/>
    <row r="530" ht="12.75" customHeight="1" x14ac:dyDescent="0.2"/>
    <row r="531" ht="12.75" customHeight="1" x14ac:dyDescent="0.2"/>
    <row r="532" ht="12.75" customHeight="1" x14ac:dyDescent="0.2"/>
    <row r="533" ht="12.75" customHeight="1" x14ac:dyDescent="0.2"/>
    <row r="534" ht="12.75" customHeight="1" x14ac:dyDescent="0.2"/>
    <row r="535" ht="12.75" customHeight="1" x14ac:dyDescent="0.2"/>
    <row r="536" ht="12.75" customHeight="1" x14ac:dyDescent="0.2"/>
    <row r="537" ht="12.75" customHeight="1" x14ac:dyDescent="0.2"/>
    <row r="538" ht="12.75" customHeight="1" x14ac:dyDescent="0.2"/>
    <row r="539" ht="12.75" customHeight="1" x14ac:dyDescent="0.2"/>
    <row r="540" ht="12.75" customHeight="1" x14ac:dyDescent="0.2"/>
    <row r="541" ht="12.75" customHeight="1" x14ac:dyDescent="0.2"/>
    <row r="542" ht="12.75" customHeight="1" x14ac:dyDescent="0.2"/>
    <row r="543" ht="12.75" customHeight="1" x14ac:dyDescent="0.2"/>
    <row r="544" ht="12.75" customHeight="1" x14ac:dyDescent="0.2"/>
    <row r="545" ht="12.75" customHeight="1" x14ac:dyDescent="0.2"/>
    <row r="546" ht="12.75" customHeight="1" x14ac:dyDescent="0.2"/>
    <row r="547" ht="12.75" customHeight="1" x14ac:dyDescent="0.2"/>
    <row r="548" ht="12.75" customHeight="1" x14ac:dyDescent="0.2"/>
    <row r="549" ht="12.75" customHeight="1" x14ac:dyDescent="0.2"/>
    <row r="550" ht="12.75" customHeight="1" x14ac:dyDescent="0.2"/>
    <row r="551" ht="12.75" customHeight="1" x14ac:dyDescent="0.2"/>
    <row r="552" ht="12.75" customHeight="1" x14ac:dyDescent="0.2"/>
    <row r="553" ht="12.75" customHeight="1" x14ac:dyDescent="0.2"/>
    <row r="554" ht="12.75" customHeight="1" x14ac:dyDescent="0.2"/>
    <row r="555" ht="12.75" customHeight="1" x14ac:dyDescent="0.2"/>
    <row r="556" ht="12.75" customHeight="1" x14ac:dyDescent="0.2"/>
    <row r="557" ht="12.75" customHeight="1" x14ac:dyDescent="0.2"/>
    <row r="558" ht="12.75" customHeight="1" x14ac:dyDescent="0.2"/>
    <row r="559" ht="12.75" customHeight="1" x14ac:dyDescent="0.2"/>
    <row r="560" ht="12.75" customHeight="1" x14ac:dyDescent="0.2"/>
    <row r="561" ht="12.75" customHeight="1" x14ac:dyDescent="0.2"/>
    <row r="562" ht="12.75" customHeight="1" x14ac:dyDescent="0.2"/>
    <row r="563" ht="12.75" customHeight="1" x14ac:dyDescent="0.2"/>
    <row r="564" ht="12.75" customHeight="1" x14ac:dyDescent="0.2"/>
    <row r="565" ht="12.75" customHeight="1" x14ac:dyDescent="0.2"/>
    <row r="566" ht="12.75" customHeight="1" x14ac:dyDescent="0.2"/>
    <row r="567" ht="12.75" customHeight="1" x14ac:dyDescent="0.2"/>
    <row r="568" ht="12.75" customHeight="1" x14ac:dyDescent="0.2"/>
    <row r="569" ht="12.75" customHeight="1" x14ac:dyDescent="0.2"/>
    <row r="570" ht="12.75" customHeight="1" x14ac:dyDescent="0.2"/>
    <row r="571" ht="12.75" customHeight="1" x14ac:dyDescent="0.2"/>
    <row r="572" ht="12.75" customHeight="1" x14ac:dyDescent="0.2"/>
    <row r="573" ht="12.75" customHeight="1" x14ac:dyDescent="0.2"/>
    <row r="574" ht="12.75" customHeight="1" x14ac:dyDescent="0.2"/>
    <row r="575" ht="12.75" customHeight="1" x14ac:dyDescent="0.2"/>
    <row r="576" ht="12.75" customHeight="1" x14ac:dyDescent="0.2"/>
    <row r="577" ht="12.75" customHeight="1" x14ac:dyDescent="0.2"/>
    <row r="578" ht="12.75" customHeight="1" x14ac:dyDescent="0.2"/>
    <row r="579" ht="12.75" customHeight="1" x14ac:dyDescent="0.2"/>
    <row r="580" ht="12.75" customHeight="1" x14ac:dyDescent="0.2"/>
    <row r="581" ht="12.75" customHeight="1" x14ac:dyDescent="0.2"/>
    <row r="582" ht="12.75" customHeight="1" x14ac:dyDescent="0.2"/>
    <row r="583" ht="12.75" customHeight="1" x14ac:dyDescent="0.2"/>
    <row r="584" ht="12.75" customHeight="1" x14ac:dyDescent="0.2"/>
    <row r="585" ht="12.75" customHeight="1" x14ac:dyDescent="0.2"/>
    <row r="586" ht="12.75" customHeight="1" x14ac:dyDescent="0.2"/>
    <row r="587" ht="12.75" customHeight="1" x14ac:dyDescent="0.2"/>
    <row r="588" ht="12.75" customHeight="1" x14ac:dyDescent="0.2"/>
    <row r="589" ht="12.75" customHeight="1" x14ac:dyDescent="0.2"/>
    <row r="590" ht="12.75" customHeight="1" x14ac:dyDescent="0.2"/>
    <row r="591" ht="12.75" customHeight="1" x14ac:dyDescent="0.2"/>
    <row r="592" ht="12.75" customHeight="1" x14ac:dyDescent="0.2"/>
    <row r="593" ht="12.75" customHeight="1" x14ac:dyDescent="0.2"/>
    <row r="594" ht="12.75" customHeight="1" x14ac:dyDescent="0.2"/>
    <row r="595" ht="12.75" customHeight="1" x14ac:dyDescent="0.2"/>
    <row r="596" ht="12.75" customHeight="1" x14ac:dyDescent="0.2"/>
    <row r="597" ht="12.75" customHeight="1" x14ac:dyDescent="0.2"/>
    <row r="598" ht="12.75" customHeight="1" x14ac:dyDescent="0.2"/>
    <row r="599" ht="12.75" customHeight="1" x14ac:dyDescent="0.2"/>
    <row r="600" ht="12.75" customHeight="1" x14ac:dyDescent="0.2"/>
    <row r="601" ht="12.75" customHeight="1" x14ac:dyDescent="0.2"/>
    <row r="602" ht="12.75" customHeight="1" x14ac:dyDescent="0.2"/>
    <row r="603" ht="12.75" customHeight="1" x14ac:dyDescent="0.2"/>
    <row r="604" ht="12.75" customHeight="1" x14ac:dyDescent="0.2"/>
    <row r="605" ht="12.75" customHeight="1" x14ac:dyDescent="0.2"/>
    <row r="606" ht="12.75" customHeight="1" x14ac:dyDescent="0.2"/>
    <row r="607" ht="12.75" customHeight="1" x14ac:dyDescent="0.2"/>
    <row r="608" ht="12.75" customHeight="1" x14ac:dyDescent="0.2"/>
    <row r="609" ht="12.75" customHeight="1" x14ac:dyDescent="0.2"/>
    <row r="610" ht="12.75" customHeight="1" x14ac:dyDescent="0.2"/>
    <row r="611" ht="12.75" customHeight="1" x14ac:dyDescent="0.2"/>
    <row r="612" ht="12.75" customHeight="1" x14ac:dyDescent="0.2"/>
    <row r="613" ht="12.75" customHeight="1" x14ac:dyDescent="0.2"/>
    <row r="614" ht="12.75" customHeight="1" x14ac:dyDescent="0.2"/>
    <row r="615" ht="12.75" customHeight="1" x14ac:dyDescent="0.2"/>
    <row r="616" ht="12.75" customHeight="1" x14ac:dyDescent="0.2"/>
    <row r="617" ht="12.75" customHeight="1" x14ac:dyDescent="0.2"/>
    <row r="618" ht="12.75" customHeight="1" x14ac:dyDescent="0.2"/>
    <row r="619" ht="12.75" customHeight="1" x14ac:dyDescent="0.2"/>
    <row r="620" ht="12.75" customHeight="1" x14ac:dyDescent="0.2"/>
    <row r="621" ht="12.75" customHeight="1" x14ac:dyDescent="0.2"/>
    <row r="622" ht="12.75" customHeight="1" x14ac:dyDescent="0.2"/>
    <row r="623" ht="12.75" customHeight="1" x14ac:dyDescent="0.2"/>
    <row r="624" ht="12.75" customHeight="1" x14ac:dyDescent="0.2"/>
    <row r="625" ht="12.75" customHeight="1" x14ac:dyDescent="0.2"/>
    <row r="626" ht="12.75" customHeight="1" x14ac:dyDescent="0.2"/>
    <row r="627" ht="12.75" customHeight="1" x14ac:dyDescent="0.2"/>
    <row r="628" ht="12.75" customHeight="1" x14ac:dyDescent="0.2"/>
    <row r="629" ht="12.75" customHeight="1" x14ac:dyDescent="0.2"/>
    <row r="630" ht="12.75" customHeight="1" x14ac:dyDescent="0.2"/>
    <row r="631" ht="12.75" customHeight="1" x14ac:dyDescent="0.2"/>
    <row r="632" ht="12.75" customHeight="1" x14ac:dyDescent="0.2"/>
    <row r="633" ht="12.75" customHeight="1" x14ac:dyDescent="0.2"/>
    <row r="634" ht="12.75" customHeight="1" x14ac:dyDescent="0.2"/>
    <row r="635" ht="12.75" customHeight="1" x14ac:dyDescent="0.2"/>
    <row r="636" ht="12.75" customHeight="1" x14ac:dyDescent="0.2"/>
    <row r="637" ht="12.75" customHeight="1" x14ac:dyDescent="0.2"/>
    <row r="638" ht="12.75" customHeight="1" x14ac:dyDescent="0.2"/>
    <row r="639" ht="12.75" customHeight="1" x14ac:dyDescent="0.2"/>
    <row r="640" ht="12.75" customHeight="1" x14ac:dyDescent="0.2"/>
    <row r="641" ht="12.75" customHeight="1" x14ac:dyDescent="0.2"/>
    <row r="642" ht="12.75" customHeight="1" x14ac:dyDescent="0.2"/>
    <row r="643" ht="12.75" customHeight="1" x14ac:dyDescent="0.2"/>
    <row r="644" ht="12.75" customHeight="1" x14ac:dyDescent="0.2"/>
    <row r="645" ht="12.75" customHeight="1" x14ac:dyDescent="0.2"/>
    <row r="646" ht="12.75" customHeight="1" x14ac:dyDescent="0.2"/>
    <row r="647" ht="12.75" customHeight="1" x14ac:dyDescent="0.2"/>
    <row r="648" ht="12.75" customHeight="1" x14ac:dyDescent="0.2"/>
    <row r="649" ht="12.75" customHeight="1" x14ac:dyDescent="0.2"/>
    <row r="650" ht="12.75" customHeight="1" x14ac:dyDescent="0.2"/>
    <row r="651" ht="12.75" customHeight="1" x14ac:dyDescent="0.2"/>
    <row r="652" ht="12.75" customHeight="1" x14ac:dyDescent="0.2"/>
    <row r="653" ht="12.75" customHeight="1" x14ac:dyDescent="0.2"/>
    <row r="654" ht="12.75" customHeight="1" x14ac:dyDescent="0.2"/>
    <row r="655" ht="12.75" customHeight="1" x14ac:dyDescent="0.2"/>
    <row r="656" ht="12.75" customHeight="1" x14ac:dyDescent="0.2"/>
    <row r="657" ht="12.75" customHeight="1" x14ac:dyDescent="0.2"/>
    <row r="658" ht="12.75" customHeight="1" x14ac:dyDescent="0.2"/>
    <row r="659" ht="12.75" customHeight="1" x14ac:dyDescent="0.2"/>
    <row r="660" ht="12.75" customHeight="1" x14ac:dyDescent="0.2"/>
    <row r="661" ht="12.75" customHeight="1" x14ac:dyDescent="0.2"/>
    <row r="662" ht="12.75" customHeight="1" x14ac:dyDescent="0.2"/>
    <row r="663" ht="12.75" customHeight="1" x14ac:dyDescent="0.2"/>
    <row r="664" ht="12.75" customHeight="1" x14ac:dyDescent="0.2"/>
    <row r="665" ht="12.75" customHeight="1" x14ac:dyDescent="0.2"/>
    <row r="666" ht="12.75" customHeight="1" x14ac:dyDescent="0.2"/>
    <row r="667" ht="12.75" customHeight="1" x14ac:dyDescent="0.2"/>
    <row r="668" ht="12.75" customHeight="1" x14ac:dyDescent="0.2"/>
    <row r="669" ht="12.75" customHeight="1" x14ac:dyDescent="0.2"/>
    <row r="670" ht="12.75" customHeight="1" x14ac:dyDescent="0.2"/>
    <row r="671" ht="12.75" customHeight="1" x14ac:dyDescent="0.2"/>
    <row r="672" ht="12.75" customHeight="1" x14ac:dyDescent="0.2"/>
    <row r="673" ht="12.75" customHeight="1" x14ac:dyDescent="0.2"/>
    <row r="674" ht="12.75" customHeight="1" x14ac:dyDescent="0.2"/>
    <row r="675" ht="12.75" customHeight="1" x14ac:dyDescent="0.2"/>
    <row r="676" ht="12.75" customHeight="1" x14ac:dyDescent="0.2"/>
    <row r="677" ht="12.75" customHeight="1" x14ac:dyDescent="0.2"/>
    <row r="678" ht="12.75" customHeight="1" x14ac:dyDescent="0.2"/>
    <row r="679" ht="12.75" customHeight="1" x14ac:dyDescent="0.2"/>
    <row r="680" ht="12.75" customHeight="1" x14ac:dyDescent="0.2"/>
    <row r="681" ht="12.75" customHeight="1" x14ac:dyDescent="0.2"/>
    <row r="682" ht="12.75" customHeight="1" x14ac:dyDescent="0.2"/>
    <row r="683" ht="12.75" customHeight="1" x14ac:dyDescent="0.2"/>
    <row r="684" ht="12.75" customHeight="1" x14ac:dyDescent="0.2"/>
    <row r="685" ht="12.75" customHeight="1" x14ac:dyDescent="0.2"/>
    <row r="686" ht="12.75" customHeight="1" x14ac:dyDescent="0.2"/>
    <row r="687" ht="12.75" customHeight="1" x14ac:dyDescent="0.2"/>
    <row r="688" ht="12.75" customHeight="1" x14ac:dyDescent="0.2"/>
    <row r="689" ht="12.75" customHeight="1" x14ac:dyDescent="0.2"/>
    <row r="690" ht="12.75" customHeight="1" x14ac:dyDescent="0.2"/>
    <row r="691" ht="12.75" customHeight="1" x14ac:dyDescent="0.2"/>
    <row r="692" ht="12.75" customHeight="1" x14ac:dyDescent="0.2"/>
    <row r="693" ht="12.75" customHeight="1" x14ac:dyDescent="0.2"/>
    <row r="694" ht="12.75" customHeight="1" x14ac:dyDescent="0.2"/>
    <row r="695" ht="12.75" customHeight="1" x14ac:dyDescent="0.2"/>
    <row r="696" ht="12.75" customHeight="1" x14ac:dyDescent="0.2"/>
    <row r="697" ht="12.75" customHeight="1" x14ac:dyDescent="0.2"/>
    <row r="698" ht="12.75" customHeight="1" x14ac:dyDescent="0.2"/>
    <row r="699" ht="12.75" customHeight="1" x14ac:dyDescent="0.2"/>
    <row r="700" ht="12.75" customHeight="1" x14ac:dyDescent="0.2"/>
    <row r="701" ht="12.75" customHeight="1" x14ac:dyDescent="0.2"/>
    <row r="702" ht="12.75" customHeight="1" x14ac:dyDescent="0.2"/>
    <row r="703" ht="12.75" customHeight="1" x14ac:dyDescent="0.2"/>
    <row r="704" ht="12.75" customHeight="1" x14ac:dyDescent="0.2"/>
    <row r="705" ht="12.75" customHeight="1" x14ac:dyDescent="0.2"/>
    <row r="706" ht="12.75" customHeight="1" x14ac:dyDescent="0.2"/>
    <row r="707" ht="12.75" customHeight="1" x14ac:dyDescent="0.2"/>
    <row r="708" ht="12.75" customHeight="1" x14ac:dyDescent="0.2"/>
    <row r="709" ht="12.75" customHeight="1" x14ac:dyDescent="0.2"/>
    <row r="710" ht="12.75" customHeight="1" x14ac:dyDescent="0.2"/>
    <row r="711" ht="12.75" customHeight="1" x14ac:dyDescent="0.2"/>
    <row r="712" ht="12.75" customHeight="1" x14ac:dyDescent="0.2"/>
    <row r="713" ht="12.75" customHeight="1" x14ac:dyDescent="0.2"/>
    <row r="714" ht="12.75" customHeight="1" x14ac:dyDescent="0.2"/>
    <row r="715" ht="12.75" customHeight="1" x14ac:dyDescent="0.2"/>
    <row r="716" ht="12.75" customHeight="1" x14ac:dyDescent="0.2"/>
    <row r="717" ht="12.75" customHeight="1" x14ac:dyDescent="0.2"/>
    <row r="718" ht="12.75" customHeight="1" x14ac:dyDescent="0.2"/>
    <row r="719" ht="12.75" customHeight="1" x14ac:dyDescent="0.2"/>
    <row r="720" ht="12.75" customHeight="1" x14ac:dyDescent="0.2"/>
    <row r="721" ht="12.75" customHeight="1" x14ac:dyDescent="0.2"/>
    <row r="722" ht="12.75" customHeight="1" x14ac:dyDescent="0.2"/>
    <row r="723" ht="12.75" customHeight="1" x14ac:dyDescent="0.2"/>
    <row r="724" ht="12.75" customHeight="1" x14ac:dyDescent="0.2"/>
    <row r="725" ht="12.75" customHeight="1" x14ac:dyDescent="0.2"/>
    <row r="726" ht="12.75" customHeight="1" x14ac:dyDescent="0.2"/>
    <row r="727" ht="12.75" customHeight="1" x14ac:dyDescent="0.2"/>
    <row r="728" ht="12.75" customHeight="1" x14ac:dyDescent="0.2"/>
    <row r="729" ht="12.75" customHeight="1" x14ac:dyDescent="0.2"/>
    <row r="730" ht="12.75" customHeight="1" x14ac:dyDescent="0.2"/>
    <row r="731" ht="12.75" customHeight="1" x14ac:dyDescent="0.2"/>
    <row r="732" ht="12.75" customHeight="1" x14ac:dyDescent="0.2"/>
    <row r="733" ht="12.75" customHeight="1" x14ac:dyDescent="0.2"/>
    <row r="734" ht="12.75" customHeight="1" x14ac:dyDescent="0.2"/>
    <row r="735" ht="12.75" customHeight="1" x14ac:dyDescent="0.2"/>
    <row r="736" ht="12.75" customHeight="1" x14ac:dyDescent="0.2"/>
    <row r="737" ht="12.75" customHeight="1" x14ac:dyDescent="0.2"/>
    <row r="738" ht="12.75" customHeight="1" x14ac:dyDescent="0.2"/>
    <row r="739" ht="12.75" customHeight="1" x14ac:dyDescent="0.2"/>
    <row r="740" ht="12.75" customHeight="1" x14ac:dyDescent="0.2"/>
    <row r="741" ht="12.75" customHeight="1" x14ac:dyDescent="0.2"/>
    <row r="742" ht="12.75" customHeight="1" x14ac:dyDescent="0.2"/>
    <row r="743" ht="12.75" customHeight="1" x14ac:dyDescent="0.2"/>
    <row r="744" ht="12.75" customHeight="1" x14ac:dyDescent="0.2"/>
    <row r="745" ht="12.75" customHeight="1" x14ac:dyDescent="0.2"/>
    <row r="746" ht="12.75" customHeight="1" x14ac:dyDescent="0.2"/>
    <row r="747" ht="12.75" customHeight="1" x14ac:dyDescent="0.2"/>
    <row r="748" ht="12.75" customHeight="1" x14ac:dyDescent="0.2"/>
    <row r="749" ht="12.75" customHeight="1" x14ac:dyDescent="0.2"/>
    <row r="750" ht="12.75" customHeight="1" x14ac:dyDescent="0.2"/>
    <row r="751" ht="12.75" customHeight="1" x14ac:dyDescent="0.2"/>
    <row r="752" ht="12.75" customHeight="1" x14ac:dyDescent="0.2"/>
    <row r="753" ht="12.75" customHeight="1" x14ac:dyDescent="0.2"/>
    <row r="754" ht="12.75" customHeight="1" x14ac:dyDescent="0.2"/>
    <row r="755" ht="12.75" customHeight="1" x14ac:dyDescent="0.2"/>
    <row r="756" ht="12.75" customHeight="1" x14ac:dyDescent="0.2"/>
    <row r="757" ht="12.75" customHeight="1" x14ac:dyDescent="0.2"/>
    <row r="758" ht="12.75" customHeight="1" x14ac:dyDescent="0.2"/>
    <row r="759" ht="12.75" customHeight="1" x14ac:dyDescent="0.2"/>
    <row r="760" ht="12.75" customHeight="1" x14ac:dyDescent="0.2"/>
    <row r="761" ht="12.75" customHeight="1" x14ac:dyDescent="0.2"/>
    <row r="762" ht="12.75" customHeight="1" x14ac:dyDescent="0.2"/>
    <row r="763" ht="12.75" customHeight="1" x14ac:dyDescent="0.2"/>
    <row r="764" ht="12.75" customHeight="1" x14ac:dyDescent="0.2"/>
    <row r="765" ht="12.75" customHeight="1" x14ac:dyDescent="0.2"/>
    <row r="766" ht="12.75" customHeight="1" x14ac:dyDescent="0.2"/>
    <row r="767" ht="12.75" customHeight="1" x14ac:dyDescent="0.2"/>
    <row r="768" ht="12.75" customHeight="1" x14ac:dyDescent="0.2"/>
    <row r="769" ht="12.75" customHeight="1" x14ac:dyDescent="0.2"/>
    <row r="770" ht="12.75" customHeight="1" x14ac:dyDescent="0.2"/>
    <row r="771" ht="12.75" customHeight="1" x14ac:dyDescent="0.2"/>
    <row r="772" ht="12.75" customHeight="1" x14ac:dyDescent="0.2"/>
    <row r="773" ht="12.75" customHeight="1" x14ac:dyDescent="0.2"/>
    <row r="774" ht="12.75" customHeight="1" x14ac:dyDescent="0.2"/>
    <row r="775" ht="12.75" customHeight="1" x14ac:dyDescent="0.2"/>
    <row r="776" ht="12.75" customHeight="1" x14ac:dyDescent="0.2"/>
    <row r="777" ht="12.75" customHeight="1" x14ac:dyDescent="0.2"/>
    <row r="778" ht="12.75" customHeight="1" x14ac:dyDescent="0.2"/>
    <row r="779" ht="12.75" customHeight="1" x14ac:dyDescent="0.2"/>
    <row r="780" ht="12.75" customHeight="1" x14ac:dyDescent="0.2"/>
    <row r="781" ht="12.75" customHeight="1" x14ac:dyDescent="0.2"/>
    <row r="782" ht="12.75" customHeight="1" x14ac:dyDescent="0.2"/>
    <row r="783" ht="12.75" customHeight="1" x14ac:dyDescent="0.2"/>
    <row r="784" ht="12.75" customHeight="1" x14ac:dyDescent="0.2"/>
    <row r="785" ht="12.75" customHeight="1" x14ac:dyDescent="0.2"/>
    <row r="786" ht="12.75" customHeight="1" x14ac:dyDescent="0.2"/>
    <row r="787" ht="12.75" customHeight="1" x14ac:dyDescent="0.2"/>
    <row r="788" ht="12.75" customHeight="1" x14ac:dyDescent="0.2"/>
    <row r="789" ht="12.75" customHeight="1" x14ac:dyDescent="0.2"/>
    <row r="790" ht="12.75" customHeight="1" x14ac:dyDescent="0.2"/>
    <row r="791" ht="12.75" customHeight="1" x14ac:dyDescent="0.2"/>
    <row r="792" ht="12.75" customHeight="1" x14ac:dyDescent="0.2"/>
    <row r="793" ht="12.75" customHeight="1" x14ac:dyDescent="0.2"/>
    <row r="794" ht="12.75" customHeight="1" x14ac:dyDescent="0.2"/>
    <row r="795" ht="12.75" customHeight="1" x14ac:dyDescent="0.2"/>
    <row r="796" ht="12.75" customHeight="1" x14ac:dyDescent="0.2"/>
    <row r="797" ht="12.75" customHeight="1" x14ac:dyDescent="0.2"/>
    <row r="798" ht="12.75" customHeight="1" x14ac:dyDescent="0.2"/>
    <row r="799" ht="12.75" customHeight="1" x14ac:dyDescent="0.2"/>
    <row r="800" ht="12.75" customHeight="1" x14ac:dyDescent="0.2"/>
    <row r="801" ht="12.75" customHeight="1" x14ac:dyDescent="0.2"/>
    <row r="802" ht="12.75" customHeight="1" x14ac:dyDescent="0.2"/>
    <row r="803" ht="12.75" customHeight="1" x14ac:dyDescent="0.2"/>
    <row r="804" ht="12.75" customHeight="1" x14ac:dyDescent="0.2"/>
    <row r="805" ht="12.75" customHeight="1" x14ac:dyDescent="0.2"/>
    <row r="806" ht="12.75" customHeight="1" x14ac:dyDescent="0.2"/>
    <row r="807" ht="12.75" customHeight="1" x14ac:dyDescent="0.2"/>
    <row r="808" ht="12.75" customHeight="1" x14ac:dyDescent="0.2"/>
    <row r="809" ht="12.75" customHeight="1" x14ac:dyDescent="0.2"/>
    <row r="810" ht="12.75" customHeight="1" x14ac:dyDescent="0.2"/>
    <row r="811" ht="12.75" customHeight="1" x14ac:dyDescent="0.2"/>
    <row r="812" ht="12.75" customHeight="1" x14ac:dyDescent="0.2"/>
    <row r="813" ht="12.75" customHeight="1" x14ac:dyDescent="0.2"/>
    <row r="814" ht="12.75" customHeight="1" x14ac:dyDescent="0.2"/>
    <row r="815" ht="12.75" customHeight="1" x14ac:dyDescent="0.2"/>
    <row r="816" ht="12.75" customHeight="1" x14ac:dyDescent="0.2"/>
    <row r="817" ht="12.75" customHeight="1" x14ac:dyDescent="0.2"/>
    <row r="818" ht="12.75" customHeight="1" x14ac:dyDescent="0.2"/>
    <row r="819" ht="12.75" customHeight="1" x14ac:dyDescent="0.2"/>
    <row r="820" ht="12.75" customHeight="1" x14ac:dyDescent="0.2"/>
    <row r="821" ht="12.75" customHeight="1" x14ac:dyDescent="0.2"/>
    <row r="822" ht="12.75" customHeight="1" x14ac:dyDescent="0.2"/>
    <row r="823" ht="12.75" customHeight="1" x14ac:dyDescent="0.2"/>
    <row r="824" ht="12.75" customHeight="1" x14ac:dyDescent="0.2"/>
    <row r="825" ht="12.75" customHeight="1" x14ac:dyDescent="0.2"/>
    <row r="826" ht="12.75" customHeight="1" x14ac:dyDescent="0.2"/>
    <row r="827" ht="12.75" customHeight="1" x14ac:dyDescent="0.2"/>
    <row r="828" ht="12.75" customHeight="1" x14ac:dyDescent="0.2"/>
    <row r="829" ht="12.75" customHeight="1" x14ac:dyDescent="0.2"/>
    <row r="830" ht="12.75" customHeight="1" x14ac:dyDescent="0.2"/>
    <row r="831" ht="12.75" customHeight="1" x14ac:dyDescent="0.2"/>
    <row r="832" ht="12.75" customHeight="1" x14ac:dyDescent="0.2"/>
    <row r="833" ht="12.75" customHeight="1" x14ac:dyDescent="0.2"/>
    <row r="834" ht="12.75" customHeight="1" x14ac:dyDescent="0.2"/>
    <row r="835" ht="12.75" customHeight="1" x14ac:dyDescent="0.2"/>
    <row r="836" ht="12.75" customHeight="1" x14ac:dyDescent="0.2"/>
    <row r="837" ht="12.75" customHeight="1" x14ac:dyDescent="0.2"/>
    <row r="838" ht="12.75" customHeight="1" x14ac:dyDescent="0.2"/>
    <row r="839" ht="12.75" customHeight="1" x14ac:dyDescent="0.2"/>
    <row r="840" ht="12.75" customHeight="1" x14ac:dyDescent="0.2"/>
    <row r="841" ht="12.75" customHeight="1" x14ac:dyDescent="0.2"/>
    <row r="842" ht="12.75" customHeight="1" x14ac:dyDescent="0.2"/>
    <row r="843" ht="12.75" customHeight="1" x14ac:dyDescent="0.2"/>
    <row r="844" ht="12.75" customHeight="1" x14ac:dyDescent="0.2"/>
    <row r="845" ht="12.75" customHeight="1" x14ac:dyDescent="0.2"/>
    <row r="846" ht="12.75" customHeight="1" x14ac:dyDescent="0.2"/>
    <row r="847" ht="12.75" customHeight="1" x14ac:dyDescent="0.2"/>
    <row r="848" ht="12.75" customHeight="1" x14ac:dyDescent="0.2"/>
    <row r="849" ht="12.75" customHeight="1" x14ac:dyDescent="0.2"/>
    <row r="850" ht="12.75" customHeight="1" x14ac:dyDescent="0.2"/>
    <row r="851" ht="12.75" customHeight="1" x14ac:dyDescent="0.2"/>
    <row r="852" ht="12.75" customHeight="1" x14ac:dyDescent="0.2"/>
    <row r="853" ht="12.75" customHeight="1" x14ac:dyDescent="0.2"/>
    <row r="854" ht="12.75" customHeight="1" x14ac:dyDescent="0.2"/>
    <row r="855" ht="12.75" customHeight="1" x14ac:dyDescent="0.2"/>
    <row r="856" ht="12.75" customHeight="1" x14ac:dyDescent="0.2"/>
    <row r="857" ht="12.75" customHeight="1" x14ac:dyDescent="0.2"/>
    <row r="858" ht="12.75" customHeight="1" x14ac:dyDescent="0.2"/>
    <row r="859" ht="12.75" customHeight="1" x14ac:dyDescent="0.2"/>
    <row r="860" ht="12.75" customHeight="1" x14ac:dyDescent="0.2"/>
    <row r="861" ht="12.75" customHeight="1" x14ac:dyDescent="0.2"/>
    <row r="862" ht="12.75" customHeight="1" x14ac:dyDescent="0.2"/>
    <row r="863" ht="12.75" customHeight="1" x14ac:dyDescent="0.2"/>
    <row r="864" ht="12.75" customHeight="1" x14ac:dyDescent="0.2"/>
    <row r="865" ht="12.75" customHeight="1" x14ac:dyDescent="0.2"/>
    <row r="866" ht="12.75" customHeight="1" x14ac:dyDescent="0.2"/>
    <row r="867" ht="12.75" customHeight="1" x14ac:dyDescent="0.2"/>
    <row r="868" ht="12.75" customHeight="1" x14ac:dyDescent="0.2"/>
    <row r="869" ht="12.75" customHeight="1" x14ac:dyDescent="0.2"/>
    <row r="870" ht="12.75" customHeight="1" x14ac:dyDescent="0.2"/>
    <row r="871" ht="12.75" customHeight="1" x14ac:dyDescent="0.2"/>
    <row r="872" ht="12.75" customHeight="1" x14ac:dyDescent="0.2"/>
    <row r="873" ht="12.75" customHeight="1" x14ac:dyDescent="0.2"/>
    <row r="874" ht="12.75" customHeight="1" x14ac:dyDescent="0.2"/>
    <row r="875" ht="12.75" customHeight="1" x14ac:dyDescent="0.2"/>
    <row r="876" ht="12.75" customHeight="1" x14ac:dyDescent="0.2"/>
    <row r="877" ht="12.75" customHeight="1" x14ac:dyDescent="0.2"/>
    <row r="878" ht="12.75" customHeight="1" x14ac:dyDescent="0.2"/>
    <row r="879" ht="12.75" customHeight="1" x14ac:dyDescent="0.2"/>
    <row r="880" ht="12.75" customHeight="1" x14ac:dyDescent="0.2"/>
    <row r="881" ht="12.75" customHeight="1" x14ac:dyDescent="0.2"/>
    <row r="882" ht="12.75" customHeight="1" x14ac:dyDescent="0.2"/>
    <row r="883" ht="12.75" customHeight="1" x14ac:dyDescent="0.2"/>
    <row r="884" ht="12.75" customHeight="1" x14ac:dyDescent="0.2"/>
    <row r="885" ht="12.75" customHeight="1" x14ac:dyDescent="0.2"/>
    <row r="886" ht="12.75" customHeight="1" x14ac:dyDescent="0.2"/>
    <row r="887" ht="12.75" customHeight="1" x14ac:dyDescent="0.2"/>
    <row r="888" ht="12.75" customHeight="1" x14ac:dyDescent="0.2"/>
    <row r="889" ht="12.75" customHeight="1" x14ac:dyDescent="0.2"/>
    <row r="890" ht="12.75" customHeight="1" x14ac:dyDescent="0.2"/>
    <row r="891" ht="12.75" customHeight="1" x14ac:dyDescent="0.2"/>
    <row r="892" ht="12.75" customHeight="1" x14ac:dyDescent="0.2"/>
    <row r="893" ht="12.75" customHeight="1" x14ac:dyDescent="0.2"/>
    <row r="894" ht="12.75" customHeight="1" x14ac:dyDescent="0.2"/>
    <row r="895" ht="12.75" customHeight="1" x14ac:dyDescent="0.2"/>
    <row r="896" ht="12.75" customHeight="1" x14ac:dyDescent="0.2"/>
    <row r="897" ht="12.75" customHeight="1" x14ac:dyDescent="0.2"/>
    <row r="898" ht="12.75" customHeight="1" x14ac:dyDescent="0.2"/>
    <row r="899" ht="12.75" customHeight="1" x14ac:dyDescent="0.2"/>
    <row r="900" ht="12.75" customHeight="1" x14ac:dyDescent="0.2"/>
    <row r="901" ht="12.75" customHeight="1" x14ac:dyDescent="0.2"/>
    <row r="902" ht="12.75" customHeight="1" x14ac:dyDescent="0.2"/>
    <row r="903" ht="12.75" customHeight="1" x14ac:dyDescent="0.2"/>
    <row r="904" ht="12.75" customHeight="1" x14ac:dyDescent="0.2"/>
    <row r="905" ht="12.75" customHeight="1" x14ac:dyDescent="0.2"/>
    <row r="906" ht="12.75" customHeight="1" x14ac:dyDescent="0.2"/>
    <row r="907" ht="12.75" customHeight="1" x14ac:dyDescent="0.2"/>
    <row r="908" ht="12.75" customHeight="1" x14ac:dyDescent="0.2"/>
    <row r="909" ht="12.75" customHeight="1" x14ac:dyDescent="0.2"/>
    <row r="910" ht="12.75" customHeight="1" x14ac:dyDescent="0.2"/>
    <row r="911" ht="12.75" customHeight="1" x14ac:dyDescent="0.2"/>
    <row r="912" ht="12.75" customHeight="1" x14ac:dyDescent="0.2"/>
    <row r="913" ht="12.75" customHeight="1" x14ac:dyDescent="0.2"/>
    <row r="914" ht="12.75" customHeight="1" x14ac:dyDescent="0.2"/>
    <row r="915" ht="12.75" customHeight="1" x14ac:dyDescent="0.2"/>
    <row r="916" ht="12.75" customHeight="1" x14ac:dyDescent="0.2"/>
    <row r="917" ht="12.75" customHeight="1" x14ac:dyDescent="0.2"/>
    <row r="918" ht="12.75" customHeight="1" x14ac:dyDescent="0.2"/>
    <row r="919" ht="12.75" customHeight="1" x14ac:dyDescent="0.2"/>
    <row r="920" ht="12.75" customHeight="1" x14ac:dyDescent="0.2"/>
    <row r="921" ht="12.75" customHeight="1" x14ac:dyDescent="0.2"/>
    <row r="922" ht="12.75" customHeight="1" x14ac:dyDescent="0.2"/>
    <row r="923" ht="12.75" customHeight="1" x14ac:dyDescent="0.2"/>
    <row r="924" ht="12.75" customHeight="1" x14ac:dyDescent="0.2"/>
    <row r="925" ht="12.75" customHeight="1" x14ac:dyDescent="0.2"/>
    <row r="926" ht="12.75" customHeight="1" x14ac:dyDescent="0.2"/>
    <row r="927" ht="12.75" customHeight="1" x14ac:dyDescent="0.2"/>
    <row r="928" ht="12.75" customHeight="1" x14ac:dyDescent="0.2"/>
    <row r="929" ht="12.75" customHeight="1" x14ac:dyDescent="0.2"/>
    <row r="930" ht="12.75" customHeight="1" x14ac:dyDescent="0.2"/>
    <row r="931" ht="12.75" customHeight="1" x14ac:dyDescent="0.2"/>
    <row r="932" ht="12.75" customHeight="1" x14ac:dyDescent="0.2"/>
    <row r="933" ht="12.75" customHeight="1" x14ac:dyDescent="0.2"/>
    <row r="934" ht="12.75" customHeight="1" x14ac:dyDescent="0.2"/>
    <row r="935" ht="12.75" customHeight="1" x14ac:dyDescent="0.2"/>
    <row r="936" ht="12.75" customHeight="1" x14ac:dyDescent="0.2"/>
    <row r="937" ht="12.75" customHeight="1" x14ac:dyDescent="0.2"/>
    <row r="938" ht="12.75" customHeight="1" x14ac:dyDescent="0.2"/>
    <row r="939" ht="12.75" customHeight="1" x14ac:dyDescent="0.2"/>
    <row r="940" ht="12.75" customHeight="1" x14ac:dyDescent="0.2"/>
    <row r="941" ht="12.75" customHeight="1" x14ac:dyDescent="0.2"/>
    <row r="942" ht="12.75" customHeight="1" x14ac:dyDescent="0.2"/>
    <row r="943" ht="12.75" customHeight="1" x14ac:dyDescent="0.2"/>
    <row r="944" ht="12.75" customHeight="1" x14ac:dyDescent="0.2"/>
    <row r="945" ht="12.75" customHeight="1" x14ac:dyDescent="0.2"/>
    <row r="946" ht="12.75" customHeight="1" x14ac:dyDescent="0.2"/>
    <row r="947" ht="12.75" customHeight="1" x14ac:dyDescent="0.2"/>
    <row r="948" ht="12.75" customHeight="1" x14ac:dyDescent="0.2"/>
    <row r="949" ht="12.75" customHeight="1" x14ac:dyDescent="0.2"/>
    <row r="950" ht="12.75" customHeight="1" x14ac:dyDescent="0.2"/>
    <row r="951" ht="12.75" customHeight="1" x14ac:dyDescent="0.2"/>
    <row r="952" ht="12.75" customHeight="1" x14ac:dyDescent="0.2"/>
    <row r="953" ht="12.75" customHeight="1" x14ac:dyDescent="0.2"/>
    <row r="954" ht="12.75" customHeight="1" x14ac:dyDescent="0.2"/>
    <row r="955" ht="12.75" customHeight="1" x14ac:dyDescent="0.2"/>
    <row r="956" ht="12.75" customHeight="1" x14ac:dyDescent="0.2"/>
    <row r="957" ht="12.75" customHeight="1" x14ac:dyDescent="0.2"/>
    <row r="958" ht="12.75" customHeight="1" x14ac:dyDescent="0.2"/>
    <row r="959" ht="12.75" customHeight="1" x14ac:dyDescent="0.2"/>
    <row r="960" ht="12.75" customHeight="1" x14ac:dyDescent="0.2"/>
    <row r="961" ht="12.75" customHeight="1" x14ac:dyDescent="0.2"/>
    <row r="962" ht="12.75" customHeight="1" x14ac:dyDescent="0.2"/>
    <row r="963" ht="12.75" customHeight="1" x14ac:dyDescent="0.2"/>
    <row r="964" ht="12.75" customHeight="1" x14ac:dyDescent="0.2"/>
    <row r="965" ht="12.75" customHeight="1" x14ac:dyDescent="0.2"/>
    <row r="966" ht="12.75" customHeight="1" x14ac:dyDescent="0.2"/>
    <row r="967" ht="12.75" customHeight="1" x14ac:dyDescent="0.2"/>
    <row r="968" ht="12.75" customHeight="1" x14ac:dyDescent="0.2"/>
    <row r="969" ht="12.75" customHeight="1" x14ac:dyDescent="0.2"/>
    <row r="970" ht="12.75" customHeight="1" x14ac:dyDescent="0.2"/>
    <row r="971" ht="12.75" customHeight="1" x14ac:dyDescent="0.2"/>
    <row r="972" ht="12.75" customHeight="1" x14ac:dyDescent="0.2"/>
    <row r="973" ht="12.75" customHeight="1" x14ac:dyDescent="0.2"/>
    <row r="974" ht="12.75" customHeight="1" x14ac:dyDescent="0.2"/>
    <row r="975" ht="12.75" customHeight="1" x14ac:dyDescent="0.2"/>
    <row r="976" ht="12.75" customHeight="1" x14ac:dyDescent="0.2"/>
    <row r="977" ht="12.75" customHeight="1" x14ac:dyDescent="0.2"/>
    <row r="978" ht="12.75" customHeight="1" x14ac:dyDescent="0.2"/>
    <row r="979" ht="12.75" customHeight="1" x14ac:dyDescent="0.2"/>
    <row r="980" ht="12.75" customHeight="1" x14ac:dyDescent="0.2"/>
    <row r="981" ht="12.75" customHeight="1" x14ac:dyDescent="0.2"/>
    <row r="982" ht="12.75" customHeight="1" x14ac:dyDescent="0.2"/>
    <row r="983" ht="12.75" customHeight="1" x14ac:dyDescent="0.2"/>
    <row r="984" ht="12.75" customHeight="1" x14ac:dyDescent="0.2"/>
    <row r="985" ht="12.75" customHeight="1" x14ac:dyDescent="0.2"/>
    <row r="986" ht="12.75" customHeight="1" x14ac:dyDescent="0.2"/>
    <row r="987" ht="12.75" customHeight="1" x14ac:dyDescent="0.2"/>
    <row r="988" ht="12.75" customHeight="1" x14ac:dyDescent="0.2"/>
    <row r="989" ht="12.75" customHeight="1" x14ac:dyDescent="0.2"/>
    <row r="990" ht="12.75" customHeight="1" x14ac:dyDescent="0.2"/>
    <row r="991" ht="12.75" customHeight="1" x14ac:dyDescent="0.2"/>
    <row r="992" ht="12.75" customHeight="1" x14ac:dyDescent="0.2"/>
    <row r="993" ht="12.75" customHeight="1" x14ac:dyDescent="0.2"/>
    <row r="994" ht="12.75" customHeight="1" x14ac:dyDescent="0.2"/>
    <row r="995" ht="12.75" customHeight="1" x14ac:dyDescent="0.2"/>
    <row r="996" ht="12.75" customHeight="1" x14ac:dyDescent="0.2"/>
    <row r="997" ht="12.75" customHeight="1" x14ac:dyDescent="0.2"/>
    <row r="998" ht="12.75" customHeight="1" x14ac:dyDescent="0.2"/>
    <row r="999" ht="12.75" customHeight="1" x14ac:dyDescent="0.2"/>
    <row r="1000" ht="12.75" customHeight="1" x14ac:dyDescent="0.2"/>
  </sheetData>
  <conditionalFormatting sqref="D3">
    <cfRule type="notContainsBlanks" dxfId="27" priority="1">
      <formula>LEN(TRIM(D3))&gt;0</formula>
    </cfRule>
  </conditionalFormatting>
  <dataValidations count="3">
    <dataValidation type="list" allowBlank="1" showErrorMessage="1" sqref="E9:E37" xr:uid="{00000000-0002-0000-0600-000000000000}">
      <formula1>"_,Leeg,Restafval,E-Waste,Metaal,Restafval + Metaal,Restafval + E-Waste,E-Waste + Metaal,Restafval + E-Waste + Metaal"</formula1>
    </dataValidation>
    <dataValidation type="list" allowBlank="1" showErrorMessage="1" sqref="D8:D37" xr:uid="{00000000-0002-0000-0600-000001000000}">
      <formula1>$B$83:$B$98</formula1>
    </dataValidation>
    <dataValidation type="list" allowBlank="1" showErrorMessage="1" sqref="G9:G37" xr:uid="{00000000-0002-0000-0600-000002000000}">
      <formula1>"_,Geen brandstof,Diesel,Benzine,LPG,CNG/LNG,Waterstof,Elektrisch"</formula1>
    </dataValidation>
  </dataValidations>
  <pageMargins left="0.78749999999999998" right="0.78749999999999998" top="1.0249999999999999" bottom="1.0249999999999999" header="0" footer="0"/>
  <pageSetup paperSize="9" orientation="portrait"/>
  <headerFooter>
    <oddHeader>&amp;C&amp;A</oddHeader>
    <oddFooter>&amp;CPage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1000"/>
  <sheetViews>
    <sheetView workbookViewId="0">
      <selection activeCell="D15" sqref="D15"/>
    </sheetView>
  </sheetViews>
  <sheetFormatPr defaultColWidth="14.42578125" defaultRowHeight="15" customHeight="1" x14ac:dyDescent="0.2"/>
  <cols>
    <col min="1" max="2" width="11.5703125" customWidth="1"/>
    <col min="3" max="3" width="24.28515625" customWidth="1"/>
    <col min="4" max="4" width="57.140625" customWidth="1"/>
    <col min="5" max="5" width="22" customWidth="1"/>
    <col min="6" max="6" width="23" customWidth="1"/>
    <col min="7" max="7" width="43.85546875" customWidth="1"/>
    <col min="8" max="8" width="23.5703125" customWidth="1"/>
    <col min="9" max="9" width="26" customWidth="1"/>
    <col min="10" max="10" width="33.85546875" customWidth="1"/>
    <col min="11" max="26" width="11.5703125" customWidth="1"/>
  </cols>
  <sheetData>
    <row r="1" spans="1:11" ht="12.75" customHeight="1" x14ac:dyDescent="0.2">
      <c r="A1" s="1"/>
      <c r="B1" s="2"/>
      <c r="C1" s="2"/>
      <c r="D1" s="2"/>
      <c r="E1" s="2"/>
      <c r="F1" s="2"/>
      <c r="G1" s="2"/>
      <c r="H1" s="2"/>
      <c r="I1" s="2"/>
      <c r="J1" s="65"/>
      <c r="K1" s="2"/>
    </row>
    <row r="2" spans="1:11" ht="12.75" customHeight="1" x14ac:dyDescent="0.2">
      <c r="A2" s="1"/>
      <c r="B2" s="8"/>
      <c r="C2" s="7" t="s">
        <v>447</v>
      </c>
      <c r="D2" s="8"/>
      <c r="E2" s="8"/>
      <c r="F2" s="8"/>
      <c r="G2" s="8"/>
      <c r="H2" s="8"/>
      <c r="I2" s="8"/>
      <c r="J2" s="33"/>
      <c r="K2" s="2"/>
    </row>
    <row r="3" spans="1:11" ht="12.75" customHeight="1" x14ac:dyDescent="0.4">
      <c r="A3" s="1"/>
      <c r="B3" s="8"/>
      <c r="C3" s="7" t="s">
        <v>417</v>
      </c>
      <c r="D3" s="62">
        <v>200</v>
      </c>
      <c r="E3" s="54" t="str">
        <f>IF(ISBLANK(D3),"Voer de frequentie in van deze route!","ok")</f>
        <v>ok</v>
      </c>
      <c r="F3" s="8"/>
      <c r="G3" s="8"/>
      <c r="H3" s="8"/>
      <c r="I3" s="8"/>
      <c r="J3" s="33"/>
      <c r="K3" s="2"/>
    </row>
    <row r="4" spans="1:11" ht="12.75" customHeight="1" x14ac:dyDescent="0.4">
      <c r="A4" s="1"/>
      <c r="B4" s="8"/>
      <c r="C4" s="7" t="s">
        <v>122</v>
      </c>
      <c r="D4" s="8" t="str">
        <f>Voertuigen!D85</f>
        <v>Bakfiets</v>
      </c>
      <c r="E4" s="54" t="str">
        <f>IF(OR(ISBLANK(D4),D4=0),"Voer een voertuig in bij tabblad voertuigen!","ok")</f>
        <v>ok</v>
      </c>
      <c r="F4" s="8"/>
      <c r="G4" s="8"/>
      <c r="H4" s="8"/>
      <c r="I4" s="8"/>
      <c r="J4" s="33"/>
      <c r="K4" s="2"/>
    </row>
    <row r="5" spans="1:11" ht="12.75" customHeight="1" x14ac:dyDescent="0.4">
      <c r="A5" s="1"/>
      <c r="B5" s="8"/>
      <c r="C5" s="7" t="s">
        <v>418</v>
      </c>
      <c r="D5" s="33" t="str">
        <f>Voertuigen!E136</f>
        <v>Geen Brandstof</v>
      </c>
      <c r="E5" s="54" t="str">
        <f>IF((D5="-"),"Voer een soort brandstof in bij tabblad voertuigen!","ok")</f>
        <v>ok</v>
      </c>
      <c r="F5" s="8"/>
      <c r="G5" s="8"/>
      <c r="H5" s="8"/>
      <c r="I5" s="8"/>
      <c r="J5" s="33"/>
      <c r="K5" s="2"/>
    </row>
    <row r="6" spans="1:11" ht="12.75" customHeight="1" x14ac:dyDescent="0.2">
      <c r="A6" s="1"/>
      <c r="B6" s="8"/>
      <c r="C6" s="8"/>
      <c r="D6" s="8"/>
      <c r="E6" s="8"/>
      <c r="F6" s="8"/>
      <c r="G6" s="8"/>
      <c r="H6" s="8"/>
      <c r="I6" s="8"/>
      <c r="J6" s="33"/>
      <c r="K6" s="2"/>
    </row>
    <row r="7" spans="1:11" ht="12.75" customHeight="1" x14ac:dyDescent="0.2">
      <c r="A7" s="1"/>
      <c r="B7" s="8"/>
      <c r="C7" s="7" t="s">
        <v>419</v>
      </c>
      <c r="D7" s="7" t="s">
        <v>420</v>
      </c>
      <c r="E7" s="7" t="s">
        <v>421</v>
      </c>
      <c r="F7" s="7" t="s">
        <v>422</v>
      </c>
      <c r="G7" s="7" t="s">
        <v>423</v>
      </c>
      <c r="H7" s="7" t="s">
        <v>147</v>
      </c>
      <c r="I7" s="7" t="s">
        <v>424</v>
      </c>
      <c r="J7" s="7" t="s">
        <v>425</v>
      </c>
      <c r="K7" s="2"/>
    </row>
    <row r="8" spans="1:11" ht="12.75" customHeight="1" x14ac:dyDescent="0.2">
      <c r="A8" s="1"/>
      <c r="B8" s="8"/>
      <c r="C8" s="8">
        <v>1</v>
      </c>
      <c r="D8" s="39" t="s">
        <v>426</v>
      </c>
      <c r="E8" s="8" t="s">
        <v>427</v>
      </c>
      <c r="F8" s="8"/>
      <c r="G8" s="8"/>
      <c r="I8" s="8"/>
      <c r="J8" s="33"/>
      <c r="K8" s="2"/>
    </row>
    <row r="9" spans="1:11" ht="12.75" customHeight="1" x14ac:dyDescent="0.2">
      <c r="A9" s="1"/>
      <c r="B9" s="8"/>
      <c r="C9" s="8">
        <v>2</v>
      </c>
      <c r="D9" s="39" t="s">
        <v>429</v>
      </c>
      <c r="E9" s="39" t="s">
        <v>452</v>
      </c>
      <c r="F9" s="62">
        <v>27</v>
      </c>
      <c r="G9" s="39" t="s">
        <v>448</v>
      </c>
      <c r="I9" s="8" t="str">
        <f t="shared" ref="I9:I37" si="0">IF(OR(F9="",G9="_"),IF(D9="_","","Vul de ontbrekende gegevens in"),"ok")</f>
        <v>ok</v>
      </c>
      <c r="J9" s="33" t="str">
        <f>IF(D9="_","",(IF(OR(D5=G9,D5="Hybride"),"Klopt","De ingevulde brandstofsoort klopt niet")))</f>
        <v>Klopt</v>
      </c>
      <c r="K9" s="2"/>
    </row>
    <row r="10" spans="1:11" ht="12.75" customHeight="1" x14ac:dyDescent="0.2">
      <c r="A10" s="1"/>
      <c r="B10" s="8"/>
      <c r="C10" s="8">
        <v>3</v>
      </c>
      <c r="D10" s="39" t="s">
        <v>440</v>
      </c>
      <c r="E10" s="39" t="s">
        <v>498</v>
      </c>
      <c r="F10">
        <v>85</v>
      </c>
      <c r="G10" s="39" t="s">
        <v>448</v>
      </c>
      <c r="I10" s="8" t="str">
        <f t="shared" si="0"/>
        <v>ok</v>
      </c>
      <c r="J10" s="33" t="str">
        <f>IF(D10="_","",(IF(OR(D5=G10,D5="Hybride"),"Klopt","De ingevulde brandstofsoort klopt niet")))</f>
        <v>Klopt</v>
      </c>
      <c r="K10" s="2"/>
    </row>
    <row r="11" spans="1:11" ht="12.75" customHeight="1" x14ac:dyDescent="0.2">
      <c r="A11" s="1"/>
      <c r="B11" s="8"/>
      <c r="C11" s="8">
        <v>4</v>
      </c>
      <c r="D11" s="39" t="s">
        <v>438</v>
      </c>
      <c r="E11" s="39" t="s">
        <v>47</v>
      </c>
      <c r="F11">
        <v>56</v>
      </c>
      <c r="G11" s="39" t="s">
        <v>448</v>
      </c>
      <c r="I11" s="8" t="str">
        <f t="shared" si="0"/>
        <v>ok</v>
      </c>
      <c r="J11" s="33" t="str">
        <f>IF(D11="_","",(IF(OR(D5=G11,D5="Hybride"),"Klopt","De ingevulde brandstofsoort klopt niet")))</f>
        <v>Klopt</v>
      </c>
      <c r="K11" s="2"/>
    </row>
    <row r="12" spans="1:11" ht="12.75" customHeight="1" x14ac:dyDescent="0.2">
      <c r="A12" s="1"/>
      <c r="B12" s="8"/>
      <c r="C12" s="8">
        <v>5</v>
      </c>
      <c r="D12" s="39" t="s">
        <v>439</v>
      </c>
      <c r="E12" s="39" t="s">
        <v>498</v>
      </c>
      <c r="F12">
        <v>56</v>
      </c>
      <c r="G12" s="39" t="s">
        <v>448</v>
      </c>
      <c r="I12" s="8" t="str">
        <f t="shared" si="0"/>
        <v>ok</v>
      </c>
      <c r="J12" s="33" t="str">
        <f>IF(D12="_","",(IF(OR(D5=G12,D5="Hybride"),"Klopt","De ingevulde brandstofsoort klopt niet")))</f>
        <v>Klopt</v>
      </c>
      <c r="K12" s="2"/>
    </row>
    <row r="13" spans="1:11" ht="12.75" customHeight="1" x14ac:dyDescent="0.2">
      <c r="A13" s="1"/>
      <c r="B13" s="8"/>
      <c r="C13" s="8">
        <v>6</v>
      </c>
      <c r="D13" s="39" t="s">
        <v>429</v>
      </c>
      <c r="E13" s="39" t="s">
        <v>499</v>
      </c>
      <c r="F13">
        <v>56</v>
      </c>
      <c r="G13" s="39" t="s">
        <v>448</v>
      </c>
      <c r="I13" s="8" t="str">
        <f t="shared" si="0"/>
        <v>ok</v>
      </c>
      <c r="J13" s="33" t="str">
        <f>IF(D13="_","",(IF(OR(D5=G13,D5="Hybride"),"Klopt","De ingevulde brandstofsoort klopt niet")))</f>
        <v>Klopt</v>
      </c>
      <c r="K13" s="2"/>
    </row>
    <row r="14" spans="1:11" ht="12.75" customHeight="1" x14ac:dyDescent="0.2">
      <c r="A14" s="1"/>
      <c r="B14" s="8"/>
      <c r="C14" s="8">
        <v>7</v>
      </c>
      <c r="D14" s="39" t="s">
        <v>437</v>
      </c>
      <c r="E14" s="39" t="s">
        <v>500</v>
      </c>
      <c r="F14">
        <v>56</v>
      </c>
      <c r="G14" s="39" t="s">
        <v>448</v>
      </c>
      <c r="I14" s="8" t="str">
        <f t="shared" si="0"/>
        <v>ok</v>
      </c>
      <c r="J14" s="33" t="str">
        <f>IF(D14="_","",(IF(OR(D5=G14,D5="Hybride"),"Klopt","De ingevulde brandstofsoort klopt niet")))</f>
        <v>Klopt</v>
      </c>
      <c r="K14" s="2"/>
    </row>
    <row r="15" spans="1:11" ht="12.75" customHeight="1" x14ac:dyDescent="0.2">
      <c r="A15" s="1"/>
      <c r="B15" s="8"/>
      <c r="C15" s="8">
        <v>8</v>
      </c>
      <c r="D15" s="39" t="s">
        <v>442</v>
      </c>
      <c r="E15" s="39" t="s">
        <v>498</v>
      </c>
      <c r="F15">
        <v>35</v>
      </c>
      <c r="G15" s="39" t="s">
        <v>448</v>
      </c>
      <c r="I15" s="8" t="str">
        <f t="shared" si="0"/>
        <v>ok</v>
      </c>
      <c r="J15" s="33" t="str">
        <f>IF(D15="_","",(IF(OR(D5=G15,D5="Hybride"),"Klopt","De ingevulde brandstofsoort klopt niet")))</f>
        <v>Klopt</v>
      </c>
      <c r="K15" s="2"/>
    </row>
    <row r="16" spans="1:11" ht="12.75" customHeight="1" x14ac:dyDescent="0.2">
      <c r="A16" s="1"/>
      <c r="B16" s="8"/>
      <c r="C16" s="8">
        <v>9</v>
      </c>
      <c r="D16" s="39" t="s">
        <v>81</v>
      </c>
      <c r="E16" s="39" t="s">
        <v>81</v>
      </c>
      <c r="G16" s="39" t="s">
        <v>81</v>
      </c>
      <c r="I16" s="8" t="str">
        <f t="shared" si="0"/>
        <v/>
      </c>
      <c r="J16" s="33" t="str">
        <f>IF(D16="_","",(IF(OR(D5=G16,D5="Hybride"),"Klopt","De ingevulde brandstofsoort klopt niet")))</f>
        <v/>
      </c>
      <c r="K16" s="2"/>
    </row>
    <row r="17" spans="1:11" ht="12.75" customHeight="1" x14ac:dyDescent="0.2">
      <c r="A17" s="1"/>
      <c r="B17" s="8"/>
      <c r="C17" s="8">
        <v>10</v>
      </c>
      <c r="D17" s="39" t="s">
        <v>81</v>
      </c>
      <c r="E17" s="39" t="s">
        <v>81</v>
      </c>
      <c r="G17" s="39" t="s">
        <v>81</v>
      </c>
      <c r="I17" s="8" t="str">
        <f t="shared" si="0"/>
        <v/>
      </c>
      <c r="J17" s="33" t="str">
        <f>IF(D17="_","",(IF(OR(D5=G17,D5="Hybride"),"Klopt","De ingevulde brandstofsoort klopt niet")))</f>
        <v/>
      </c>
      <c r="K17" s="2"/>
    </row>
    <row r="18" spans="1:11" ht="12.75" customHeight="1" x14ac:dyDescent="0.2">
      <c r="A18" s="1"/>
      <c r="B18" s="8"/>
      <c r="C18" s="8">
        <v>11</v>
      </c>
      <c r="D18" s="39" t="s">
        <v>81</v>
      </c>
      <c r="E18" s="39" t="s">
        <v>81</v>
      </c>
      <c r="G18" s="39" t="s">
        <v>81</v>
      </c>
      <c r="I18" s="8" t="str">
        <f t="shared" si="0"/>
        <v/>
      </c>
      <c r="J18" s="33" t="str">
        <f>IF(D18="_","",(IF(OR(D5=G18,D5="Hybride"),"Klopt","De ingevulde brandstofsoort klopt niet")))</f>
        <v/>
      </c>
      <c r="K18" s="2"/>
    </row>
    <row r="19" spans="1:11" ht="12.75" customHeight="1" x14ac:dyDescent="0.2">
      <c r="A19" s="1"/>
      <c r="B19" s="8"/>
      <c r="C19" s="8">
        <v>12</v>
      </c>
      <c r="D19" s="39" t="s">
        <v>81</v>
      </c>
      <c r="E19" s="39" t="s">
        <v>81</v>
      </c>
      <c r="F19" s="39" t="s">
        <v>445</v>
      </c>
      <c r="G19" s="39" t="s">
        <v>81</v>
      </c>
      <c r="I19" s="8" t="str">
        <f t="shared" si="0"/>
        <v/>
      </c>
      <c r="J19" s="33" t="str">
        <f>IF(D19="_","",(IF(OR(D5=G19,D5="Hybride"),"Klopt","De ingevulde brandstofsoort klopt niet")))</f>
        <v/>
      </c>
      <c r="K19" s="2"/>
    </row>
    <row r="20" spans="1:11" ht="12.75" customHeight="1" x14ac:dyDescent="0.2">
      <c r="A20" s="1"/>
      <c r="B20" s="8"/>
      <c r="C20" s="8">
        <v>13</v>
      </c>
      <c r="D20" s="39" t="s">
        <v>81</v>
      </c>
      <c r="E20" s="39" t="s">
        <v>81</v>
      </c>
      <c r="F20" s="39" t="s">
        <v>445</v>
      </c>
      <c r="G20" s="39" t="s">
        <v>81</v>
      </c>
      <c r="I20" s="8" t="str">
        <f t="shared" si="0"/>
        <v/>
      </c>
      <c r="J20" s="33" t="str">
        <f>IF(D20="_","",(IF(OR(D5=G20,D5="Hybride"),"Klopt","De ingevulde brandstofsoort klopt niet")))</f>
        <v/>
      </c>
      <c r="K20" s="2"/>
    </row>
    <row r="21" spans="1:11" ht="12.75" customHeight="1" x14ac:dyDescent="0.2">
      <c r="A21" s="1"/>
      <c r="B21" s="8"/>
      <c r="C21" s="8">
        <v>14</v>
      </c>
      <c r="D21" s="39" t="s">
        <v>81</v>
      </c>
      <c r="E21" s="39" t="s">
        <v>81</v>
      </c>
      <c r="F21" s="39" t="s">
        <v>445</v>
      </c>
      <c r="G21" s="39" t="s">
        <v>81</v>
      </c>
      <c r="I21" s="8" t="str">
        <f t="shared" si="0"/>
        <v/>
      </c>
      <c r="J21" s="33" t="str">
        <f>IF(D21="_","",(IF(OR(D5=G21,D5="Hybride"),"Klopt","De ingevulde brandstofsoort klopt niet")))</f>
        <v/>
      </c>
      <c r="K21" s="2"/>
    </row>
    <row r="22" spans="1:11" ht="12.75" customHeight="1" x14ac:dyDescent="0.2">
      <c r="A22" s="1"/>
      <c r="B22" s="8"/>
      <c r="C22" s="8">
        <v>15</v>
      </c>
      <c r="D22" s="39" t="s">
        <v>81</v>
      </c>
      <c r="E22" s="39" t="s">
        <v>81</v>
      </c>
      <c r="F22" s="39" t="s">
        <v>445</v>
      </c>
      <c r="G22" s="39" t="s">
        <v>81</v>
      </c>
      <c r="I22" s="8" t="str">
        <f t="shared" si="0"/>
        <v/>
      </c>
      <c r="J22" s="33" t="str">
        <f>IF(D22="_","",(IF(OR(D5=G22,D5="Hybride"),"Klopt","De ingevulde brandstofsoort klopt niet")))</f>
        <v/>
      </c>
      <c r="K22" s="2"/>
    </row>
    <row r="23" spans="1:11" ht="12.75" customHeight="1" x14ac:dyDescent="0.2">
      <c r="A23" s="1"/>
      <c r="B23" s="8"/>
      <c r="C23" s="8">
        <v>16</v>
      </c>
      <c r="D23" s="39" t="s">
        <v>81</v>
      </c>
      <c r="E23" s="39" t="s">
        <v>81</v>
      </c>
      <c r="F23" s="39" t="s">
        <v>445</v>
      </c>
      <c r="G23" s="39" t="s">
        <v>81</v>
      </c>
      <c r="I23" s="8" t="str">
        <f t="shared" si="0"/>
        <v/>
      </c>
      <c r="J23" s="33" t="str">
        <f>IF(D23="_","",(IF(OR(D5=G23,D5="Hybride"),"Klopt","De ingevulde brandstofsoort klopt niet")))</f>
        <v/>
      </c>
      <c r="K23" s="2"/>
    </row>
    <row r="24" spans="1:11" ht="12.75" customHeight="1" x14ac:dyDescent="0.2">
      <c r="A24" s="1"/>
      <c r="B24" s="8"/>
      <c r="C24" s="8">
        <v>17</v>
      </c>
      <c r="D24" s="39" t="s">
        <v>81</v>
      </c>
      <c r="E24" s="39" t="s">
        <v>81</v>
      </c>
      <c r="F24" s="39" t="s">
        <v>445</v>
      </c>
      <c r="G24" s="39" t="s">
        <v>81</v>
      </c>
      <c r="I24" s="8" t="str">
        <f t="shared" si="0"/>
        <v/>
      </c>
      <c r="J24" s="33" t="str">
        <f>IF(D24="_","",(IF(OR(D5=G24,D5="Hybride"),"Klopt","De ingevulde brandstofsoort klopt niet")))</f>
        <v/>
      </c>
      <c r="K24" s="2"/>
    </row>
    <row r="25" spans="1:11" ht="12.75" customHeight="1" x14ac:dyDescent="0.2">
      <c r="A25" s="1"/>
      <c r="B25" s="8"/>
      <c r="C25" s="8">
        <v>18</v>
      </c>
      <c r="D25" s="39" t="s">
        <v>81</v>
      </c>
      <c r="E25" s="39" t="s">
        <v>81</v>
      </c>
      <c r="F25" s="39" t="s">
        <v>445</v>
      </c>
      <c r="G25" s="39" t="s">
        <v>81</v>
      </c>
      <c r="I25" s="8" t="str">
        <f t="shared" si="0"/>
        <v/>
      </c>
      <c r="J25" s="33" t="str">
        <f>IF(D25="_","",(IF(OR(D5=G25,D5="Hybride"),"Klopt","De ingevulde brandstofsoort klopt niet")))</f>
        <v/>
      </c>
      <c r="K25" s="2"/>
    </row>
    <row r="26" spans="1:11" ht="12.75" customHeight="1" x14ac:dyDescent="0.2">
      <c r="A26" s="1"/>
      <c r="B26" s="8"/>
      <c r="C26" s="8">
        <v>19</v>
      </c>
      <c r="D26" s="39" t="s">
        <v>81</v>
      </c>
      <c r="E26" s="39" t="s">
        <v>81</v>
      </c>
      <c r="F26" s="39" t="s">
        <v>445</v>
      </c>
      <c r="G26" s="39" t="s">
        <v>81</v>
      </c>
      <c r="I26" s="8" t="str">
        <f t="shared" si="0"/>
        <v/>
      </c>
      <c r="J26" s="33" t="str">
        <f>IF(D26="_","",(IF(OR(D5=G26,D5="Hybride"),"Klopt","De ingevulde brandstofsoort klopt niet")))</f>
        <v/>
      </c>
      <c r="K26" s="2"/>
    </row>
    <row r="27" spans="1:11" ht="12.75" customHeight="1" x14ac:dyDescent="0.2">
      <c r="A27" s="1"/>
      <c r="B27" s="8"/>
      <c r="C27" s="8">
        <v>20</v>
      </c>
      <c r="D27" s="39" t="s">
        <v>81</v>
      </c>
      <c r="E27" s="39" t="s">
        <v>81</v>
      </c>
      <c r="F27" s="39" t="s">
        <v>445</v>
      </c>
      <c r="G27" s="39" t="s">
        <v>81</v>
      </c>
      <c r="I27" s="8" t="str">
        <f t="shared" si="0"/>
        <v/>
      </c>
      <c r="J27" s="33" t="str">
        <f>IF(D27="_","",(IF(OR(D5=G27,D5="Hybride"),"Klopt","De ingevulde brandstofsoort klopt niet")))</f>
        <v/>
      </c>
      <c r="K27" s="2"/>
    </row>
    <row r="28" spans="1:11" ht="12.75" customHeight="1" x14ac:dyDescent="0.2">
      <c r="A28" s="1"/>
      <c r="B28" s="8"/>
      <c r="C28" s="8">
        <v>21</v>
      </c>
      <c r="D28" s="39" t="s">
        <v>81</v>
      </c>
      <c r="E28" s="39" t="s">
        <v>81</v>
      </c>
      <c r="F28" s="39" t="s">
        <v>445</v>
      </c>
      <c r="G28" s="39" t="s">
        <v>81</v>
      </c>
      <c r="I28" s="8" t="str">
        <f t="shared" si="0"/>
        <v/>
      </c>
      <c r="J28" s="33" t="str">
        <f>IF(D28="_","",(IF(OR(D5=G28,D5="Hybride"),"Klopt","De ingevulde brandstofsoort klopt niet")))</f>
        <v/>
      </c>
      <c r="K28" s="2"/>
    </row>
    <row r="29" spans="1:11" ht="12.75" customHeight="1" x14ac:dyDescent="0.2">
      <c r="A29" s="1"/>
      <c r="B29" s="8"/>
      <c r="C29" s="8">
        <v>22</v>
      </c>
      <c r="D29" s="39" t="s">
        <v>81</v>
      </c>
      <c r="E29" s="39" t="s">
        <v>81</v>
      </c>
      <c r="G29" s="39" t="s">
        <v>81</v>
      </c>
      <c r="I29" s="8" t="str">
        <f t="shared" si="0"/>
        <v/>
      </c>
      <c r="J29" s="33" t="str">
        <f>IF(D29="_","",(IF(OR(D5=G29,D5="Hybride"),"Klopt","De ingevulde brandstofsoort klopt niet")))</f>
        <v/>
      </c>
      <c r="K29" s="2"/>
    </row>
    <row r="30" spans="1:11" ht="12.75" customHeight="1" x14ac:dyDescent="0.2">
      <c r="A30" s="1"/>
      <c r="B30" s="8"/>
      <c r="C30" s="8">
        <v>23</v>
      </c>
      <c r="D30" s="39" t="s">
        <v>81</v>
      </c>
      <c r="E30" s="39" t="s">
        <v>81</v>
      </c>
      <c r="G30" s="39" t="s">
        <v>81</v>
      </c>
      <c r="I30" s="8" t="str">
        <f t="shared" si="0"/>
        <v/>
      </c>
      <c r="J30" s="33" t="str">
        <f>IF(D30="_","",(IF(OR(D5=G30,D5="Hybride"),"Klopt","De ingevulde brandstofsoort klopt niet")))</f>
        <v/>
      </c>
      <c r="K30" s="2"/>
    </row>
    <row r="31" spans="1:11" ht="12.75" customHeight="1" x14ac:dyDescent="0.2">
      <c r="A31" s="1"/>
      <c r="B31" s="8"/>
      <c r="C31" s="8">
        <v>24</v>
      </c>
      <c r="D31" s="39" t="s">
        <v>81</v>
      </c>
      <c r="E31" s="39" t="s">
        <v>81</v>
      </c>
      <c r="G31" s="39" t="s">
        <v>81</v>
      </c>
      <c r="I31" s="8" t="str">
        <f t="shared" si="0"/>
        <v/>
      </c>
      <c r="J31" s="33" t="str">
        <f>IF(D31="_","",(IF(OR(D5=G31,D5="Hybride"),"Klopt","De ingevulde brandstofsoort klopt niet")))</f>
        <v/>
      </c>
      <c r="K31" s="2"/>
    </row>
    <row r="32" spans="1:11" ht="12.75" customHeight="1" x14ac:dyDescent="0.2">
      <c r="A32" s="1"/>
      <c r="B32" s="8"/>
      <c r="C32" s="8">
        <v>25</v>
      </c>
      <c r="D32" s="39" t="s">
        <v>81</v>
      </c>
      <c r="E32" s="39" t="s">
        <v>81</v>
      </c>
      <c r="G32" s="39" t="s">
        <v>81</v>
      </c>
      <c r="I32" s="8" t="str">
        <f t="shared" si="0"/>
        <v/>
      </c>
      <c r="J32" s="33" t="str">
        <f>IF(D32="_","",(IF(OR(D5=G32,D5="Hybride"),"Klopt","De ingevulde brandstofsoort klopt niet")))</f>
        <v/>
      </c>
      <c r="K32" s="2"/>
    </row>
    <row r="33" spans="1:11" ht="12.75" customHeight="1" x14ac:dyDescent="0.2">
      <c r="A33" s="1"/>
      <c r="B33" s="8"/>
      <c r="C33" s="8">
        <v>26</v>
      </c>
      <c r="D33" s="39" t="s">
        <v>81</v>
      </c>
      <c r="E33" s="39" t="s">
        <v>81</v>
      </c>
      <c r="G33" s="39" t="s">
        <v>81</v>
      </c>
      <c r="I33" s="8" t="str">
        <f t="shared" si="0"/>
        <v/>
      </c>
      <c r="J33" s="33" t="str">
        <f>IF(D33="_","",(IF(OR(D5=G33,D5="Hybride"),"Klopt","De ingevulde brandstofsoort klopt niet")))</f>
        <v/>
      </c>
      <c r="K33" s="2"/>
    </row>
    <row r="34" spans="1:11" ht="12.75" customHeight="1" x14ac:dyDescent="0.2">
      <c r="A34" s="1"/>
      <c r="B34" s="8"/>
      <c r="C34" s="8">
        <v>27</v>
      </c>
      <c r="D34" s="39" t="s">
        <v>81</v>
      </c>
      <c r="E34" s="39" t="s">
        <v>81</v>
      </c>
      <c r="G34" s="39" t="s">
        <v>81</v>
      </c>
      <c r="I34" s="8" t="str">
        <f t="shared" si="0"/>
        <v/>
      </c>
      <c r="J34" s="33" t="str">
        <f>IF(D34="_","",(IF(OR(D5=G34,D5="Hybride"),"Klopt","De ingevulde brandstofsoort klopt niet")))</f>
        <v/>
      </c>
      <c r="K34" s="2"/>
    </row>
    <row r="35" spans="1:11" ht="12.75" customHeight="1" x14ac:dyDescent="0.2">
      <c r="A35" s="1"/>
      <c r="B35" s="8"/>
      <c r="C35" s="8">
        <v>28</v>
      </c>
      <c r="D35" s="39" t="s">
        <v>81</v>
      </c>
      <c r="E35" s="39" t="s">
        <v>81</v>
      </c>
      <c r="G35" s="39" t="s">
        <v>81</v>
      </c>
      <c r="I35" s="8" t="str">
        <f t="shared" si="0"/>
        <v/>
      </c>
      <c r="J35" s="33" t="str">
        <f>IF(D35="_","",(IF(OR(D5=G35,D5="Hybride"),"Klopt","De ingevulde brandstofsoort klopt niet")))</f>
        <v/>
      </c>
      <c r="K35" s="2"/>
    </row>
    <row r="36" spans="1:11" ht="12.75" customHeight="1" x14ac:dyDescent="0.2">
      <c r="A36" s="1"/>
      <c r="B36" s="8"/>
      <c r="C36" s="8">
        <v>29</v>
      </c>
      <c r="D36" s="39" t="s">
        <v>81</v>
      </c>
      <c r="E36" s="39" t="s">
        <v>81</v>
      </c>
      <c r="G36" s="39" t="s">
        <v>81</v>
      </c>
      <c r="I36" s="8" t="str">
        <f t="shared" si="0"/>
        <v/>
      </c>
      <c r="J36" s="33" t="str">
        <f>IF(D36="_","",(IF(OR(D5=G36,D5="Hybride"),"Klopt","De ingevulde brandstofsoort klopt niet")))</f>
        <v/>
      </c>
      <c r="K36" s="2"/>
    </row>
    <row r="37" spans="1:11" ht="12.75" customHeight="1" x14ac:dyDescent="0.2">
      <c r="A37" s="1"/>
      <c r="B37" s="8"/>
      <c r="C37" s="8">
        <v>30</v>
      </c>
      <c r="D37" s="39" t="s">
        <v>81</v>
      </c>
      <c r="E37" s="39" t="s">
        <v>81</v>
      </c>
      <c r="F37" s="38"/>
      <c r="G37" s="39" t="s">
        <v>81</v>
      </c>
      <c r="H37" s="38"/>
      <c r="I37" s="8" t="str">
        <f t="shared" si="0"/>
        <v/>
      </c>
      <c r="J37" s="33" t="str">
        <f>IF(D37="_","",(IF(OR(D5=G37,D5="Hybride"),"Klopt","De ingevulde brandstofsoort klopt niet")))</f>
        <v/>
      </c>
      <c r="K37" s="2"/>
    </row>
    <row r="38" spans="1:11" ht="12.75" customHeight="1" x14ac:dyDescent="0.2">
      <c r="A38" s="1"/>
      <c r="B38" s="8"/>
      <c r="C38" s="8"/>
      <c r="D38" s="7" t="s">
        <v>432</v>
      </c>
      <c r="E38" s="7"/>
      <c r="F38" s="7">
        <f>SUM(F9:F28)</f>
        <v>371</v>
      </c>
      <c r="G38" s="8"/>
      <c r="H38" s="8"/>
      <c r="I38" s="8"/>
      <c r="J38" s="33"/>
      <c r="K38" s="2"/>
    </row>
    <row r="39" spans="1:11" ht="12.75" customHeight="1" x14ac:dyDescent="0.2">
      <c r="A39" s="1"/>
      <c r="B39" s="8"/>
      <c r="C39" s="8"/>
      <c r="D39" s="8"/>
      <c r="E39" s="8"/>
      <c r="F39" s="8"/>
      <c r="G39" s="8"/>
      <c r="H39" s="8"/>
      <c r="I39" s="8"/>
      <c r="J39" s="33"/>
      <c r="K39" s="2"/>
    </row>
    <row r="40" spans="1:11" ht="12.75" customHeight="1" x14ac:dyDescent="0.2">
      <c r="A40" s="2"/>
      <c r="B40" s="2"/>
      <c r="C40" s="2"/>
      <c r="D40" s="2"/>
      <c r="E40" s="2"/>
      <c r="F40" s="2"/>
      <c r="G40" s="2"/>
      <c r="H40" s="2"/>
      <c r="I40" s="2"/>
      <c r="J40" s="65"/>
      <c r="K40" s="2"/>
    </row>
    <row r="41" spans="1:11" ht="12.75" customHeight="1" x14ac:dyDescent="0.2">
      <c r="A41" s="2"/>
      <c r="B41" s="2"/>
      <c r="C41" s="2"/>
      <c r="D41" s="2"/>
      <c r="E41" s="2"/>
      <c r="F41" s="2"/>
      <c r="G41" s="2"/>
      <c r="H41" s="2"/>
      <c r="I41" s="2"/>
      <c r="J41" s="65"/>
      <c r="K41" s="2"/>
    </row>
    <row r="42" spans="1:11" ht="12.75" customHeight="1" x14ac:dyDescent="0.2">
      <c r="A42" s="2"/>
      <c r="B42" s="8"/>
      <c r="C42" s="7" t="s">
        <v>209</v>
      </c>
      <c r="D42" s="7" t="s">
        <v>210</v>
      </c>
      <c r="E42" s="7"/>
      <c r="F42" s="7"/>
      <c r="G42" s="7"/>
      <c r="H42" s="7" t="s">
        <v>211</v>
      </c>
      <c r="I42" s="7"/>
      <c r="J42" s="2"/>
      <c r="K42" s="2"/>
    </row>
    <row r="43" spans="1:11" ht="12.75" customHeight="1" x14ac:dyDescent="0.2">
      <c r="A43" s="2"/>
      <c r="B43" s="8"/>
      <c r="C43" s="40" t="s">
        <v>212</v>
      </c>
      <c r="D43" s="40" t="s">
        <v>213</v>
      </c>
      <c r="E43" s="40"/>
      <c r="F43" s="40"/>
      <c r="G43" s="40"/>
      <c r="H43" s="41" t="s">
        <v>214</v>
      </c>
      <c r="I43" s="8"/>
      <c r="J43" s="2"/>
      <c r="K43" s="2"/>
    </row>
    <row r="44" spans="1:11" ht="12.75" customHeight="1" x14ac:dyDescent="0.2">
      <c r="A44" s="2"/>
      <c r="B44" s="8"/>
      <c r="C44" s="40" t="s">
        <v>212</v>
      </c>
      <c r="D44" s="40" t="s">
        <v>215</v>
      </c>
      <c r="E44" s="40"/>
      <c r="F44" s="40"/>
      <c r="G44" s="40"/>
      <c r="H44" s="41" t="s">
        <v>216</v>
      </c>
      <c r="I44" s="8"/>
      <c r="J44" s="2"/>
      <c r="K44" s="2"/>
    </row>
    <row r="45" spans="1:11" ht="12.75" customHeight="1" x14ac:dyDescent="0.2">
      <c r="A45" s="2"/>
      <c r="B45" s="8"/>
      <c r="C45" s="40" t="s">
        <v>212</v>
      </c>
      <c r="D45" s="40" t="s">
        <v>217</v>
      </c>
      <c r="E45" s="40"/>
      <c r="F45" s="40"/>
      <c r="G45" s="40"/>
      <c r="H45" s="41" t="s">
        <v>218</v>
      </c>
      <c r="I45" s="8"/>
      <c r="J45" s="2"/>
      <c r="K45" s="2"/>
    </row>
    <row r="46" spans="1:11" ht="12.75" customHeight="1" x14ac:dyDescent="0.2">
      <c r="A46" s="2"/>
      <c r="B46" s="8"/>
      <c r="C46" s="40" t="s">
        <v>212</v>
      </c>
      <c r="D46" s="40" t="s">
        <v>219</v>
      </c>
      <c r="E46" s="40"/>
      <c r="F46" s="40"/>
      <c r="G46" s="40"/>
      <c r="H46" s="41" t="s">
        <v>220</v>
      </c>
      <c r="I46" s="8"/>
      <c r="J46" s="2"/>
      <c r="K46" s="2"/>
    </row>
    <row r="47" spans="1:11" ht="12.75" customHeight="1" x14ac:dyDescent="0.2">
      <c r="A47" s="2"/>
      <c r="B47" s="8"/>
      <c r="C47" s="40" t="s">
        <v>212</v>
      </c>
      <c r="D47" s="40" t="s">
        <v>221</v>
      </c>
      <c r="E47" s="40"/>
      <c r="F47" s="40"/>
      <c r="G47" s="40"/>
      <c r="H47" s="41" t="s">
        <v>222</v>
      </c>
      <c r="I47" s="8"/>
      <c r="J47" s="2"/>
      <c r="K47" s="2"/>
    </row>
    <row r="48" spans="1:11" ht="12.75" customHeight="1" x14ac:dyDescent="0.2">
      <c r="A48" s="2"/>
      <c r="B48" s="8"/>
      <c r="C48" s="40" t="s">
        <v>212</v>
      </c>
      <c r="D48" s="40" t="s">
        <v>223</v>
      </c>
      <c r="E48" s="40"/>
      <c r="F48" s="40"/>
      <c r="G48" s="40"/>
      <c r="H48" s="41" t="s">
        <v>224</v>
      </c>
      <c r="I48" s="8"/>
      <c r="J48" s="2"/>
      <c r="K48" s="2"/>
    </row>
    <row r="49" spans="1:11" ht="12.75" customHeight="1" x14ac:dyDescent="0.2">
      <c r="A49" s="2"/>
      <c r="B49" s="8"/>
      <c r="C49" s="40" t="s">
        <v>212</v>
      </c>
      <c r="D49" s="28" t="s">
        <v>225</v>
      </c>
      <c r="E49" s="28"/>
      <c r="F49" s="28"/>
      <c r="G49" s="40"/>
      <c r="H49" s="41" t="s">
        <v>226</v>
      </c>
      <c r="I49" s="8"/>
      <c r="J49" s="2"/>
      <c r="K49" s="2"/>
    </row>
    <row r="50" spans="1:11" ht="12.75" customHeight="1" x14ac:dyDescent="0.2">
      <c r="A50" s="2"/>
      <c r="B50" s="8"/>
      <c r="C50" s="42"/>
      <c r="D50" s="42"/>
      <c r="E50" s="43"/>
      <c r="F50" s="44"/>
      <c r="G50" s="44"/>
      <c r="H50" s="40"/>
      <c r="I50" s="8"/>
      <c r="J50" s="2"/>
      <c r="K50" s="2"/>
    </row>
    <row r="51" spans="1:11" ht="12.75" customHeight="1" x14ac:dyDescent="0.2">
      <c r="A51" s="2"/>
      <c r="B51" s="8"/>
      <c r="C51" s="40" t="s">
        <v>213</v>
      </c>
      <c r="D51" s="18" t="s">
        <v>215</v>
      </c>
      <c r="E51" s="18"/>
      <c r="F51" s="18"/>
      <c r="G51" s="40"/>
      <c r="H51" s="41" t="s">
        <v>227</v>
      </c>
      <c r="I51" s="8"/>
      <c r="J51" s="2"/>
      <c r="K51" s="2"/>
    </row>
    <row r="52" spans="1:11" ht="12.75" customHeight="1" x14ac:dyDescent="0.2">
      <c r="A52" s="2"/>
      <c r="B52" s="8"/>
      <c r="C52" s="40" t="s">
        <v>213</v>
      </c>
      <c r="D52" s="40" t="s">
        <v>217</v>
      </c>
      <c r="E52" s="40"/>
      <c r="F52" s="40"/>
      <c r="G52" s="40"/>
      <c r="H52" s="41" t="s">
        <v>228</v>
      </c>
      <c r="I52" s="8"/>
      <c r="J52" s="2"/>
      <c r="K52" s="2"/>
    </row>
    <row r="53" spans="1:11" ht="12.75" customHeight="1" x14ac:dyDescent="0.2">
      <c r="A53" s="2"/>
      <c r="B53" s="8"/>
      <c r="C53" s="40" t="s">
        <v>213</v>
      </c>
      <c r="D53" s="40" t="s">
        <v>219</v>
      </c>
      <c r="E53" s="40"/>
      <c r="F53" s="40"/>
      <c r="G53" s="40"/>
      <c r="H53" s="41" t="s">
        <v>229</v>
      </c>
      <c r="I53" s="8"/>
      <c r="J53" s="2"/>
      <c r="K53" s="2"/>
    </row>
    <row r="54" spans="1:11" ht="12.75" customHeight="1" x14ac:dyDescent="0.2">
      <c r="A54" s="2"/>
      <c r="B54" s="8"/>
      <c r="C54" s="40" t="s">
        <v>213</v>
      </c>
      <c r="D54" s="40" t="s">
        <v>221</v>
      </c>
      <c r="E54" s="40"/>
      <c r="F54" s="40"/>
      <c r="G54" s="40"/>
      <c r="H54" s="41" t="s">
        <v>230</v>
      </c>
      <c r="I54" s="8"/>
      <c r="J54" s="2"/>
      <c r="K54" s="2"/>
    </row>
    <row r="55" spans="1:11" ht="12.75" customHeight="1" x14ac:dyDescent="0.2">
      <c r="A55" s="2"/>
      <c r="B55" s="8"/>
      <c r="C55" s="40" t="s">
        <v>213</v>
      </c>
      <c r="D55" s="40" t="s">
        <v>223</v>
      </c>
      <c r="E55" s="40"/>
      <c r="F55" s="40"/>
      <c r="G55" s="40"/>
      <c r="H55" s="41" t="s">
        <v>231</v>
      </c>
      <c r="I55" s="8"/>
      <c r="J55" s="2"/>
      <c r="K55" s="2"/>
    </row>
    <row r="56" spans="1:11" ht="12.75" customHeight="1" x14ac:dyDescent="0.2">
      <c r="A56" s="2"/>
      <c r="B56" s="8"/>
      <c r="C56" s="40" t="s">
        <v>213</v>
      </c>
      <c r="D56" s="40" t="s">
        <v>225</v>
      </c>
      <c r="E56" s="40"/>
      <c r="F56" s="40"/>
      <c r="G56" s="40"/>
      <c r="H56" s="41" t="s">
        <v>232</v>
      </c>
      <c r="I56" s="8"/>
      <c r="J56" s="2"/>
      <c r="K56" s="2"/>
    </row>
    <row r="57" spans="1:11" ht="12.75" customHeight="1" x14ac:dyDescent="0.2">
      <c r="A57" s="2"/>
      <c r="B57" s="8"/>
      <c r="C57" s="40"/>
      <c r="D57" s="40"/>
      <c r="E57" s="40"/>
      <c r="F57" s="40"/>
      <c r="G57" s="40"/>
      <c r="H57" s="40"/>
      <c r="I57" s="8"/>
      <c r="J57" s="2"/>
      <c r="K57" s="2"/>
    </row>
    <row r="58" spans="1:11" ht="12.75" customHeight="1" x14ac:dyDescent="0.2">
      <c r="A58" s="2"/>
      <c r="B58" s="8"/>
      <c r="C58" s="40" t="s">
        <v>215</v>
      </c>
      <c r="D58" s="40" t="s">
        <v>217</v>
      </c>
      <c r="E58" s="40"/>
      <c r="F58" s="40"/>
      <c r="G58" s="40"/>
      <c r="H58" s="41" t="s">
        <v>233</v>
      </c>
      <c r="I58" s="8"/>
      <c r="J58" s="2"/>
      <c r="K58" s="2"/>
    </row>
    <row r="59" spans="1:11" ht="12.75" customHeight="1" x14ac:dyDescent="0.2">
      <c r="A59" s="2"/>
      <c r="B59" s="8"/>
      <c r="C59" s="40" t="s">
        <v>215</v>
      </c>
      <c r="D59" s="40" t="s">
        <v>219</v>
      </c>
      <c r="E59" s="40"/>
      <c r="F59" s="40"/>
      <c r="G59" s="40"/>
      <c r="H59" s="41" t="s">
        <v>234</v>
      </c>
      <c r="I59" s="8"/>
      <c r="J59" s="2"/>
      <c r="K59" s="2"/>
    </row>
    <row r="60" spans="1:11" ht="12.75" customHeight="1" x14ac:dyDescent="0.2">
      <c r="A60" s="2"/>
      <c r="B60" s="8"/>
      <c r="C60" s="40" t="s">
        <v>215</v>
      </c>
      <c r="D60" s="40" t="s">
        <v>221</v>
      </c>
      <c r="E60" s="40"/>
      <c r="F60" s="40"/>
      <c r="G60" s="40"/>
      <c r="H60" s="41" t="s">
        <v>235</v>
      </c>
      <c r="I60" s="8"/>
      <c r="J60" s="2"/>
      <c r="K60" s="2"/>
    </row>
    <row r="61" spans="1:11" ht="12.75" customHeight="1" x14ac:dyDescent="0.2">
      <c r="A61" s="2"/>
      <c r="B61" s="8"/>
      <c r="C61" s="40" t="s">
        <v>215</v>
      </c>
      <c r="D61" s="40" t="s">
        <v>223</v>
      </c>
      <c r="E61" s="40"/>
      <c r="F61" s="40"/>
      <c r="G61" s="40"/>
      <c r="H61" s="41" t="s">
        <v>236</v>
      </c>
      <c r="I61" s="8"/>
      <c r="J61" s="2"/>
      <c r="K61" s="2"/>
    </row>
    <row r="62" spans="1:11" ht="12.75" customHeight="1" x14ac:dyDescent="0.2">
      <c r="A62" s="2"/>
      <c r="B62" s="8"/>
      <c r="C62" s="40" t="s">
        <v>215</v>
      </c>
      <c r="D62" s="40" t="s">
        <v>225</v>
      </c>
      <c r="E62" s="40"/>
      <c r="F62" s="40"/>
      <c r="G62" s="40"/>
      <c r="H62" s="41" t="s">
        <v>237</v>
      </c>
      <c r="I62" s="8"/>
      <c r="J62" s="2"/>
      <c r="K62" s="2"/>
    </row>
    <row r="63" spans="1:11" ht="12.75" customHeight="1" x14ac:dyDescent="0.2">
      <c r="A63" s="2"/>
      <c r="B63" s="8"/>
      <c r="C63" s="40"/>
      <c r="D63" s="40"/>
      <c r="E63" s="40"/>
      <c r="F63" s="40"/>
      <c r="G63" s="40"/>
      <c r="H63" s="40"/>
      <c r="I63" s="8"/>
      <c r="J63" s="2"/>
      <c r="K63" s="2"/>
    </row>
    <row r="64" spans="1:11" ht="12.75" customHeight="1" x14ac:dyDescent="0.2">
      <c r="A64" s="2"/>
      <c r="B64" s="8"/>
      <c r="C64" s="40" t="s">
        <v>217</v>
      </c>
      <c r="D64" s="40" t="s">
        <v>219</v>
      </c>
      <c r="E64" s="40"/>
      <c r="F64" s="40"/>
      <c r="G64" s="40"/>
      <c r="H64" s="41" t="s">
        <v>238</v>
      </c>
      <c r="I64" s="8"/>
      <c r="J64" s="2"/>
      <c r="K64" s="2"/>
    </row>
    <row r="65" spans="1:11" ht="12.75" customHeight="1" x14ac:dyDescent="0.2">
      <c r="A65" s="2"/>
      <c r="B65" s="8"/>
      <c r="C65" s="40" t="s">
        <v>217</v>
      </c>
      <c r="D65" s="40" t="s">
        <v>221</v>
      </c>
      <c r="E65" s="40"/>
      <c r="F65" s="40"/>
      <c r="G65" s="40"/>
      <c r="H65" s="41" t="s">
        <v>239</v>
      </c>
      <c r="I65" s="8"/>
      <c r="J65" s="2"/>
      <c r="K65" s="2"/>
    </row>
    <row r="66" spans="1:11" ht="12.75" customHeight="1" x14ac:dyDescent="0.2">
      <c r="A66" s="2"/>
      <c r="B66" s="8"/>
      <c r="C66" s="40" t="s">
        <v>217</v>
      </c>
      <c r="D66" s="40" t="s">
        <v>223</v>
      </c>
      <c r="E66" s="40"/>
      <c r="F66" s="40"/>
      <c r="G66" s="40"/>
      <c r="H66" s="41" t="s">
        <v>240</v>
      </c>
      <c r="I66" s="8"/>
      <c r="J66" s="2"/>
      <c r="K66" s="2"/>
    </row>
    <row r="67" spans="1:11" ht="12.75" customHeight="1" x14ac:dyDescent="0.2">
      <c r="A67" s="2"/>
      <c r="B67" s="8"/>
      <c r="C67" s="40" t="s">
        <v>217</v>
      </c>
      <c r="D67" s="40" t="s">
        <v>225</v>
      </c>
      <c r="E67" s="40"/>
      <c r="F67" s="40"/>
      <c r="G67" s="40"/>
      <c r="H67" s="41" t="s">
        <v>241</v>
      </c>
      <c r="I67" s="8"/>
      <c r="J67" s="2"/>
      <c r="K67" s="2"/>
    </row>
    <row r="68" spans="1:11" ht="12.75" customHeight="1" x14ac:dyDescent="0.2">
      <c r="A68" s="2"/>
      <c r="B68" s="8"/>
      <c r="C68" s="40"/>
      <c r="D68" s="40"/>
      <c r="E68" s="40"/>
      <c r="F68" s="40"/>
      <c r="G68" s="40"/>
      <c r="H68" s="40"/>
      <c r="I68" s="8"/>
      <c r="J68" s="2"/>
      <c r="K68" s="2"/>
    </row>
    <row r="69" spans="1:11" ht="12.75" customHeight="1" x14ac:dyDescent="0.2">
      <c r="A69" s="2"/>
      <c r="B69" s="8"/>
      <c r="C69" s="40" t="s">
        <v>219</v>
      </c>
      <c r="D69" s="40" t="s">
        <v>221</v>
      </c>
      <c r="E69" s="40"/>
      <c r="F69" s="40"/>
      <c r="G69" s="40"/>
      <c r="H69" s="41" t="s">
        <v>242</v>
      </c>
      <c r="I69" s="8"/>
      <c r="J69" s="2"/>
      <c r="K69" s="2"/>
    </row>
    <row r="70" spans="1:11" ht="12.75" customHeight="1" x14ac:dyDescent="0.2">
      <c r="A70" s="2"/>
      <c r="B70" s="8"/>
      <c r="C70" s="40" t="s">
        <v>219</v>
      </c>
      <c r="D70" s="40" t="s">
        <v>223</v>
      </c>
      <c r="E70" s="40"/>
      <c r="F70" s="40"/>
      <c r="G70" s="40"/>
      <c r="H70" s="41" t="s">
        <v>243</v>
      </c>
      <c r="I70" s="8"/>
      <c r="J70" s="2"/>
      <c r="K70" s="2"/>
    </row>
    <row r="71" spans="1:11" ht="12.75" customHeight="1" x14ac:dyDescent="0.2">
      <c r="A71" s="2"/>
      <c r="B71" s="8"/>
      <c r="C71" s="40" t="s">
        <v>219</v>
      </c>
      <c r="D71" s="40" t="s">
        <v>225</v>
      </c>
      <c r="E71" s="40"/>
      <c r="F71" s="40"/>
      <c r="G71" s="40"/>
      <c r="H71" s="41" t="s">
        <v>244</v>
      </c>
      <c r="I71" s="8"/>
      <c r="J71" s="2"/>
      <c r="K71" s="2"/>
    </row>
    <row r="72" spans="1:11" ht="12.75" customHeight="1" x14ac:dyDescent="0.2">
      <c r="A72" s="2"/>
      <c r="B72" s="8"/>
      <c r="C72" s="40"/>
      <c r="D72" s="40"/>
      <c r="E72" s="40"/>
      <c r="F72" s="40"/>
      <c r="G72" s="40"/>
      <c r="H72" s="40"/>
      <c r="I72" s="8"/>
      <c r="J72" s="2"/>
      <c r="K72" s="2"/>
    </row>
    <row r="73" spans="1:11" ht="12.75" customHeight="1" x14ac:dyDescent="0.2">
      <c r="A73" s="2"/>
      <c r="B73" s="8"/>
      <c r="C73" s="40" t="s">
        <v>221</v>
      </c>
      <c r="D73" s="40" t="s">
        <v>223</v>
      </c>
      <c r="E73" s="40"/>
      <c r="F73" s="40"/>
      <c r="G73" s="40"/>
      <c r="H73" s="41" t="s">
        <v>245</v>
      </c>
      <c r="I73" s="8"/>
      <c r="J73" s="2"/>
      <c r="K73" s="2"/>
    </row>
    <row r="74" spans="1:11" ht="12.75" customHeight="1" x14ac:dyDescent="0.2">
      <c r="A74" s="2"/>
      <c r="B74" s="8"/>
      <c r="C74" s="40" t="s">
        <v>221</v>
      </c>
      <c r="D74" s="40" t="s">
        <v>225</v>
      </c>
      <c r="E74" s="40"/>
      <c r="F74" s="40"/>
      <c r="G74" s="40"/>
      <c r="H74" s="41" t="s">
        <v>246</v>
      </c>
      <c r="I74" s="8"/>
      <c r="J74" s="2"/>
      <c r="K74" s="2"/>
    </row>
    <row r="75" spans="1:11" ht="12.75" customHeight="1" x14ac:dyDescent="0.2">
      <c r="A75" s="2"/>
      <c r="B75" s="8"/>
      <c r="C75" s="40"/>
      <c r="D75" s="40"/>
      <c r="E75" s="40"/>
      <c r="F75" s="40"/>
      <c r="G75" s="40"/>
      <c r="H75" s="40"/>
      <c r="I75" s="8"/>
      <c r="J75" s="2"/>
      <c r="K75" s="2"/>
    </row>
    <row r="76" spans="1:11" ht="12.75" customHeight="1" x14ac:dyDescent="0.2">
      <c r="A76" s="2"/>
      <c r="B76" s="8"/>
      <c r="C76" s="40" t="s">
        <v>223</v>
      </c>
      <c r="D76" s="40" t="s">
        <v>225</v>
      </c>
      <c r="E76" s="40"/>
      <c r="F76" s="40"/>
      <c r="G76" s="40"/>
      <c r="H76" s="41" t="s">
        <v>247</v>
      </c>
      <c r="I76" s="8"/>
      <c r="J76" s="2"/>
      <c r="K76" s="2"/>
    </row>
    <row r="77" spans="1:11" ht="12.75" customHeight="1" x14ac:dyDescent="0.2">
      <c r="A77" s="2"/>
      <c r="B77" s="8"/>
      <c r="C77" s="8"/>
      <c r="D77" s="8"/>
      <c r="E77" s="8"/>
      <c r="F77" s="8"/>
      <c r="G77" s="8"/>
      <c r="H77" s="8"/>
      <c r="I77" s="8"/>
      <c r="J77" s="2"/>
      <c r="K77" s="2"/>
    </row>
    <row r="78" spans="1:11" ht="12.75" customHeight="1" x14ac:dyDescent="0.2">
      <c r="A78" s="2"/>
      <c r="B78" s="8"/>
      <c r="C78" s="8" t="s">
        <v>248</v>
      </c>
      <c r="D78" s="8"/>
      <c r="E78" s="8"/>
      <c r="F78" s="8"/>
      <c r="G78" s="8"/>
      <c r="H78" s="8"/>
      <c r="I78" s="8"/>
      <c r="J78" s="2"/>
      <c r="K78" s="2"/>
    </row>
    <row r="79" spans="1:11" ht="12.75" customHeight="1" x14ac:dyDescent="0.2">
      <c r="A79" s="2"/>
      <c r="B79" s="8"/>
      <c r="C79" s="8"/>
      <c r="D79" s="8"/>
      <c r="E79" s="8"/>
      <c r="F79" s="8"/>
      <c r="G79" s="8"/>
      <c r="H79" s="8"/>
      <c r="I79" s="8"/>
      <c r="J79" s="2"/>
      <c r="K79" s="2"/>
    </row>
    <row r="80" spans="1:11" ht="12.75" customHeight="1" x14ac:dyDescent="0.2">
      <c r="A80" s="2"/>
      <c r="B80" s="2"/>
      <c r="C80" s="2"/>
      <c r="D80" s="2"/>
      <c r="E80" s="2"/>
      <c r="F80" s="2"/>
      <c r="G80" s="2"/>
      <c r="H80" s="2"/>
      <c r="I80" s="2"/>
      <c r="J80" s="2"/>
      <c r="K80" s="2"/>
    </row>
    <row r="81" spans="1:4" ht="12.75" customHeight="1" x14ac:dyDescent="0.2">
      <c r="A81" s="2"/>
      <c r="B81" s="2"/>
      <c r="C81" s="2"/>
      <c r="D81" s="2"/>
    </row>
    <row r="82" spans="1:4" ht="12.75" customHeight="1" x14ac:dyDescent="0.2">
      <c r="A82" s="2"/>
      <c r="B82" s="2" t="s">
        <v>433</v>
      </c>
      <c r="C82" s="2"/>
      <c r="D82" s="2"/>
    </row>
    <row r="83" spans="1:4" ht="12.75" customHeight="1" x14ac:dyDescent="0.2">
      <c r="A83" s="2"/>
      <c r="B83" s="62" t="s">
        <v>81</v>
      </c>
      <c r="D83" s="2"/>
    </row>
    <row r="84" spans="1:4" ht="12.75" customHeight="1" x14ac:dyDescent="0.2">
      <c r="A84" s="2"/>
      <c r="B84" s="62" t="s">
        <v>426</v>
      </c>
      <c r="D84" s="2"/>
    </row>
    <row r="85" spans="1:4" ht="12.75" customHeight="1" x14ac:dyDescent="0.2">
      <c r="A85" s="2"/>
      <c r="B85" s="62" t="s">
        <v>434</v>
      </c>
      <c r="D85" s="2"/>
    </row>
    <row r="86" spans="1:4" ht="12.75" customHeight="1" x14ac:dyDescent="0.2">
      <c r="A86" s="2"/>
      <c r="B86" s="62" t="s">
        <v>435</v>
      </c>
      <c r="D86" s="2"/>
    </row>
    <row r="87" spans="1:4" ht="12.75" customHeight="1" x14ac:dyDescent="0.2">
      <c r="A87" s="2"/>
      <c r="B87" s="62" t="s">
        <v>436</v>
      </c>
      <c r="D87" s="2"/>
    </row>
    <row r="88" spans="1:4" ht="12.75" customHeight="1" x14ac:dyDescent="0.2">
      <c r="A88" s="2"/>
      <c r="B88" s="62" t="s">
        <v>429</v>
      </c>
      <c r="D88" s="2"/>
    </row>
    <row r="89" spans="1:4" ht="12.75" customHeight="1" x14ac:dyDescent="0.2">
      <c r="A89" s="2"/>
      <c r="B89" s="62" t="s">
        <v>437</v>
      </c>
      <c r="D89" s="2"/>
    </row>
    <row r="90" spans="1:4" ht="12.75" customHeight="1" x14ac:dyDescent="0.2">
      <c r="A90" s="2"/>
      <c r="B90" s="62" t="s">
        <v>438</v>
      </c>
      <c r="D90" s="2"/>
    </row>
    <row r="91" spans="1:4" ht="12.75" customHeight="1" x14ac:dyDescent="0.2">
      <c r="A91" s="2"/>
      <c r="B91" s="62" t="s">
        <v>428</v>
      </c>
      <c r="D91" s="2"/>
    </row>
    <row r="92" spans="1:4" ht="12.75" customHeight="1" x14ac:dyDescent="0.2">
      <c r="A92" s="2"/>
      <c r="B92" s="62" t="s">
        <v>439</v>
      </c>
      <c r="D92" s="2"/>
    </row>
    <row r="93" spans="1:4" ht="12.75" customHeight="1" x14ac:dyDescent="0.2">
      <c r="A93" s="2"/>
      <c r="B93" s="62" t="s">
        <v>440</v>
      </c>
      <c r="D93" s="2"/>
    </row>
    <row r="94" spans="1:4" ht="12.75" customHeight="1" x14ac:dyDescent="0.2">
      <c r="A94" s="2"/>
      <c r="B94" s="62" t="s">
        <v>441</v>
      </c>
      <c r="D94" s="2"/>
    </row>
    <row r="95" spans="1:4" ht="12.75" customHeight="1" x14ac:dyDescent="0.2">
      <c r="A95" s="2"/>
      <c r="B95" s="62" t="s">
        <v>430</v>
      </c>
      <c r="D95" s="2"/>
    </row>
    <row r="96" spans="1:4" ht="12.75" customHeight="1" x14ac:dyDescent="0.2">
      <c r="A96" s="2"/>
      <c r="B96" s="62" t="s">
        <v>442</v>
      </c>
      <c r="D96" s="2"/>
    </row>
    <row r="97" spans="1:4" ht="12.75" customHeight="1" x14ac:dyDescent="0.2">
      <c r="A97" s="2"/>
      <c r="B97" s="62" t="s">
        <v>443</v>
      </c>
      <c r="D97" s="2"/>
    </row>
    <row r="98" spans="1:4" ht="12.75" customHeight="1" x14ac:dyDescent="0.2">
      <c r="A98" s="2"/>
      <c r="B98" s="62" t="s">
        <v>198</v>
      </c>
      <c r="D98" s="2"/>
    </row>
    <row r="99" spans="1:4" ht="12.75" customHeight="1" x14ac:dyDescent="0.2">
      <c r="A99" s="2"/>
      <c r="B99" s="2"/>
      <c r="C99" s="2"/>
      <c r="D99" s="2"/>
    </row>
    <row r="100" spans="1:4" ht="12.75" customHeight="1" x14ac:dyDescent="0.2"/>
    <row r="101" spans="1:4" ht="12.75" customHeight="1" x14ac:dyDescent="0.2"/>
    <row r="102" spans="1:4" ht="12.75" customHeight="1" x14ac:dyDescent="0.2"/>
    <row r="103" spans="1:4" ht="12.75" customHeight="1" x14ac:dyDescent="0.2"/>
    <row r="104" spans="1:4" ht="12.75" customHeight="1" x14ac:dyDescent="0.2"/>
    <row r="105" spans="1:4" ht="12.75" customHeight="1" x14ac:dyDescent="0.2"/>
    <row r="106" spans="1:4" ht="12.75" customHeight="1" x14ac:dyDescent="0.2"/>
    <row r="107" spans="1:4" ht="12.75" customHeight="1" x14ac:dyDescent="0.2"/>
    <row r="108" spans="1:4" ht="12.75" customHeight="1" x14ac:dyDescent="0.2"/>
    <row r="109" spans="1:4" ht="12.75" customHeight="1" x14ac:dyDescent="0.2"/>
    <row r="110" spans="1:4" ht="12.75" customHeight="1" x14ac:dyDescent="0.2"/>
    <row r="111" spans="1:4" ht="12.75" customHeight="1" x14ac:dyDescent="0.2"/>
    <row r="112" spans="1:4"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row r="158" ht="12.75" customHeight="1" x14ac:dyDescent="0.2"/>
    <row r="159" ht="12.75" customHeight="1" x14ac:dyDescent="0.2"/>
    <row r="160"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row r="169" ht="12.75" customHeight="1" x14ac:dyDescent="0.2"/>
    <row r="170" ht="12.75" customHeight="1" x14ac:dyDescent="0.2"/>
    <row r="171" ht="12.75" customHeight="1" x14ac:dyDescent="0.2"/>
    <row r="172" ht="12.75" customHeight="1" x14ac:dyDescent="0.2"/>
    <row r="173" ht="12.75" customHeight="1" x14ac:dyDescent="0.2"/>
    <row r="174" ht="12.75" customHeight="1" x14ac:dyDescent="0.2"/>
    <row r="175" ht="12.75" customHeight="1" x14ac:dyDescent="0.2"/>
    <row r="176"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ht="12.75" customHeight="1" x14ac:dyDescent="0.2"/>
    <row r="194" ht="12.75" customHeight="1" x14ac:dyDescent="0.2"/>
    <row r="195" ht="12.75" customHeight="1" x14ac:dyDescent="0.2"/>
    <row r="196" ht="12.75" customHeight="1" x14ac:dyDescent="0.2"/>
    <row r="197" ht="12.75" customHeight="1" x14ac:dyDescent="0.2"/>
    <row r="198" ht="12.75" customHeight="1" x14ac:dyDescent="0.2"/>
    <row r="199" ht="12.75" customHeight="1" x14ac:dyDescent="0.2"/>
    <row r="200" ht="12.75" customHeight="1" x14ac:dyDescent="0.2"/>
    <row r="201" ht="12.75" customHeight="1" x14ac:dyDescent="0.2"/>
    <row r="202" ht="12.75" customHeight="1" x14ac:dyDescent="0.2"/>
    <row r="203" ht="12.75" customHeight="1" x14ac:dyDescent="0.2"/>
    <row r="204" ht="12.75" customHeight="1" x14ac:dyDescent="0.2"/>
    <row r="205" ht="12.75" customHeight="1" x14ac:dyDescent="0.2"/>
    <row r="206" ht="12.75" customHeight="1" x14ac:dyDescent="0.2"/>
    <row r="207" ht="12.75" customHeight="1" x14ac:dyDescent="0.2"/>
    <row r="208" ht="12.75" customHeight="1" x14ac:dyDescent="0.2"/>
    <row r="209" ht="12.75" customHeight="1" x14ac:dyDescent="0.2"/>
    <row r="210" ht="12.75" customHeight="1" x14ac:dyDescent="0.2"/>
    <row r="211" ht="12.75" customHeight="1" x14ac:dyDescent="0.2"/>
    <row r="212" ht="12.75" customHeight="1" x14ac:dyDescent="0.2"/>
    <row r="213" ht="12.75" customHeight="1" x14ac:dyDescent="0.2"/>
    <row r="214" ht="12.75" customHeight="1" x14ac:dyDescent="0.2"/>
    <row r="215" ht="12.75" customHeight="1" x14ac:dyDescent="0.2"/>
    <row r="216" ht="12.75" customHeight="1" x14ac:dyDescent="0.2"/>
    <row r="217" ht="12.75" customHeight="1" x14ac:dyDescent="0.2"/>
    <row r="218" ht="12.75" customHeight="1" x14ac:dyDescent="0.2"/>
    <row r="219" ht="12.75" customHeight="1" x14ac:dyDescent="0.2"/>
    <row r="220" ht="12.75" customHeight="1" x14ac:dyDescent="0.2"/>
    <row r="221" ht="12.75" customHeight="1" x14ac:dyDescent="0.2"/>
    <row r="222" ht="12.75" customHeight="1" x14ac:dyDescent="0.2"/>
    <row r="223" ht="12.75" customHeight="1" x14ac:dyDescent="0.2"/>
    <row r="224" ht="12.75" customHeight="1" x14ac:dyDescent="0.2"/>
    <row r="225" ht="12.75" customHeight="1" x14ac:dyDescent="0.2"/>
    <row r="226" ht="12.75" customHeight="1" x14ac:dyDescent="0.2"/>
    <row r="227" ht="12.75" customHeight="1" x14ac:dyDescent="0.2"/>
    <row r="228" ht="12.75" customHeight="1" x14ac:dyDescent="0.2"/>
    <row r="229" ht="12.75" customHeight="1" x14ac:dyDescent="0.2"/>
    <row r="230" ht="12.75" customHeight="1" x14ac:dyDescent="0.2"/>
    <row r="231" ht="12.75" customHeight="1" x14ac:dyDescent="0.2"/>
    <row r="232" ht="12.75" customHeight="1" x14ac:dyDescent="0.2"/>
    <row r="233" ht="12.75" customHeight="1" x14ac:dyDescent="0.2"/>
    <row r="234" ht="12.75" customHeight="1" x14ac:dyDescent="0.2"/>
    <row r="235" ht="12.75" customHeight="1" x14ac:dyDescent="0.2"/>
    <row r="236" ht="12.75" customHeight="1" x14ac:dyDescent="0.2"/>
    <row r="237" ht="12.75" customHeight="1" x14ac:dyDescent="0.2"/>
    <row r="238" ht="12.75" customHeight="1" x14ac:dyDescent="0.2"/>
    <row r="239" ht="12.75" customHeight="1" x14ac:dyDescent="0.2"/>
    <row r="240" ht="12.75" customHeight="1" x14ac:dyDescent="0.2"/>
    <row r="241" ht="12.75" customHeight="1" x14ac:dyDescent="0.2"/>
    <row r="242" ht="12.75" customHeight="1" x14ac:dyDescent="0.2"/>
    <row r="243" ht="12.75" customHeight="1" x14ac:dyDescent="0.2"/>
    <row r="244" ht="12.75" customHeight="1" x14ac:dyDescent="0.2"/>
    <row r="245" ht="12.75" customHeight="1" x14ac:dyDescent="0.2"/>
    <row r="246" ht="12.75" customHeight="1" x14ac:dyDescent="0.2"/>
    <row r="247" ht="12.75" customHeight="1" x14ac:dyDescent="0.2"/>
    <row r="248" ht="12.75" customHeight="1" x14ac:dyDescent="0.2"/>
    <row r="249" ht="12.75" customHeight="1" x14ac:dyDescent="0.2"/>
    <row r="250" ht="12.75" customHeight="1" x14ac:dyDescent="0.2"/>
    <row r="251" ht="12.75" customHeight="1" x14ac:dyDescent="0.2"/>
    <row r="252" ht="12.75" customHeight="1" x14ac:dyDescent="0.2"/>
    <row r="253" ht="12.75" customHeight="1" x14ac:dyDescent="0.2"/>
    <row r="254" ht="12.75" customHeight="1" x14ac:dyDescent="0.2"/>
    <row r="255" ht="12.75" customHeight="1" x14ac:dyDescent="0.2"/>
    <row r="256" ht="12.75" customHeight="1" x14ac:dyDescent="0.2"/>
    <row r="257" ht="12.75" customHeight="1" x14ac:dyDescent="0.2"/>
    <row r="258" ht="12.75" customHeight="1" x14ac:dyDescent="0.2"/>
    <row r="259" ht="12.75" customHeight="1" x14ac:dyDescent="0.2"/>
    <row r="260" ht="12.75" customHeight="1" x14ac:dyDescent="0.2"/>
    <row r="261" ht="12.75" customHeight="1" x14ac:dyDescent="0.2"/>
    <row r="262" ht="12.75" customHeight="1" x14ac:dyDescent="0.2"/>
    <row r="263" ht="12.75" customHeight="1" x14ac:dyDescent="0.2"/>
    <row r="264" ht="12.75" customHeight="1" x14ac:dyDescent="0.2"/>
    <row r="265" ht="12.75" customHeight="1" x14ac:dyDescent="0.2"/>
    <row r="266" ht="12.75" customHeight="1" x14ac:dyDescent="0.2"/>
    <row r="267" ht="12.75" customHeight="1" x14ac:dyDescent="0.2"/>
    <row r="268" ht="12.75" customHeight="1" x14ac:dyDescent="0.2"/>
    <row r="269" ht="12.75" customHeight="1" x14ac:dyDescent="0.2"/>
    <row r="270" ht="12.75" customHeight="1" x14ac:dyDescent="0.2"/>
    <row r="271" ht="12.75" customHeight="1" x14ac:dyDescent="0.2"/>
    <row r="272" ht="12.75" customHeight="1" x14ac:dyDescent="0.2"/>
    <row r="273" ht="12.75" customHeight="1" x14ac:dyDescent="0.2"/>
    <row r="274" ht="12.75" customHeight="1" x14ac:dyDescent="0.2"/>
    <row r="275" ht="12.75" customHeight="1" x14ac:dyDescent="0.2"/>
    <row r="276" ht="12.75" customHeight="1" x14ac:dyDescent="0.2"/>
    <row r="277" ht="12.75" customHeight="1" x14ac:dyDescent="0.2"/>
    <row r="278" ht="12.75" customHeight="1" x14ac:dyDescent="0.2"/>
    <row r="279" ht="12.75" customHeight="1" x14ac:dyDescent="0.2"/>
    <row r="280" ht="12.75" customHeight="1" x14ac:dyDescent="0.2"/>
    <row r="281" ht="12.75" customHeight="1" x14ac:dyDescent="0.2"/>
    <row r="282" ht="12.75" customHeight="1" x14ac:dyDescent="0.2"/>
    <row r="283" ht="12.75" customHeight="1" x14ac:dyDescent="0.2"/>
    <row r="284" ht="12.75" customHeight="1" x14ac:dyDescent="0.2"/>
    <row r="285" ht="12.75" customHeight="1" x14ac:dyDescent="0.2"/>
    <row r="286" ht="12.75" customHeight="1" x14ac:dyDescent="0.2"/>
    <row r="287" ht="12.75" customHeight="1" x14ac:dyDescent="0.2"/>
    <row r="288" ht="12.75" customHeight="1" x14ac:dyDescent="0.2"/>
    <row r="289" ht="12.75" customHeight="1" x14ac:dyDescent="0.2"/>
    <row r="290" ht="12.75" customHeight="1" x14ac:dyDescent="0.2"/>
    <row r="291" ht="12.75" customHeight="1" x14ac:dyDescent="0.2"/>
    <row r="292" ht="12.75" customHeight="1" x14ac:dyDescent="0.2"/>
    <row r="293" ht="12.75" customHeight="1" x14ac:dyDescent="0.2"/>
    <row r="294" ht="12.75" customHeight="1" x14ac:dyDescent="0.2"/>
    <row r="295" ht="12.75" customHeight="1" x14ac:dyDescent="0.2"/>
    <row r="296" ht="12.75" customHeight="1" x14ac:dyDescent="0.2"/>
    <row r="297" ht="12.75" customHeight="1" x14ac:dyDescent="0.2"/>
    <row r="298" ht="12.75" customHeight="1" x14ac:dyDescent="0.2"/>
    <row r="299" ht="12.75" customHeight="1" x14ac:dyDescent="0.2"/>
    <row r="300" ht="12.75" customHeight="1" x14ac:dyDescent="0.2"/>
    <row r="301" ht="12.75" customHeight="1" x14ac:dyDescent="0.2"/>
    <row r="302" ht="12.75" customHeight="1" x14ac:dyDescent="0.2"/>
    <row r="303" ht="12.75" customHeight="1" x14ac:dyDescent="0.2"/>
    <row r="304" ht="12.75" customHeight="1" x14ac:dyDescent="0.2"/>
    <row r="305" ht="12.75" customHeight="1" x14ac:dyDescent="0.2"/>
    <row r="306" ht="12.75" customHeight="1" x14ac:dyDescent="0.2"/>
    <row r="307" ht="12.75" customHeight="1" x14ac:dyDescent="0.2"/>
    <row r="308" ht="12.75" customHeight="1" x14ac:dyDescent="0.2"/>
    <row r="309" ht="12.75" customHeight="1" x14ac:dyDescent="0.2"/>
    <row r="310" ht="12.75" customHeight="1" x14ac:dyDescent="0.2"/>
    <row r="311" ht="12.75" customHeight="1" x14ac:dyDescent="0.2"/>
    <row r="312" ht="12.75" customHeight="1" x14ac:dyDescent="0.2"/>
    <row r="313" ht="12.75" customHeight="1" x14ac:dyDescent="0.2"/>
    <row r="314" ht="12.75" customHeight="1" x14ac:dyDescent="0.2"/>
    <row r="315" ht="12.75" customHeight="1" x14ac:dyDescent="0.2"/>
    <row r="316" ht="12.75" customHeight="1" x14ac:dyDescent="0.2"/>
    <row r="317" ht="12.75" customHeight="1" x14ac:dyDescent="0.2"/>
    <row r="318" ht="12.75" customHeight="1" x14ac:dyDescent="0.2"/>
    <row r="319" ht="12.75" customHeight="1" x14ac:dyDescent="0.2"/>
    <row r="320" ht="12.75" customHeight="1" x14ac:dyDescent="0.2"/>
    <row r="321" ht="12.75" customHeight="1" x14ac:dyDescent="0.2"/>
    <row r="322" ht="12.75" customHeight="1" x14ac:dyDescent="0.2"/>
    <row r="323" ht="12.75" customHeight="1" x14ac:dyDescent="0.2"/>
    <row r="324" ht="12.75" customHeight="1" x14ac:dyDescent="0.2"/>
    <row r="325" ht="12.75" customHeight="1" x14ac:dyDescent="0.2"/>
    <row r="326" ht="12.75" customHeight="1" x14ac:dyDescent="0.2"/>
    <row r="327" ht="12.75" customHeight="1" x14ac:dyDescent="0.2"/>
    <row r="328" ht="12.75" customHeight="1" x14ac:dyDescent="0.2"/>
    <row r="329" ht="12.75" customHeight="1" x14ac:dyDescent="0.2"/>
    <row r="330" ht="12.75" customHeight="1" x14ac:dyDescent="0.2"/>
    <row r="331" ht="12.75" customHeight="1" x14ac:dyDescent="0.2"/>
    <row r="332" ht="12.75" customHeight="1" x14ac:dyDescent="0.2"/>
    <row r="333" ht="12.75" customHeight="1" x14ac:dyDescent="0.2"/>
    <row r="334" ht="12.75" customHeight="1" x14ac:dyDescent="0.2"/>
    <row r="335" ht="12.75" customHeight="1" x14ac:dyDescent="0.2"/>
    <row r="336" ht="12.75" customHeight="1" x14ac:dyDescent="0.2"/>
    <row r="337" ht="12.75" customHeight="1" x14ac:dyDescent="0.2"/>
    <row r="338" ht="12.75" customHeight="1" x14ac:dyDescent="0.2"/>
    <row r="339" ht="12.75" customHeight="1" x14ac:dyDescent="0.2"/>
    <row r="340" ht="12.75" customHeight="1" x14ac:dyDescent="0.2"/>
    <row r="341" ht="12.75" customHeight="1" x14ac:dyDescent="0.2"/>
    <row r="342" ht="12.75" customHeight="1" x14ac:dyDescent="0.2"/>
    <row r="343" ht="12.75" customHeight="1" x14ac:dyDescent="0.2"/>
    <row r="344" ht="12.75" customHeight="1" x14ac:dyDescent="0.2"/>
    <row r="345" ht="12.75" customHeight="1" x14ac:dyDescent="0.2"/>
    <row r="346" ht="12.75" customHeight="1" x14ac:dyDescent="0.2"/>
    <row r="347" ht="12.75" customHeight="1" x14ac:dyDescent="0.2"/>
    <row r="348" ht="12.75" customHeight="1" x14ac:dyDescent="0.2"/>
    <row r="349" ht="12.75" customHeight="1" x14ac:dyDescent="0.2"/>
    <row r="350" ht="12.75" customHeight="1" x14ac:dyDescent="0.2"/>
    <row r="351" ht="12.75" customHeight="1" x14ac:dyDescent="0.2"/>
    <row r="352" ht="12.75" customHeight="1" x14ac:dyDescent="0.2"/>
    <row r="353" ht="12.75" customHeight="1" x14ac:dyDescent="0.2"/>
    <row r="354" ht="12.75" customHeight="1" x14ac:dyDescent="0.2"/>
    <row r="355" ht="12.75" customHeight="1" x14ac:dyDescent="0.2"/>
    <row r="356" ht="12.75" customHeight="1" x14ac:dyDescent="0.2"/>
    <row r="357" ht="12.75" customHeight="1" x14ac:dyDescent="0.2"/>
    <row r="358" ht="12.75" customHeight="1" x14ac:dyDescent="0.2"/>
    <row r="359" ht="12.75" customHeight="1" x14ac:dyDescent="0.2"/>
    <row r="360" ht="12.75" customHeight="1" x14ac:dyDescent="0.2"/>
    <row r="361" ht="12.75" customHeight="1" x14ac:dyDescent="0.2"/>
    <row r="362" ht="12.75" customHeight="1" x14ac:dyDescent="0.2"/>
    <row r="363" ht="12.75" customHeight="1" x14ac:dyDescent="0.2"/>
    <row r="364" ht="12.75" customHeight="1" x14ac:dyDescent="0.2"/>
    <row r="365" ht="12.75" customHeight="1" x14ac:dyDescent="0.2"/>
    <row r="366" ht="12.75" customHeight="1" x14ac:dyDescent="0.2"/>
    <row r="367" ht="12.75" customHeight="1" x14ac:dyDescent="0.2"/>
    <row r="368" ht="12.75" customHeight="1" x14ac:dyDescent="0.2"/>
    <row r="369" ht="12.75" customHeight="1" x14ac:dyDescent="0.2"/>
    <row r="370" ht="12.75" customHeight="1" x14ac:dyDescent="0.2"/>
    <row r="371" ht="12.75" customHeight="1" x14ac:dyDescent="0.2"/>
    <row r="372" ht="12.75" customHeight="1" x14ac:dyDescent="0.2"/>
    <row r="373" ht="12.75" customHeight="1" x14ac:dyDescent="0.2"/>
    <row r="374" ht="12.75" customHeight="1" x14ac:dyDescent="0.2"/>
    <row r="375" ht="12.75" customHeight="1" x14ac:dyDescent="0.2"/>
    <row r="376" ht="12.75" customHeight="1" x14ac:dyDescent="0.2"/>
    <row r="377" ht="12.75" customHeight="1" x14ac:dyDescent="0.2"/>
    <row r="378" ht="12.75" customHeight="1" x14ac:dyDescent="0.2"/>
    <row r="379" ht="12.75" customHeight="1" x14ac:dyDescent="0.2"/>
    <row r="380" ht="12.75" customHeight="1" x14ac:dyDescent="0.2"/>
    <row r="381" ht="12.75" customHeight="1" x14ac:dyDescent="0.2"/>
    <row r="382" ht="12.75" customHeight="1" x14ac:dyDescent="0.2"/>
    <row r="383" ht="12.75" customHeight="1" x14ac:dyDescent="0.2"/>
    <row r="384" ht="12.75" customHeight="1" x14ac:dyDescent="0.2"/>
    <row r="385" ht="12.75" customHeight="1" x14ac:dyDescent="0.2"/>
    <row r="386" ht="12.75" customHeight="1" x14ac:dyDescent="0.2"/>
    <row r="387" ht="12.75" customHeight="1" x14ac:dyDescent="0.2"/>
    <row r="388" ht="12.75" customHeight="1" x14ac:dyDescent="0.2"/>
    <row r="389" ht="12.75" customHeight="1" x14ac:dyDescent="0.2"/>
    <row r="390" ht="12.75" customHeight="1" x14ac:dyDescent="0.2"/>
    <row r="391" ht="12.75" customHeight="1" x14ac:dyDescent="0.2"/>
    <row r="392" ht="12.75" customHeight="1" x14ac:dyDescent="0.2"/>
    <row r="393" ht="12.75" customHeight="1" x14ac:dyDescent="0.2"/>
    <row r="394" ht="12.75" customHeight="1" x14ac:dyDescent="0.2"/>
    <row r="395" ht="12.75" customHeight="1" x14ac:dyDescent="0.2"/>
    <row r="396" ht="12.75" customHeight="1" x14ac:dyDescent="0.2"/>
    <row r="397" ht="12.75" customHeight="1" x14ac:dyDescent="0.2"/>
    <row r="398" ht="12.75" customHeight="1" x14ac:dyDescent="0.2"/>
    <row r="399" ht="12.75" customHeight="1" x14ac:dyDescent="0.2"/>
    <row r="400" ht="12.75" customHeight="1" x14ac:dyDescent="0.2"/>
    <row r="401" ht="12.75" customHeight="1" x14ac:dyDescent="0.2"/>
    <row r="402" ht="12.75" customHeight="1" x14ac:dyDescent="0.2"/>
    <row r="403" ht="12.75" customHeight="1" x14ac:dyDescent="0.2"/>
    <row r="404" ht="12.75" customHeight="1" x14ac:dyDescent="0.2"/>
    <row r="405" ht="12.75" customHeight="1" x14ac:dyDescent="0.2"/>
    <row r="406" ht="12.75" customHeight="1" x14ac:dyDescent="0.2"/>
    <row r="407" ht="12.75" customHeight="1" x14ac:dyDescent="0.2"/>
    <row r="408" ht="12.75" customHeight="1" x14ac:dyDescent="0.2"/>
    <row r="409" ht="12.75" customHeight="1" x14ac:dyDescent="0.2"/>
    <row r="410" ht="12.75" customHeight="1" x14ac:dyDescent="0.2"/>
    <row r="411" ht="12.75" customHeight="1" x14ac:dyDescent="0.2"/>
    <row r="412" ht="12.75" customHeight="1" x14ac:dyDescent="0.2"/>
    <row r="413" ht="12.75" customHeight="1" x14ac:dyDescent="0.2"/>
    <row r="414" ht="12.75" customHeight="1" x14ac:dyDescent="0.2"/>
    <row r="415" ht="12.75" customHeight="1" x14ac:dyDescent="0.2"/>
    <row r="416" ht="12.75" customHeight="1" x14ac:dyDescent="0.2"/>
    <row r="417" ht="12.75" customHeight="1" x14ac:dyDescent="0.2"/>
    <row r="418" ht="12.75" customHeight="1" x14ac:dyDescent="0.2"/>
    <row r="419" ht="12.75" customHeight="1" x14ac:dyDescent="0.2"/>
    <row r="420" ht="12.75" customHeight="1" x14ac:dyDescent="0.2"/>
    <row r="421" ht="12.75" customHeight="1" x14ac:dyDescent="0.2"/>
    <row r="422" ht="12.75" customHeight="1" x14ac:dyDescent="0.2"/>
    <row r="423" ht="12.75" customHeight="1" x14ac:dyDescent="0.2"/>
    <row r="424" ht="12.75" customHeight="1" x14ac:dyDescent="0.2"/>
    <row r="425" ht="12.75" customHeight="1" x14ac:dyDescent="0.2"/>
    <row r="426" ht="12.75" customHeight="1" x14ac:dyDescent="0.2"/>
    <row r="427" ht="12.75" customHeight="1" x14ac:dyDescent="0.2"/>
    <row r="428" ht="12.75" customHeight="1" x14ac:dyDescent="0.2"/>
    <row r="429" ht="12.75" customHeight="1" x14ac:dyDescent="0.2"/>
    <row r="430" ht="12.75" customHeight="1" x14ac:dyDescent="0.2"/>
    <row r="431" ht="12.75" customHeight="1" x14ac:dyDescent="0.2"/>
    <row r="432" ht="12.75" customHeight="1" x14ac:dyDescent="0.2"/>
    <row r="433" ht="12.75" customHeight="1" x14ac:dyDescent="0.2"/>
    <row r="434" ht="12.75" customHeight="1" x14ac:dyDescent="0.2"/>
    <row r="435" ht="12.75" customHeight="1" x14ac:dyDescent="0.2"/>
    <row r="436" ht="12.75" customHeight="1" x14ac:dyDescent="0.2"/>
    <row r="437" ht="12.75" customHeight="1" x14ac:dyDescent="0.2"/>
    <row r="438" ht="12.75" customHeight="1" x14ac:dyDescent="0.2"/>
    <row r="439" ht="12.75" customHeight="1" x14ac:dyDescent="0.2"/>
    <row r="440" ht="12.75" customHeight="1" x14ac:dyDescent="0.2"/>
    <row r="441" ht="12.75" customHeight="1" x14ac:dyDescent="0.2"/>
    <row r="442" ht="12.75" customHeight="1" x14ac:dyDescent="0.2"/>
    <row r="443" ht="12.75" customHeight="1" x14ac:dyDescent="0.2"/>
    <row r="444" ht="12.75" customHeight="1" x14ac:dyDescent="0.2"/>
    <row r="445" ht="12.75" customHeight="1" x14ac:dyDescent="0.2"/>
    <row r="446" ht="12.75" customHeight="1" x14ac:dyDescent="0.2"/>
    <row r="447" ht="12.75" customHeight="1" x14ac:dyDescent="0.2"/>
    <row r="448" ht="12.75" customHeight="1" x14ac:dyDescent="0.2"/>
    <row r="449" ht="12.75" customHeight="1" x14ac:dyDescent="0.2"/>
    <row r="450" ht="12.75" customHeight="1" x14ac:dyDescent="0.2"/>
    <row r="451" ht="12.75" customHeight="1" x14ac:dyDescent="0.2"/>
    <row r="452" ht="12.75" customHeight="1" x14ac:dyDescent="0.2"/>
    <row r="453" ht="12.75" customHeight="1" x14ac:dyDescent="0.2"/>
    <row r="454" ht="12.75" customHeight="1" x14ac:dyDescent="0.2"/>
    <row r="455" ht="12.75" customHeight="1" x14ac:dyDescent="0.2"/>
    <row r="456" ht="12.75" customHeight="1" x14ac:dyDescent="0.2"/>
    <row r="457" ht="12.75" customHeight="1" x14ac:dyDescent="0.2"/>
    <row r="458" ht="12.75" customHeight="1" x14ac:dyDescent="0.2"/>
    <row r="459" ht="12.75" customHeight="1" x14ac:dyDescent="0.2"/>
    <row r="460" ht="12.75" customHeight="1" x14ac:dyDescent="0.2"/>
    <row r="461" ht="12.75" customHeight="1" x14ac:dyDescent="0.2"/>
    <row r="462" ht="12.75" customHeight="1" x14ac:dyDescent="0.2"/>
    <row r="463" ht="12.75" customHeight="1" x14ac:dyDescent="0.2"/>
    <row r="464" ht="12.75" customHeight="1" x14ac:dyDescent="0.2"/>
    <row r="465" ht="12.75" customHeight="1" x14ac:dyDescent="0.2"/>
    <row r="466" ht="12.75" customHeight="1" x14ac:dyDescent="0.2"/>
    <row r="467" ht="12.75" customHeight="1" x14ac:dyDescent="0.2"/>
    <row r="468" ht="12.75" customHeight="1" x14ac:dyDescent="0.2"/>
    <row r="469" ht="12.75" customHeight="1" x14ac:dyDescent="0.2"/>
    <row r="470" ht="12.75" customHeight="1" x14ac:dyDescent="0.2"/>
    <row r="471" ht="12.75" customHeight="1" x14ac:dyDescent="0.2"/>
    <row r="472" ht="12.75" customHeight="1" x14ac:dyDescent="0.2"/>
    <row r="473" ht="12.75" customHeight="1" x14ac:dyDescent="0.2"/>
    <row r="474" ht="12.75" customHeight="1" x14ac:dyDescent="0.2"/>
    <row r="475" ht="12.75" customHeight="1" x14ac:dyDescent="0.2"/>
    <row r="476" ht="12.75" customHeight="1" x14ac:dyDescent="0.2"/>
    <row r="477" ht="12.75" customHeight="1" x14ac:dyDescent="0.2"/>
    <row r="478" ht="12.75" customHeight="1" x14ac:dyDescent="0.2"/>
    <row r="479" ht="12.75" customHeight="1" x14ac:dyDescent="0.2"/>
    <row r="480" ht="12.75" customHeight="1" x14ac:dyDescent="0.2"/>
    <row r="481" ht="12.75" customHeight="1" x14ac:dyDescent="0.2"/>
    <row r="482" ht="12.75" customHeight="1" x14ac:dyDescent="0.2"/>
    <row r="483" ht="12.75" customHeight="1" x14ac:dyDescent="0.2"/>
    <row r="484" ht="12.75" customHeight="1" x14ac:dyDescent="0.2"/>
    <row r="485" ht="12.75" customHeight="1" x14ac:dyDescent="0.2"/>
    <row r="486" ht="12.75" customHeight="1" x14ac:dyDescent="0.2"/>
    <row r="487" ht="12.75" customHeight="1" x14ac:dyDescent="0.2"/>
    <row r="488" ht="12.75" customHeight="1" x14ac:dyDescent="0.2"/>
    <row r="489" ht="12.75" customHeight="1" x14ac:dyDescent="0.2"/>
    <row r="490" ht="12.75" customHeight="1" x14ac:dyDescent="0.2"/>
    <row r="491" ht="12.75" customHeight="1" x14ac:dyDescent="0.2"/>
    <row r="492" ht="12.75" customHeight="1" x14ac:dyDescent="0.2"/>
    <row r="493" ht="12.75" customHeight="1" x14ac:dyDescent="0.2"/>
    <row r="494" ht="12.75" customHeight="1" x14ac:dyDescent="0.2"/>
    <row r="495" ht="12.75" customHeight="1" x14ac:dyDescent="0.2"/>
    <row r="496" ht="12.75" customHeight="1" x14ac:dyDescent="0.2"/>
    <row r="497" ht="12.75" customHeight="1" x14ac:dyDescent="0.2"/>
    <row r="498" ht="12.75" customHeight="1" x14ac:dyDescent="0.2"/>
    <row r="499" ht="12.75" customHeight="1" x14ac:dyDescent="0.2"/>
    <row r="500" ht="12.75" customHeight="1" x14ac:dyDescent="0.2"/>
    <row r="501" ht="12.75" customHeight="1" x14ac:dyDescent="0.2"/>
    <row r="502" ht="12.75" customHeight="1" x14ac:dyDescent="0.2"/>
    <row r="503" ht="12.75" customHeight="1" x14ac:dyDescent="0.2"/>
    <row r="504" ht="12.75" customHeight="1" x14ac:dyDescent="0.2"/>
    <row r="505" ht="12.75" customHeight="1" x14ac:dyDescent="0.2"/>
    <row r="506" ht="12.75" customHeight="1" x14ac:dyDescent="0.2"/>
    <row r="507" ht="12.75" customHeight="1" x14ac:dyDescent="0.2"/>
    <row r="508" ht="12.75" customHeight="1" x14ac:dyDescent="0.2"/>
    <row r="509" ht="12.75" customHeight="1" x14ac:dyDescent="0.2"/>
    <row r="510" ht="12.75" customHeight="1" x14ac:dyDescent="0.2"/>
    <row r="511" ht="12.75" customHeight="1" x14ac:dyDescent="0.2"/>
    <row r="512" ht="12.75" customHeight="1" x14ac:dyDescent="0.2"/>
    <row r="513" ht="12.75" customHeight="1" x14ac:dyDescent="0.2"/>
    <row r="514" ht="12.75" customHeight="1" x14ac:dyDescent="0.2"/>
    <row r="515" ht="12.75" customHeight="1" x14ac:dyDescent="0.2"/>
    <row r="516" ht="12.75" customHeight="1" x14ac:dyDescent="0.2"/>
    <row r="517" ht="12.75" customHeight="1" x14ac:dyDescent="0.2"/>
    <row r="518" ht="12.75" customHeight="1" x14ac:dyDescent="0.2"/>
    <row r="519" ht="12.75" customHeight="1" x14ac:dyDescent="0.2"/>
    <row r="520" ht="12.75" customHeight="1" x14ac:dyDescent="0.2"/>
    <row r="521" ht="12.75" customHeight="1" x14ac:dyDescent="0.2"/>
    <row r="522" ht="12.75" customHeight="1" x14ac:dyDescent="0.2"/>
    <row r="523" ht="12.75" customHeight="1" x14ac:dyDescent="0.2"/>
    <row r="524" ht="12.75" customHeight="1" x14ac:dyDescent="0.2"/>
    <row r="525" ht="12.75" customHeight="1" x14ac:dyDescent="0.2"/>
    <row r="526" ht="12.75" customHeight="1" x14ac:dyDescent="0.2"/>
    <row r="527" ht="12.75" customHeight="1" x14ac:dyDescent="0.2"/>
    <row r="528" ht="12.75" customHeight="1" x14ac:dyDescent="0.2"/>
    <row r="529" ht="12.75" customHeight="1" x14ac:dyDescent="0.2"/>
    <row r="530" ht="12.75" customHeight="1" x14ac:dyDescent="0.2"/>
    <row r="531" ht="12.75" customHeight="1" x14ac:dyDescent="0.2"/>
    <row r="532" ht="12.75" customHeight="1" x14ac:dyDescent="0.2"/>
    <row r="533" ht="12.75" customHeight="1" x14ac:dyDescent="0.2"/>
    <row r="534" ht="12.75" customHeight="1" x14ac:dyDescent="0.2"/>
    <row r="535" ht="12.75" customHeight="1" x14ac:dyDescent="0.2"/>
    <row r="536" ht="12.75" customHeight="1" x14ac:dyDescent="0.2"/>
    <row r="537" ht="12.75" customHeight="1" x14ac:dyDescent="0.2"/>
    <row r="538" ht="12.75" customHeight="1" x14ac:dyDescent="0.2"/>
    <row r="539" ht="12.75" customHeight="1" x14ac:dyDescent="0.2"/>
    <row r="540" ht="12.75" customHeight="1" x14ac:dyDescent="0.2"/>
    <row r="541" ht="12.75" customHeight="1" x14ac:dyDescent="0.2"/>
    <row r="542" ht="12.75" customHeight="1" x14ac:dyDescent="0.2"/>
    <row r="543" ht="12.75" customHeight="1" x14ac:dyDescent="0.2"/>
    <row r="544" ht="12.75" customHeight="1" x14ac:dyDescent="0.2"/>
    <row r="545" ht="12.75" customHeight="1" x14ac:dyDescent="0.2"/>
    <row r="546" ht="12.75" customHeight="1" x14ac:dyDescent="0.2"/>
    <row r="547" ht="12.75" customHeight="1" x14ac:dyDescent="0.2"/>
    <row r="548" ht="12.75" customHeight="1" x14ac:dyDescent="0.2"/>
    <row r="549" ht="12.75" customHeight="1" x14ac:dyDescent="0.2"/>
    <row r="550" ht="12.75" customHeight="1" x14ac:dyDescent="0.2"/>
    <row r="551" ht="12.75" customHeight="1" x14ac:dyDescent="0.2"/>
    <row r="552" ht="12.75" customHeight="1" x14ac:dyDescent="0.2"/>
    <row r="553" ht="12.75" customHeight="1" x14ac:dyDescent="0.2"/>
    <row r="554" ht="12.75" customHeight="1" x14ac:dyDescent="0.2"/>
    <row r="555" ht="12.75" customHeight="1" x14ac:dyDescent="0.2"/>
    <row r="556" ht="12.75" customHeight="1" x14ac:dyDescent="0.2"/>
    <row r="557" ht="12.75" customHeight="1" x14ac:dyDescent="0.2"/>
    <row r="558" ht="12.75" customHeight="1" x14ac:dyDescent="0.2"/>
    <row r="559" ht="12.75" customHeight="1" x14ac:dyDescent="0.2"/>
    <row r="560" ht="12.75" customHeight="1" x14ac:dyDescent="0.2"/>
    <row r="561" ht="12.75" customHeight="1" x14ac:dyDescent="0.2"/>
    <row r="562" ht="12.75" customHeight="1" x14ac:dyDescent="0.2"/>
    <row r="563" ht="12.75" customHeight="1" x14ac:dyDescent="0.2"/>
    <row r="564" ht="12.75" customHeight="1" x14ac:dyDescent="0.2"/>
    <row r="565" ht="12.75" customHeight="1" x14ac:dyDescent="0.2"/>
    <row r="566" ht="12.75" customHeight="1" x14ac:dyDescent="0.2"/>
    <row r="567" ht="12.75" customHeight="1" x14ac:dyDescent="0.2"/>
    <row r="568" ht="12.75" customHeight="1" x14ac:dyDescent="0.2"/>
    <row r="569" ht="12.75" customHeight="1" x14ac:dyDescent="0.2"/>
    <row r="570" ht="12.75" customHeight="1" x14ac:dyDescent="0.2"/>
    <row r="571" ht="12.75" customHeight="1" x14ac:dyDescent="0.2"/>
    <row r="572" ht="12.75" customHeight="1" x14ac:dyDescent="0.2"/>
    <row r="573" ht="12.75" customHeight="1" x14ac:dyDescent="0.2"/>
    <row r="574" ht="12.75" customHeight="1" x14ac:dyDescent="0.2"/>
    <row r="575" ht="12.75" customHeight="1" x14ac:dyDescent="0.2"/>
    <row r="576" ht="12.75" customHeight="1" x14ac:dyDescent="0.2"/>
    <row r="577" ht="12.75" customHeight="1" x14ac:dyDescent="0.2"/>
    <row r="578" ht="12.75" customHeight="1" x14ac:dyDescent="0.2"/>
    <row r="579" ht="12.75" customHeight="1" x14ac:dyDescent="0.2"/>
    <row r="580" ht="12.75" customHeight="1" x14ac:dyDescent="0.2"/>
    <row r="581" ht="12.75" customHeight="1" x14ac:dyDescent="0.2"/>
    <row r="582" ht="12.75" customHeight="1" x14ac:dyDescent="0.2"/>
    <row r="583" ht="12.75" customHeight="1" x14ac:dyDescent="0.2"/>
    <row r="584" ht="12.75" customHeight="1" x14ac:dyDescent="0.2"/>
    <row r="585" ht="12.75" customHeight="1" x14ac:dyDescent="0.2"/>
    <row r="586" ht="12.75" customHeight="1" x14ac:dyDescent="0.2"/>
    <row r="587" ht="12.75" customHeight="1" x14ac:dyDescent="0.2"/>
    <row r="588" ht="12.75" customHeight="1" x14ac:dyDescent="0.2"/>
    <row r="589" ht="12.75" customHeight="1" x14ac:dyDescent="0.2"/>
    <row r="590" ht="12.75" customHeight="1" x14ac:dyDescent="0.2"/>
    <row r="591" ht="12.75" customHeight="1" x14ac:dyDescent="0.2"/>
    <row r="592" ht="12.75" customHeight="1" x14ac:dyDescent="0.2"/>
    <row r="593" ht="12.75" customHeight="1" x14ac:dyDescent="0.2"/>
    <row r="594" ht="12.75" customHeight="1" x14ac:dyDescent="0.2"/>
    <row r="595" ht="12.75" customHeight="1" x14ac:dyDescent="0.2"/>
    <row r="596" ht="12.75" customHeight="1" x14ac:dyDescent="0.2"/>
    <row r="597" ht="12.75" customHeight="1" x14ac:dyDescent="0.2"/>
    <row r="598" ht="12.75" customHeight="1" x14ac:dyDescent="0.2"/>
    <row r="599" ht="12.75" customHeight="1" x14ac:dyDescent="0.2"/>
    <row r="600" ht="12.75" customHeight="1" x14ac:dyDescent="0.2"/>
    <row r="601" ht="12.75" customHeight="1" x14ac:dyDescent="0.2"/>
    <row r="602" ht="12.75" customHeight="1" x14ac:dyDescent="0.2"/>
    <row r="603" ht="12.75" customHeight="1" x14ac:dyDescent="0.2"/>
    <row r="604" ht="12.75" customHeight="1" x14ac:dyDescent="0.2"/>
    <row r="605" ht="12.75" customHeight="1" x14ac:dyDescent="0.2"/>
    <row r="606" ht="12.75" customHeight="1" x14ac:dyDescent="0.2"/>
    <row r="607" ht="12.75" customHeight="1" x14ac:dyDescent="0.2"/>
    <row r="608" ht="12.75" customHeight="1" x14ac:dyDescent="0.2"/>
    <row r="609" ht="12.75" customHeight="1" x14ac:dyDescent="0.2"/>
    <row r="610" ht="12.75" customHeight="1" x14ac:dyDescent="0.2"/>
    <row r="611" ht="12.75" customHeight="1" x14ac:dyDescent="0.2"/>
    <row r="612" ht="12.75" customHeight="1" x14ac:dyDescent="0.2"/>
    <row r="613" ht="12.75" customHeight="1" x14ac:dyDescent="0.2"/>
    <row r="614" ht="12.75" customHeight="1" x14ac:dyDescent="0.2"/>
    <row r="615" ht="12.75" customHeight="1" x14ac:dyDescent="0.2"/>
    <row r="616" ht="12.75" customHeight="1" x14ac:dyDescent="0.2"/>
    <row r="617" ht="12.75" customHeight="1" x14ac:dyDescent="0.2"/>
    <row r="618" ht="12.75" customHeight="1" x14ac:dyDescent="0.2"/>
    <row r="619" ht="12.75" customHeight="1" x14ac:dyDescent="0.2"/>
    <row r="620" ht="12.75" customHeight="1" x14ac:dyDescent="0.2"/>
    <row r="621" ht="12.75" customHeight="1" x14ac:dyDescent="0.2"/>
    <row r="622" ht="12.75" customHeight="1" x14ac:dyDescent="0.2"/>
    <row r="623" ht="12.75" customHeight="1" x14ac:dyDescent="0.2"/>
    <row r="624" ht="12.75" customHeight="1" x14ac:dyDescent="0.2"/>
    <row r="625" ht="12.75" customHeight="1" x14ac:dyDescent="0.2"/>
    <row r="626" ht="12.75" customHeight="1" x14ac:dyDescent="0.2"/>
    <row r="627" ht="12.75" customHeight="1" x14ac:dyDescent="0.2"/>
    <row r="628" ht="12.75" customHeight="1" x14ac:dyDescent="0.2"/>
    <row r="629" ht="12.75" customHeight="1" x14ac:dyDescent="0.2"/>
    <row r="630" ht="12.75" customHeight="1" x14ac:dyDescent="0.2"/>
    <row r="631" ht="12.75" customHeight="1" x14ac:dyDescent="0.2"/>
    <row r="632" ht="12.75" customHeight="1" x14ac:dyDescent="0.2"/>
    <row r="633" ht="12.75" customHeight="1" x14ac:dyDescent="0.2"/>
    <row r="634" ht="12.75" customHeight="1" x14ac:dyDescent="0.2"/>
    <row r="635" ht="12.75" customHeight="1" x14ac:dyDescent="0.2"/>
    <row r="636" ht="12.75" customHeight="1" x14ac:dyDescent="0.2"/>
    <row r="637" ht="12.75" customHeight="1" x14ac:dyDescent="0.2"/>
    <row r="638" ht="12.75" customHeight="1" x14ac:dyDescent="0.2"/>
    <row r="639" ht="12.75" customHeight="1" x14ac:dyDescent="0.2"/>
    <row r="640" ht="12.75" customHeight="1" x14ac:dyDescent="0.2"/>
    <row r="641" ht="12.75" customHeight="1" x14ac:dyDescent="0.2"/>
    <row r="642" ht="12.75" customHeight="1" x14ac:dyDescent="0.2"/>
    <row r="643" ht="12.75" customHeight="1" x14ac:dyDescent="0.2"/>
    <row r="644" ht="12.75" customHeight="1" x14ac:dyDescent="0.2"/>
    <row r="645" ht="12.75" customHeight="1" x14ac:dyDescent="0.2"/>
    <row r="646" ht="12.75" customHeight="1" x14ac:dyDescent="0.2"/>
    <row r="647" ht="12.75" customHeight="1" x14ac:dyDescent="0.2"/>
    <row r="648" ht="12.75" customHeight="1" x14ac:dyDescent="0.2"/>
    <row r="649" ht="12.75" customHeight="1" x14ac:dyDescent="0.2"/>
    <row r="650" ht="12.75" customHeight="1" x14ac:dyDescent="0.2"/>
    <row r="651" ht="12.75" customHeight="1" x14ac:dyDescent="0.2"/>
    <row r="652" ht="12.75" customHeight="1" x14ac:dyDescent="0.2"/>
    <row r="653" ht="12.75" customHeight="1" x14ac:dyDescent="0.2"/>
    <row r="654" ht="12.75" customHeight="1" x14ac:dyDescent="0.2"/>
    <row r="655" ht="12.75" customHeight="1" x14ac:dyDescent="0.2"/>
    <row r="656" ht="12.75" customHeight="1" x14ac:dyDescent="0.2"/>
    <row r="657" ht="12.75" customHeight="1" x14ac:dyDescent="0.2"/>
    <row r="658" ht="12.75" customHeight="1" x14ac:dyDescent="0.2"/>
    <row r="659" ht="12.75" customHeight="1" x14ac:dyDescent="0.2"/>
    <row r="660" ht="12.75" customHeight="1" x14ac:dyDescent="0.2"/>
    <row r="661" ht="12.75" customHeight="1" x14ac:dyDescent="0.2"/>
    <row r="662" ht="12.75" customHeight="1" x14ac:dyDescent="0.2"/>
    <row r="663" ht="12.75" customHeight="1" x14ac:dyDescent="0.2"/>
    <row r="664" ht="12.75" customHeight="1" x14ac:dyDescent="0.2"/>
    <row r="665" ht="12.75" customHeight="1" x14ac:dyDescent="0.2"/>
    <row r="666" ht="12.75" customHeight="1" x14ac:dyDescent="0.2"/>
    <row r="667" ht="12.75" customHeight="1" x14ac:dyDescent="0.2"/>
    <row r="668" ht="12.75" customHeight="1" x14ac:dyDescent="0.2"/>
    <row r="669" ht="12.75" customHeight="1" x14ac:dyDescent="0.2"/>
    <row r="670" ht="12.75" customHeight="1" x14ac:dyDescent="0.2"/>
    <row r="671" ht="12.75" customHeight="1" x14ac:dyDescent="0.2"/>
    <row r="672" ht="12.75" customHeight="1" x14ac:dyDescent="0.2"/>
    <row r="673" ht="12.75" customHeight="1" x14ac:dyDescent="0.2"/>
    <row r="674" ht="12.75" customHeight="1" x14ac:dyDescent="0.2"/>
    <row r="675" ht="12.75" customHeight="1" x14ac:dyDescent="0.2"/>
    <row r="676" ht="12.75" customHeight="1" x14ac:dyDescent="0.2"/>
    <row r="677" ht="12.75" customHeight="1" x14ac:dyDescent="0.2"/>
    <row r="678" ht="12.75" customHeight="1" x14ac:dyDescent="0.2"/>
    <row r="679" ht="12.75" customHeight="1" x14ac:dyDescent="0.2"/>
    <row r="680" ht="12.75" customHeight="1" x14ac:dyDescent="0.2"/>
    <row r="681" ht="12.75" customHeight="1" x14ac:dyDescent="0.2"/>
    <row r="682" ht="12.75" customHeight="1" x14ac:dyDescent="0.2"/>
    <row r="683" ht="12.75" customHeight="1" x14ac:dyDescent="0.2"/>
    <row r="684" ht="12.75" customHeight="1" x14ac:dyDescent="0.2"/>
    <row r="685" ht="12.75" customHeight="1" x14ac:dyDescent="0.2"/>
    <row r="686" ht="12.75" customHeight="1" x14ac:dyDescent="0.2"/>
    <row r="687" ht="12.75" customHeight="1" x14ac:dyDescent="0.2"/>
    <row r="688" ht="12.75" customHeight="1" x14ac:dyDescent="0.2"/>
    <row r="689" ht="12.75" customHeight="1" x14ac:dyDescent="0.2"/>
    <row r="690" ht="12.75" customHeight="1" x14ac:dyDescent="0.2"/>
    <row r="691" ht="12.75" customHeight="1" x14ac:dyDescent="0.2"/>
    <row r="692" ht="12.75" customHeight="1" x14ac:dyDescent="0.2"/>
    <row r="693" ht="12.75" customHeight="1" x14ac:dyDescent="0.2"/>
    <row r="694" ht="12.75" customHeight="1" x14ac:dyDescent="0.2"/>
    <row r="695" ht="12.75" customHeight="1" x14ac:dyDescent="0.2"/>
    <row r="696" ht="12.75" customHeight="1" x14ac:dyDescent="0.2"/>
    <row r="697" ht="12.75" customHeight="1" x14ac:dyDescent="0.2"/>
    <row r="698" ht="12.75" customHeight="1" x14ac:dyDescent="0.2"/>
    <row r="699" ht="12.75" customHeight="1" x14ac:dyDescent="0.2"/>
    <row r="700" ht="12.75" customHeight="1" x14ac:dyDescent="0.2"/>
    <row r="701" ht="12.75" customHeight="1" x14ac:dyDescent="0.2"/>
    <row r="702" ht="12.75" customHeight="1" x14ac:dyDescent="0.2"/>
    <row r="703" ht="12.75" customHeight="1" x14ac:dyDescent="0.2"/>
    <row r="704" ht="12.75" customHeight="1" x14ac:dyDescent="0.2"/>
    <row r="705" ht="12.75" customHeight="1" x14ac:dyDescent="0.2"/>
    <row r="706" ht="12.75" customHeight="1" x14ac:dyDescent="0.2"/>
    <row r="707" ht="12.75" customHeight="1" x14ac:dyDescent="0.2"/>
    <row r="708" ht="12.75" customHeight="1" x14ac:dyDescent="0.2"/>
    <row r="709" ht="12.75" customHeight="1" x14ac:dyDescent="0.2"/>
    <row r="710" ht="12.75" customHeight="1" x14ac:dyDescent="0.2"/>
    <row r="711" ht="12.75" customHeight="1" x14ac:dyDescent="0.2"/>
    <row r="712" ht="12.75" customHeight="1" x14ac:dyDescent="0.2"/>
    <row r="713" ht="12.75" customHeight="1" x14ac:dyDescent="0.2"/>
    <row r="714" ht="12.75" customHeight="1" x14ac:dyDescent="0.2"/>
    <row r="715" ht="12.75" customHeight="1" x14ac:dyDescent="0.2"/>
    <row r="716" ht="12.75" customHeight="1" x14ac:dyDescent="0.2"/>
    <row r="717" ht="12.75" customHeight="1" x14ac:dyDescent="0.2"/>
    <row r="718" ht="12.75" customHeight="1" x14ac:dyDescent="0.2"/>
    <row r="719" ht="12.75" customHeight="1" x14ac:dyDescent="0.2"/>
    <row r="720" ht="12.75" customHeight="1" x14ac:dyDescent="0.2"/>
    <row r="721" ht="12.75" customHeight="1" x14ac:dyDescent="0.2"/>
    <row r="722" ht="12.75" customHeight="1" x14ac:dyDescent="0.2"/>
    <row r="723" ht="12.75" customHeight="1" x14ac:dyDescent="0.2"/>
    <row r="724" ht="12.75" customHeight="1" x14ac:dyDescent="0.2"/>
    <row r="725" ht="12.75" customHeight="1" x14ac:dyDescent="0.2"/>
    <row r="726" ht="12.75" customHeight="1" x14ac:dyDescent="0.2"/>
    <row r="727" ht="12.75" customHeight="1" x14ac:dyDescent="0.2"/>
    <row r="728" ht="12.75" customHeight="1" x14ac:dyDescent="0.2"/>
    <row r="729" ht="12.75" customHeight="1" x14ac:dyDescent="0.2"/>
    <row r="730" ht="12.75" customHeight="1" x14ac:dyDescent="0.2"/>
    <row r="731" ht="12.75" customHeight="1" x14ac:dyDescent="0.2"/>
    <row r="732" ht="12.75" customHeight="1" x14ac:dyDescent="0.2"/>
    <row r="733" ht="12.75" customHeight="1" x14ac:dyDescent="0.2"/>
    <row r="734" ht="12.75" customHeight="1" x14ac:dyDescent="0.2"/>
    <row r="735" ht="12.75" customHeight="1" x14ac:dyDescent="0.2"/>
    <row r="736" ht="12.75" customHeight="1" x14ac:dyDescent="0.2"/>
    <row r="737" ht="12.75" customHeight="1" x14ac:dyDescent="0.2"/>
    <row r="738" ht="12.75" customHeight="1" x14ac:dyDescent="0.2"/>
    <row r="739" ht="12.75" customHeight="1" x14ac:dyDescent="0.2"/>
    <row r="740" ht="12.75" customHeight="1" x14ac:dyDescent="0.2"/>
    <row r="741" ht="12.75" customHeight="1" x14ac:dyDescent="0.2"/>
    <row r="742" ht="12.75" customHeight="1" x14ac:dyDescent="0.2"/>
    <row r="743" ht="12.75" customHeight="1" x14ac:dyDescent="0.2"/>
    <row r="744" ht="12.75" customHeight="1" x14ac:dyDescent="0.2"/>
    <row r="745" ht="12.75" customHeight="1" x14ac:dyDescent="0.2"/>
    <row r="746" ht="12.75" customHeight="1" x14ac:dyDescent="0.2"/>
    <row r="747" ht="12.75" customHeight="1" x14ac:dyDescent="0.2"/>
    <row r="748" ht="12.75" customHeight="1" x14ac:dyDescent="0.2"/>
    <row r="749" ht="12.75" customHeight="1" x14ac:dyDescent="0.2"/>
    <row r="750" ht="12.75" customHeight="1" x14ac:dyDescent="0.2"/>
    <row r="751" ht="12.75" customHeight="1" x14ac:dyDescent="0.2"/>
    <row r="752" ht="12.75" customHeight="1" x14ac:dyDescent="0.2"/>
    <row r="753" ht="12.75" customHeight="1" x14ac:dyDescent="0.2"/>
    <row r="754" ht="12.75" customHeight="1" x14ac:dyDescent="0.2"/>
    <row r="755" ht="12.75" customHeight="1" x14ac:dyDescent="0.2"/>
    <row r="756" ht="12.75" customHeight="1" x14ac:dyDescent="0.2"/>
    <row r="757" ht="12.75" customHeight="1" x14ac:dyDescent="0.2"/>
    <row r="758" ht="12.75" customHeight="1" x14ac:dyDescent="0.2"/>
    <row r="759" ht="12.75" customHeight="1" x14ac:dyDescent="0.2"/>
    <row r="760" ht="12.75" customHeight="1" x14ac:dyDescent="0.2"/>
    <row r="761" ht="12.75" customHeight="1" x14ac:dyDescent="0.2"/>
    <row r="762" ht="12.75" customHeight="1" x14ac:dyDescent="0.2"/>
    <row r="763" ht="12.75" customHeight="1" x14ac:dyDescent="0.2"/>
    <row r="764" ht="12.75" customHeight="1" x14ac:dyDescent="0.2"/>
    <row r="765" ht="12.75" customHeight="1" x14ac:dyDescent="0.2"/>
    <row r="766" ht="12.75" customHeight="1" x14ac:dyDescent="0.2"/>
    <row r="767" ht="12.75" customHeight="1" x14ac:dyDescent="0.2"/>
    <row r="768" ht="12.75" customHeight="1" x14ac:dyDescent="0.2"/>
    <row r="769" ht="12.75" customHeight="1" x14ac:dyDescent="0.2"/>
    <row r="770" ht="12.75" customHeight="1" x14ac:dyDescent="0.2"/>
    <row r="771" ht="12.75" customHeight="1" x14ac:dyDescent="0.2"/>
    <row r="772" ht="12.75" customHeight="1" x14ac:dyDescent="0.2"/>
    <row r="773" ht="12.75" customHeight="1" x14ac:dyDescent="0.2"/>
    <row r="774" ht="12.75" customHeight="1" x14ac:dyDescent="0.2"/>
    <row r="775" ht="12.75" customHeight="1" x14ac:dyDescent="0.2"/>
    <row r="776" ht="12.75" customHeight="1" x14ac:dyDescent="0.2"/>
    <row r="777" ht="12.75" customHeight="1" x14ac:dyDescent="0.2"/>
    <row r="778" ht="12.75" customHeight="1" x14ac:dyDescent="0.2"/>
    <row r="779" ht="12.75" customHeight="1" x14ac:dyDescent="0.2"/>
    <row r="780" ht="12.75" customHeight="1" x14ac:dyDescent="0.2"/>
    <row r="781" ht="12.75" customHeight="1" x14ac:dyDescent="0.2"/>
    <row r="782" ht="12.75" customHeight="1" x14ac:dyDescent="0.2"/>
    <row r="783" ht="12.75" customHeight="1" x14ac:dyDescent="0.2"/>
    <row r="784" ht="12.75" customHeight="1" x14ac:dyDescent="0.2"/>
    <row r="785" ht="12.75" customHeight="1" x14ac:dyDescent="0.2"/>
    <row r="786" ht="12.75" customHeight="1" x14ac:dyDescent="0.2"/>
    <row r="787" ht="12.75" customHeight="1" x14ac:dyDescent="0.2"/>
    <row r="788" ht="12.75" customHeight="1" x14ac:dyDescent="0.2"/>
    <row r="789" ht="12.75" customHeight="1" x14ac:dyDescent="0.2"/>
    <row r="790" ht="12.75" customHeight="1" x14ac:dyDescent="0.2"/>
    <row r="791" ht="12.75" customHeight="1" x14ac:dyDescent="0.2"/>
    <row r="792" ht="12.75" customHeight="1" x14ac:dyDescent="0.2"/>
    <row r="793" ht="12.75" customHeight="1" x14ac:dyDescent="0.2"/>
    <row r="794" ht="12.75" customHeight="1" x14ac:dyDescent="0.2"/>
    <row r="795" ht="12.75" customHeight="1" x14ac:dyDescent="0.2"/>
    <row r="796" ht="12.75" customHeight="1" x14ac:dyDescent="0.2"/>
    <row r="797" ht="12.75" customHeight="1" x14ac:dyDescent="0.2"/>
    <row r="798" ht="12.75" customHeight="1" x14ac:dyDescent="0.2"/>
    <row r="799" ht="12.75" customHeight="1" x14ac:dyDescent="0.2"/>
    <row r="800" ht="12.75" customHeight="1" x14ac:dyDescent="0.2"/>
    <row r="801" ht="12.75" customHeight="1" x14ac:dyDescent="0.2"/>
    <row r="802" ht="12.75" customHeight="1" x14ac:dyDescent="0.2"/>
    <row r="803" ht="12.75" customHeight="1" x14ac:dyDescent="0.2"/>
    <row r="804" ht="12.75" customHeight="1" x14ac:dyDescent="0.2"/>
    <row r="805" ht="12.75" customHeight="1" x14ac:dyDescent="0.2"/>
    <row r="806" ht="12.75" customHeight="1" x14ac:dyDescent="0.2"/>
    <row r="807" ht="12.75" customHeight="1" x14ac:dyDescent="0.2"/>
    <row r="808" ht="12.75" customHeight="1" x14ac:dyDescent="0.2"/>
    <row r="809" ht="12.75" customHeight="1" x14ac:dyDescent="0.2"/>
    <row r="810" ht="12.75" customHeight="1" x14ac:dyDescent="0.2"/>
    <row r="811" ht="12.75" customHeight="1" x14ac:dyDescent="0.2"/>
    <row r="812" ht="12.75" customHeight="1" x14ac:dyDescent="0.2"/>
    <row r="813" ht="12.75" customHeight="1" x14ac:dyDescent="0.2"/>
    <row r="814" ht="12.75" customHeight="1" x14ac:dyDescent="0.2"/>
    <row r="815" ht="12.75" customHeight="1" x14ac:dyDescent="0.2"/>
    <row r="816" ht="12.75" customHeight="1" x14ac:dyDescent="0.2"/>
    <row r="817" ht="12.75" customHeight="1" x14ac:dyDescent="0.2"/>
    <row r="818" ht="12.75" customHeight="1" x14ac:dyDescent="0.2"/>
    <row r="819" ht="12.75" customHeight="1" x14ac:dyDescent="0.2"/>
    <row r="820" ht="12.75" customHeight="1" x14ac:dyDescent="0.2"/>
    <row r="821" ht="12.75" customHeight="1" x14ac:dyDescent="0.2"/>
    <row r="822" ht="12.75" customHeight="1" x14ac:dyDescent="0.2"/>
    <row r="823" ht="12.75" customHeight="1" x14ac:dyDescent="0.2"/>
    <row r="824" ht="12.75" customHeight="1" x14ac:dyDescent="0.2"/>
    <row r="825" ht="12.75" customHeight="1" x14ac:dyDescent="0.2"/>
    <row r="826" ht="12.75" customHeight="1" x14ac:dyDescent="0.2"/>
    <row r="827" ht="12.75" customHeight="1" x14ac:dyDescent="0.2"/>
    <row r="828" ht="12.75" customHeight="1" x14ac:dyDescent="0.2"/>
    <row r="829" ht="12.75" customHeight="1" x14ac:dyDescent="0.2"/>
    <row r="830" ht="12.75" customHeight="1" x14ac:dyDescent="0.2"/>
    <row r="831" ht="12.75" customHeight="1" x14ac:dyDescent="0.2"/>
    <row r="832" ht="12.75" customHeight="1" x14ac:dyDescent="0.2"/>
    <row r="833" ht="12.75" customHeight="1" x14ac:dyDescent="0.2"/>
    <row r="834" ht="12.75" customHeight="1" x14ac:dyDescent="0.2"/>
    <row r="835" ht="12.75" customHeight="1" x14ac:dyDescent="0.2"/>
    <row r="836" ht="12.75" customHeight="1" x14ac:dyDescent="0.2"/>
    <row r="837" ht="12.75" customHeight="1" x14ac:dyDescent="0.2"/>
    <row r="838" ht="12.75" customHeight="1" x14ac:dyDescent="0.2"/>
    <row r="839" ht="12.75" customHeight="1" x14ac:dyDescent="0.2"/>
    <row r="840" ht="12.75" customHeight="1" x14ac:dyDescent="0.2"/>
    <row r="841" ht="12.75" customHeight="1" x14ac:dyDescent="0.2"/>
    <row r="842" ht="12.75" customHeight="1" x14ac:dyDescent="0.2"/>
    <row r="843" ht="12.75" customHeight="1" x14ac:dyDescent="0.2"/>
    <row r="844" ht="12.75" customHeight="1" x14ac:dyDescent="0.2"/>
    <row r="845" ht="12.75" customHeight="1" x14ac:dyDescent="0.2"/>
    <row r="846" ht="12.75" customHeight="1" x14ac:dyDescent="0.2"/>
    <row r="847" ht="12.75" customHeight="1" x14ac:dyDescent="0.2"/>
    <row r="848" ht="12.75" customHeight="1" x14ac:dyDescent="0.2"/>
    <row r="849" ht="12.75" customHeight="1" x14ac:dyDescent="0.2"/>
    <row r="850" ht="12.75" customHeight="1" x14ac:dyDescent="0.2"/>
    <row r="851" ht="12.75" customHeight="1" x14ac:dyDescent="0.2"/>
    <row r="852" ht="12.75" customHeight="1" x14ac:dyDescent="0.2"/>
    <row r="853" ht="12.75" customHeight="1" x14ac:dyDescent="0.2"/>
    <row r="854" ht="12.75" customHeight="1" x14ac:dyDescent="0.2"/>
    <row r="855" ht="12.75" customHeight="1" x14ac:dyDescent="0.2"/>
    <row r="856" ht="12.75" customHeight="1" x14ac:dyDescent="0.2"/>
    <row r="857" ht="12.75" customHeight="1" x14ac:dyDescent="0.2"/>
    <row r="858" ht="12.75" customHeight="1" x14ac:dyDescent="0.2"/>
    <row r="859" ht="12.75" customHeight="1" x14ac:dyDescent="0.2"/>
    <row r="860" ht="12.75" customHeight="1" x14ac:dyDescent="0.2"/>
    <row r="861" ht="12.75" customHeight="1" x14ac:dyDescent="0.2"/>
    <row r="862" ht="12.75" customHeight="1" x14ac:dyDescent="0.2"/>
    <row r="863" ht="12.75" customHeight="1" x14ac:dyDescent="0.2"/>
    <row r="864" ht="12.75" customHeight="1" x14ac:dyDescent="0.2"/>
    <row r="865" ht="12.75" customHeight="1" x14ac:dyDescent="0.2"/>
    <row r="866" ht="12.75" customHeight="1" x14ac:dyDescent="0.2"/>
    <row r="867" ht="12.75" customHeight="1" x14ac:dyDescent="0.2"/>
    <row r="868" ht="12.75" customHeight="1" x14ac:dyDescent="0.2"/>
    <row r="869" ht="12.75" customHeight="1" x14ac:dyDescent="0.2"/>
    <row r="870" ht="12.75" customHeight="1" x14ac:dyDescent="0.2"/>
    <row r="871" ht="12.75" customHeight="1" x14ac:dyDescent="0.2"/>
    <row r="872" ht="12.75" customHeight="1" x14ac:dyDescent="0.2"/>
    <row r="873" ht="12.75" customHeight="1" x14ac:dyDescent="0.2"/>
    <row r="874" ht="12.75" customHeight="1" x14ac:dyDescent="0.2"/>
    <row r="875" ht="12.75" customHeight="1" x14ac:dyDescent="0.2"/>
    <row r="876" ht="12.75" customHeight="1" x14ac:dyDescent="0.2"/>
    <row r="877" ht="12.75" customHeight="1" x14ac:dyDescent="0.2"/>
    <row r="878" ht="12.75" customHeight="1" x14ac:dyDescent="0.2"/>
    <row r="879" ht="12.75" customHeight="1" x14ac:dyDescent="0.2"/>
    <row r="880" ht="12.75" customHeight="1" x14ac:dyDescent="0.2"/>
    <row r="881" ht="12.75" customHeight="1" x14ac:dyDescent="0.2"/>
    <row r="882" ht="12.75" customHeight="1" x14ac:dyDescent="0.2"/>
    <row r="883" ht="12.75" customHeight="1" x14ac:dyDescent="0.2"/>
    <row r="884" ht="12.75" customHeight="1" x14ac:dyDescent="0.2"/>
    <row r="885" ht="12.75" customHeight="1" x14ac:dyDescent="0.2"/>
    <row r="886" ht="12.75" customHeight="1" x14ac:dyDescent="0.2"/>
    <row r="887" ht="12.75" customHeight="1" x14ac:dyDescent="0.2"/>
    <row r="888" ht="12.75" customHeight="1" x14ac:dyDescent="0.2"/>
    <row r="889" ht="12.75" customHeight="1" x14ac:dyDescent="0.2"/>
    <row r="890" ht="12.75" customHeight="1" x14ac:dyDescent="0.2"/>
    <row r="891" ht="12.75" customHeight="1" x14ac:dyDescent="0.2"/>
    <row r="892" ht="12.75" customHeight="1" x14ac:dyDescent="0.2"/>
    <row r="893" ht="12.75" customHeight="1" x14ac:dyDescent="0.2"/>
    <row r="894" ht="12.75" customHeight="1" x14ac:dyDescent="0.2"/>
    <row r="895" ht="12.75" customHeight="1" x14ac:dyDescent="0.2"/>
    <row r="896" ht="12.75" customHeight="1" x14ac:dyDescent="0.2"/>
    <row r="897" ht="12.75" customHeight="1" x14ac:dyDescent="0.2"/>
    <row r="898" ht="12.75" customHeight="1" x14ac:dyDescent="0.2"/>
    <row r="899" ht="12.75" customHeight="1" x14ac:dyDescent="0.2"/>
    <row r="900" ht="12.75" customHeight="1" x14ac:dyDescent="0.2"/>
    <row r="901" ht="12.75" customHeight="1" x14ac:dyDescent="0.2"/>
    <row r="902" ht="12.75" customHeight="1" x14ac:dyDescent="0.2"/>
    <row r="903" ht="12.75" customHeight="1" x14ac:dyDescent="0.2"/>
    <row r="904" ht="12.75" customHeight="1" x14ac:dyDescent="0.2"/>
    <row r="905" ht="12.75" customHeight="1" x14ac:dyDescent="0.2"/>
    <row r="906" ht="12.75" customHeight="1" x14ac:dyDescent="0.2"/>
    <row r="907" ht="12.75" customHeight="1" x14ac:dyDescent="0.2"/>
    <row r="908" ht="12.75" customHeight="1" x14ac:dyDescent="0.2"/>
    <row r="909" ht="12.75" customHeight="1" x14ac:dyDescent="0.2"/>
    <row r="910" ht="12.75" customHeight="1" x14ac:dyDescent="0.2"/>
    <row r="911" ht="12.75" customHeight="1" x14ac:dyDescent="0.2"/>
    <row r="912" ht="12.75" customHeight="1" x14ac:dyDescent="0.2"/>
    <row r="913" ht="12.75" customHeight="1" x14ac:dyDescent="0.2"/>
    <row r="914" ht="12.75" customHeight="1" x14ac:dyDescent="0.2"/>
    <row r="915" ht="12.75" customHeight="1" x14ac:dyDescent="0.2"/>
    <row r="916" ht="12.75" customHeight="1" x14ac:dyDescent="0.2"/>
    <row r="917" ht="12.75" customHeight="1" x14ac:dyDescent="0.2"/>
    <row r="918" ht="12.75" customHeight="1" x14ac:dyDescent="0.2"/>
    <row r="919" ht="12.75" customHeight="1" x14ac:dyDescent="0.2"/>
    <row r="920" ht="12.75" customHeight="1" x14ac:dyDescent="0.2"/>
    <row r="921" ht="12.75" customHeight="1" x14ac:dyDescent="0.2"/>
    <row r="922" ht="12.75" customHeight="1" x14ac:dyDescent="0.2"/>
    <row r="923" ht="12.75" customHeight="1" x14ac:dyDescent="0.2"/>
    <row r="924" ht="12.75" customHeight="1" x14ac:dyDescent="0.2"/>
    <row r="925" ht="12.75" customHeight="1" x14ac:dyDescent="0.2"/>
    <row r="926" ht="12.75" customHeight="1" x14ac:dyDescent="0.2"/>
    <row r="927" ht="12.75" customHeight="1" x14ac:dyDescent="0.2"/>
    <row r="928" ht="12.75" customHeight="1" x14ac:dyDescent="0.2"/>
    <row r="929" ht="12.75" customHeight="1" x14ac:dyDescent="0.2"/>
    <row r="930" ht="12.75" customHeight="1" x14ac:dyDescent="0.2"/>
    <row r="931" ht="12.75" customHeight="1" x14ac:dyDescent="0.2"/>
    <row r="932" ht="12.75" customHeight="1" x14ac:dyDescent="0.2"/>
    <row r="933" ht="12.75" customHeight="1" x14ac:dyDescent="0.2"/>
    <row r="934" ht="12.75" customHeight="1" x14ac:dyDescent="0.2"/>
    <row r="935" ht="12.75" customHeight="1" x14ac:dyDescent="0.2"/>
    <row r="936" ht="12.75" customHeight="1" x14ac:dyDescent="0.2"/>
    <row r="937" ht="12.75" customHeight="1" x14ac:dyDescent="0.2"/>
    <row r="938" ht="12.75" customHeight="1" x14ac:dyDescent="0.2"/>
    <row r="939" ht="12.75" customHeight="1" x14ac:dyDescent="0.2"/>
    <row r="940" ht="12.75" customHeight="1" x14ac:dyDescent="0.2"/>
    <row r="941" ht="12.75" customHeight="1" x14ac:dyDescent="0.2"/>
    <row r="942" ht="12.75" customHeight="1" x14ac:dyDescent="0.2"/>
    <row r="943" ht="12.75" customHeight="1" x14ac:dyDescent="0.2"/>
    <row r="944" ht="12.75" customHeight="1" x14ac:dyDescent="0.2"/>
    <row r="945" ht="12.75" customHeight="1" x14ac:dyDescent="0.2"/>
    <row r="946" ht="12.75" customHeight="1" x14ac:dyDescent="0.2"/>
    <row r="947" ht="12.75" customHeight="1" x14ac:dyDescent="0.2"/>
    <row r="948" ht="12.75" customHeight="1" x14ac:dyDescent="0.2"/>
    <row r="949" ht="12.75" customHeight="1" x14ac:dyDescent="0.2"/>
    <row r="950" ht="12.75" customHeight="1" x14ac:dyDescent="0.2"/>
    <row r="951" ht="12.75" customHeight="1" x14ac:dyDescent="0.2"/>
    <row r="952" ht="12.75" customHeight="1" x14ac:dyDescent="0.2"/>
    <row r="953" ht="12.75" customHeight="1" x14ac:dyDescent="0.2"/>
    <row r="954" ht="12.75" customHeight="1" x14ac:dyDescent="0.2"/>
    <row r="955" ht="12.75" customHeight="1" x14ac:dyDescent="0.2"/>
    <row r="956" ht="12.75" customHeight="1" x14ac:dyDescent="0.2"/>
    <row r="957" ht="12.75" customHeight="1" x14ac:dyDescent="0.2"/>
    <row r="958" ht="12.75" customHeight="1" x14ac:dyDescent="0.2"/>
    <row r="959" ht="12.75" customHeight="1" x14ac:dyDescent="0.2"/>
    <row r="960" ht="12.75" customHeight="1" x14ac:dyDescent="0.2"/>
    <row r="961" ht="12.75" customHeight="1" x14ac:dyDescent="0.2"/>
    <row r="962" ht="12.75" customHeight="1" x14ac:dyDescent="0.2"/>
    <row r="963" ht="12.75" customHeight="1" x14ac:dyDescent="0.2"/>
    <row r="964" ht="12.75" customHeight="1" x14ac:dyDescent="0.2"/>
    <row r="965" ht="12.75" customHeight="1" x14ac:dyDescent="0.2"/>
    <row r="966" ht="12.75" customHeight="1" x14ac:dyDescent="0.2"/>
    <row r="967" ht="12.75" customHeight="1" x14ac:dyDescent="0.2"/>
    <row r="968" ht="12.75" customHeight="1" x14ac:dyDescent="0.2"/>
    <row r="969" ht="12.75" customHeight="1" x14ac:dyDescent="0.2"/>
    <row r="970" ht="12.75" customHeight="1" x14ac:dyDescent="0.2"/>
    <row r="971" ht="12.75" customHeight="1" x14ac:dyDescent="0.2"/>
    <row r="972" ht="12.75" customHeight="1" x14ac:dyDescent="0.2"/>
    <row r="973" ht="12.75" customHeight="1" x14ac:dyDescent="0.2"/>
    <row r="974" ht="12.75" customHeight="1" x14ac:dyDescent="0.2"/>
    <row r="975" ht="12.75" customHeight="1" x14ac:dyDescent="0.2"/>
    <row r="976" ht="12.75" customHeight="1" x14ac:dyDescent="0.2"/>
    <row r="977" ht="12.75" customHeight="1" x14ac:dyDescent="0.2"/>
    <row r="978" ht="12.75" customHeight="1" x14ac:dyDescent="0.2"/>
    <row r="979" ht="12.75" customHeight="1" x14ac:dyDescent="0.2"/>
    <row r="980" ht="12.75" customHeight="1" x14ac:dyDescent="0.2"/>
    <row r="981" ht="12.75" customHeight="1" x14ac:dyDescent="0.2"/>
    <row r="982" ht="12.75" customHeight="1" x14ac:dyDescent="0.2"/>
    <row r="983" ht="12.75" customHeight="1" x14ac:dyDescent="0.2"/>
    <row r="984" ht="12.75" customHeight="1" x14ac:dyDescent="0.2"/>
    <row r="985" ht="12.75" customHeight="1" x14ac:dyDescent="0.2"/>
    <row r="986" ht="12.75" customHeight="1" x14ac:dyDescent="0.2"/>
    <row r="987" ht="12.75" customHeight="1" x14ac:dyDescent="0.2"/>
    <row r="988" ht="12.75" customHeight="1" x14ac:dyDescent="0.2"/>
    <row r="989" ht="12.75" customHeight="1" x14ac:dyDescent="0.2"/>
    <row r="990" ht="12.75" customHeight="1" x14ac:dyDescent="0.2"/>
    <row r="991" ht="12.75" customHeight="1" x14ac:dyDescent="0.2"/>
    <row r="992" ht="12.75" customHeight="1" x14ac:dyDescent="0.2"/>
    <row r="993" ht="12.75" customHeight="1" x14ac:dyDescent="0.2"/>
    <row r="994" ht="12.75" customHeight="1" x14ac:dyDescent="0.2"/>
    <row r="995" ht="12.75" customHeight="1" x14ac:dyDescent="0.2"/>
    <row r="996" ht="12.75" customHeight="1" x14ac:dyDescent="0.2"/>
    <row r="997" ht="12.75" customHeight="1" x14ac:dyDescent="0.2"/>
    <row r="998" ht="12.75" customHeight="1" x14ac:dyDescent="0.2"/>
    <row r="999" ht="12.75" customHeight="1" x14ac:dyDescent="0.2"/>
    <row r="1000" ht="12.75" customHeight="1" x14ac:dyDescent="0.2"/>
  </sheetData>
  <conditionalFormatting sqref="D3">
    <cfRule type="notContainsBlanks" dxfId="26" priority="1">
      <formula>LEN(TRIM(D3))&gt;0</formula>
    </cfRule>
  </conditionalFormatting>
  <dataValidations count="3">
    <dataValidation type="list" allowBlank="1" showErrorMessage="1" sqref="E9:E37" xr:uid="{00000000-0002-0000-0700-000000000000}">
      <formula1>"_,Leeg,Restafval,E-Waste,Metaal,Restafval + Metaal,Restafval + E-Waste,E-Waste + Metaal,Restafval + E-Waste + Metaal"</formula1>
    </dataValidation>
    <dataValidation type="list" allowBlank="1" showErrorMessage="1" sqref="D8:D37" xr:uid="{00000000-0002-0000-0700-000001000000}">
      <formula1>$B$83:$B$98</formula1>
    </dataValidation>
    <dataValidation type="list" allowBlank="1" showErrorMessage="1" sqref="G9:G37" xr:uid="{00000000-0002-0000-0700-000002000000}">
      <formula1>"_,Geen brandstof,Diesel,Benzine,LPG,CNG/LNG,Waterstof,Elektrisch"</formula1>
    </dataValidation>
  </dataValidations>
  <pageMargins left="0.78749999999999998" right="0.78749999999999998" top="1.0249999999999999" bottom="1.0249999999999999" header="0" footer="0"/>
  <pageSetup paperSize="9" orientation="portrait"/>
  <headerFooter>
    <oddHeader>&amp;C&amp;A</oddHeader>
    <oddFooter>&amp;CPage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K1000"/>
  <sheetViews>
    <sheetView workbookViewId="0">
      <selection activeCell="H9" sqref="H9"/>
    </sheetView>
  </sheetViews>
  <sheetFormatPr defaultColWidth="14.42578125" defaultRowHeight="15" customHeight="1" x14ac:dyDescent="0.2"/>
  <cols>
    <col min="1" max="3" width="11.5703125" customWidth="1"/>
    <col min="4" max="4" width="57.140625" customWidth="1"/>
    <col min="5" max="5" width="26.140625" customWidth="1"/>
    <col min="6" max="6" width="29.28515625" customWidth="1"/>
    <col min="7" max="7" width="43.140625" customWidth="1"/>
    <col min="8" max="8" width="25.28515625" customWidth="1"/>
    <col min="9" max="9" width="11.5703125" customWidth="1"/>
    <col min="10" max="10" width="33.85546875" customWidth="1"/>
    <col min="11" max="26" width="11.5703125" customWidth="1"/>
  </cols>
  <sheetData>
    <row r="1" spans="1:11" ht="12.75" customHeight="1" x14ac:dyDescent="0.2">
      <c r="A1" s="1"/>
      <c r="B1" s="2"/>
      <c r="C1" s="2"/>
      <c r="D1" s="2"/>
      <c r="E1" s="2"/>
      <c r="F1" s="2"/>
      <c r="G1" s="2"/>
      <c r="H1" s="2"/>
      <c r="I1" s="2"/>
      <c r="J1" s="65"/>
      <c r="K1" s="2"/>
    </row>
    <row r="2" spans="1:11" ht="12.75" customHeight="1" x14ac:dyDescent="0.2">
      <c r="A2" s="1"/>
      <c r="B2" s="8"/>
      <c r="C2" s="7" t="s">
        <v>449</v>
      </c>
      <c r="D2" s="8"/>
      <c r="E2" s="8"/>
      <c r="F2" s="8"/>
      <c r="G2" s="8"/>
      <c r="H2" s="8"/>
      <c r="I2" s="8"/>
      <c r="J2" s="33"/>
      <c r="K2" s="2"/>
    </row>
    <row r="3" spans="1:11" ht="12.75" customHeight="1" x14ac:dyDescent="0.4">
      <c r="A3" s="1"/>
      <c r="B3" s="8"/>
      <c r="C3" s="7" t="s">
        <v>417</v>
      </c>
      <c r="D3" s="62">
        <v>12</v>
      </c>
      <c r="E3" s="54" t="str">
        <f>IF(ISBLANK(D3),"Voer de frequentie in van deze route!","ok")</f>
        <v>ok</v>
      </c>
      <c r="F3" s="8"/>
      <c r="G3" s="8"/>
      <c r="H3" s="8"/>
      <c r="I3" s="8"/>
      <c r="J3" s="33"/>
      <c r="K3" s="2"/>
    </row>
    <row r="4" spans="1:11" ht="12.75" customHeight="1" x14ac:dyDescent="0.4">
      <c r="A4" s="1"/>
      <c r="B4" s="8"/>
      <c r="C4" s="7" t="s">
        <v>122</v>
      </c>
      <c r="D4" s="8" t="str">
        <f>Voertuigen!D86</f>
        <v>Vrachtschip</v>
      </c>
      <c r="E4" s="54" t="str">
        <f>IF(OR(ISBLANK(D4),D4=0),"Voer een voertuig in bij tabblad voertuigen!","ok")</f>
        <v>ok</v>
      </c>
      <c r="F4" s="8"/>
      <c r="G4" s="8"/>
      <c r="H4" s="8"/>
      <c r="I4" s="8"/>
      <c r="J4" s="33"/>
      <c r="K4" s="2"/>
    </row>
    <row r="5" spans="1:11" ht="12.75" customHeight="1" x14ac:dyDescent="0.4">
      <c r="A5" s="1"/>
      <c r="B5" s="8"/>
      <c r="C5" s="7" t="s">
        <v>418</v>
      </c>
      <c r="D5" s="33" t="str">
        <f>Voertuigen!E137</f>
        <v>Diesel</v>
      </c>
      <c r="E5" s="54" t="str">
        <f>IF((D5="-"),"Voer een soort brandstof in bij tabblad voertuigen!","ok")</f>
        <v>ok</v>
      </c>
      <c r="F5" s="8"/>
      <c r="G5" s="8"/>
      <c r="H5" s="8"/>
      <c r="I5" s="8"/>
      <c r="J5" s="33"/>
      <c r="K5" s="2"/>
    </row>
    <row r="6" spans="1:11" ht="12.75" customHeight="1" x14ac:dyDescent="0.2">
      <c r="A6" s="1"/>
      <c r="B6" s="8"/>
      <c r="C6" s="8"/>
      <c r="D6" s="8"/>
      <c r="E6" s="8"/>
      <c r="F6" s="8"/>
      <c r="G6" s="8"/>
      <c r="H6" s="8"/>
      <c r="I6" s="8"/>
      <c r="J6" s="33"/>
      <c r="K6" s="2"/>
    </row>
    <row r="7" spans="1:11" ht="12.75" customHeight="1" x14ac:dyDescent="0.2">
      <c r="A7" s="1"/>
      <c r="B7" s="8"/>
      <c r="C7" s="7" t="s">
        <v>419</v>
      </c>
      <c r="D7" s="7" t="s">
        <v>420</v>
      </c>
      <c r="E7" s="7" t="s">
        <v>421</v>
      </c>
      <c r="F7" s="7" t="s">
        <v>422</v>
      </c>
      <c r="G7" s="7" t="s">
        <v>423</v>
      </c>
      <c r="H7" s="7" t="s">
        <v>147</v>
      </c>
      <c r="I7" s="7" t="s">
        <v>424</v>
      </c>
      <c r="J7" s="7" t="s">
        <v>425</v>
      </c>
      <c r="K7" s="2"/>
    </row>
    <row r="8" spans="1:11" ht="12.75" customHeight="1" x14ac:dyDescent="0.2">
      <c r="A8" s="1"/>
      <c r="B8" s="8"/>
      <c r="C8" s="8">
        <v>1</v>
      </c>
      <c r="D8" s="39" t="s">
        <v>434</v>
      </c>
      <c r="E8" s="8" t="s">
        <v>427</v>
      </c>
      <c r="F8" s="8"/>
      <c r="G8" s="8"/>
      <c r="I8" s="8"/>
      <c r="J8" s="33"/>
      <c r="K8" s="2"/>
    </row>
    <row r="9" spans="1:11" ht="12.75" customHeight="1" x14ac:dyDescent="0.2">
      <c r="A9" s="1"/>
      <c r="B9" s="8"/>
      <c r="C9" s="8">
        <v>2</v>
      </c>
      <c r="D9" s="39" t="s">
        <v>442</v>
      </c>
      <c r="E9" s="39" t="s">
        <v>500</v>
      </c>
      <c r="F9" s="62">
        <v>5</v>
      </c>
      <c r="G9" s="39" t="s">
        <v>90</v>
      </c>
      <c r="I9" s="8" t="str">
        <f t="shared" ref="I9:I37" si="0">IF(OR(F9="",G9="_"),IF(D9="_","","Vul de ontbrekende gegevens in"),"ok")</f>
        <v>ok</v>
      </c>
      <c r="J9" s="33" t="str">
        <f>IF(D9="_","",(IF(OR(D5=G9,D5="Hybride"),"Klopt","De ingevulde brandstofsoort klopt niet")))</f>
        <v>Klopt</v>
      </c>
      <c r="K9" s="2"/>
    </row>
    <row r="10" spans="1:11" ht="12.75" customHeight="1" x14ac:dyDescent="0.2">
      <c r="A10" s="1"/>
      <c r="B10" s="8"/>
      <c r="C10" s="8">
        <v>3</v>
      </c>
      <c r="D10" s="39" t="s">
        <v>443</v>
      </c>
      <c r="E10" s="39" t="s">
        <v>498</v>
      </c>
      <c r="F10">
        <v>200</v>
      </c>
      <c r="G10" s="39" t="s">
        <v>90</v>
      </c>
      <c r="I10" s="8" t="str">
        <f t="shared" si="0"/>
        <v>ok</v>
      </c>
      <c r="J10" s="33" t="str">
        <f>IF(D10="_","",(IF(OR(D5=G10,D5="Hybride"),"Klopt","De ingevulde brandstofsoort klopt niet")))</f>
        <v>Klopt</v>
      </c>
      <c r="K10" s="2"/>
    </row>
    <row r="11" spans="1:11" ht="12.75" customHeight="1" x14ac:dyDescent="0.2">
      <c r="A11" s="1"/>
      <c r="B11" s="8"/>
      <c r="C11" s="8">
        <v>4</v>
      </c>
      <c r="D11" s="39" t="s">
        <v>81</v>
      </c>
      <c r="E11" s="39" t="s">
        <v>81</v>
      </c>
      <c r="G11" s="39" t="s">
        <v>81</v>
      </c>
      <c r="I11" s="8" t="str">
        <f t="shared" si="0"/>
        <v/>
      </c>
      <c r="J11" s="33" t="str">
        <f>IF(D11="_","",(IF(OR(D5=G11,D5="Hybride"),"Klopt","De ingevulde brandstofsoort klopt niet")))</f>
        <v/>
      </c>
      <c r="K11" s="2"/>
    </row>
    <row r="12" spans="1:11" ht="12.75" customHeight="1" x14ac:dyDescent="0.2">
      <c r="A12" s="1"/>
      <c r="B12" s="8"/>
      <c r="C12" s="8">
        <v>5</v>
      </c>
      <c r="D12" s="39" t="s">
        <v>81</v>
      </c>
      <c r="E12" s="39" t="s">
        <v>81</v>
      </c>
      <c r="G12" s="39" t="s">
        <v>81</v>
      </c>
      <c r="I12" s="8" t="str">
        <f t="shared" si="0"/>
        <v/>
      </c>
      <c r="J12" s="33" t="str">
        <f>IF(D12="_","",(IF(OR(D5=G12,D5="Hybride"),"Klopt","De ingevulde brandstofsoort klopt niet")))</f>
        <v/>
      </c>
      <c r="K12" s="2"/>
    </row>
    <row r="13" spans="1:11" ht="12.75" customHeight="1" x14ac:dyDescent="0.2">
      <c r="A13" s="1"/>
      <c r="B13" s="8"/>
      <c r="C13" s="8">
        <v>6</v>
      </c>
      <c r="D13" s="39" t="s">
        <v>81</v>
      </c>
      <c r="E13" s="39" t="s">
        <v>81</v>
      </c>
      <c r="G13" s="39" t="s">
        <v>81</v>
      </c>
      <c r="I13" s="8" t="str">
        <f t="shared" si="0"/>
        <v/>
      </c>
      <c r="J13" s="33" t="str">
        <f>IF(D13="_","",(IF(OR(D5=G13,D5="Hybride"),"Klopt","De ingevulde brandstofsoort klopt niet")))</f>
        <v/>
      </c>
      <c r="K13" s="2"/>
    </row>
    <row r="14" spans="1:11" ht="12.75" customHeight="1" x14ac:dyDescent="0.2">
      <c r="A14" s="1"/>
      <c r="B14" s="8"/>
      <c r="C14" s="8">
        <v>7</v>
      </c>
      <c r="D14" s="39" t="s">
        <v>81</v>
      </c>
      <c r="E14" s="39" t="s">
        <v>81</v>
      </c>
      <c r="G14" s="39" t="s">
        <v>81</v>
      </c>
      <c r="I14" s="8" t="str">
        <f t="shared" si="0"/>
        <v/>
      </c>
      <c r="J14" s="33" t="str">
        <f>IF(D14="_","",(IF(OR(D5=G14,D5="Hybride"),"Klopt","De ingevulde brandstofsoort klopt niet")))</f>
        <v/>
      </c>
      <c r="K14" s="2"/>
    </row>
    <row r="15" spans="1:11" ht="12.75" customHeight="1" x14ac:dyDescent="0.2">
      <c r="A15" s="1"/>
      <c r="B15" s="8"/>
      <c r="C15" s="8">
        <v>8</v>
      </c>
      <c r="D15" s="39" t="s">
        <v>81</v>
      </c>
      <c r="E15" s="39" t="s">
        <v>81</v>
      </c>
      <c r="G15" s="39" t="s">
        <v>81</v>
      </c>
      <c r="I15" s="8" t="str">
        <f t="shared" si="0"/>
        <v/>
      </c>
      <c r="J15" s="33" t="str">
        <f>IF(D15="_","",(IF(OR(D5=G15,D5="Hybride"),"Klopt","De ingevulde brandstofsoort klopt niet")))</f>
        <v/>
      </c>
      <c r="K15" s="2"/>
    </row>
    <row r="16" spans="1:11" ht="12.75" customHeight="1" x14ac:dyDescent="0.2">
      <c r="A16" s="1"/>
      <c r="B16" s="8"/>
      <c r="C16" s="8">
        <v>9</v>
      </c>
      <c r="D16" s="39" t="s">
        <v>81</v>
      </c>
      <c r="E16" s="39" t="s">
        <v>81</v>
      </c>
      <c r="G16" s="39" t="s">
        <v>81</v>
      </c>
      <c r="I16" s="8" t="str">
        <f t="shared" si="0"/>
        <v/>
      </c>
      <c r="J16" s="33" t="str">
        <f>IF(D16="_","",(IF(OR(D5=G16,D5="Hybride"),"Klopt","De ingevulde brandstofsoort klopt niet")))</f>
        <v/>
      </c>
      <c r="K16" s="2"/>
    </row>
    <row r="17" spans="1:11" ht="12.75" customHeight="1" x14ac:dyDescent="0.2">
      <c r="A17" s="1"/>
      <c r="B17" s="8"/>
      <c r="C17" s="8">
        <v>10</v>
      </c>
      <c r="D17" s="39" t="s">
        <v>81</v>
      </c>
      <c r="E17" s="39" t="s">
        <v>81</v>
      </c>
      <c r="G17" s="39" t="s">
        <v>81</v>
      </c>
      <c r="I17" s="8" t="str">
        <f t="shared" si="0"/>
        <v/>
      </c>
      <c r="J17" s="33" t="str">
        <f>IF(D17="_","",(IF(OR(D5=G17,D5="Hybride"),"Klopt","De ingevulde brandstofsoort klopt niet")))</f>
        <v/>
      </c>
      <c r="K17" s="2"/>
    </row>
    <row r="18" spans="1:11" ht="12.75" customHeight="1" x14ac:dyDescent="0.2">
      <c r="A18" s="1"/>
      <c r="B18" s="8"/>
      <c r="C18" s="8">
        <v>11</v>
      </c>
      <c r="D18" s="39" t="s">
        <v>81</v>
      </c>
      <c r="E18" s="39" t="s">
        <v>81</v>
      </c>
      <c r="G18" s="39" t="s">
        <v>81</v>
      </c>
      <c r="I18" s="8" t="str">
        <f t="shared" si="0"/>
        <v/>
      </c>
      <c r="J18" s="33" t="str">
        <f>IF(D18="_","",(IF(OR(D5=G18,D5="Hybride"),"Klopt","De ingevulde brandstofsoort klopt niet")))</f>
        <v/>
      </c>
      <c r="K18" s="2"/>
    </row>
    <row r="19" spans="1:11" ht="12.75" customHeight="1" x14ac:dyDescent="0.2">
      <c r="A19" s="1"/>
      <c r="B19" s="8"/>
      <c r="C19" s="8">
        <v>12</v>
      </c>
      <c r="D19" s="39" t="s">
        <v>81</v>
      </c>
      <c r="E19" s="39" t="s">
        <v>81</v>
      </c>
      <c r="G19" s="39" t="s">
        <v>81</v>
      </c>
      <c r="I19" s="8" t="str">
        <f t="shared" si="0"/>
        <v/>
      </c>
      <c r="J19" s="33" t="str">
        <f>IF(D19="_","",(IF(OR(D5=G19,D5="Hybride"),"Klopt","De ingevulde brandstofsoort klopt niet")))</f>
        <v/>
      </c>
      <c r="K19" s="2"/>
    </row>
    <row r="20" spans="1:11" ht="12.75" customHeight="1" x14ac:dyDescent="0.2">
      <c r="A20" s="1"/>
      <c r="B20" s="8"/>
      <c r="C20" s="8">
        <v>13</v>
      </c>
      <c r="D20" s="39" t="s">
        <v>81</v>
      </c>
      <c r="E20" s="39" t="s">
        <v>81</v>
      </c>
      <c r="G20" s="39" t="s">
        <v>81</v>
      </c>
      <c r="I20" s="8" t="str">
        <f t="shared" si="0"/>
        <v/>
      </c>
      <c r="J20" s="33" t="str">
        <f>IF(D20="_","",(IF(OR(D5=G20,D5="Hybride"),"Klopt","De ingevulde brandstofsoort klopt niet")))</f>
        <v/>
      </c>
      <c r="K20" s="2"/>
    </row>
    <row r="21" spans="1:11" ht="12.75" customHeight="1" x14ac:dyDescent="0.2">
      <c r="A21" s="1"/>
      <c r="B21" s="8"/>
      <c r="C21" s="8">
        <v>14</v>
      </c>
      <c r="D21" s="39" t="s">
        <v>81</v>
      </c>
      <c r="E21" s="39" t="s">
        <v>81</v>
      </c>
      <c r="G21" s="39" t="s">
        <v>81</v>
      </c>
      <c r="I21" s="8" t="str">
        <f t="shared" si="0"/>
        <v/>
      </c>
      <c r="J21" s="33" t="str">
        <f>IF(D21="_","",(IF(OR(D5=G21,D5="Hybride"),"Klopt","De ingevulde brandstofsoort klopt niet")))</f>
        <v/>
      </c>
      <c r="K21" s="2"/>
    </row>
    <row r="22" spans="1:11" ht="12.75" customHeight="1" x14ac:dyDescent="0.2">
      <c r="A22" s="1"/>
      <c r="B22" s="8"/>
      <c r="C22" s="8">
        <v>15</v>
      </c>
      <c r="D22" s="39" t="s">
        <v>81</v>
      </c>
      <c r="E22" s="39" t="s">
        <v>81</v>
      </c>
      <c r="G22" s="39" t="s">
        <v>81</v>
      </c>
      <c r="I22" s="8" t="str">
        <f t="shared" si="0"/>
        <v/>
      </c>
      <c r="J22" s="33" t="str">
        <f>IF(D22="_","",(IF(OR(D5=G22,D5="Hybride"),"Klopt","De ingevulde brandstofsoort klopt niet")))</f>
        <v/>
      </c>
      <c r="K22" s="2"/>
    </row>
    <row r="23" spans="1:11" ht="12.75" customHeight="1" x14ac:dyDescent="0.2">
      <c r="A23" s="1"/>
      <c r="B23" s="8"/>
      <c r="C23" s="8">
        <v>16</v>
      </c>
      <c r="D23" s="39" t="s">
        <v>81</v>
      </c>
      <c r="E23" s="39" t="s">
        <v>81</v>
      </c>
      <c r="F23" s="39" t="s">
        <v>445</v>
      </c>
      <c r="G23" s="39" t="s">
        <v>81</v>
      </c>
      <c r="I23" s="8" t="str">
        <f t="shared" si="0"/>
        <v/>
      </c>
      <c r="J23" s="33" t="str">
        <f>IF(D23="_","",(IF(OR(D5=G23,D5="Hybride"),"Klopt","De ingevulde brandstofsoort klopt niet")))</f>
        <v/>
      </c>
      <c r="K23" s="2"/>
    </row>
    <row r="24" spans="1:11" ht="12.75" customHeight="1" x14ac:dyDescent="0.2">
      <c r="A24" s="1"/>
      <c r="B24" s="8"/>
      <c r="C24" s="8">
        <v>17</v>
      </c>
      <c r="D24" s="39" t="s">
        <v>81</v>
      </c>
      <c r="E24" s="39" t="s">
        <v>81</v>
      </c>
      <c r="F24" s="39" t="s">
        <v>445</v>
      </c>
      <c r="G24" s="39" t="s">
        <v>81</v>
      </c>
      <c r="I24" s="8" t="str">
        <f t="shared" si="0"/>
        <v/>
      </c>
      <c r="J24" s="33" t="str">
        <f>IF(D24="_","",(IF(OR(D5=G24,D5="Hybride"),"Klopt","De ingevulde brandstofsoort klopt niet")))</f>
        <v/>
      </c>
      <c r="K24" s="2"/>
    </row>
    <row r="25" spans="1:11" ht="12.75" customHeight="1" x14ac:dyDescent="0.2">
      <c r="A25" s="1"/>
      <c r="B25" s="8"/>
      <c r="C25" s="8">
        <v>18</v>
      </c>
      <c r="D25" s="39" t="s">
        <v>81</v>
      </c>
      <c r="E25" s="39" t="s">
        <v>81</v>
      </c>
      <c r="F25" s="39" t="s">
        <v>445</v>
      </c>
      <c r="G25" s="39" t="s">
        <v>81</v>
      </c>
      <c r="I25" s="8" t="str">
        <f t="shared" si="0"/>
        <v/>
      </c>
      <c r="J25" s="33" t="str">
        <f>IF(D25="_","",(IF(OR(D5=G25,D5="Hybride"),"Klopt","De ingevulde brandstofsoort klopt niet")))</f>
        <v/>
      </c>
      <c r="K25" s="2"/>
    </row>
    <row r="26" spans="1:11" ht="12.75" customHeight="1" x14ac:dyDescent="0.2">
      <c r="A26" s="1"/>
      <c r="B26" s="8"/>
      <c r="C26" s="8">
        <v>19</v>
      </c>
      <c r="D26" s="39" t="s">
        <v>81</v>
      </c>
      <c r="E26" s="39" t="s">
        <v>81</v>
      </c>
      <c r="F26" s="39" t="s">
        <v>445</v>
      </c>
      <c r="G26" s="39" t="s">
        <v>81</v>
      </c>
      <c r="I26" s="8" t="str">
        <f t="shared" si="0"/>
        <v/>
      </c>
      <c r="J26" s="33" t="str">
        <f>IF(D26="_","",(IF(OR(D5=G26,D5="Hybride"),"Klopt","De ingevulde brandstofsoort klopt niet")))</f>
        <v/>
      </c>
      <c r="K26" s="2"/>
    </row>
    <row r="27" spans="1:11" ht="12.75" customHeight="1" x14ac:dyDescent="0.2">
      <c r="A27" s="1"/>
      <c r="B27" s="8"/>
      <c r="C27" s="8">
        <v>20</v>
      </c>
      <c r="D27" s="39" t="s">
        <v>81</v>
      </c>
      <c r="E27" s="39" t="s">
        <v>81</v>
      </c>
      <c r="F27" s="39" t="s">
        <v>445</v>
      </c>
      <c r="G27" s="39" t="s">
        <v>81</v>
      </c>
      <c r="I27" s="8" t="str">
        <f t="shared" si="0"/>
        <v/>
      </c>
      <c r="J27" s="33" t="str">
        <f>IF(D27="_","",(IF(OR(D5=G27,D5="Hybride"),"Klopt","De ingevulde brandstofsoort klopt niet")))</f>
        <v/>
      </c>
      <c r="K27" s="2"/>
    </row>
    <row r="28" spans="1:11" ht="12.75" customHeight="1" x14ac:dyDescent="0.2">
      <c r="A28" s="1"/>
      <c r="B28" s="8"/>
      <c r="C28" s="8">
        <v>21</v>
      </c>
      <c r="D28" s="39" t="s">
        <v>81</v>
      </c>
      <c r="E28" s="39" t="s">
        <v>81</v>
      </c>
      <c r="F28" s="39" t="s">
        <v>445</v>
      </c>
      <c r="G28" s="39" t="s">
        <v>81</v>
      </c>
      <c r="I28" s="8" t="str">
        <f t="shared" si="0"/>
        <v/>
      </c>
      <c r="J28" s="33" t="str">
        <f>IF(D28="_","",(IF(OR(D5=G28,D5="Hybride"),"Klopt","De ingevulde brandstofsoort klopt niet")))</f>
        <v/>
      </c>
      <c r="K28" s="2"/>
    </row>
    <row r="29" spans="1:11" ht="12.75" customHeight="1" x14ac:dyDescent="0.2">
      <c r="A29" s="1"/>
      <c r="B29" s="8"/>
      <c r="C29" s="8">
        <v>22</v>
      </c>
      <c r="D29" s="39" t="s">
        <v>81</v>
      </c>
      <c r="E29" s="39" t="s">
        <v>81</v>
      </c>
      <c r="G29" s="39" t="s">
        <v>81</v>
      </c>
      <c r="I29" s="8" t="str">
        <f t="shared" si="0"/>
        <v/>
      </c>
      <c r="J29" s="33" t="str">
        <f>IF(D29="_","",(IF(OR(D5=G29,D5="Hybride"),"Klopt","De ingevulde brandstofsoort klopt niet")))</f>
        <v/>
      </c>
      <c r="K29" s="2"/>
    </row>
    <row r="30" spans="1:11" ht="12.75" customHeight="1" x14ac:dyDescent="0.2">
      <c r="A30" s="1"/>
      <c r="B30" s="8"/>
      <c r="C30" s="8">
        <v>23</v>
      </c>
      <c r="D30" s="39" t="s">
        <v>81</v>
      </c>
      <c r="E30" s="39" t="s">
        <v>81</v>
      </c>
      <c r="G30" s="39" t="s">
        <v>81</v>
      </c>
      <c r="I30" s="8" t="str">
        <f t="shared" si="0"/>
        <v/>
      </c>
      <c r="J30" s="33" t="str">
        <f>IF(D30="_","",(IF(OR(D5=G30,D5="Hybride"),"Klopt","De ingevulde brandstofsoort klopt niet")))</f>
        <v/>
      </c>
      <c r="K30" s="2"/>
    </row>
    <row r="31" spans="1:11" ht="12.75" customHeight="1" x14ac:dyDescent="0.2">
      <c r="A31" s="1"/>
      <c r="B31" s="8"/>
      <c r="C31" s="8">
        <v>24</v>
      </c>
      <c r="D31" s="39" t="s">
        <v>81</v>
      </c>
      <c r="E31" s="39" t="s">
        <v>81</v>
      </c>
      <c r="G31" s="39" t="s">
        <v>81</v>
      </c>
      <c r="I31" s="8" t="str">
        <f t="shared" si="0"/>
        <v/>
      </c>
      <c r="J31" s="33" t="str">
        <f>IF(D31="_","",(IF(OR(D5=G31,D5="Hybride"),"Klopt","De ingevulde brandstofsoort klopt niet")))</f>
        <v/>
      </c>
      <c r="K31" s="2"/>
    </row>
    <row r="32" spans="1:11" ht="12.75" customHeight="1" x14ac:dyDescent="0.2">
      <c r="A32" s="1"/>
      <c r="B32" s="8"/>
      <c r="C32" s="8">
        <v>25</v>
      </c>
      <c r="D32" s="39" t="s">
        <v>81</v>
      </c>
      <c r="E32" s="39" t="s">
        <v>81</v>
      </c>
      <c r="G32" s="39" t="s">
        <v>81</v>
      </c>
      <c r="I32" s="8" t="str">
        <f t="shared" si="0"/>
        <v/>
      </c>
      <c r="J32" s="33" t="str">
        <f>IF(D32="_","",(IF(OR(D5=G32,D5="Hybride"),"Klopt","De ingevulde brandstofsoort klopt niet")))</f>
        <v/>
      </c>
      <c r="K32" s="2"/>
    </row>
    <row r="33" spans="1:11" ht="12.75" customHeight="1" x14ac:dyDescent="0.2">
      <c r="A33" s="1"/>
      <c r="B33" s="8"/>
      <c r="C33" s="8">
        <v>26</v>
      </c>
      <c r="D33" s="39" t="s">
        <v>81</v>
      </c>
      <c r="E33" s="39" t="s">
        <v>81</v>
      </c>
      <c r="G33" s="39" t="s">
        <v>81</v>
      </c>
      <c r="I33" s="8" t="str">
        <f t="shared" si="0"/>
        <v/>
      </c>
      <c r="J33" s="33" t="str">
        <f>IF(D33="_","",(IF(OR(D5=G33,D5="Hybride"),"Klopt","De ingevulde brandstofsoort klopt niet")))</f>
        <v/>
      </c>
      <c r="K33" s="2"/>
    </row>
    <row r="34" spans="1:11" ht="12.75" customHeight="1" x14ac:dyDescent="0.2">
      <c r="A34" s="1"/>
      <c r="B34" s="8"/>
      <c r="C34" s="8">
        <v>27</v>
      </c>
      <c r="D34" s="39" t="s">
        <v>81</v>
      </c>
      <c r="E34" s="39" t="s">
        <v>81</v>
      </c>
      <c r="G34" s="39" t="s">
        <v>81</v>
      </c>
      <c r="I34" s="8" t="str">
        <f t="shared" si="0"/>
        <v/>
      </c>
      <c r="J34" s="33" t="str">
        <f>IF(D34="_","",(IF(OR(D5=G34,D5="Hybride"),"Klopt","De ingevulde brandstofsoort klopt niet")))</f>
        <v/>
      </c>
      <c r="K34" s="2"/>
    </row>
    <row r="35" spans="1:11" ht="12.75" customHeight="1" x14ac:dyDescent="0.2">
      <c r="A35" s="1"/>
      <c r="B35" s="8"/>
      <c r="C35" s="8">
        <v>28</v>
      </c>
      <c r="D35" s="39" t="s">
        <v>81</v>
      </c>
      <c r="E35" s="39" t="s">
        <v>81</v>
      </c>
      <c r="G35" s="39" t="s">
        <v>81</v>
      </c>
      <c r="I35" s="8" t="str">
        <f t="shared" si="0"/>
        <v/>
      </c>
      <c r="J35" s="33" t="str">
        <f>IF(D35="_","",(IF(OR(D5=G35,D5="Hybride"),"Klopt","De ingevulde brandstofsoort klopt niet")))</f>
        <v/>
      </c>
      <c r="K35" s="2"/>
    </row>
    <row r="36" spans="1:11" ht="12.75" customHeight="1" x14ac:dyDescent="0.2">
      <c r="A36" s="1"/>
      <c r="B36" s="8"/>
      <c r="C36" s="8">
        <v>29</v>
      </c>
      <c r="D36" s="39" t="s">
        <v>81</v>
      </c>
      <c r="E36" s="39" t="s">
        <v>81</v>
      </c>
      <c r="G36" s="39" t="s">
        <v>81</v>
      </c>
      <c r="I36" s="8" t="str">
        <f t="shared" si="0"/>
        <v/>
      </c>
      <c r="J36" s="33" t="str">
        <f>IF(D36="_","",(IF(OR(D5=G36,D5="Hybride"),"Klopt","De ingevulde brandstofsoort klopt niet")))</f>
        <v/>
      </c>
      <c r="K36" s="2"/>
    </row>
    <row r="37" spans="1:11" ht="12.75" customHeight="1" x14ac:dyDescent="0.2">
      <c r="A37" s="1"/>
      <c r="B37" s="8"/>
      <c r="C37" s="8">
        <v>30</v>
      </c>
      <c r="D37" s="39" t="s">
        <v>81</v>
      </c>
      <c r="E37" s="39" t="s">
        <v>81</v>
      </c>
      <c r="F37" s="38"/>
      <c r="G37" s="39" t="s">
        <v>81</v>
      </c>
      <c r="H37" s="38"/>
      <c r="I37" s="8" t="str">
        <f t="shared" si="0"/>
        <v/>
      </c>
      <c r="J37" s="33" t="str">
        <f>IF(D37="_","",(IF(OR(D5=G37,D5="Hybride"),"Klopt","De ingevulde brandstofsoort klopt niet")))</f>
        <v/>
      </c>
      <c r="K37" s="2"/>
    </row>
    <row r="38" spans="1:11" ht="12.75" customHeight="1" x14ac:dyDescent="0.2">
      <c r="A38" s="1"/>
      <c r="B38" s="8"/>
      <c r="C38" s="8"/>
      <c r="D38" s="7" t="s">
        <v>432</v>
      </c>
      <c r="E38" s="7"/>
      <c r="F38" s="7">
        <f>SUM(F9:F28)</f>
        <v>205</v>
      </c>
      <c r="G38" s="8"/>
      <c r="H38" s="8"/>
      <c r="I38" s="8"/>
      <c r="J38" s="33"/>
      <c r="K38" s="2"/>
    </row>
    <row r="39" spans="1:11" ht="12.75" customHeight="1" x14ac:dyDescent="0.2">
      <c r="A39" s="1"/>
      <c r="B39" s="8"/>
      <c r="C39" s="8"/>
      <c r="D39" s="8"/>
      <c r="E39" s="8"/>
      <c r="F39" s="8"/>
      <c r="G39" s="8"/>
      <c r="H39" s="8"/>
      <c r="I39" s="8"/>
      <c r="J39" s="33"/>
      <c r="K39" s="2"/>
    </row>
    <row r="40" spans="1:11" ht="12.75" customHeight="1" x14ac:dyDescent="0.2">
      <c r="A40" s="2"/>
      <c r="B40" s="2"/>
      <c r="C40" s="2"/>
      <c r="D40" s="2"/>
      <c r="E40" s="2"/>
      <c r="F40" s="2"/>
      <c r="G40" s="2"/>
      <c r="H40" s="2"/>
      <c r="I40" s="2"/>
      <c r="J40" s="65"/>
      <c r="K40" s="2"/>
    </row>
    <row r="41" spans="1:11" ht="12.75" customHeight="1" x14ac:dyDescent="0.2">
      <c r="A41" s="2"/>
      <c r="B41" s="2"/>
      <c r="C41" s="2"/>
      <c r="D41" s="2"/>
      <c r="E41" s="2"/>
      <c r="F41" s="2"/>
      <c r="G41" s="2"/>
      <c r="H41" s="2"/>
      <c r="I41" s="2"/>
      <c r="J41" s="65"/>
      <c r="K41" s="2"/>
    </row>
    <row r="42" spans="1:11" ht="12.75" customHeight="1" x14ac:dyDescent="0.2">
      <c r="A42" s="2"/>
      <c r="B42" s="8"/>
      <c r="C42" s="7" t="s">
        <v>209</v>
      </c>
      <c r="D42" s="7" t="s">
        <v>210</v>
      </c>
      <c r="E42" s="7"/>
      <c r="F42" s="7"/>
      <c r="G42" s="7"/>
      <c r="H42" s="7" t="s">
        <v>211</v>
      </c>
      <c r="I42" s="7"/>
      <c r="J42" s="2"/>
      <c r="K42" s="2"/>
    </row>
    <row r="43" spans="1:11" ht="12.75" customHeight="1" x14ac:dyDescent="0.2">
      <c r="A43" s="2"/>
      <c r="B43" s="8"/>
      <c r="C43" s="40" t="s">
        <v>212</v>
      </c>
      <c r="D43" s="40" t="s">
        <v>213</v>
      </c>
      <c r="E43" s="40"/>
      <c r="F43" s="40"/>
      <c r="G43" s="40"/>
      <c r="H43" s="41" t="s">
        <v>214</v>
      </c>
      <c r="I43" s="8"/>
      <c r="J43" s="2"/>
      <c r="K43" s="2"/>
    </row>
    <row r="44" spans="1:11" ht="12.75" customHeight="1" x14ac:dyDescent="0.2">
      <c r="A44" s="2"/>
      <c r="B44" s="8"/>
      <c r="C44" s="40" t="s">
        <v>212</v>
      </c>
      <c r="D44" s="40" t="s">
        <v>215</v>
      </c>
      <c r="E44" s="40"/>
      <c r="F44" s="40"/>
      <c r="G44" s="40"/>
      <c r="H44" s="41" t="s">
        <v>216</v>
      </c>
      <c r="I44" s="8"/>
      <c r="J44" s="2"/>
      <c r="K44" s="2"/>
    </row>
    <row r="45" spans="1:11" ht="12.75" customHeight="1" x14ac:dyDescent="0.2">
      <c r="A45" s="2"/>
      <c r="B45" s="8"/>
      <c r="C45" s="40" t="s">
        <v>212</v>
      </c>
      <c r="D45" s="40" t="s">
        <v>217</v>
      </c>
      <c r="E45" s="40"/>
      <c r="F45" s="40"/>
      <c r="G45" s="40"/>
      <c r="H45" s="41" t="s">
        <v>218</v>
      </c>
      <c r="I45" s="8"/>
      <c r="J45" s="2"/>
      <c r="K45" s="2"/>
    </row>
    <row r="46" spans="1:11" ht="12.75" customHeight="1" x14ac:dyDescent="0.2">
      <c r="A46" s="2"/>
      <c r="B46" s="8"/>
      <c r="C46" s="40" t="s">
        <v>212</v>
      </c>
      <c r="D46" s="40" t="s">
        <v>219</v>
      </c>
      <c r="E46" s="40"/>
      <c r="F46" s="40"/>
      <c r="G46" s="40"/>
      <c r="H46" s="41" t="s">
        <v>220</v>
      </c>
      <c r="I46" s="8"/>
      <c r="J46" s="2"/>
      <c r="K46" s="2"/>
    </row>
    <row r="47" spans="1:11" ht="12.75" customHeight="1" x14ac:dyDescent="0.2">
      <c r="A47" s="2"/>
      <c r="B47" s="8"/>
      <c r="C47" s="40" t="s">
        <v>212</v>
      </c>
      <c r="D47" s="40" t="s">
        <v>221</v>
      </c>
      <c r="E47" s="40"/>
      <c r="F47" s="40"/>
      <c r="G47" s="40"/>
      <c r="H47" s="41" t="s">
        <v>222</v>
      </c>
      <c r="I47" s="8"/>
      <c r="J47" s="2"/>
      <c r="K47" s="2"/>
    </row>
    <row r="48" spans="1:11" ht="12.75" customHeight="1" x14ac:dyDescent="0.2">
      <c r="A48" s="2"/>
      <c r="B48" s="8"/>
      <c r="C48" s="40" t="s">
        <v>212</v>
      </c>
      <c r="D48" s="40" t="s">
        <v>223</v>
      </c>
      <c r="E48" s="40"/>
      <c r="F48" s="40"/>
      <c r="G48" s="40"/>
      <c r="H48" s="41" t="s">
        <v>224</v>
      </c>
      <c r="I48" s="8"/>
      <c r="J48" s="2"/>
      <c r="K48" s="2"/>
    </row>
    <row r="49" spans="1:11" ht="12.75" customHeight="1" x14ac:dyDescent="0.2">
      <c r="A49" s="2"/>
      <c r="B49" s="8"/>
      <c r="C49" s="40" t="s">
        <v>212</v>
      </c>
      <c r="D49" s="28" t="s">
        <v>225</v>
      </c>
      <c r="E49" s="28"/>
      <c r="F49" s="28"/>
      <c r="G49" s="40"/>
      <c r="H49" s="41" t="s">
        <v>226</v>
      </c>
      <c r="I49" s="8"/>
      <c r="J49" s="2"/>
      <c r="K49" s="2"/>
    </row>
    <row r="50" spans="1:11" ht="12.75" customHeight="1" x14ac:dyDescent="0.2">
      <c r="A50" s="2"/>
      <c r="B50" s="8"/>
      <c r="C50" s="42"/>
      <c r="D50" s="42"/>
      <c r="E50" s="43"/>
      <c r="F50" s="44"/>
      <c r="G50" s="44"/>
      <c r="H50" s="40"/>
      <c r="I50" s="8"/>
      <c r="J50" s="2"/>
      <c r="K50" s="2"/>
    </row>
    <row r="51" spans="1:11" ht="12.75" customHeight="1" x14ac:dyDescent="0.2">
      <c r="A51" s="2"/>
      <c r="B51" s="8"/>
      <c r="C51" s="40" t="s">
        <v>213</v>
      </c>
      <c r="D51" s="18" t="s">
        <v>215</v>
      </c>
      <c r="E51" s="18"/>
      <c r="F51" s="18"/>
      <c r="G51" s="40"/>
      <c r="H51" s="41" t="s">
        <v>227</v>
      </c>
      <c r="I51" s="8"/>
      <c r="J51" s="2"/>
      <c r="K51" s="2"/>
    </row>
    <row r="52" spans="1:11" ht="12.75" customHeight="1" x14ac:dyDescent="0.2">
      <c r="A52" s="2"/>
      <c r="B52" s="8"/>
      <c r="C52" s="40" t="s">
        <v>213</v>
      </c>
      <c r="D52" s="40" t="s">
        <v>217</v>
      </c>
      <c r="E52" s="40"/>
      <c r="F52" s="40"/>
      <c r="G52" s="40"/>
      <c r="H52" s="41" t="s">
        <v>228</v>
      </c>
      <c r="I52" s="8"/>
      <c r="J52" s="2"/>
      <c r="K52" s="2"/>
    </row>
    <row r="53" spans="1:11" ht="12.75" customHeight="1" x14ac:dyDescent="0.2">
      <c r="A53" s="2"/>
      <c r="B53" s="8"/>
      <c r="C53" s="40" t="s">
        <v>213</v>
      </c>
      <c r="D53" s="40" t="s">
        <v>219</v>
      </c>
      <c r="E53" s="40"/>
      <c r="F53" s="40"/>
      <c r="G53" s="40"/>
      <c r="H53" s="41" t="s">
        <v>229</v>
      </c>
      <c r="I53" s="8"/>
      <c r="J53" s="2"/>
      <c r="K53" s="2"/>
    </row>
    <row r="54" spans="1:11" ht="12.75" customHeight="1" x14ac:dyDescent="0.2">
      <c r="A54" s="2"/>
      <c r="B54" s="8"/>
      <c r="C54" s="40" t="s">
        <v>213</v>
      </c>
      <c r="D54" s="40" t="s">
        <v>221</v>
      </c>
      <c r="E54" s="40"/>
      <c r="F54" s="40"/>
      <c r="G54" s="40"/>
      <c r="H54" s="41" t="s">
        <v>230</v>
      </c>
      <c r="I54" s="8"/>
      <c r="J54" s="2"/>
      <c r="K54" s="2"/>
    </row>
    <row r="55" spans="1:11" ht="12.75" customHeight="1" x14ac:dyDescent="0.2">
      <c r="A55" s="2"/>
      <c r="B55" s="8"/>
      <c r="C55" s="40" t="s">
        <v>213</v>
      </c>
      <c r="D55" s="40" t="s">
        <v>223</v>
      </c>
      <c r="E55" s="40"/>
      <c r="F55" s="40"/>
      <c r="G55" s="40"/>
      <c r="H55" s="41" t="s">
        <v>231</v>
      </c>
      <c r="I55" s="8"/>
      <c r="J55" s="2"/>
      <c r="K55" s="2"/>
    </row>
    <row r="56" spans="1:11" ht="12.75" customHeight="1" x14ac:dyDescent="0.2">
      <c r="A56" s="2"/>
      <c r="B56" s="8"/>
      <c r="C56" s="40" t="s">
        <v>213</v>
      </c>
      <c r="D56" s="40" t="s">
        <v>225</v>
      </c>
      <c r="E56" s="40"/>
      <c r="F56" s="40"/>
      <c r="G56" s="40"/>
      <c r="H56" s="41" t="s">
        <v>232</v>
      </c>
      <c r="I56" s="8"/>
      <c r="J56" s="2"/>
      <c r="K56" s="2"/>
    </row>
    <row r="57" spans="1:11" ht="12.75" customHeight="1" x14ac:dyDescent="0.2">
      <c r="A57" s="2"/>
      <c r="B57" s="8"/>
      <c r="C57" s="40"/>
      <c r="D57" s="40"/>
      <c r="E57" s="40"/>
      <c r="F57" s="40"/>
      <c r="G57" s="40"/>
      <c r="H57" s="40"/>
      <c r="I57" s="8"/>
      <c r="J57" s="2"/>
      <c r="K57" s="2"/>
    </row>
    <row r="58" spans="1:11" ht="12.75" customHeight="1" x14ac:dyDescent="0.2">
      <c r="A58" s="2"/>
      <c r="B58" s="8"/>
      <c r="C58" s="40" t="s">
        <v>215</v>
      </c>
      <c r="D58" s="40" t="s">
        <v>217</v>
      </c>
      <c r="E58" s="40"/>
      <c r="F58" s="40"/>
      <c r="G58" s="40"/>
      <c r="H58" s="41" t="s">
        <v>233</v>
      </c>
      <c r="I58" s="8"/>
      <c r="J58" s="2"/>
      <c r="K58" s="2"/>
    </row>
    <row r="59" spans="1:11" ht="12.75" customHeight="1" x14ac:dyDescent="0.2">
      <c r="A59" s="2"/>
      <c r="B59" s="8"/>
      <c r="C59" s="40" t="s">
        <v>215</v>
      </c>
      <c r="D59" s="40" t="s">
        <v>219</v>
      </c>
      <c r="E59" s="40"/>
      <c r="F59" s="40"/>
      <c r="G59" s="40"/>
      <c r="H59" s="41" t="s">
        <v>234</v>
      </c>
      <c r="I59" s="8"/>
      <c r="J59" s="2"/>
      <c r="K59" s="2"/>
    </row>
    <row r="60" spans="1:11" ht="12.75" customHeight="1" x14ac:dyDescent="0.2">
      <c r="A60" s="2"/>
      <c r="B60" s="8"/>
      <c r="C60" s="40" t="s">
        <v>215</v>
      </c>
      <c r="D60" s="40" t="s">
        <v>221</v>
      </c>
      <c r="E60" s="40"/>
      <c r="F60" s="40"/>
      <c r="G60" s="40"/>
      <c r="H60" s="41" t="s">
        <v>235</v>
      </c>
      <c r="I60" s="8"/>
      <c r="J60" s="2"/>
      <c r="K60" s="2"/>
    </row>
    <row r="61" spans="1:11" ht="12.75" customHeight="1" x14ac:dyDescent="0.2">
      <c r="A61" s="2"/>
      <c r="B61" s="8"/>
      <c r="C61" s="40" t="s">
        <v>215</v>
      </c>
      <c r="D61" s="40" t="s">
        <v>223</v>
      </c>
      <c r="E61" s="40"/>
      <c r="F61" s="40"/>
      <c r="G61" s="40"/>
      <c r="H61" s="41" t="s">
        <v>236</v>
      </c>
      <c r="I61" s="8"/>
      <c r="J61" s="2"/>
      <c r="K61" s="2"/>
    </row>
    <row r="62" spans="1:11" ht="12.75" customHeight="1" x14ac:dyDescent="0.2">
      <c r="A62" s="2"/>
      <c r="B62" s="8"/>
      <c r="C62" s="40" t="s">
        <v>215</v>
      </c>
      <c r="D62" s="40" t="s">
        <v>225</v>
      </c>
      <c r="E62" s="40"/>
      <c r="F62" s="40"/>
      <c r="G62" s="40"/>
      <c r="H62" s="41" t="s">
        <v>237</v>
      </c>
      <c r="I62" s="8"/>
      <c r="J62" s="2"/>
      <c r="K62" s="2"/>
    </row>
    <row r="63" spans="1:11" ht="12.75" customHeight="1" x14ac:dyDescent="0.2">
      <c r="A63" s="2"/>
      <c r="B63" s="8"/>
      <c r="C63" s="40"/>
      <c r="D63" s="40"/>
      <c r="E63" s="40"/>
      <c r="F63" s="40"/>
      <c r="G63" s="40"/>
      <c r="H63" s="40"/>
      <c r="I63" s="8"/>
      <c r="J63" s="2"/>
      <c r="K63" s="2"/>
    </row>
    <row r="64" spans="1:11" ht="12.75" customHeight="1" x14ac:dyDescent="0.2">
      <c r="A64" s="2"/>
      <c r="B64" s="8"/>
      <c r="C64" s="40" t="s">
        <v>217</v>
      </c>
      <c r="D64" s="40" t="s">
        <v>219</v>
      </c>
      <c r="E64" s="40"/>
      <c r="F64" s="40"/>
      <c r="G64" s="40"/>
      <c r="H64" s="41" t="s">
        <v>238</v>
      </c>
      <c r="I64" s="8"/>
      <c r="J64" s="2"/>
      <c r="K64" s="2"/>
    </row>
    <row r="65" spans="1:11" ht="12.75" customHeight="1" x14ac:dyDescent="0.2">
      <c r="A65" s="2"/>
      <c r="B65" s="8"/>
      <c r="C65" s="40" t="s">
        <v>217</v>
      </c>
      <c r="D65" s="40" t="s">
        <v>221</v>
      </c>
      <c r="E65" s="40"/>
      <c r="F65" s="40"/>
      <c r="G65" s="40"/>
      <c r="H65" s="41" t="s">
        <v>239</v>
      </c>
      <c r="I65" s="8"/>
      <c r="J65" s="2"/>
      <c r="K65" s="2"/>
    </row>
    <row r="66" spans="1:11" ht="12.75" customHeight="1" x14ac:dyDescent="0.2">
      <c r="A66" s="2"/>
      <c r="B66" s="8"/>
      <c r="C66" s="40" t="s">
        <v>217</v>
      </c>
      <c r="D66" s="40" t="s">
        <v>223</v>
      </c>
      <c r="E66" s="40"/>
      <c r="F66" s="40"/>
      <c r="G66" s="40"/>
      <c r="H66" s="41" t="s">
        <v>240</v>
      </c>
      <c r="I66" s="8"/>
      <c r="J66" s="2"/>
      <c r="K66" s="2"/>
    </row>
    <row r="67" spans="1:11" ht="12.75" customHeight="1" x14ac:dyDescent="0.2">
      <c r="A67" s="2"/>
      <c r="B67" s="8"/>
      <c r="C67" s="40" t="s">
        <v>217</v>
      </c>
      <c r="D67" s="40" t="s">
        <v>225</v>
      </c>
      <c r="E67" s="40"/>
      <c r="F67" s="40"/>
      <c r="G67" s="40"/>
      <c r="H67" s="41" t="s">
        <v>241</v>
      </c>
      <c r="I67" s="8"/>
      <c r="J67" s="2"/>
      <c r="K67" s="2"/>
    </row>
    <row r="68" spans="1:11" ht="12.75" customHeight="1" x14ac:dyDescent="0.2">
      <c r="A68" s="2"/>
      <c r="B68" s="8"/>
      <c r="C68" s="40"/>
      <c r="D68" s="40"/>
      <c r="E68" s="40"/>
      <c r="F68" s="40"/>
      <c r="G68" s="40"/>
      <c r="H68" s="40"/>
      <c r="I68" s="8"/>
      <c r="J68" s="2"/>
      <c r="K68" s="2"/>
    </row>
    <row r="69" spans="1:11" ht="12.75" customHeight="1" x14ac:dyDescent="0.2">
      <c r="A69" s="2"/>
      <c r="B69" s="8"/>
      <c r="C69" s="40" t="s">
        <v>219</v>
      </c>
      <c r="D69" s="40" t="s">
        <v>221</v>
      </c>
      <c r="E69" s="40"/>
      <c r="F69" s="40"/>
      <c r="G69" s="40"/>
      <c r="H69" s="41" t="s">
        <v>242</v>
      </c>
      <c r="I69" s="8"/>
      <c r="J69" s="2"/>
      <c r="K69" s="2"/>
    </row>
    <row r="70" spans="1:11" ht="12.75" customHeight="1" x14ac:dyDescent="0.2">
      <c r="A70" s="2"/>
      <c r="B70" s="8"/>
      <c r="C70" s="40" t="s">
        <v>219</v>
      </c>
      <c r="D70" s="40" t="s">
        <v>223</v>
      </c>
      <c r="E70" s="40"/>
      <c r="F70" s="40"/>
      <c r="G70" s="40"/>
      <c r="H70" s="41" t="s">
        <v>243</v>
      </c>
      <c r="I70" s="8"/>
      <c r="J70" s="2"/>
      <c r="K70" s="2"/>
    </row>
    <row r="71" spans="1:11" ht="12.75" customHeight="1" x14ac:dyDescent="0.2">
      <c r="A71" s="2"/>
      <c r="B71" s="8"/>
      <c r="C71" s="40" t="s">
        <v>219</v>
      </c>
      <c r="D71" s="40" t="s">
        <v>225</v>
      </c>
      <c r="E71" s="40"/>
      <c r="F71" s="40"/>
      <c r="G71" s="40"/>
      <c r="H71" s="41" t="s">
        <v>244</v>
      </c>
      <c r="I71" s="8"/>
      <c r="J71" s="2"/>
      <c r="K71" s="2"/>
    </row>
    <row r="72" spans="1:11" ht="12.75" customHeight="1" x14ac:dyDescent="0.2">
      <c r="A72" s="2"/>
      <c r="B72" s="8"/>
      <c r="C72" s="40"/>
      <c r="D72" s="40"/>
      <c r="E72" s="40"/>
      <c r="F72" s="40"/>
      <c r="G72" s="40"/>
      <c r="H72" s="40"/>
      <c r="I72" s="8"/>
      <c r="J72" s="2"/>
      <c r="K72" s="2"/>
    </row>
    <row r="73" spans="1:11" ht="12.75" customHeight="1" x14ac:dyDescent="0.2">
      <c r="A73" s="2"/>
      <c r="B73" s="8"/>
      <c r="C73" s="40" t="s">
        <v>221</v>
      </c>
      <c r="D73" s="40" t="s">
        <v>223</v>
      </c>
      <c r="E73" s="40"/>
      <c r="F73" s="40"/>
      <c r="G73" s="40"/>
      <c r="H73" s="41" t="s">
        <v>245</v>
      </c>
      <c r="I73" s="8"/>
      <c r="J73" s="2"/>
      <c r="K73" s="2"/>
    </row>
    <row r="74" spans="1:11" ht="12.75" customHeight="1" x14ac:dyDescent="0.2">
      <c r="A74" s="2"/>
      <c r="B74" s="8"/>
      <c r="C74" s="40" t="s">
        <v>221</v>
      </c>
      <c r="D74" s="40" t="s">
        <v>225</v>
      </c>
      <c r="E74" s="40"/>
      <c r="F74" s="40"/>
      <c r="G74" s="40"/>
      <c r="H74" s="41" t="s">
        <v>246</v>
      </c>
      <c r="I74" s="8"/>
      <c r="J74" s="2"/>
      <c r="K74" s="2"/>
    </row>
    <row r="75" spans="1:11" ht="12.75" customHeight="1" x14ac:dyDescent="0.2">
      <c r="A75" s="2"/>
      <c r="B75" s="8"/>
      <c r="C75" s="40"/>
      <c r="D75" s="40"/>
      <c r="E75" s="40"/>
      <c r="F75" s="40"/>
      <c r="G75" s="40"/>
      <c r="H75" s="40"/>
      <c r="I75" s="8"/>
      <c r="J75" s="2"/>
      <c r="K75" s="2"/>
    </row>
    <row r="76" spans="1:11" ht="12.75" customHeight="1" x14ac:dyDescent="0.2">
      <c r="A76" s="2"/>
      <c r="B76" s="8"/>
      <c r="C76" s="40" t="s">
        <v>223</v>
      </c>
      <c r="D76" s="40" t="s">
        <v>225</v>
      </c>
      <c r="E76" s="40"/>
      <c r="F76" s="40"/>
      <c r="G76" s="40"/>
      <c r="H76" s="41" t="s">
        <v>247</v>
      </c>
      <c r="I76" s="8"/>
      <c r="J76" s="2"/>
      <c r="K76" s="2"/>
    </row>
    <row r="77" spans="1:11" ht="12.75" customHeight="1" x14ac:dyDescent="0.2">
      <c r="A77" s="2"/>
      <c r="B77" s="8"/>
      <c r="C77" s="8"/>
      <c r="D77" s="8"/>
      <c r="E77" s="8"/>
      <c r="F77" s="8"/>
      <c r="G77" s="8"/>
      <c r="H77" s="8"/>
      <c r="I77" s="8"/>
      <c r="J77" s="2"/>
      <c r="K77" s="2"/>
    </row>
    <row r="78" spans="1:11" ht="12.75" customHeight="1" x14ac:dyDescent="0.2">
      <c r="A78" s="2"/>
      <c r="B78" s="8"/>
      <c r="C78" s="8" t="s">
        <v>248</v>
      </c>
      <c r="D78" s="8"/>
      <c r="E78" s="8"/>
      <c r="F78" s="8"/>
      <c r="G78" s="8"/>
      <c r="H78" s="8"/>
      <c r="I78" s="8"/>
      <c r="J78" s="2"/>
      <c r="K78" s="2"/>
    </row>
    <row r="79" spans="1:11" ht="12.75" customHeight="1" x14ac:dyDescent="0.2">
      <c r="A79" s="2"/>
      <c r="B79" s="8"/>
      <c r="C79" s="8"/>
      <c r="D79" s="8"/>
      <c r="E79" s="8"/>
      <c r="F79" s="8"/>
      <c r="G79" s="8"/>
      <c r="H79" s="8"/>
      <c r="I79" s="8"/>
      <c r="J79" s="2"/>
      <c r="K79" s="2"/>
    </row>
    <row r="80" spans="1:11" ht="12.75" customHeight="1" x14ac:dyDescent="0.2">
      <c r="A80" s="2"/>
      <c r="B80" s="2"/>
      <c r="C80" s="2"/>
      <c r="D80" s="2"/>
      <c r="E80" s="2"/>
      <c r="F80" s="2"/>
      <c r="G80" s="2"/>
      <c r="H80" s="2"/>
      <c r="I80" s="2"/>
      <c r="J80" s="2"/>
      <c r="K80" s="2"/>
    </row>
    <row r="81" spans="1:4" ht="12.75" customHeight="1" x14ac:dyDescent="0.2">
      <c r="A81" s="2"/>
      <c r="B81" s="2"/>
      <c r="C81" s="2"/>
      <c r="D81" s="2"/>
    </row>
    <row r="82" spans="1:4" ht="12.75" customHeight="1" x14ac:dyDescent="0.2">
      <c r="A82" s="2"/>
      <c r="B82" s="2" t="s">
        <v>433</v>
      </c>
      <c r="C82" s="2"/>
      <c r="D82" s="2"/>
    </row>
    <row r="83" spans="1:4" ht="12.75" customHeight="1" x14ac:dyDescent="0.2">
      <c r="A83" s="2"/>
      <c r="B83" s="62" t="s">
        <v>81</v>
      </c>
      <c r="D83" s="2"/>
    </row>
    <row r="84" spans="1:4" ht="12.75" customHeight="1" x14ac:dyDescent="0.2">
      <c r="A84" s="2"/>
      <c r="B84" s="62" t="s">
        <v>426</v>
      </c>
      <c r="D84" s="2"/>
    </row>
    <row r="85" spans="1:4" ht="12.75" customHeight="1" x14ac:dyDescent="0.2">
      <c r="A85" s="2"/>
      <c r="B85" s="62" t="s">
        <v>434</v>
      </c>
      <c r="D85" s="2"/>
    </row>
    <row r="86" spans="1:4" ht="12.75" customHeight="1" x14ac:dyDescent="0.2">
      <c r="A86" s="2"/>
      <c r="B86" s="62" t="s">
        <v>435</v>
      </c>
      <c r="D86" s="2"/>
    </row>
    <row r="87" spans="1:4" ht="12.75" customHeight="1" x14ac:dyDescent="0.2">
      <c r="A87" s="2"/>
      <c r="B87" s="62" t="s">
        <v>436</v>
      </c>
      <c r="D87" s="2"/>
    </row>
    <row r="88" spans="1:4" ht="12.75" customHeight="1" x14ac:dyDescent="0.2">
      <c r="A88" s="2"/>
      <c r="B88" s="62" t="s">
        <v>429</v>
      </c>
      <c r="D88" s="2"/>
    </row>
    <row r="89" spans="1:4" ht="12.75" customHeight="1" x14ac:dyDescent="0.2">
      <c r="A89" s="2"/>
      <c r="B89" s="62" t="s">
        <v>437</v>
      </c>
      <c r="D89" s="2"/>
    </row>
    <row r="90" spans="1:4" ht="12.75" customHeight="1" x14ac:dyDescent="0.2">
      <c r="A90" s="2"/>
      <c r="B90" s="62" t="s">
        <v>438</v>
      </c>
      <c r="D90" s="2"/>
    </row>
    <row r="91" spans="1:4" ht="12.75" customHeight="1" x14ac:dyDescent="0.2">
      <c r="A91" s="2"/>
      <c r="B91" s="62" t="s">
        <v>428</v>
      </c>
      <c r="D91" s="2"/>
    </row>
    <row r="92" spans="1:4" ht="12.75" customHeight="1" x14ac:dyDescent="0.2">
      <c r="A92" s="2"/>
      <c r="B92" s="62" t="s">
        <v>439</v>
      </c>
      <c r="D92" s="2"/>
    </row>
    <row r="93" spans="1:4" ht="12.75" customHeight="1" x14ac:dyDescent="0.2">
      <c r="A93" s="2"/>
      <c r="B93" s="62" t="s">
        <v>440</v>
      </c>
      <c r="D93" s="2"/>
    </row>
    <row r="94" spans="1:4" ht="12.75" customHeight="1" x14ac:dyDescent="0.2">
      <c r="A94" s="2"/>
      <c r="B94" s="62" t="s">
        <v>441</v>
      </c>
      <c r="D94" s="2"/>
    </row>
    <row r="95" spans="1:4" ht="12.75" customHeight="1" x14ac:dyDescent="0.2">
      <c r="A95" s="2"/>
      <c r="B95" s="62" t="s">
        <v>430</v>
      </c>
      <c r="D95" s="2"/>
    </row>
    <row r="96" spans="1:4" ht="12.75" customHeight="1" x14ac:dyDescent="0.2">
      <c r="A96" s="2"/>
      <c r="B96" s="62" t="s">
        <v>442</v>
      </c>
      <c r="D96" s="2"/>
    </row>
    <row r="97" spans="1:4" ht="12.75" customHeight="1" x14ac:dyDescent="0.2">
      <c r="A97" s="2"/>
      <c r="B97" s="62" t="s">
        <v>443</v>
      </c>
      <c r="D97" s="2"/>
    </row>
    <row r="98" spans="1:4" ht="12.75" customHeight="1" x14ac:dyDescent="0.2">
      <c r="A98" s="2"/>
      <c r="B98" s="62" t="s">
        <v>198</v>
      </c>
      <c r="D98" s="2"/>
    </row>
    <row r="99" spans="1:4" ht="12.75" customHeight="1" x14ac:dyDescent="0.2">
      <c r="A99" s="2"/>
      <c r="B99" s="2"/>
      <c r="C99" s="2"/>
      <c r="D99" s="2"/>
    </row>
    <row r="100" spans="1:4" ht="12.75" customHeight="1" x14ac:dyDescent="0.2"/>
    <row r="101" spans="1:4" ht="12.75" customHeight="1" x14ac:dyDescent="0.2"/>
    <row r="102" spans="1:4" ht="12.75" customHeight="1" x14ac:dyDescent="0.2"/>
    <row r="103" spans="1:4" ht="12.75" customHeight="1" x14ac:dyDescent="0.2"/>
    <row r="104" spans="1:4" ht="12.75" customHeight="1" x14ac:dyDescent="0.2"/>
    <row r="105" spans="1:4" ht="12.75" customHeight="1" x14ac:dyDescent="0.2"/>
    <row r="106" spans="1:4" ht="12.75" customHeight="1" x14ac:dyDescent="0.2"/>
    <row r="107" spans="1:4" ht="12.75" customHeight="1" x14ac:dyDescent="0.2"/>
    <row r="108" spans="1:4" ht="12.75" customHeight="1" x14ac:dyDescent="0.2"/>
    <row r="109" spans="1:4" ht="12.75" customHeight="1" x14ac:dyDescent="0.2"/>
    <row r="110" spans="1:4" ht="12.75" customHeight="1" x14ac:dyDescent="0.2"/>
    <row r="111" spans="1:4" ht="12.75" customHeight="1" x14ac:dyDescent="0.2"/>
    <row r="112" spans="1:4"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row r="158" ht="12.75" customHeight="1" x14ac:dyDescent="0.2"/>
    <row r="159" ht="12.75" customHeight="1" x14ac:dyDescent="0.2"/>
    <row r="160"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row r="169" ht="12.75" customHeight="1" x14ac:dyDescent="0.2"/>
    <row r="170" ht="12.75" customHeight="1" x14ac:dyDescent="0.2"/>
    <row r="171" ht="12.75" customHeight="1" x14ac:dyDescent="0.2"/>
    <row r="172" ht="12.75" customHeight="1" x14ac:dyDescent="0.2"/>
    <row r="173" ht="12.75" customHeight="1" x14ac:dyDescent="0.2"/>
    <row r="174" ht="12.75" customHeight="1" x14ac:dyDescent="0.2"/>
    <row r="175" ht="12.75" customHeight="1" x14ac:dyDescent="0.2"/>
    <row r="176"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ht="12.75" customHeight="1" x14ac:dyDescent="0.2"/>
    <row r="194" ht="12.75" customHeight="1" x14ac:dyDescent="0.2"/>
    <row r="195" ht="12.75" customHeight="1" x14ac:dyDescent="0.2"/>
    <row r="196" ht="12.75" customHeight="1" x14ac:dyDescent="0.2"/>
    <row r="197" ht="12.75" customHeight="1" x14ac:dyDescent="0.2"/>
    <row r="198" ht="12.75" customHeight="1" x14ac:dyDescent="0.2"/>
    <row r="199" ht="12.75" customHeight="1" x14ac:dyDescent="0.2"/>
    <row r="200" ht="12.75" customHeight="1" x14ac:dyDescent="0.2"/>
    <row r="201" ht="12.75" customHeight="1" x14ac:dyDescent="0.2"/>
    <row r="202" ht="12.75" customHeight="1" x14ac:dyDescent="0.2"/>
    <row r="203" ht="12.75" customHeight="1" x14ac:dyDescent="0.2"/>
    <row r="204" ht="12.75" customHeight="1" x14ac:dyDescent="0.2"/>
    <row r="205" ht="12.75" customHeight="1" x14ac:dyDescent="0.2"/>
    <row r="206" ht="12.75" customHeight="1" x14ac:dyDescent="0.2"/>
    <row r="207" ht="12.75" customHeight="1" x14ac:dyDescent="0.2"/>
    <row r="208" ht="12.75" customHeight="1" x14ac:dyDescent="0.2"/>
    <row r="209" ht="12.75" customHeight="1" x14ac:dyDescent="0.2"/>
    <row r="210" ht="12.75" customHeight="1" x14ac:dyDescent="0.2"/>
    <row r="211" ht="12.75" customHeight="1" x14ac:dyDescent="0.2"/>
    <row r="212" ht="12.75" customHeight="1" x14ac:dyDescent="0.2"/>
    <row r="213" ht="12.75" customHeight="1" x14ac:dyDescent="0.2"/>
    <row r="214" ht="12.75" customHeight="1" x14ac:dyDescent="0.2"/>
    <row r="215" ht="12.75" customHeight="1" x14ac:dyDescent="0.2"/>
    <row r="216" ht="12.75" customHeight="1" x14ac:dyDescent="0.2"/>
    <row r="217" ht="12.75" customHeight="1" x14ac:dyDescent="0.2"/>
    <row r="218" ht="12.75" customHeight="1" x14ac:dyDescent="0.2"/>
    <row r="219" ht="12.75" customHeight="1" x14ac:dyDescent="0.2"/>
    <row r="220" ht="12.75" customHeight="1" x14ac:dyDescent="0.2"/>
    <row r="221" ht="12.75" customHeight="1" x14ac:dyDescent="0.2"/>
    <row r="222" ht="12.75" customHeight="1" x14ac:dyDescent="0.2"/>
    <row r="223" ht="12.75" customHeight="1" x14ac:dyDescent="0.2"/>
    <row r="224" ht="12.75" customHeight="1" x14ac:dyDescent="0.2"/>
    <row r="225" ht="12.75" customHeight="1" x14ac:dyDescent="0.2"/>
    <row r="226" ht="12.75" customHeight="1" x14ac:dyDescent="0.2"/>
    <row r="227" ht="12.75" customHeight="1" x14ac:dyDescent="0.2"/>
    <row r="228" ht="12.75" customHeight="1" x14ac:dyDescent="0.2"/>
    <row r="229" ht="12.75" customHeight="1" x14ac:dyDescent="0.2"/>
    <row r="230" ht="12.75" customHeight="1" x14ac:dyDescent="0.2"/>
    <row r="231" ht="12.75" customHeight="1" x14ac:dyDescent="0.2"/>
    <row r="232" ht="12.75" customHeight="1" x14ac:dyDescent="0.2"/>
    <row r="233" ht="12.75" customHeight="1" x14ac:dyDescent="0.2"/>
    <row r="234" ht="12.75" customHeight="1" x14ac:dyDescent="0.2"/>
    <row r="235" ht="12.75" customHeight="1" x14ac:dyDescent="0.2"/>
    <row r="236" ht="12.75" customHeight="1" x14ac:dyDescent="0.2"/>
    <row r="237" ht="12.75" customHeight="1" x14ac:dyDescent="0.2"/>
    <row r="238" ht="12.75" customHeight="1" x14ac:dyDescent="0.2"/>
    <row r="239" ht="12.75" customHeight="1" x14ac:dyDescent="0.2"/>
    <row r="240" ht="12.75" customHeight="1" x14ac:dyDescent="0.2"/>
    <row r="241" ht="12.75" customHeight="1" x14ac:dyDescent="0.2"/>
    <row r="242" ht="12.75" customHeight="1" x14ac:dyDescent="0.2"/>
    <row r="243" ht="12.75" customHeight="1" x14ac:dyDescent="0.2"/>
    <row r="244" ht="12.75" customHeight="1" x14ac:dyDescent="0.2"/>
    <row r="245" ht="12.75" customHeight="1" x14ac:dyDescent="0.2"/>
    <row r="246" ht="12.75" customHeight="1" x14ac:dyDescent="0.2"/>
    <row r="247" ht="12.75" customHeight="1" x14ac:dyDescent="0.2"/>
    <row r="248" ht="12.75" customHeight="1" x14ac:dyDescent="0.2"/>
    <row r="249" ht="12.75" customHeight="1" x14ac:dyDescent="0.2"/>
    <row r="250" ht="12.75" customHeight="1" x14ac:dyDescent="0.2"/>
    <row r="251" ht="12.75" customHeight="1" x14ac:dyDescent="0.2"/>
    <row r="252" ht="12.75" customHeight="1" x14ac:dyDescent="0.2"/>
    <row r="253" ht="12.75" customHeight="1" x14ac:dyDescent="0.2"/>
    <row r="254" ht="12.75" customHeight="1" x14ac:dyDescent="0.2"/>
    <row r="255" ht="12.75" customHeight="1" x14ac:dyDescent="0.2"/>
    <row r="256" ht="12.75" customHeight="1" x14ac:dyDescent="0.2"/>
    <row r="257" ht="12.75" customHeight="1" x14ac:dyDescent="0.2"/>
    <row r="258" ht="12.75" customHeight="1" x14ac:dyDescent="0.2"/>
    <row r="259" ht="12.75" customHeight="1" x14ac:dyDescent="0.2"/>
    <row r="260" ht="12.75" customHeight="1" x14ac:dyDescent="0.2"/>
    <row r="261" ht="12.75" customHeight="1" x14ac:dyDescent="0.2"/>
    <row r="262" ht="12.75" customHeight="1" x14ac:dyDescent="0.2"/>
    <row r="263" ht="12.75" customHeight="1" x14ac:dyDescent="0.2"/>
    <row r="264" ht="12.75" customHeight="1" x14ac:dyDescent="0.2"/>
    <row r="265" ht="12.75" customHeight="1" x14ac:dyDescent="0.2"/>
    <row r="266" ht="12.75" customHeight="1" x14ac:dyDescent="0.2"/>
    <row r="267" ht="12.75" customHeight="1" x14ac:dyDescent="0.2"/>
    <row r="268" ht="12.75" customHeight="1" x14ac:dyDescent="0.2"/>
    <row r="269" ht="12.75" customHeight="1" x14ac:dyDescent="0.2"/>
    <row r="270" ht="12.75" customHeight="1" x14ac:dyDescent="0.2"/>
    <row r="271" ht="12.75" customHeight="1" x14ac:dyDescent="0.2"/>
    <row r="272" ht="12.75" customHeight="1" x14ac:dyDescent="0.2"/>
    <row r="273" ht="12.75" customHeight="1" x14ac:dyDescent="0.2"/>
    <row r="274" ht="12.75" customHeight="1" x14ac:dyDescent="0.2"/>
    <row r="275" ht="12.75" customHeight="1" x14ac:dyDescent="0.2"/>
    <row r="276" ht="12.75" customHeight="1" x14ac:dyDescent="0.2"/>
    <row r="277" ht="12.75" customHeight="1" x14ac:dyDescent="0.2"/>
    <row r="278" ht="12.75" customHeight="1" x14ac:dyDescent="0.2"/>
    <row r="279" ht="12.75" customHeight="1" x14ac:dyDescent="0.2"/>
    <row r="280" ht="12.75" customHeight="1" x14ac:dyDescent="0.2"/>
    <row r="281" ht="12.75" customHeight="1" x14ac:dyDescent="0.2"/>
    <row r="282" ht="12.75" customHeight="1" x14ac:dyDescent="0.2"/>
    <row r="283" ht="12.75" customHeight="1" x14ac:dyDescent="0.2"/>
    <row r="284" ht="12.75" customHeight="1" x14ac:dyDescent="0.2"/>
    <row r="285" ht="12.75" customHeight="1" x14ac:dyDescent="0.2"/>
    <row r="286" ht="12.75" customHeight="1" x14ac:dyDescent="0.2"/>
    <row r="287" ht="12.75" customHeight="1" x14ac:dyDescent="0.2"/>
    <row r="288" ht="12.75" customHeight="1" x14ac:dyDescent="0.2"/>
    <row r="289" ht="12.75" customHeight="1" x14ac:dyDescent="0.2"/>
    <row r="290" ht="12.75" customHeight="1" x14ac:dyDescent="0.2"/>
    <row r="291" ht="12.75" customHeight="1" x14ac:dyDescent="0.2"/>
    <row r="292" ht="12.75" customHeight="1" x14ac:dyDescent="0.2"/>
    <row r="293" ht="12.75" customHeight="1" x14ac:dyDescent="0.2"/>
    <row r="294" ht="12.75" customHeight="1" x14ac:dyDescent="0.2"/>
    <row r="295" ht="12.75" customHeight="1" x14ac:dyDescent="0.2"/>
    <row r="296" ht="12.75" customHeight="1" x14ac:dyDescent="0.2"/>
    <row r="297" ht="12.75" customHeight="1" x14ac:dyDescent="0.2"/>
    <row r="298" ht="12.75" customHeight="1" x14ac:dyDescent="0.2"/>
    <row r="299" ht="12.75" customHeight="1" x14ac:dyDescent="0.2"/>
    <row r="300" ht="12.75" customHeight="1" x14ac:dyDescent="0.2"/>
    <row r="301" ht="12.75" customHeight="1" x14ac:dyDescent="0.2"/>
    <row r="302" ht="12.75" customHeight="1" x14ac:dyDescent="0.2"/>
    <row r="303" ht="12.75" customHeight="1" x14ac:dyDescent="0.2"/>
    <row r="304" ht="12.75" customHeight="1" x14ac:dyDescent="0.2"/>
    <row r="305" ht="12.75" customHeight="1" x14ac:dyDescent="0.2"/>
    <row r="306" ht="12.75" customHeight="1" x14ac:dyDescent="0.2"/>
    <row r="307" ht="12.75" customHeight="1" x14ac:dyDescent="0.2"/>
    <row r="308" ht="12.75" customHeight="1" x14ac:dyDescent="0.2"/>
    <row r="309" ht="12.75" customHeight="1" x14ac:dyDescent="0.2"/>
    <row r="310" ht="12.75" customHeight="1" x14ac:dyDescent="0.2"/>
    <row r="311" ht="12.75" customHeight="1" x14ac:dyDescent="0.2"/>
    <row r="312" ht="12.75" customHeight="1" x14ac:dyDescent="0.2"/>
    <row r="313" ht="12.75" customHeight="1" x14ac:dyDescent="0.2"/>
    <row r="314" ht="12.75" customHeight="1" x14ac:dyDescent="0.2"/>
    <row r="315" ht="12.75" customHeight="1" x14ac:dyDescent="0.2"/>
    <row r="316" ht="12.75" customHeight="1" x14ac:dyDescent="0.2"/>
    <row r="317" ht="12.75" customHeight="1" x14ac:dyDescent="0.2"/>
    <row r="318" ht="12.75" customHeight="1" x14ac:dyDescent="0.2"/>
    <row r="319" ht="12.75" customHeight="1" x14ac:dyDescent="0.2"/>
    <row r="320" ht="12.75" customHeight="1" x14ac:dyDescent="0.2"/>
    <row r="321" ht="12.75" customHeight="1" x14ac:dyDescent="0.2"/>
    <row r="322" ht="12.75" customHeight="1" x14ac:dyDescent="0.2"/>
    <row r="323" ht="12.75" customHeight="1" x14ac:dyDescent="0.2"/>
    <row r="324" ht="12.75" customHeight="1" x14ac:dyDescent="0.2"/>
    <row r="325" ht="12.75" customHeight="1" x14ac:dyDescent="0.2"/>
    <row r="326" ht="12.75" customHeight="1" x14ac:dyDescent="0.2"/>
    <row r="327" ht="12.75" customHeight="1" x14ac:dyDescent="0.2"/>
    <row r="328" ht="12.75" customHeight="1" x14ac:dyDescent="0.2"/>
    <row r="329" ht="12.75" customHeight="1" x14ac:dyDescent="0.2"/>
    <row r="330" ht="12.75" customHeight="1" x14ac:dyDescent="0.2"/>
    <row r="331" ht="12.75" customHeight="1" x14ac:dyDescent="0.2"/>
    <row r="332" ht="12.75" customHeight="1" x14ac:dyDescent="0.2"/>
    <row r="333" ht="12.75" customHeight="1" x14ac:dyDescent="0.2"/>
    <row r="334" ht="12.75" customHeight="1" x14ac:dyDescent="0.2"/>
    <row r="335" ht="12.75" customHeight="1" x14ac:dyDescent="0.2"/>
    <row r="336" ht="12.75" customHeight="1" x14ac:dyDescent="0.2"/>
    <row r="337" ht="12.75" customHeight="1" x14ac:dyDescent="0.2"/>
    <row r="338" ht="12.75" customHeight="1" x14ac:dyDescent="0.2"/>
    <row r="339" ht="12.75" customHeight="1" x14ac:dyDescent="0.2"/>
    <row r="340" ht="12.75" customHeight="1" x14ac:dyDescent="0.2"/>
    <row r="341" ht="12.75" customHeight="1" x14ac:dyDescent="0.2"/>
    <row r="342" ht="12.75" customHeight="1" x14ac:dyDescent="0.2"/>
    <row r="343" ht="12.75" customHeight="1" x14ac:dyDescent="0.2"/>
    <row r="344" ht="12.75" customHeight="1" x14ac:dyDescent="0.2"/>
    <row r="345" ht="12.75" customHeight="1" x14ac:dyDescent="0.2"/>
    <row r="346" ht="12.75" customHeight="1" x14ac:dyDescent="0.2"/>
    <row r="347" ht="12.75" customHeight="1" x14ac:dyDescent="0.2"/>
    <row r="348" ht="12.75" customHeight="1" x14ac:dyDescent="0.2"/>
    <row r="349" ht="12.75" customHeight="1" x14ac:dyDescent="0.2"/>
    <row r="350" ht="12.75" customHeight="1" x14ac:dyDescent="0.2"/>
    <row r="351" ht="12.75" customHeight="1" x14ac:dyDescent="0.2"/>
    <row r="352" ht="12.75" customHeight="1" x14ac:dyDescent="0.2"/>
    <row r="353" ht="12.75" customHeight="1" x14ac:dyDescent="0.2"/>
    <row r="354" ht="12.75" customHeight="1" x14ac:dyDescent="0.2"/>
    <row r="355" ht="12.75" customHeight="1" x14ac:dyDescent="0.2"/>
    <row r="356" ht="12.75" customHeight="1" x14ac:dyDescent="0.2"/>
    <row r="357" ht="12.75" customHeight="1" x14ac:dyDescent="0.2"/>
    <row r="358" ht="12.75" customHeight="1" x14ac:dyDescent="0.2"/>
    <row r="359" ht="12.75" customHeight="1" x14ac:dyDescent="0.2"/>
    <row r="360" ht="12.75" customHeight="1" x14ac:dyDescent="0.2"/>
    <row r="361" ht="12.75" customHeight="1" x14ac:dyDescent="0.2"/>
    <row r="362" ht="12.75" customHeight="1" x14ac:dyDescent="0.2"/>
    <row r="363" ht="12.75" customHeight="1" x14ac:dyDescent="0.2"/>
    <row r="364" ht="12.75" customHeight="1" x14ac:dyDescent="0.2"/>
    <row r="365" ht="12.75" customHeight="1" x14ac:dyDescent="0.2"/>
    <row r="366" ht="12.75" customHeight="1" x14ac:dyDescent="0.2"/>
    <row r="367" ht="12.75" customHeight="1" x14ac:dyDescent="0.2"/>
    <row r="368" ht="12.75" customHeight="1" x14ac:dyDescent="0.2"/>
    <row r="369" ht="12.75" customHeight="1" x14ac:dyDescent="0.2"/>
    <row r="370" ht="12.75" customHeight="1" x14ac:dyDescent="0.2"/>
    <row r="371" ht="12.75" customHeight="1" x14ac:dyDescent="0.2"/>
    <row r="372" ht="12.75" customHeight="1" x14ac:dyDescent="0.2"/>
    <row r="373" ht="12.75" customHeight="1" x14ac:dyDescent="0.2"/>
    <row r="374" ht="12.75" customHeight="1" x14ac:dyDescent="0.2"/>
    <row r="375" ht="12.75" customHeight="1" x14ac:dyDescent="0.2"/>
    <row r="376" ht="12.75" customHeight="1" x14ac:dyDescent="0.2"/>
    <row r="377" ht="12.75" customHeight="1" x14ac:dyDescent="0.2"/>
    <row r="378" ht="12.75" customHeight="1" x14ac:dyDescent="0.2"/>
    <row r="379" ht="12.75" customHeight="1" x14ac:dyDescent="0.2"/>
    <row r="380" ht="12.75" customHeight="1" x14ac:dyDescent="0.2"/>
    <row r="381" ht="12.75" customHeight="1" x14ac:dyDescent="0.2"/>
    <row r="382" ht="12.75" customHeight="1" x14ac:dyDescent="0.2"/>
    <row r="383" ht="12.75" customHeight="1" x14ac:dyDescent="0.2"/>
    <row r="384" ht="12.75" customHeight="1" x14ac:dyDescent="0.2"/>
    <row r="385" ht="12.75" customHeight="1" x14ac:dyDescent="0.2"/>
    <row r="386" ht="12.75" customHeight="1" x14ac:dyDescent="0.2"/>
    <row r="387" ht="12.75" customHeight="1" x14ac:dyDescent="0.2"/>
    <row r="388" ht="12.75" customHeight="1" x14ac:dyDescent="0.2"/>
    <row r="389" ht="12.75" customHeight="1" x14ac:dyDescent="0.2"/>
    <row r="390" ht="12.75" customHeight="1" x14ac:dyDescent="0.2"/>
    <row r="391" ht="12.75" customHeight="1" x14ac:dyDescent="0.2"/>
    <row r="392" ht="12.75" customHeight="1" x14ac:dyDescent="0.2"/>
    <row r="393" ht="12.75" customHeight="1" x14ac:dyDescent="0.2"/>
    <row r="394" ht="12.75" customHeight="1" x14ac:dyDescent="0.2"/>
    <row r="395" ht="12.75" customHeight="1" x14ac:dyDescent="0.2"/>
    <row r="396" ht="12.75" customHeight="1" x14ac:dyDescent="0.2"/>
    <row r="397" ht="12.75" customHeight="1" x14ac:dyDescent="0.2"/>
    <row r="398" ht="12.75" customHeight="1" x14ac:dyDescent="0.2"/>
    <row r="399" ht="12.75" customHeight="1" x14ac:dyDescent="0.2"/>
    <row r="400" ht="12.75" customHeight="1" x14ac:dyDescent="0.2"/>
    <row r="401" ht="12.75" customHeight="1" x14ac:dyDescent="0.2"/>
    <row r="402" ht="12.75" customHeight="1" x14ac:dyDescent="0.2"/>
    <row r="403" ht="12.75" customHeight="1" x14ac:dyDescent="0.2"/>
    <row r="404" ht="12.75" customHeight="1" x14ac:dyDescent="0.2"/>
    <row r="405" ht="12.75" customHeight="1" x14ac:dyDescent="0.2"/>
    <row r="406" ht="12.75" customHeight="1" x14ac:dyDescent="0.2"/>
    <row r="407" ht="12.75" customHeight="1" x14ac:dyDescent="0.2"/>
    <row r="408" ht="12.75" customHeight="1" x14ac:dyDescent="0.2"/>
    <row r="409" ht="12.75" customHeight="1" x14ac:dyDescent="0.2"/>
    <row r="410" ht="12.75" customHeight="1" x14ac:dyDescent="0.2"/>
    <row r="411" ht="12.75" customHeight="1" x14ac:dyDescent="0.2"/>
    <row r="412" ht="12.75" customHeight="1" x14ac:dyDescent="0.2"/>
    <row r="413" ht="12.75" customHeight="1" x14ac:dyDescent="0.2"/>
    <row r="414" ht="12.75" customHeight="1" x14ac:dyDescent="0.2"/>
    <row r="415" ht="12.75" customHeight="1" x14ac:dyDescent="0.2"/>
    <row r="416" ht="12.75" customHeight="1" x14ac:dyDescent="0.2"/>
    <row r="417" ht="12.75" customHeight="1" x14ac:dyDescent="0.2"/>
    <row r="418" ht="12.75" customHeight="1" x14ac:dyDescent="0.2"/>
    <row r="419" ht="12.75" customHeight="1" x14ac:dyDescent="0.2"/>
    <row r="420" ht="12.75" customHeight="1" x14ac:dyDescent="0.2"/>
    <row r="421" ht="12.75" customHeight="1" x14ac:dyDescent="0.2"/>
    <row r="422" ht="12.75" customHeight="1" x14ac:dyDescent="0.2"/>
    <row r="423" ht="12.75" customHeight="1" x14ac:dyDescent="0.2"/>
    <row r="424" ht="12.75" customHeight="1" x14ac:dyDescent="0.2"/>
    <row r="425" ht="12.75" customHeight="1" x14ac:dyDescent="0.2"/>
    <row r="426" ht="12.75" customHeight="1" x14ac:dyDescent="0.2"/>
    <row r="427" ht="12.75" customHeight="1" x14ac:dyDescent="0.2"/>
    <row r="428" ht="12.75" customHeight="1" x14ac:dyDescent="0.2"/>
    <row r="429" ht="12.75" customHeight="1" x14ac:dyDescent="0.2"/>
    <row r="430" ht="12.75" customHeight="1" x14ac:dyDescent="0.2"/>
    <row r="431" ht="12.75" customHeight="1" x14ac:dyDescent="0.2"/>
    <row r="432" ht="12.75" customHeight="1" x14ac:dyDescent="0.2"/>
    <row r="433" ht="12.75" customHeight="1" x14ac:dyDescent="0.2"/>
    <row r="434" ht="12.75" customHeight="1" x14ac:dyDescent="0.2"/>
    <row r="435" ht="12.75" customHeight="1" x14ac:dyDescent="0.2"/>
    <row r="436" ht="12.75" customHeight="1" x14ac:dyDescent="0.2"/>
    <row r="437" ht="12.75" customHeight="1" x14ac:dyDescent="0.2"/>
    <row r="438" ht="12.75" customHeight="1" x14ac:dyDescent="0.2"/>
    <row r="439" ht="12.75" customHeight="1" x14ac:dyDescent="0.2"/>
    <row r="440" ht="12.75" customHeight="1" x14ac:dyDescent="0.2"/>
    <row r="441" ht="12.75" customHeight="1" x14ac:dyDescent="0.2"/>
    <row r="442" ht="12.75" customHeight="1" x14ac:dyDescent="0.2"/>
    <row r="443" ht="12.75" customHeight="1" x14ac:dyDescent="0.2"/>
    <row r="444" ht="12.75" customHeight="1" x14ac:dyDescent="0.2"/>
    <row r="445" ht="12.75" customHeight="1" x14ac:dyDescent="0.2"/>
    <row r="446" ht="12.75" customHeight="1" x14ac:dyDescent="0.2"/>
    <row r="447" ht="12.75" customHeight="1" x14ac:dyDescent="0.2"/>
    <row r="448" ht="12.75" customHeight="1" x14ac:dyDescent="0.2"/>
    <row r="449" ht="12.75" customHeight="1" x14ac:dyDescent="0.2"/>
    <row r="450" ht="12.75" customHeight="1" x14ac:dyDescent="0.2"/>
    <row r="451" ht="12.75" customHeight="1" x14ac:dyDescent="0.2"/>
    <row r="452" ht="12.75" customHeight="1" x14ac:dyDescent="0.2"/>
    <row r="453" ht="12.75" customHeight="1" x14ac:dyDescent="0.2"/>
    <row r="454" ht="12.75" customHeight="1" x14ac:dyDescent="0.2"/>
    <row r="455" ht="12.75" customHeight="1" x14ac:dyDescent="0.2"/>
    <row r="456" ht="12.75" customHeight="1" x14ac:dyDescent="0.2"/>
    <row r="457" ht="12.75" customHeight="1" x14ac:dyDescent="0.2"/>
    <row r="458" ht="12.75" customHeight="1" x14ac:dyDescent="0.2"/>
    <row r="459" ht="12.75" customHeight="1" x14ac:dyDescent="0.2"/>
    <row r="460" ht="12.75" customHeight="1" x14ac:dyDescent="0.2"/>
    <row r="461" ht="12.75" customHeight="1" x14ac:dyDescent="0.2"/>
    <row r="462" ht="12.75" customHeight="1" x14ac:dyDescent="0.2"/>
    <row r="463" ht="12.75" customHeight="1" x14ac:dyDescent="0.2"/>
    <row r="464" ht="12.75" customHeight="1" x14ac:dyDescent="0.2"/>
    <row r="465" ht="12.75" customHeight="1" x14ac:dyDescent="0.2"/>
    <row r="466" ht="12.75" customHeight="1" x14ac:dyDescent="0.2"/>
    <row r="467" ht="12.75" customHeight="1" x14ac:dyDescent="0.2"/>
    <row r="468" ht="12.75" customHeight="1" x14ac:dyDescent="0.2"/>
    <row r="469" ht="12.75" customHeight="1" x14ac:dyDescent="0.2"/>
    <row r="470" ht="12.75" customHeight="1" x14ac:dyDescent="0.2"/>
    <row r="471" ht="12.75" customHeight="1" x14ac:dyDescent="0.2"/>
    <row r="472" ht="12.75" customHeight="1" x14ac:dyDescent="0.2"/>
    <row r="473" ht="12.75" customHeight="1" x14ac:dyDescent="0.2"/>
    <row r="474" ht="12.75" customHeight="1" x14ac:dyDescent="0.2"/>
    <row r="475" ht="12.75" customHeight="1" x14ac:dyDescent="0.2"/>
    <row r="476" ht="12.75" customHeight="1" x14ac:dyDescent="0.2"/>
    <row r="477" ht="12.75" customHeight="1" x14ac:dyDescent="0.2"/>
    <row r="478" ht="12.75" customHeight="1" x14ac:dyDescent="0.2"/>
    <row r="479" ht="12.75" customHeight="1" x14ac:dyDescent="0.2"/>
    <row r="480" ht="12.75" customHeight="1" x14ac:dyDescent="0.2"/>
    <row r="481" ht="12.75" customHeight="1" x14ac:dyDescent="0.2"/>
    <row r="482" ht="12.75" customHeight="1" x14ac:dyDescent="0.2"/>
    <row r="483" ht="12.75" customHeight="1" x14ac:dyDescent="0.2"/>
    <row r="484" ht="12.75" customHeight="1" x14ac:dyDescent="0.2"/>
    <row r="485" ht="12.75" customHeight="1" x14ac:dyDescent="0.2"/>
    <row r="486" ht="12.75" customHeight="1" x14ac:dyDescent="0.2"/>
    <row r="487" ht="12.75" customHeight="1" x14ac:dyDescent="0.2"/>
    <row r="488" ht="12.75" customHeight="1" x14ac:dyDescent="0.2"/>
    <row r="489" ht="12.75" customHeight="1" x14ac:dyDescent="0.2"/>
    <row r="490" ht="12.75" customHeight="1" x14ac:dyDescent="0.2"/>
    <row r="491" ht="12.75" customHeight="1" x14ac:dyDescent="0.2"/>
    <row r="492" ht="12.75" customHeight="1" x14ac:dyDescent="0.2"/>
    <row r="493" ht="12.75" customHeight="1" x14ac:dyDescent="0.2"/>
    <row r="494" ht="12.75" customHeight="1" x14ac:dyDescent="0.2"/>
    <row r="495" ht="12.75" customHeight="1" x14ac:dyDescent="0.2"/>
    <row r="496" ht="12.75" customHeight="1" x14ac:dyDescent="0.2"/>
    <row r="497" ht="12.75" customHeight="1" x14ac:dyDescent="0.2"/>
    <row r="498" ht="12.75" customHeight="1" x14ac:dyDescent="0.2"/>
    <row r="499" ht="12.75" customHeight="1" x14ac:dyDescent="0.2"/>
    <row r="500" ht="12.75" customHeight="1" x14ac:dyDescent="0.2"/>
    <row r="501" ht="12.75" customHeight="1" x14ac:dyDescent="0.2"/>
    <row r="502" ht="12.75" customHeight="1" x14ac:dyDescent="0.2"/>
    <row r="503" ht="12.75" customHeight="1" x14ac:dyDescent="0.2"/>
    <row r="504" ht="12.75" customHeight="1" x14ac:dyDescent="0.2"/>
    <row r="505" ht="12.75" customHeight="1" x14ac:dyDescent="0.2"/>
    <row r="506" ht="12.75" customHeight="1" x14ac:dyDescent="0.2"/>
    <row r="507" ht="12.75" customHeight="1" x14ac:dyDescent="0.2"/>
    <row r="508" ht="12.75" customHeight="1" x14ac:dyDescent="0.2"/>
    <row r="509" ht="12.75" customHeight="1" x14ac:dyDescent="0.2"/>
    <row r="510" ht="12.75" customHeight="1" x14ac:dyDescent="0.2"/>
    <row r="511" ht="12.75" customHeight="1" x14ac:dyDescent="0.2"/>
    <row r="512" ht="12.75" customHeight="1" x14ac:dyDescent="0.2"/>
    <row r="513" ht="12.75" customHeight="1" x14ac:dyDescent="0.2"/>
    <row r="514" ht="12.75" customHeight="1" x14ac:dyDescent="0.2"/>
    <row r="515" ht="12.75" customHeight="1" x14ac:dyDescent="0.2"/>
    <row r="516" ht="12.75" customHeight="1" x14ac:dyDescent="0.2"/>
    <row r="517" ht="12.75" customHeight="1" x14ac:dyDescent="0.2"/>
    <row r="518" ht="12.75" customHeight="1" x14ac:dyDescent="0.2"/>
    <row r="519" ht="12.75" customHeight="1" x14ac:dyDescent="0.2"/>
    <row r="520" ht="12.75" customHeight="1" x14ac:dyDescent="0.2"/>
    <row r="521" ht="12.75" customHeight="1" x14ac:dyDescent="0.2"/>
    <row r="522" ht="12.75" customHeight="1" x14ac:dyDescent="0.2"/>
    <row r="523" ht="12.75" customHeight="1" x14ac:dyDescent="0.2"/>
    <row r="524" ht="12.75" customHeight="1" x14ac:dyDescent="0.2"/>
    <row r="525" ht="12.75" customHeight="1" x14ac:dyDescent="0.2"/>
    <row r="526" ht="12.75" customHeight="1" x14ac:dyDescent="0.2"/>
    <row r="527" ht="12.75" customHeight="1" x14ac:dyDescent="0.2"/>
    <row r="528" ht="12.75" customHeight="1" x14ac:dyDescent="0.2"/>
    <row r="529" ht="12.75" customHeight="1" x14ac:dyDescent="0.2"/>
    <row r="530" ht="12.75" customHeight="1" x14ac:dyDescent="0.2"/>
    <row r="531" ht="12.75" customHeight="1" x14ac:dyDescent="0.2"/>
    <row r="532" ht="12.75" customHeight="1" x14ac:dyDescent="0.2"/>
    <row r="533" ht="12.75" customHeight="1" x14ac:dyDescent="0.2"/>
    <row r="534" ht="12.75" customHeight="1" x14ac:dyDescent="0.2"/>
    <row r="535" ht="12.75" customHeight="1" x14ac:dyDescent="0.2"/>
    <row r="536" ht="12.75" customHeight="1" x14ac:dyDescent="0.2"/>
    <row r="537" ht="12.75" customHeight="1" x14ac:dyDescent="0.2"/>
    <row r="538" ht="12.75" customHeight="1" x14ac:dyDescent="0.2"/>
    <row r="539" ht="12.75" customHeight="1" x14ac:dyDescent="0.2"/>
    <row r="540" ht="12.75" customHeight="1" x14ac:dyDescent="0.2"/>
    <row r="541" ht="12.75" customHeight="1" x14ac:dyDescent="0.2"/>
    <row r="542" ht="12.75" customHeight="1" x14ac:dyDescent="0.2"/>
    <row r="543" ht="12.75" customHeight="1" x14ac:dyDescent="0.2"/>
    <row r="544" ht="12.75" customHeight="1" x14ac:dyDescent="0.2"/>
    <row r="545" ht="12.75" customHeight="1" x14ac:dyDescent="0.2"/>
    <row r="546" ht="12.75" customHeight="1" x14ac:dyDescent="0.2"/>
    <row r="547" ht="12.75" customHeight="1" x14ac:dyDescent="0.2"/>
    <row r="548" ht="12.75" customHeight="1" x14ac:dyDescent="0.2"/>
    <row r="549" ht="12.75" customHeight="1" x14ac:dyDescent="0.2"/>
    <row r="550" ht="12.75" customHeight="1" x14ac:dyDescent="0.2"/>
    <row r="551" ht="12.75" customHeight="1" x14ac:dyDescent="0.2"/>
    <row r="552" ht="12.75" customHeight="1" x14ac:dyDescent="0.2"/>
    <row r="553" ht="12.75" customHeight="1" x14ac:dyDescent="0.2"/>
    <row r="554" ht="12.75" customHeight="1" x14ac:dyDescent="0.2"/>
    <row r="555" ht="12.75" customHeight="1" x14ac:dyDescent="0.2"/>
    <row r="556" ht="12.75" customHeight="1" x14ac:dyDescent="0.2"/>
    <row r="557" ht="12.75" customHeight="1" x14ac:dyDescent="0.2"/>
    <row r="558" ht="12.75" customHeight="1" x14ac:dyDescent="0.2"/>
    <row r="559" ht="12.75" customHeight="1" x14ac:dyDescent="0.2"/>
    <row r="560" ht="12.75" customHeight="1" x14ac:dyDescent="0.2"/>
    <row r="561" ht="12.75" customHeight="1" x14ac:dyDescent="0.2"/>
    <row r="562" ht="12.75" customHeight="1" x14ac:dyDescent="0.2"/>
    <row r="563" ht="12.75" customHeight="1" x14ac:dyDescent="0.2"/>
    <row r="564" ht="12.75" customHeight="1" x14ac:dyDescent="0.2"/>
    <row r="565" ht="12.75" customHeight="1" x14ac:dyDescent="0.2"/>
    <row r="566" ht="12.75" customHeight="1" x14ac:dyDescent="0.2"/>
    <row r="567" ht="12.75" customHeight="1" x14ac:dyDescent="0.2"/>
    <row r="568" ht="12.75" customHeight="1" x14ac:dyDescent="0.2"/>
    <row r="569" ht="12.75" customHeight="1" x14ac:dyDescent="0.2"/>
    <row r="570" ht="12.75" customHeight="1" x14ac:dyDescent="0.2"/>
    <row r="571" ht="12.75" customHeight="1" x14ac:dyDescent="0.2"/>
    <row r="572" ht="12.75" customHeight="1" x14ac:dyDescent="0.2"/>
    <row r="573" ht="12.75" customHeight="1" x14ac:dyDescent="0.2"/>
    <row r="574" ht="12.75" customHeight="1" x14ac:dyDescent="0.2"/>
    <row r="575" ht="12.75" customHeight="1" x14ac:dyDescent="0.2"/>
    <row r="576" ht="12.75" customHeight="1" x14ac:dyDescent="0.2"/>
    <row r="577" ht="12.75" customHeight="1" x14ac:dyDescent="0.2"/>
    <row r="578" ht="12.75" customHeight="1" x14ac:dyDescent="0.2"/>
    <row r="579" ht="12.75" customHeight="1" x14ac:dyDescent="0.2"/>
    <row r="580" ht="12.75" customHeight="1" x14ac:dyDescent="0.2"/>
    <row r="581" ht="12.75" customHeight="1" x14ac:dyDescent="0.2"/>
    <row r="582" ht="12.75" customHeight="1" x14ac:dyDescent="0.2"/>
    <row r="583" ht="12.75" customHeight="1" x14ac:dyDescent="0.2"/>
    <row r="584" ht="12.75" customHeight="1" x14ac:dyDescent="0.2"/>
    <row r="585" ht="12.75" customHeight="1" x14ac:dyDescent="0.2"/>
    <row r="586" ht="12.75" customHeight="1" x14ac:dyDescent="0.2"/>
    <row r="587" ht="12.75" customHeight="1" x14ac:dyDescent="0.2"/>
    <row r="588" ht="12.75" customHeight="1" x14ac:dyDescent="0.2"/>
    <row r="589" ht="12.75" customHeight="1" x14ac:dyDescent="0.2"/>
    <row r="590" ht="12.75" customHeight="1" x14ac:dyDescent="0.2"/>
    <row r="591" ht="12.75" customHeight="1" x14ac:dyDescent="0.2"/>
    <row r="592" ht="12.75" customHeight="1" x14ac:dyDescent="0.2"/>
    <row r="593" ht="12.75" customHeight="1" x14ac:dyDescent="0.2"/>
    <row r="594" ht="12.75" customHeight="1" x14ac:dyDescent="0.2"/>
    <row r="595" ht="12.75" customHeight="1" x14ac:dyDescent="0.2"/>
    <row r="596" ht="12.75" customHeight="1" x14ac:dyDescent="0.2"/>
    <row r="597" ht="12.75" customHeight="1" x14ac:dyDescent="0.2"/>
    <row r="598" ht="12.75" customHeight="1" x14ac:dyDescent="0.2"/>
    <row r="599" ht="12.75" customHeight="1" x14ac:dyDescent="0.2"/>
    <row r="600" ht="12.75" customHeight="1" x14ac:dyDescent="0.2"/>
    <row r="601" ht="12.75" customHeight="1" x14ac:dyDescent="0.2"/>
    <row r="602" ht="12.75" customHeight="1" x14ac:dyDescent="0.2"/>
    <row r="603" ht="12.75" customHeight="1" x14ac:dyDescent="0.2"/>
    <row r="604" ht="12.75" customHeight="1" x14ac:dyDescent="0.2"/>
    <row r="605" ht="12.75" customHeight="1" x14ac:dyDescent="0.2"/>
    <row r="606" ht="12.75" customHeight="1" x14ac:dyDescent="0.2"/>
    <row r="607" ht="12.75" customHeight="1" x14ac:dyDescent="0.2"/>
    <row r="608" ht="12.75" customHeight="1" x14ac:dyDescent="0.2"/>
    <row r="609" ht="12.75" customHeight="1" x14ac:dyDescent="0.2"/>
    <row r="610" ht="12.75" customHeight="1" x14ac:dyDescent="0.2"/>
    <row r="611" ht="12.75" customHeight="1" x14ac:dyDescent="0.2"/>
    <row r="612" ht="12.75" customHeight="1" x14ac:dyDescent="0.2"/>
    <row r="613" ht="12.75" customHeight="1" x14ac:dyDescent="0.2"/>
    <row r="614" ht="12.75" customHeight="1" x14ac:dyDescent="0.2"/>
    <row r="615" ht="12.75" customHeight="1" x14ac:dyDescent="0.2"/>
    <row r="616" ht="12.75" customHeight="1" x14ac:dyDescent="0.2"/>
    <row r="617" ht="12.75" customHeight="1" x14ac:dyDescent="0.2"/>
    <row r="618" ht="12.75" customHeight="1" x14ac:dyDescent="0.2"/>
    <row r="619" ht="12.75" customHeight="1" x14ac:dyDescent="0.2"/>
    <row r="620" ht="12.75" customHeight="1" x14ac:dyDescent="0.2"/>
    <row r="621" ht="12.75" customHeight="1" x14ac:dyDescent="0.2"/>
    <row r="622" ht="12.75" customHeight="1" x14ac:dyDescent="0.2"/>
    <row r="623" ht="12.75" customHeight="1" x14ac:dyDescent="0.2"/>
    <row r="624" ht="12.75" customHeight="1" x14ac:dyDescent="0.2"/>
    <row r="625" ht="12.75" customHeight="1" x14ac:dyDescent="0.2"/>
    <row r="626" ht="12.75" customHeight="1" x14ac:dyDescent="0.2"/>
    <row r="627" ht="12.75" customHeight="1" x14ac:dyDescent="0.2"/>
    <row r="628" ht="12.75" customHeight="1" x14ac:dyDescent="0.2"/>
    <row r="629" ht="12.75" customHeight="1" x14ac:dyDescent="0.2"/>
    <row r="630" ht="12.75" customHeight="1" x14ac:dyDescent="0.2"/>
    <row r="631" ht="12.75" customHeight="1" x14ac:dyDescent="0.2"/>
    <row r="632" ht="12.75" customHeight="1" x14ac:dyDescent="0.2"/>
    <row r="633" ht="12.75" customHeight="1" x14ac:dyDescent="0.2"/>
    <row r="634" ht="12.75" customHeight="1" x14ac:dyDescent="0.2"/>
    <row r="635" ht="12.75" customHeight="1" x14ac:dyDescent="0.2"/>
    <row r="636" ht="12.75" customHeight="1" x14ac:dyDescent="0.2"/>
    <row r="637" ht="12.75" customHeight="1" x14ac:dyDescent="0.2"/>
    <row r="638" ht="12.75" customHeight="1" x14ac:dyDescent="0.2"/>
    <row r="639" ht="12.75" customHeight="1" x14ac:dyDescent="0.2"/>
    <row r="640" ht="12.75" customHeight="1" x14ac:dyDescent="0.2"/>
    <row r="641" ht="12.75" customHeight="1" x14ac:dyDescent="0.2"/>
    <row r="642" ht="12.75" customHeight="1" x14ac:dyDescent="0.2"/>
    <row r="643" ht="12.75" customHeight="1" x14ac:dyDescent="0.2"/>
    <row r="644" ht="12.75" customHeight="1" x14ac:dyDescent="0.2"/>
    <row r="645" ht="12.75" customHeight="1" x14ac:dyDescent="0.2"/>
    <row r="646" ht="12.75" customHeight="1" x14ac:dyDescent="0.2"/>
    <row r="647" ht="12.75" customHeight="1" x14ac:dyDescent="0.2"/>
    <row r="648" ht="12.75" customHeight="1" x14ac:dyDescent="0.2"/>
    <row r="649" ht="12.75" customHeight="1" x14ac:dyDescent="0.2"/>
    <row r="650" ht="12.75" customHeight="1" x14ac:dyDescent="0.2"/>
    <row r="651" ht="12.75" customHeight="1" x14ac:dyDescent="0.2"/>
    <row r="652" ht="12.75" customHeight="1" x14ac:dyDescent="0.2"/>
    <row r="653" ht="12.75" customHeight="1" x14ac:dyDescent="0.2"/>
    <row r="654" ht="12.75" customHeight="1" x14ac:dyDescent="0.2"/>
    <row r="655" ht="12.75" customHeight="1" x14ac:dyDescent="0.2"/>
    <row r="656" ht="12.75" customHeight="1" x14ac:dyDescent="0.2"/>
    <row r="657" ht="12.75" customHeight="1" x14ac:dyDescent="0.2"/>
    <row r="658" ht="12.75" customHeight="1" x14ac:dyDescent="0.2"/>
    <row r="659" ht="12.75" customHeight="1" x14ac:dyDescent="0.2"/>
    <row r="660" ht="12.75" customHeight="1" x14ac:dyDescent="0.2"/>
    <row r="661" ht="12.75" customHeight="1" x14ac:dyDescent="0.2"/>
    <row r="662" ht="12.75" customHeight="1" x14ac:dyDescent="0.2"/>
    <row r="663" ht="12.75" customHeight="1" x14ac:dyDescent="0.2"/>
    <row r="664" ht="12.75" customHeight="1" x14ac:dyDescent="0.2"/>
    <row r="665" ht="12.75" customHeight="1" x14ac:dyDescent="0.2"/>
    <row r="666" ht="12.75" customHeight="1" x14ac:dyDescent="0.2"/>
    <row r="667" ht="12.75" customHeight="1" x14ac:dyDescent="0.2"/>
    <row r="668" ht="12.75" customHeight="1" x14ac:dyDescent="0.2"/>
    <row r="669" ht="12.75" customHeight="1" x14ac:dyDescent="0.2"/>
    <row r="670" ht="12.75" customHeight="1" x14ac:dyDescent="0.2"/>
    <row r="671" ht="12.75" customHeight="1" x14ac:dyDescent="0.2"/>
    <row r="672" ht="12.75" customHeight="1" x14ac:dyDescent="0.2"/>
    <row r="673" ht="12.75" customHeight="1" x14ac:dyDescent="0.2"/>
    <row r="674" ht="12.75" customHeight="1" x14ac:dyDescent="0.2"/>
    <row r="675" ht="12.75" customHeight="1" x14ac:dyDescent="0.2"/>
    <row r="676" ht="12.75" customHeight="1" x14ac:dyDescent="0.2"/>
    <row r="677" ht="12.75" customHeight="1" x14ac:dyDescent="0.2"/>
    <row r="678" ht="12.75" customHeight="1" x14ac:dyDescent="0.2"/>
    <row r="679" ht="12.75" customHeight="1" x14ac:dyDescent="0.2"/>
    <row r="680" ht="12.75" customHeight="1" x14ac:dyDescent="0.2"/>
    <row r="681" ht="12.75" customHeight="1" x14ac:dyDescent="0.2"/>
    <row r="682" ht="12.75" customHeight="1" x14ac:dyDescent="0.2"/>
    <row r="683" ht="12.75" customHeight="1" x14ac:dyDescent="0.2"/>
    <row r="684" ht="12.75" customHeight="1" x14ac:dyDescent="0.2"/>
    <row r="685" ht="12.75" customHeight="1" x14ac:dyDescent="0.2"/>
    <row r="686" ht="12.75" customHeight="1" x14ac:dyDescent="0.2"/>
    <row r="687" ht="12.75" customHeight="1" x14ac:dyDescent="0.2"/>
    <row r="688" ht="12.75" customHeight="1" x14ac:dyDescent="0.2"/>
    <row r="689" ht="12.75" customHeight="1" x14ac:dyDescent="0.2"/>
    <row r="690" ht="12.75" customHeight="1" x14ac:dyDescent="0.2"/>
    <row r="691" ht="12.75" customHeight="1" x14ac:dyDescent="0.2"/>
    <row r="692" ht="12.75" customHeight="1" x14ac:dyDescent="0.2"/>
    <row r="693" ht="12.75" customHeight="1" x14ac:dyDescent="0.2"/>
    <row r="694" ht="12.75" customHeight="1" x14ac:dyDescent="0.2"/>
    <row r="695" ht="12.75" customHeight="1" x14ac:dyDescent="0.2"/>
    <row r="696" ht="12.75" customHeight="1" x14ac:dyDescent="0.2"/>
    <row r="697" ht="12.75" customHeight="1" x14ac:dyDescent="0.2"/>
    <row r="698" ht="12.75" customHeight="1" x14ac:dyDescent="0.2"/>
    <row r="699" ht="12.75" customHeight="1" x14ac:dyDescent="0.2"/>
    <row r="700" ht="12.75" customHeight="1" x14ac:dyDescent="0.2"/>
    <row r="701" ht="12.75" customHeight="1" x14ac:dyDescent="0.2"/>
    <row r="702" ht="12.75" customHeight="1" x14ac:dyDescent="0.2"/>
    <row r="703" ht="12.75" customHeight="1" x14ac:dyDescent="0.2"/>
    <row r="704" ht="12.75" customHeight="1" x14ac:dyDescent="0.2"/>
    <row r="705" ht="12.75" customHeight="1" x14ac:dyDescent="0.2"/>
    <row r="706" ht="12.75" customHeight="1" x14ac:dyDescent="0.2"/>
    <row r="707" ht="12.75" customHeight="1" x14ac:dyDescent="0.2"/>
    <row r="708" ht="12.75" customHeight="1" x14ac:dyDescent="0.2"/>
    <row r="709" ht="12.75" customHeight="1" x14ac:dyDescent="0.2"/>
    <row r="710" ht="12.75" customHeight="1" x14ac:dyDescent="0.2"/>
    <row r="711" ht="12.75" customHeight="1" x14ac:dyDescent="0.2"/>
    <row r="712" ht="12.75" customHeight="1" x14ac:dyDescent="0.2"/>
    <row r="713" ht="12.75" customHeight="1" x14ac:dyDescent="0.2"/>
    <row r="714" ht="12.75" customHeight="1" x14ac:dyDescent="0.2"/>
    <row r="715" ht="12.75" customHeight="1" x14ac:dyDescent="0.2"/>
    <row r="716" ht="12.75" customHeight="1" x14ac:dyDescent="0.2"/>
    <row r="717" ht="12.75" customHeight="1" x14ac:dyDescent="0.2"/>
    <row r="718" ht="12.75" customHeight="1" x14ac:dyDescent="0.2"/>
    <row r="719" ht="12.75" customHeight="1" x14ac:dyDescent="0.2"/>
    <row r="720" ht="12.75" customHeight="1" x14ac:dyDescent="0.2"/>
    <row r="721" ht="12.75" customHeight="1" x14ac:dyDescent="0.2"/>
    <row r="722" ht="12.75" customHeight="1" x14ac:dyDescent="0.2"/>
    <row r="723" ht="12.75" customHeight="1" x14ac:dyDescent="0.2"/>
    <row r="724" ht="12.75" customHeight="1" x14ac:dyDescent="0.2"/>
    <row r="725" ht="12.75" customHeight="1" x14ac:dyDescent="0.2"/>
    <row r="726" ht="12.75" customHeight="1" x14ac:dyDescent="0.2"/>
    <row r="727" ht="12.75" customHeight="1" x14ac:dyDescent="0.2"/>
    <row r="728" ht="12.75" customHeight="1" x14ac:dyDescent="0.2"/>
    <row r="729" ht="12.75" customHeight="1" x14ac:dyDescent="0.2"/>
    <row r="730" ht="12.75" customHeight="1" x14ac:dyDescent="0.2"/>
    <row r="731" ht="12.75" customHeight="1" x14ac:dyDescent="0.2"/>
    <row r="732" ht="12.75" customHeight="1" x14ac:dyDescent="0.2"/>
    <row r="733" ht="12.75" customHeight="1" x14ac:dyDescent="0.2"/>
    <row r="734" ht="12.75" customHeight="1" x14ac:dyDescent="0.2"/>
    <row r="735" ht="12.75" customHeight="1" x14ac:dyDescent="0.2"/>
    <row r="736" ht="12.75" customHeight="1" x14ac:dyDescent="0.2"/>
    <row r="737" ht="12.75" customHeight="1" x14ac:dyDescent="0.2"/>
    <row r="738" ht="12.75" customHeight="1" x14ac:dyDescent="0.2"/>
    <row r="739" ht="12.75" customHeight="1" x14ac:dyDescent="0.2"/>
    <row r="740" ht="12.75" customHeight="1" x14ac:dyDescent="0.2"/>
    <row r="741" ht="12.75" customHeight="1" x14ac:dyDescent="0.2"/>
    <row r="742" ht="12.75" customHeight="1" x14ac:dyDescent="0.2"/>
    <row r="743" ht="12.75" customHeight="1" x14ac:dyDescent="0.2"/>
    <row r="744" ht="12.75" customHeight="1" x14ac:dyDescent="0.2"/>
    <row r="745" ht="12.75" customHeight="1" x14ac:dyDescent="0.2"/>
    <row r="746" ht="12.75" customHeight="1" x14ac:dyDescent="0.2"/>
    <row r="747" ht="12.75" customHeight="1" x14ac:dyDescent="0.2"/>
    <row r="748" ht="12.75" customHeight="1" x14ac:dyDescent="0.2"/>
    <row r="749" ht="12.75" customHeight="1" x14ac:dyDescent="0.2"/>
    <row r="750" ht="12.75" customHeight="1" x14ac:dyDescent="0.2"/>
    <row r="751" ht="12.75" customHeight="1" x14ac:dyDescent="0.2"/>
    <row r="752" ht="12.75" customHeight="1" x14ac:dyDescent="0.2"/>
    <row r="753" ht="12.75" customHeight="1" x14ac:dyDescent="0.2"/>
    <row r="754" ht="12.75" customHeight="1" x14ac:dyDescent="0.2"/>
    <row r="755" ht="12.75" customHeight="1" x14ac:dyDescent="0.2"/>
    <row r="756" ht="12.75" customHeight="1" x14ac:dyDescent="0.2"/>
    <row r="757" ht="12.75" customHeight="1" x14ac:dyDescent="0.2"/>
    <row r="758" ht="12.75" customHeight="1" x14ac:dyDescent="0.2"/>
    <row r="759" ht="12.75" customHeight="1" x14ac:dyDescent="0.2"/>
    <row r="760" ht="12.75" customHeight="1" x14ac:dyDescent="0.2"/>
    <row r="761" ht="12.75" customHeight="1" x14ac:dyDescent="0.2"/>
    <row r="762" ht="12.75" customHeight="1" x14ac:dyDescent="0.2"/>
    <row r="763" ht="12.75" customHeight="1" x14ac:dyDescent="0.2"/>
    <row r="764" ht="12.75" customHeight="1" x14ac:dyDescent="0.2"/>
    <row r="765" ht="12.75" customHeight="1" x14ac:dyDescent="0.2"/>
    <row r="766" ht="12.75" customHeight="1" x14ac:dyDescent="0.2"/>
    <row r="767" ht="12.75" customHeight="1" x14ac:dyDescent="0.2"/>
    <row r="768" ht="12.75" customHeight="1" x14ac:dyDescent="0.2"/>
    <row r="769" ht="12.75" customHeight="1" x14ac:dyDescent="0.2"/>
    <row r="770" ht="12.75" customHeight="1" x14ac:dyDescent="0.2"/>
    <row r="771" ht="12.75" customHeight="1" x14ac:dyDescent="0.2"/>
    <row r="772" ht="12.75" customHeight="1" x14ac:dyDescent="0.2"/>
    <row r="773" ht="12.75" customHeight="1" x14ac:dyDescent="0.2"/>
    <row r="774" ht="12.75" customHeight="1" x14ac:dyDescent="0.2"/>
    <row r="775" ht="12.75" customHeight="1" x14ac:dyDescent="0.2"/>
    <row r="776" ht="12.75" customHeight="1" x14ac:dyDescent="0.2"/>
    <row r="777" ht="12.75" customHeight="1" x14ac:dyDescent="0.2"/>
    <row r="778" ht="12.75" customHeight="1" x14ac:dyDescent="0.2"/>
    <row r="779" ht="12.75" customHeight="1" x14ac:dyDescent="0.2"/>
    <row r="780" ht="12.75" customHeight="1" x14ac:dyDescent="0.2"/>
    <row r="781" ht="12.75" customHeight="1" x14ac:dyDescent="0.2"/>
    <row r="782" ht="12.75" customHeight="1" x14ac:dyDescent="0.2"/>
    <row r="783" ht="12.75" customHeight="1" x14ac:dyDescent="0.2"/>
    <row r="784" ht="12.75" customHeight="1" x14ac:dyDescent="0.2"/>
    <row r="785" ht="12.75" customHeight="1" x14ac:dyDescent="0.2"/>
    <row r="786" ht="12.75" customHeight="1" x14ac:dyDescent="0.2"/>
    <row r="787" ht="12.75" customHeight="1" x14ac:dyDescent="0.2"/>
    <row r="788" ht="12.75" customHeight="1" x14ac:dyDescent="0.2"/>
    <row r="789" ht="12.75" customHeight="1" x14ac:dyDescent="0.2"/>
    <row r="790" ht="12.75" customHeight="1" x14ac:dyDescent="0.2"/>
    <row r="791" ht="12.75" customHeight="1" x14ac:dyDescent="0.2"/>
    <row r="792" ht="12.75" customHeight="1" x14ac:dyDescent="0.2"/>
    <row r="793" ht="12.75" customHeight="1" x14ac:dyDescent="0.2"/>
    <row r="794" ht="12.75" customHeight="1" x14ac:dyDescent="0.2"/>
    <row r="795" ht="12.75" customHeight="1" x14ac:dyDescent="0.2"/>
    <row r="796" ht="12.75" customHeight="1" x14ac:dyDescent="0.2"/>
    <row r="797" ht="12.75" customHeight="1" x14ac:dyDescent="0.2"/>
    <row r="798" ht="12.75" customHeight="1" x14ac:dyDescent="0.2"/>
    <row r="799" ht="12.75" customHeight="1" x14ac:dyDescent="0.2"/>
    <row r="800" ht="12.75" customHeight="1" x14ac:dyDescent="0.2"/>
    <row r="801" ht="12.75" customHeight="1" x14ac:dyDescent="0.2"/>
    <row r="802" ht="12.75" customHeight="1" x14ac:dyDescent="0.2"/>
    <row r="803" ht="12.75" customHeight="1" x14ac:dyDescent="0.2"/>
    <row r="804" ht="12.75" customHeight="1" x14ac:dyDescent="0.2"/>
    <row r="805" ht="12.75" customHeight="1" x14ac:dyDescent="0.2"/>
    <row r="806" ht="12.75" customHeight="1" x14ac:dyDescent="0.2"/>
    <row r="807" ht="12.75" customHeight="1" x14ac:dyDescent="0.2"/>
    <row r="808" ht="12.75" customHeight="1" x14ac:dyDescent="0.2"/>
    <row r="809" ht="12.75" customHeight="1" x14ac:dyDescent="0.2"/>
    <row r="810" ht="12.75" customHeight="1" x14ac:dyDescent="0.2"/>
    <row r="811" ht="12.75" customHeight="1" x14ac:dyDescent="0.2"/>
    <row r="812" ht="12.75" customHeight="1" x14ac:dyDescent="0.2"/>
    <row r="813" ht="12.75" customHeight="1" x14ac:dyDescent="0.2"/>
    <row r="814" ht="12.75" customHeight="1" x14ac:dyDescent="0.2"/>
    <row r="815" ht="12.75" customHeight="1" x14ac:dyDescent="0.2"/>
    <row r="816" ht="12.75" customHeight="1" x14ac:dyDescent="0.2"/>
    <row r="817" ht="12.75" customHeight="1" x14ac:dyDescent="0.2"/>
    <row r="818" ht="12.75" customHeight="1" x14ac:dyDescent="0.2"/>
    <row r="819" ht="12.75" customHeight="1" x14ac:dyDescent="0.2"/>
    <row r="820" ht="12.75" customHeight="1" x14ac:dyDescent="0.2"/>
    <row r="821" ht="12.75" customHeight="1" x14ac:dyDescent="0.2"/>
    <row r="822" ht="12.75" customHeight="1" x14ac:dyDescent="0.2"/>
    <row r="823" ht="12.75" customHeight="1" x14ac:dyDescent="0.2"/>
    <row r="824" ht="12.75" customHeight="1" x14ac:dyDescent="0.2"/>
    <row r="825" ht="12.75" customHeight="1" x14ac:dyDescent="0.2"/>
    <row r="826" ht="12.75" customHeight="1" x14ac:dyDescent="0.2"/>
    <row r="827" ht="12.75" customHeight="1" x14ac:dyDescent="0.2"/>
    <row r="828" ht="12.75" customHeight="1" x14ac:dyDescent="0.2"/>
    <row r="829" ht="12.75" customHeight="1" x14ac:dyDescent="0.2"/>
    <row r="830" ht="12.75" customHeight="1" x14ac:dyDescent="0.2"/>
    <row r="831" ht="12.75" customHeight="1" x14ac:dyDescent="0.2"/>
    <row r="832" ht="12.75" customHeight="1" x14ac:dyDescent="0.2"/>
    <row r="833" ht="12.75" customHeight="1" x14ac:dyDescent="0.2"/>
    <row r="834" ht="12.75" customHeight="1" x14ac:dyDescent="0.2"/>
    <row r="835" ht="12.75" customHeight="1" x14ac:dyDescent="0.2"/>
    <row r="836" ht="12.75" customHeight="1" x14ac:dyDescent="0.2"/>
    <row r="837" ht="12.75" customHeight="1" x14ac:dyDescent="0.2"/>
    <row r="838" ht="12.75" customHeight="1" x14ac:dyDescent="0.2"/>
    <row r="839" ht="12.75" customHeight="1" x14ac:dyDescent="0.2"/>
    <row r="840" ht="12.75" customHeight="1" x14ac:dyDescent="0.2"/>
    <row r="841" ht="12.75" customHeight="1" x14ac:dyDescent="0.2"/>
    <row r="842" ht="12.75" customHeight="1" x14ac:dyDescent="0.2"/>
    <row r="843" ht="12.75" customHeight="1" x14ac:dyDescent="0.2"/>
    <row r="844" ht="12.75" customHeight="1" x14ac:dyDescent="0.2"/>
    <row r="845" ht="12.75" customHeight="1" x14ac:dyDescent="0.2"/>
    <row r="846" ht="12.75" customHeight="1" x14ac:dyDescent="0.2"/>
    <row r="847" ht="12.75" customHeight="1" x14ac:dyDescent="0.2"/>
    <row r="848" ht="12.75" customHeight="1" x14ac:dyDescent="0.2"/>
    <row r="849" ht="12.75" customHeight="1" x14ac:dyDescent="0.2"/>
    <row r="850" ht="12.75" customHeight="1" x14ac:dyDescent="0.2"/>
    <row r="851" ht="12.75" customHeight="1" x14ac:dyDescent="0.2"/>
    <row r="852" ht="12.75" customHeight="1" x14ac:dyDescent="0.2"/>
    <row r="853" ht="12.75" customHeight="1" x14ac:dyDescent="0.2"/>
    <row r="854" ht="12.75" customHeight="1" x14ac:dyDescent="0.2"/>
    <row r="855" ht="12.75" customHeight="1" x14ac:dyDescent="0.2"/>
    <row r="856" ht="12.75" customHeight="1" x14ac:dyDescent="0.2"/>
    <row r="857" ht="12.75" customHeight="1" x14ac:dyDescent="0.2"/>
    <row r="858" ht="12.75" customHeight="1" x14ac:dyDescent="0.2"/>
    <row r="859" ht="12.75" customHeight="1" x14ac:dyDescent="0.2"/>
    <row r="860" ht="12.75" customHeight="1" x14ac:dyDescent="0.2"/>
    <row r="861" ht="12.75" customHeight="1" x14ac:dyDescent="0.2"/>
    <row r="862" ht="12.75" customHeight="1" x14ac:dyDescent="0.2"/>
    <row r="863" ht="12.75" customHeight="1" x14ac:dyDescent="0.2"/>
    <row r="864" ht="12.75" customHeight="1" x14ac:dyDescent="0.2"/>
    <row r="865" ht="12.75" customHeight="1" x14ac:dyDescent="0.2"/>
    <row r="866" ht="12.75" customHeight="1" x14ac:dyDescent="0.2"/>
    <row r="867" ht="12.75" customHeight="1" x14ac:dyDescent="0.2"/>
    <row r="868" ht="12.75" customHeight="1" x14ac:dyDescent="0.2"/>
    <row r="869" ht="12.75" customHeight="1" x14ac:dyDescent="0.2"/>
    <row r="870" ht="12.75" customHeight="1" x14ac:dyDescent="0.2"/>
    <row r="871" ht="12.75" customHeight="1" x14ac:dyDescent="0.2"/>
    <row r="872" ht="12.75" customHeight="1" x14ac:dyDescent="0.2"/>
    <row r="873" ht="12.75" customHeight="1" x14ac:dyDescent="0.2"/>
    <row r="874" ht="12.75" customHeight="1" x14ac:dyDescent="0.2"/>
    <row r="875" ht="12.75" customHeight="1" x14ac:dyDescent="0.2"/>
    <row r="876" ht="12.75" customHeight="1" x14ac:dyDescent="0.2"/>
    <row r="877" ht="12.75" customHeight="1" x14ac:dyDescent="0.2"/>
    <row r="878" ht="12.75" customHeight="1" x14ac:dyDescent="0.2"/>
    <row r="879" ht="12.75" customHeight="1" x14ac:dyDescent="0.2"/>
    <row r="880" ht="12.75" customHeight="1" x14ac:dyDescent="0.2"/>
    <row r="881" ht="12.75" customHeight="1" x14ac:dyDescent="0.2"/>
    <row r="882" ht="12.75" customHeight="1" x14ac:dyDescent="0.2"/>
    <row r="883" ht="12.75" customHeight="1" x14ac:dyDescent="0.2"/>
    <row r="884" ht="12.75" customHeight="1" x14ac:dyDescent="0.2"/>
    <row r="885" ht="12.75" customHeight="1" x14ac:dyDescent="0.2"/>
    <row r="886" ht="12.75" customHeight="1" x14ac:dyDescent="0.2"/>
    <row r="887" ht="12.75" customHeight="1" x14ac:dyDescent="0.2"/>
    <row r="888" ht="12.75" customHeight="1" x14ac:dyDescent="0.2"/>
    <row r="889" ht="12.75" customHeight="1" x14ac:dyDescent="0.2"/>
    <row r="890" ht="12.75" customHeight="1" x14ac:dyDescent="0.2"/>
    <row r="891" ht="12.75" customHeight="1" x14ac:dyDescent="0.2"/>
    <row r="892" ht="12.75" customHeight="1" x14ac:dyDescent="0.2"/>
    <row r="893" ht="12.75" customHeight="1" x14ac:dyDescent="0.2"/>
    <row r="894" ht="12.75" customHeight="1" x14ac:dyDescent="0.2"/>
    <row r="895" ht="12.75" customHeight="1" x14ac:dyDescent="0.2"/>
    <row r="896" ht="12.75" customHeight="1" x14ac:dyDescent="0.2"/>
    <row r="897" ht="12.75" customHeight="1" x14ac:dyDescent="0.2"/>
    <row r="898" ht="12.75" customHeight="1" x14ac:dyDescent="0.2"/>
    <row r="899" ht="12.75" customHeight="1" x14ac:dyDescent="0.2"/>
    <row r="900" ht="12.75" customHeight="1" x14ac:dyDescent="0.2"/>
    <row r="901" ht="12.75" customHeight="1" x14ac:dyDescent="0.2"/>
    <row r="902" ht="12.75" customHeight="1" x14ac:dyDescent="0.2"/>
    <row r="903" ht="12.75" customHeight="1" x14ac:dyDescent="0.2"/>
    <row r="904" ht="12.75" customHeight="1" x14ac:dyDescent="0.2"/>
    <row r="905" ht="12.75" customHeight="1" x14ac:dyDescent="0.2"/>
    <row r="906" ht="12.75" customHeight="1" x14ac:dyDescent="0.2"/>
    <row r="907" ht="12.75" customHeight="1" x14ac:dyDescent="0.2"/>
    <row r="908" ht="12.75" customHeight="1" x14ac:dyDescent="0.2"/>
    <row r="909" ht="12.75" customHeight="1" x14ac:dyDescent="0.2"/>
    <row r="910" ht="12.75" customHeight="1" x14ac:dyDescent="0.2"/>
    <row r="911" ht="12.75" customHeight="1" x14ac:dyDescent="0.2"/>
    <row r="912" ht="12.75" customHeight="1" x14ac:dyDescent="0.2"/>
    <row r="913" ht="12.75" customHeight="1" x14ac:dyDescent="0.2"/>
    <row r="914" ht="12.75" customHeight="1" x14ac:dyDescent="0.2"/>
    <row r="915" ht="12.75" customHeight="1" x14ac:dyDescent="0.2"/>
    <row r="916" ht="12.75" customHeight="1" x14ac:dyDescent="0.2"/>
    <row r="917" ht="12.75" customHeight="1" x14ac:dyDescent="0.2"/>
    <row r="918" ht="12.75" customHeight="1" x14ac:dyDescent="0.2"/>
    <row r="919" ht="12.75" customHeight="1" x14ac:dyDescent="0.2"/>
    <row r="920" ht="12.75" customHeight="1" x14ac:dyDescent="0.2"/>
    <row r="921" ht="12.75" customHeight="1" x14ac:dyDescent="0.2"/>
    <row r="922" ht="12.75" customHeight="1" x14ac:dyDescent="0.2"/>
    <row r="923" ht="12.75" customHeight="1" x14ac:dyDescent="0.2"/>
    <row r="924" ht="12.75" customHeight="1" x14ac:dyDescent="0.2"/>
    <row r="925" ht="12.75" customHeight="1" x14ac:dyDescent="0.2"/>
    <row r="926" ht="12.75" customHeight="1" x14ac:dyDescent="0.2"/>
    <row r="927" ht="12.75" customHeight="1" x14ac:dyDescent="0.2"/>
    <row r="928" ht="12.75" customHeight="1" x14ac:dyDescent="0.2"/>
    <row r="929" ht="12.75" customHeight="1" x14ac:dyDescent="0.2"/>
    <row r="930" ht="12.75" customHeight="1" x14ac:dyDescent="0.2"/>
    <row r="931" ht="12.75" customHeight="1" x14ac:dyDescent="0.2"/>
    <row r="932" ht="12.75" customHeight="1" x14ac:dyDescent="0.2"/>
    <row r="933" ht="12.75" customHeight="1" x14ac:dyDescent="0.2"/>
    <row r="934" ht="12.75" customHeight="1" x14ac:dyDescent="0.2"/>
    <row r="935" ht="12.75" customHeight="1" x14ac:dyDescent="0.2"/>
    <row r="936" ht="12.75" customHeight="1" x14ac:dyDescent="0.2"/>
    <row r="937" ht="12.75" customHeight="1" x14ac:dyDescent="0.2"/>
    <row r="938" ht="12.75" customHeight="1" x14ac:dyDescent="0.2"/>
    <row r="939" ht="12.75" customHeight="1" x14ac:dyDescent="0.2"/>
    <row r="940" ht="12.75" customHeight="1" x14ac:dyDescent="0.2"/>
    <row r="941" ht="12.75" customHeight="1" x14ac:dyDescent="0.2"/>
    <row r="942" ht="12.75" customHeight="1" x14ac:dyDescent="0.2"/>
    <row r="943" ht="12.75" customHeight="1" x14ac:dyDescent="0.2"/>
    <row r="944" ht="12.75" customHeight="1" x14ac:dyDescent="0.2"/>
    <row r="945" ht="12.75" customHeight="1" x14ac:dyDescent="0.2"/>
    <row r="946" ht="12.75" customHeight="1" x14ac:dyDescent="0.2"/>
    <row r="947" ht="12.75" customHeight="1" x14ac:dyDescent="0.2"/>
    <row r="948" ht="12.75" customHeight="1" x14ac:dyDescent="0.2"/>
    <row r="949" ht="12.75" customHeight="1" x14ac:dyDescent="0.2"/>
    <row r="950" ht="12.75" customHeight="1" x14ac:dyDescent="0.2"/>
    <row r="951" ht="12.75" customHeight="1" x14ac:dyDescent="0.2"/>
    <row r="952" ht="12.75" customHeight="1" x14ac:dyDescent="0.2"/>
    <row r="953" ht="12.75" customHeight="1" x14ac:dyDescent="0.2"/>
    <row r="954" ht="12.75" customHeight="1" x14ac:dyDescent="0.2"/>
    <row r="955" ht="12.75" customHeight="1" x14ac:dyDescent="0.2"/>
    <row r="956" ht="12.75" customHeight="1" x14ac:dyDescent="0.2"/>
    <row r="957" ht="12.75" customHeight="1" x14ac:dyDescent="0.2"/>
    <row r="958" ht="12.75" customHeight="1" x14ac:dyDescent="0.2"/>
    <row r="959" ht="12.75" customHeight="1" x14ac:dyDescent="0.2"/>
    <row r="960" ht="12.75" customHeight="1" x14ac:dyDescent="0.2"/>
    <row r="961" ht="12.75" customHeight="1" x14ac:dyDescent="0.2"/>
    <row r="962" ht="12.75" customHeight="1" x14ac:dyDescent="0.2"/>
    <row r="963" ht="12.75" customHeight="1" x14ac:dyDescent="0.2"/>
    <row r="964" ht="12.75" customHeight="1" x14ac:dyDescent="0.2"/>
    <row r="965" ht="12.75" customHeight="1" x14ac:dyDescent="0.2"/>
    <row r="966" ht="12.75" customHeight="1" x14ac:dyDescent="0.2"/>
    <row r="967" ht="12.75" customHeight="1" x14ac:dyDescent="0.2"/>
    <row r="968" ht="12.75" customHeight="1" x14ac:dyDescent="0.2"/>
    <row r="969" ht="12.75" customHeight="1" x14ac:dyDescent="0.2"/>
    <row r="970" ht="12.75" customHeight="1" x14ac:dyDescent="0.2"/>
    <row r="971" ht="12.75" customHeight="1" x14ac:dyDescent="0.2"/>
    <row r="972" ht="12.75" customHeight="1" x14ac:dyDescent="0.2"/>
    <row r="973" ht="12.75" customHeight="1" x14ac:dyDescent="0.2"/>
    <row r="974" ht="12.75" customHeight="1" x14ac:dyDescent="0.2"/>
    <row r="975" ht="12.75" customHeight="1" x14ac:dyDescent="0.2"/>
    <row r="976" ht="12.75" customHeight="1" x14ac:dyDescent="0.2"/>
    <row r="977" ht="12.75" customHeight="1" x14ac:dyDescent="0.2"/>
    <row r="978" ht="12.75" customHeight="1" x14ac:dyDescent="0.2"/>
    <row r="979" ht="12.75" customHeight="1" x14ac:dyDescent="0.2"/>
    <row r="980" ht="12.75" customHeight="1" x14ac:dyDescent="0.2"/>
    <row r="981" ht="12.75" customHeight="1" x14ac:dyDescent="0.2"/>
    <row r="982" ht="12.75" customHeight="1" x14ac:dyDescent="0.2"/>
    <row r="983" ht="12.75" customHeight="1" x14ac:dyDescent="0.2"/>
    <row r="984" ht="12.75" customHeight="1" x14ac:dyDescent="0.2"/>
    <row r="985" ht="12.75" customHeight="1" x14ac:dyDescent="0.2"/>
    <row r="986" ht="12.75" customHeight="1" x14ac:dyDescent="0.2"/>
    <row r="987" ht="12.75" customHeight="1" x14ac:dyDescent="0.2"/>
    <row r="988" ht="12.75" customHeight="1" x14ac:dyDescent="0.2"/>
    <row r="989" ht="12.75" customHeight="1" x14ac:dyDescent="0.2"/>
    <row r="990" ht="12.75" customHeight="1" x14ac:dyDescent="0.2"/>
    <row r="991" ht="12.75" customHeight="1" x14ac:dyDescent="0.2"/>
    <row r="992" ht="12.75" customHeight="1" x14ac:dyDescent="0.2"/>
    <row r="993" ht="12.75" customHeight="1" x14ac:dyDescent="0.2"/>
    <row r="994" ht="12.75" customHeight="1" x14ac:dyDescent="0.2"/>
    <row r="995" ht="12.75" customHeight="1" x14ac:dyDescent="0.2"/>
    <row r="996" ht="12.75" customHeight="1" x14ac:dyDescent="0.2"/>
    <row r="997" ht="12.75" customHeight="1" x14ac:dyDescent="0.2"/>
    <row r="998" ht="12.75" customHeight="1" x14ac:dyDescent="0.2"/>
    <row r="999" ht="12.75" customHeight="1" x14ac:dyDescent="0.2"/>
    <row r="1000" ht="12.75" customHeight="1" x14ac:dyDescent="0.2"/>
  </sheetData>
  <conditionalFormatting sqref="D3">
    <cfRule type="notContainsBlanks" dxfId="25" priority="1">
      <formula>LEN(TRIM(D3))&gt;0</formula>
    </cfRule>
  </conditionalFormatting>
  <dataValidations count="3">
    <dataValidation type="list" allowBlank="1" showErrorMessage="1" sqref="E9:E37" xr:uid="{00000000-0002-0000-0800-000000000000}">
      <formula1>"_,Leeg,Restafval,E-Waste,Metaal,Restafval + Metaal,Restafval + E-Waste,E-Waste + Metaal,Restafval + E-Waste + Metaal"</formula1>
    </dataValidation>
    <dataValidation type="list" allowBlank="1" showErrorMessage="1" sqref="D8:D37" xr:uid="{00000000-0002-0000-0800-000001000000}">
      <formula1>$B$83:$B$98</formula1>
    </dataValidation>
    <dataValidation type="list" allowBlank="1" showErrorMessage="1" sqref="G9:G37" xr:uid="{00000000-0002-0000-0800-000002000000}">
      <formula1>"_,Geen brandstof,Diesel,Benzine,LPG,CNG/LNG,Waterstof,Elektrisch"</formula1>
    </dataValidation>
  </dataValidations>
  <pageMargins left="0.78749999999999998" right="0.78749999999999998" top="1.0249999999999999" bottom="1.0249999999999999" header="0" footer="0"/>
  <pageSetup paperSize="9" orientation="portrait"/>
  <headerFooter>
    <oddHeader>&amp;C&amp;A</oddHeader>
    <oddFooter>&amp;CPage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34</vt:i4>
      </vt:variant>
    </vt:vector>
  </HeadingPairs>
  <TitlesOfParts>
    <vt:vector size="34" baseType="lpstr">
      <vt:lpstr>Voertuigen</vt:lpstr>
      <vt:lpstr>Routes invulinstructies</vt:lpstr>
      <vt:lpstr>Evaluatie invullen</vt:lpstr>
      <vt:lpstr>FAQ</vt:lpstr>
      <vt:lpstr>Route 1</vt:lpstr>
      <vt:lpstr>Route 2</vt:lpstr>
      <vt:lpstr>Route 3</vt:lpstr>
      <vt:lpstr>Route 4</vt:lpstr>
      <vt:lpstr>Route 5</vt:lpstr>
      <vt:lpstr>Route 6</vt:lpstr>
      <vt:lpstr>Route 7</vt:lpstr>
      <vt:lpstr>Route 8</vt:lpstr>
      <vt:lpstr>Route 9</vt:lpstr>
      <vt:lpstr>Route 10</vt:lpstr>
      <vt:lpstr>Route 11</vt:lpstr>
      <vt:lpstr>Route 12</vt:lpstr>
      <vt:lpstr>Route 13</vt:lpstr>
      <vt:lpstr>Route 14</vt:lpstr>
      <vt:lpstr>Route 15</vt:lpstr>
      <vt:lpstr>Route 16</vt:lpstr>
      <vt:lpstr>Route 17</vt:lpstr>
      <vt:lpstr>Route 18</vt:lpstr>
      <vt:lpstr>Route 19</vt:lpstr>
      <vt:lpstr>Route 20</vt:lpstr>
      <vt:lpstr>Route 21</vt:lpstr>
      <vt:lpstr>Route 22</vt:lpstr>
      <vt:lpstr>Route 23</vt:lpstr>
      <vt:lpstr>Route 24</vt:lpstr>
      <vt:lpstr>Route 25</vt:lpstr>
      <vt:lpstr>Route 26</vt:lpstr>
      <vt:lpstr>Route 27</vt:lpstr>
      <vt:lpstr>Route 28</vt:lpstr>
      <vt:lpstr>Route 29</vt:lpstr>
      <vt:lpstr>Route 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Arwin Hidding</dc:creator>
  <cp:lastModifiedBy>Arwin Hidding</cp:lastModifiedBy>
  <dcterms:created xsi:type="dcterms:W3CDTF">2021-08-01T11:57:19Z</dcterms:created>
  <dcterms:modified xsi:type="dcterms:W3CDTF">2021-10-26T22:23:44Z</dcterms:modified>
</cp:coreProperties>
</file>