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sites.amersfoort.nl/sites/ida/1534917 Aanbesteding Glasbewassing/"/>
    </mc:Choice>
  </mc:AlternateContent>
  <xr:revisionPtr revIDLastSave="0" documentId="13_ncr:1_{67667F5F-AF6C-4E60-A629-9EE641A19376}" xr6:coauthVersionLast="45" xr6:coauthVersionMax="45" xr10:uidLastSave="{00000000-0000-0000-0000-000000000000}"/>
  <bookViews>
    <workbookView xWindow="-28920" yWindow="-2715" windowWidth="29040" windowHeight="15840" xr2:uid="{00000000-000D-0000-FFFF-FFFF00000000}"/>
  </bookViews>
  <sheets>
    <sheet name="Voorblad" sheetId="4" r:id="rId1"/>
    <sheet name="Kosten reguliere glasbewassing" sheetId="5" r:id="rId2"/>
    <sheet name="Afroepprijzen" sheetId="2" r:id="rId3"/>
  </sheets>
  <definedNames>
    <definedName name="_xlnm.Print_Area" localSheetId="2">Afroepprijzen!$B$2:$G$35</definedName>
    <definedName name="_xlnm.Print_Area" localSheetId="0">Voorblad!$B$2:$I$42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2" l="1"/>
  <c r="G36" i="4" l="1"/>
  <c r="G37" i="4"/>
  <c r="G38" i="4"/>
  <c r="E47" i="5"/>
  <c r="F47" i="5"/>
  <c r="G47" i="5"/>
  <c r="H47" i="5"/>
  <c r="I47" i="5"/>
  <c r="J47" i="5"/>
  <c r="K47" i="5"/>
  <c r="L47" i="5"/>
  <c r="D47" i="5"/>
  <c r="K43" i="5"/>
  <c r="L43" i="5"/>
  <c r="M47" i="5" s="1"/>
  <c r="J43" i="5"/>
  <c r="I43" i="5"/>
  <c r="H43" i="5"/>
  <c r="G43" i="5"/>
  <c r="F43" i="5"/>
  <c r="E43" i="5"/>
  <c r="L38" i="5"/>
  <c r="N38" i="5"/>
  <c r="D34" i="5"/>
  <c r="D45" i="5" s="1"/>
  <c r="D43" i="5"/>
  <c r="E45" i="5"/>
  <c r="F45" i="5"/>
  <c r="G45" i="5"/>
  <c r="H45" i="5"/>
  <c r="I45" i="5"/>
  <c r="J45" i="5"/>
  <c r="K45" i="5"/>
  <c r="L45" i="5"/>
  <c r="I42" i="5"/>
  <c r="H42" i="5"/>
  <c r="F42" i="5"/>
  <c r="N42" i="5"/>
  <c r="D42" i="5"/>
  <c r="L41" i="5"/>
  <c r="K41" i="5"/>
  <c r="J41" i="5"/>
  <c r="I41" i="5"/>
  <c r="H41" i="5"/>
  <c r="G41" i="5"/>
  <c r="F41" i="5"/>
  <c r="E41" i="5"/>
  <c r="D41" i="5"/>
  <c r="D40" i="5"/>
  <c r="L39" i="5"/>
  <c r="K39" i="5"/>
  <c r="J39" i="5"/>
  <c r="I39" i="5"/>
  <c r="H39" i="5"/>
  <c r="G39" i="5"/>
  <c r="F39" i="5"/>
  <c r="E39" i="5"/>
  <c r="D39" i="5"/>
  <c r="K38" i="5"/>
  <c r="J38" i="5"/>
  <c r="I38" i="5"/>
  <c r="H38" i="5"/>
  <c r="G38" i="5"/>
  <c r="F38" i="5"/>
  <c r="E38" i="5"/>
  <c r="D38" i="5"/>
  <c r="L34" i="5"/>
  <c r="M45" i="5"/>
  <c r="K34" i="5"/>
  <c r="J34" i="5"/>
  <c r="I34" i="5"/>
  <c r="H34" i="5"/>
  <c r="G34" i="5"/>
  <c r="F34" i="5"/>
  <c r="E34" i="5"/>
  <c r="L12" i="5"/>
  <c r="K12" i="5"/>
  <c r="J12" i="5"/>
  <c r="I12" i="5"/>
  <c r="H12" i="5"/>
  <c r="G12" i="5"/>
  <c r="F12" i="5"/>
  <c r="E12" i="5"/>
  <c r="D12" i="5"/>
  <c r="N11" i="5"/>
  <c r="N10" i="5"/>
  <c r="N9" i="5"/>
  <c r="N8" i="5"/>
  <c r="N7" i="5"/>
  <c r="F27" i="2"/>
  <c r="F8" i="2"/>
  <c r="F9" i="2"/>
  <c r="F10" i="2"/>
  <c r="F25" i="2"/>
  <c r="F24" i="2"/>
  <c r="F23" i="2"/>
  <c r="F22" i="2"/>
  <c r="F20" i="2"/>
  <c r="F19" i="2"/>
  <c r="F18" i="2"/>
  <c r="F17" i="2"/>
  <c r="F15" i="2"/>
  <c r="F14" i="2"/>
  <c r="F13" i="2"/>
  <c r="F12" i="2"/>
  <c r="F7" i="2"/>
  <c r="N41" i="5"/>
  <c r="N39" i="5"/>
  <c r="N12" i="5"/>
  <c r="G39" i="4" l="1"/>
  <c r="H41" i="4" s="1"/>
  <c r="O45" i="5"/>
  <c r="N43" i="5"/>
  <c r="N40" i="5"/>
  <c r="O47" i="5" l="1"/>
</calcChain>
</file>

<file path=xl/sharedStrings.xml><?xml version="1.0" encoding="utf-8"?>
<sst xmlns="http://schemas.openxmlformats.org/spreadsheetml/2006/main" count="142" uniqueCount="105">
  <si>
    <t>Stadhuisplein 1</t>
  </si>
  <si>
    <t>Stadhuisplein 3</t>
  </si>
  <si>
    <t>Stadhuisplein 5</t>
  </si>
  <si>
    <t>Stadhuisplein 7</t>
  </si>
  <si>
    <t>Molenstraat 2</t>
  </si>
  <si>
    <t>Hellestraat 24</t>
  </si>
  <si>
    <t>Schothorsterlaan 21, CNME</t>
  </si>
  <si>
    <t>Buitenglas M2</t>
  </si>
  <si>
    <t>Binnenglas M2</t>
  </si>
  <si>
    <t>Beplating binnen M2</t>
  </si>
  <si>
    <t>Prijs per m2 buitenglas</t>
  </si>
  <si>
    <t>Prijs per m2 binnenglas</t>
  </si>
  <si>
    <t>Prijs per m2 beplating binnen</t>
  </si>
  <si>
    <t>Prijs per m2 separatieglas</t>
  </si>
  <si>
    <t>Prijs per m2 gevelglas / melkglas</t>
  </si>
  <si>
    <t>Gevelglas / melkglas buiten M2</t>
  </si>
  <si>
    <t>TOTAAL OPPERVLAKTE</t>
  </si>
  <si>
    <t>TOTAAL</t>
  </si>
  <si>
    <t>TOTALE KOSTEN PER JAAR</t>
  </si>
  <si>
    <t>Separatieglas M2 (dubbelzijdig gemeten)</t>
  </si>
  <si>
    <t>OMSCHRIJVING AFROEPWERKZAAMHEDEN</t>
  </si>
  <si>
    <t>0 - 100 M2</t>
  </si>
  <si>
    <t>101 - 250 M2</t>
  </si>
  <si>
    <t>251 - 500 M2</t>
  </si>
  <si>
    <t>&gt; 500 M2</t>
  </si>
  <si>
    <t>Buitenglas prijs per m2</t>
  </si>
  <si>
    <t>Binnenglas prijs per m2</t>
  </si>
  <si>
    <t>Separatieglas (dubbelzijdig) prijs per m2</t>
  </si>
  <si>
    <t>0-10 M2</t>
  </si>
  <si>
    <t>11 - 50 M2</t>
  </si>
  <si>
    <t>51 - 100 M2</t>
  </si>
  <si>
    <t>&gt; 100 M2</t>
  </si>
  <si>
    <t>Glazenwasser prijs per uur</t>
  </si>
  <si>
    <t>Prijs per m2 of uur</t>
  </si>
  <si>
    <t>Fictieve afname</t>
  </si>
  <si>
    <t>BIJLAGE 3: PRIJZENBLAD REGULIERE GLASBEWASSING</t>
  </si>
  <si>
    <t>BIJLAGE 3: PRIJZENBLAD AFROEPWERKZAAMHEDEN</t>
  </si>
  <si>
    <t>Hof 2, Kantoor M&amp;H</t>
  </si>
  <si>
    <t>Toelichting:</t>
  </si>
  <si>
    <t xml:space="preserve">In dit prijzenblad vult u uw definitieve prijzen in voor uw Inschrijving. 
</t>
  </si>
  <si>
    <t>Legenda:</t>
  </si>
  <si>
    <t>Tekst</t>
  </si>
  <si>
    <t xml:space="preserve">Invoer Gemeente Amersfoort. Niet wijzigen. </t>
  </si>
  <si>
    <t>Invoer</t>
  </si>
  <si>
    <t>Cellen bestemd voor uw invoer. Inschrijver dient deze cellen in dit Prijzenblad in te vullen of te wijzigen.</t>
  </si>
  <si>
    <t>Berekening</t>
  </si>
  <si>
    <t>Berekeningen in werkblad. Niet wijzigen.</t>
  </si>
  <si>
    <t>Opmerkingen</t>
  </si>
  <si>
    <t>Ruimte voor uw opmerkingen of toelichting</t>
  </si>
  <si>
    <t>Totalen</t>
  </si>
  <si>
    <t>Berekeningen van totalen in werkblad. Niet wijzigen.</t>
  </si>
  <si>
    <t>Uw inschrijfprijs</t>
  </si>
  <si>
    <t xml:space="preserve">Berekening van uw inschrijfprijs. Niet wijzigen. </t>
  </si>
  <si>
    <t>Invulinstructie:</t>
  </si>
  <si>
    <r>
      <rPr>
        <b/>
        <sz val="11"/>
        <rFont val="Calibri"/>
        <family val="2"/>
      </rPr>
      <t>1.</t>
    </r>
    <r>
      <rPr>
        <sz val="11"/>
        <rFont val="Calibri"/>
        <family val="2"/>
      </rPr>
      <t xml:space="preserve"> Het is niet toegestaan de formules aan te passen.</t>
    </r>
  </si>
  <si>
    <t>Recapitulatie:</t>
  </si>
  <si>
    <t>CONTACTGEGEVENS INSCHRIJVER</t>
  </si>
  <si>
    <t>Onderneming:</t>
  </si>
  <si>
    <t>Functie:</t>
  </si>
  <si>
    <t>Naam rechtsgeldig ondertekenaar:</t>
  </si>
  <si>
    <t>Datum:</t>
  </si>
  <si>
    <t>Handtekening:</t>
  </si>
  <si>
    <t xml:space="preserve">TOTAAL KOSTEN </t>
  </si>
  <si>
    <t>TOTAAL KOSTEN</t>
  </si>
  <si>
    <t>TOTALE JAARLIJKSE KOSTEN</t>
  </si>
  <si>
    <t>Bijlage 3: Prijzenblad Glasbewassing</t>
  </si>
  <si>
    <t>Locaties</t>
  </si>
  <si>
    <t>Jaarkosten buitenglas (freq. 4 x per jaar)</t>
  </si>
  <si>
    <t>Jaarkosten binnenglas (freq. 2 x per jaar)</t>
  </si>
  <si>
    <t>Jaarkosten beplating (freq. 2 x per jaar)</t>
  </si>
  <si>
    <t>Jaarkosten separatieglas (dubbelzijdig gewassen) (freq. 2 x per jaar)</t>
  </si>
  <si>
    <t>Jaarkosten gevelglas / melkglas (freq. 4 x per jaar)</t>
  </si>
  <si>
    <t>Specificatie van het aantal m2 per:</t>
  </si>
  <si>
    <t>Uw Inschrijfprijs in € excl. BTW</t>
  </si>
  <si>
    <t>Kosten voor glasbewassing</t>
  </si>
  <si>
    <t xml:space="preserve">Specificatie </t>
  </si>
  <si>
    <t>Jaarlijkse kosten voor benodigde hulpmiddelen in € per jaar excl. BTW.</t>
  </si>
  <si>
    <t>[aanvullen indien nodig]</t>
  </si>
  <si>
    <t>Kosten voor Glasbewassing</t>
  </si>
  <si>
    <t>SUBTOTAAL BENODIGDE HULPMIDDELEN</t>
  </si>
  <si>
    <t>SUBTOTAAL GLASBEWASSING</t>
  </si>
  <si>
    <t>Omschrijving</t>
  </si>
  <si>
    <r>
      <rPr>
        <b/>
        <sz val="11"/>
        <rFont val="Calibri"/>
        <family val="2"/>
      </rPr>
      <t xml:space="preserve">2. </t>
    </r>
    <r>
      <rPr>
        <sz val="11"/>
        <rFont val="Calibri"/>
        <family val="2"/>
      </rPr>
      <t>In tabblad 'Kosten reguliere glasbewassing' dient Inschrijver de m2-prijzen in te vullen per glassoort per locatie.</t>
    </r>
  </si>
  <si>
    <t>Totale jaarlijkse kosten voor Glasbewassing</t>
  </si>
  <si>
    <t>Totale jaarlijkse kosten voor Benodigde Hulpmiddelen</t>
  </si>
  <si>
    <r>
      <rPr>
        <b/>
        <sz val="11"/>
        <rFont val="Calibri"/>
        <family val="2"/>
      </rPr>
      <t xml:space="preserve">3. </t>
    </r>
    <r>
      <rPr>
        <sz val="11"/>
        <rFont val="Calibri"/>
        <family val="2"/>
      </rPr>
      <t>In tabblad 'Kosten reguliere glasbewassing' dient Inschrijver per locatie de jaarkosten en de omschrijving van de benodigde hulpmiddelen (hoogwerkers, tucherpoolsystemen, etc.) op te geven.</t>
    </r>
  </si>
  <si>
    <r>
      <rPr>
        <b/>
        <sz val="11"/>
        <rFont val="Calibri"/>
        <family val="2"/>
      </rPr>
      <t xml:space="preserve">4. </t>
    </r>
    <r>
      <rPr>
        <sz val="11"/>
        <rFont val="Calibri"/>
        <family val="2"/>
      </rPr>
      <t>In tabblad 'Afroepprijzen' dient Inschrijver de gestaffelde m2 prijzen of uurtarieven opgegeven te worden.</t>
    </r>
  </si>
  <si>
    <t>Totale jaarlijkse kosten voor Afroep (fictief)</t>
  </si>
  <si>
    <t>Jaarlijkse kosten voor Afroep (fictief):</t>
  </si>
  <si>
    <t>Opgave van benodigde hulpmiddelen (per beurt)</t>
  </si>
  <si>
    <t>Hoogwerker beurt 1</t>
  </si>
  <si>
    <t>Hoogwerker beurt 2</t>
  </si>
  <si>
    <t>Hoogwerker beurt 3</t>
  </si>
  <si>
    <t>Hoogwerker beurt 4</t>
  </si>
  <si>
    <t>Tuckerpole beurt 1</t>
  </si>
  <si>
    <t>Tuckerpole beurt 2</t>
  </si>
  <si>
    <t>Tuckerpole beurt 3</t>
  </si>
  <si>
    <t>Tuckerpole beurt 4</t>
  </si>
  <si>
    <t>Smallepad 3</t>
  </si>
  <si>
    <t>Uurtarief van een glazenwasser</t>
  </si>
  <si>
    <t>Blauwe velden</t>
  </si>
  <si>
    <t>Hier geen invoer benodigd, cel is n.v.t.</t>
  </si>
  <si>
    <r>
      <rPr>
        <b/>
        <sz val="11"/>
        <rFont val="Calibri"/>
        <family val="2"/>
      </rPr>
      <t>5.</t>
    </r>
    <r>
      <rPr>
        <sz val="11"/>
        <rFont val="Calibri"/>
        <family val="2"/>
      </rPr>
      <t xml:space="preserve"> Opgegeven prijzen zijn exclusief BTW en mogen (bij ingang van de overeenkomst op 1 april 2022) per 1 april 2023 worden geïndexeerd. Opgegeven prijzen omvatten alle kosten in verband met de nakoming van de verplichtingen van de leverancier (zoals, maar niet beperkt tot, reisuren, reis- en verblijfskosten, verpakking, transport, kosten van vermenigvuldiging van documenten, mediakosten, kosten van beproevingen en analyses, kosten van instrumentengebruik, verzekeringspremies, parkeer- en vergunningskosten (zie ook https://amersfoort.parkeerservice.nl/parkeren-op-straat/autoluwe-binnenstad/autoluwe-binnenstad/ )) </t>
    </r>
  </si>
  <si>
    <t>UW INSCHRIJFPRIJS (TCO 3 JAAR)</t>
  </si>
  <si>
    <t>Verwijderen graffiti prijs per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</si>
</sst>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"/>
    <numFmt numFmtId="165" formatCode="_(&quot;€&quot;* #,##0.00_);_(&quot;€&quot;* \(#,##0.00\);_(&quot;€&quot;* &quot;-&quot;??_);_(@_)"/>
    <numFmt numFmtId="166" formatCode="[$$-409]#,##0.00_ ;\-[$$-409]#,##0.00\ "/>
  </numFmts>
  <fonts count="1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5" fillId="3" borderId="52" applyNumberFormat="0" applyAlignment="0" applyProtection="0"/>
    <xf numFmtId="0" fontId="7" fillId="4" borderId="52" applyNumberFormat="0" applyAlignment="0" applyProtection="0"/>
    <xf numFmtId="0" fontId="8" fillId="0" borderId="53" applyNumberFormat="0" applyFill="0" applyAlignment="0" applyProtection="0"/>
    <xf numFmtId="0" fontId="9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01">
    <xf numFmtId="0" fontId="0" fillId="0" borderId="0" xfId="0"/>
    <xf numFmtId="0" fontId="0" fillId="5" borderId="0" xfId="0" applyFill="1"/>
    <xf numFmtId="44" fontId="0" fillId="5" borderId="0" xfId="0" applyNumberFormat="1" applyFill="1"/>
    <xf numFmtId="0" fontId="0" fillId="5" borderId="0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1" fillId="5" borderId="0" xfId="0" applyFont="1" applyFill="1"/>
    <xf numFmtId="0" fontId="0" fillId="5" borderId="8" xfId="0" applyFill="1" applyBorder="1"/>
    <xf numFmtId="0" fontId="9" fillId="0" borderId="0" xfId="5" applyBorder="1" applyAlignment="1">
      <alignment horizontal="left"/>
    </xf>
    <xf numFmtId="0" fontId="0" fillId="0" borderId="3" xfId="0" applyBorder="1"/>
    <xf numFmtId="0" fontId="8" fillId="0" borderId="0" xfId="4" applyFont="1" applyBorder="1"/>
    <xf numFmtId="0" fontId="0" fillId="0" borderId="0" xfId="0" applyFont="1" applyBorder="1"/>
    <xf numFmtId="164" fontId="0" fillId="0" borderId="0" xfId="0" applyNumberFormat="1" applyFont="1" applyBorder="1"/>
    <xf numFmtId="10" fontId="0" fillId="0" borderId="0" xfId="0" applyNumberFormat="1" applyFont="1" applyBorder="1"/>
    <xf numFmtId="0" fontId="0" fillId="0" borderId="4" xfId="0" applyBorder="1"/>
    <xf numFmtId="0" fontId="3" fillId="5" borderId="9" xfId="1" applyFont="1" applyFill="1" applyBorder="1"/>
    <xf numFmtId="0" fontId="12" fillId="4" borderId="9" xfId="3" applyFont="1" applyBorder="1" applyAlignment="1">
      <alignment vertical="top"/>
    </xf>
    <xf numFmtId="0" fontId="5" fillId="3" borderId="9" xfId="2" applyFont="1" applyBorder="1"/>
    <xf numFmtId="49" fontId="3" fillId="6" borderId="9" xfId="6" applyNumberFormat="1" applyFont="1" applyFill="1" applyBorder="1" applyAlignment="1" applyProtection="1"/>
    <xf numFmtId="0" fontId="6" fillId="7" borderId="9" xfId="0" applyFont="1" applyFill="1" applyBorder="1"/>
    <xf numFmtId="166" fontId="10" fillId="8" borderId="9" xfId="6" applyNumberFormat="1" applyFont="1" applyFill="1" applyBorder="1" applyAlignment="1" applyProtection="1">
      <alignment vertical="top"/>
      <protection hidden="1"/>
    </xf>
    <xf numFmtId="0" fontId="0" fillId="0" borderId="0" xfId="0" applyBorder="1"/>
    <xf numFmtId="0" fontId="6" fillId="9" borderId="8" xfId="0" applyFont="1" applyFill="1" applyBorder="1"/>
    <xf numFmtId="0" fontId="4" fillId="9" borderId="1" xfId="0" applyFont="1" applyFill="1" applyBorder="1"/>
    <xf numFmtId="0" fontId="4" fillId="9" borderId="2" xfId="0" applyFont="1" applyFill="1" applyBorder="1"/>
    <xf numFmtId="0" fontId="0" fillId="5" borderId="10" xfId="0" applyFill="1" applyBorder="1" applyAlignment="1">
      <alignment vertical="top"/>
    </xf>
    <xf numFmtId="0" fontId="0" fillId="5" borderId="11" xfId="0" applyFill="1" applyBorder="1" applyAlignment="1">
      <alignment vertical="top"/>
    </xf>
    <xf numFmtId="0" fontId="6" fillId="7" borderId="12" xfId="0" applyFont="1" applyFill="1" applyBorder="1"/>
    <xf numFmtId="2" fontId="6" fillId="7" borderId="13" xfId="0" applyNumberFormat="1" applyFont="1" applyFill="1" applyBorder="1" applyAlignment="1">
      <alignment horizontal="center"/>
    </xf>
    <xf numFmtId="165" fontId="6" fillId="7" borderId="13" xfId="0" applyNumberFormat="1" applyFont="1" applyFill="1" applyBorder="1"/>
    <xf numFmtId="165" fontId="0" fillId="5" borderId="0" xfId="0" applyNumberFormat="1" applyFill="1" applyBorder="1"/>
    <xf numFmtId="13" fontId="0" fillId="5" borderId="0" xfId="0" applyNumberFormat="1" applyFill="1" applyBorder="1"/>
    <xf numFmtId="0" fontId="6" fillId="10" borderId="14" xfId="0" applyFont="1" applyFill="1" applyBorder="1"/>
    <xf numFmtId="0" fontId="13" fillId="10" borderId="15" xfId="0" applyFont="1" applyFill="1" applyBorder="1"/>
    <xf numFmtId="164" fontId="14" fillId="8" borderId="16" xfId="6" applyNumberFormat="1" applyFont="1" applyFill="1" applyBorder="1" applyAlignment="1" applyProtection="1">
      <alignment horizontal="center" vertical="top"/>
      <protection hidden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0" xfId="0" applyNumberFormat="1"/>
    <xf numFmtId="44" fontId="12" fillId="4" borderId="0" xfId="6" applyFont="1" applyFill="1" applyBorder="1" applyAlignment="1">
      <alignment vertical="top"/>
    </xf>
    <xf numFmtId="0" fontId="15" fillId="5" borderId="0" xfId="0" applyFont="1" applyFill="1" applyAlignment="1">
      <alignment horizontal="left" vertical="top" textRotation="90"/>
    </xf>
    <xf numFmtId="0" fontId="6" fillId="7" borderId="17" xfId="0" applyFont="1" applyFill="1" applyBorder="1" applyAlignment="1">
      <alignment horizontal="center" vertical="center"/>
    </xf>
    <xf numFmtId="2" fontId="0" fillId="11" borderId="0" xfId="0" applyNumberFormat="1" applyFill="1" applyBorder="1" applyAlignment="1">
      <alignment horizontal="center"/>
    </xf>
    <xf numFmtId="2" fontId="0" fillId="11" borderId="4" xfId="0" applyNumberFormat="1" applyFill="1" applyBorder="1" applyAlignment="1">
      <alignment horizontal="center"/>
    </xf>
    <xf numFmtId="2" fontId="0" fillId="11" borderId="18" xfId="0" applyNumberFormat="1" applyFill="1" applyBorder="1" applyAlignment="1">
      <alignment horizontal="center"/>
    </xf>
    <xf numFmtId="2" fontId="0" fillId="11" borderId="19" xfId="0" applyNumberFormat="1" applyFill="1" applyBorder="1" applyAlignment="1">
      <alignment horizontal="center"/>
    </xf>
    <xf numFmtId="2" fontId="0" fillId="11" borderId="6" xfId="0" applyNumberFormat="1" applyFill="1" applyBorder="1" applyAlignment="1">
      <alignment horizontal="center"/>
    </xf>
    <xf numFmtId="2" fontId="0" fillId="11" borderId="7" xfId="0" applyNumberFormat="1" applyFill="1" applyBorder="1" applyAlignment="1">
      <alignment horizontal="center"/>
    </xf>
    <xf numFmtId="44" fontId="12" fillId="4" borderId="4" xfId="6" applyFont="1" applyFill="1" applyBorder="1" applyAlignment="1">
      <alignment vertical="top"/>
    </xf>
    <xf numFmtId="44" fontId="5" fillId="3" borderId="20" xfId="6" applyFont="1" applyFill="1" applyBorder="1" applyAlignment="1">
      <alignment horizontal="center"/>
    </xf>
    <xf numFmtId="44" fontId="5" fillId="3" borderId="9" xfId="6" applyFont="1" applyFill="1" applyBorder="1" applyAlignment="1">
      <alignment horizontal="center"/>
    </xf>
    <xf numFmtId="0" fontId="4" fillId="5" borderId="0" xfId="0" applyFont="1" applyFill="1"/>
    <xf numFmtId="0" fontId="12" fillId="2" borderId="22" xfId="1" applyFont="1" applyBorder="1" applyAlignment="1">
      <alignment horizontal="left" vertical="top" wrapText="1"/>
    </xf>
    <xf numFmtId="0" fontId="6" fillId="7" borderId="16" xfId="0" applyFont="1" applyFill="1" applyBorder="1" applyAlignment="1">
      <alignment horizontal="center" vertical="center"/>
    </xf>
    <xf numFmtId="0" fontId="5" fillId="3" borderId="24" xfId="2" applyFont="1" applyBorder="1" applyAlignment="1">
      <alignment horizontal="center"/>
    </xf>
    <xf numFmtId="0" fontId="5" fillId="3" borderId="22" xfId="2" applyFont="1" applyBorder="1" applyAlignment="1">
      <alignment horizontal="center"/>
    </xf>
    <xf numFmtId="0" fontId="6" fillId="7" borderId="16" xfId="0" applyFont="1" applyFill="1" applyBorder="1" applyAlignment="1">
      <alignment horizontal="center"/>
    </xf>
    <xf numFmtId="44" fontId="5" fillId="3" borderId="24" xfId="2" applyNumberFormat="1" applyFont="1" applyBorder="1" applyAlignment="1">
      <alignment horizontal="center"/>
    </xf>
    <xf numFmtId="44" fontId="5" fillId="3" borderId="22" xfId="2" applyNumberFormat="1" applyFont="1" applyBorder="1" applyAlignment="1">
      <alignment horizontal="center"/>
    </xf>
    <xf numFmtId="44" fontId="12" fillId="4" borderId="18" xfId="6" applyFont="1" applyFill="1" applyBorder="1" applyAlignment="1">
      <alignment vertical="top"/>
    </xf>
    <xf numFmtId="44" fontId="12" fillId="4" borderId="19" xfId="6" applyFont="1" applyFill="1" applyBorder="1" applyAlignment="1">
      <alignment vertical="top"/>
    </xf>
    <xf numFmtId="0" fontId="6" fillId="5" borderId="0" xfId="0" applyFont="1" applyFill="1" applyBorder="1" applyAlignment="1">
      <alignment horizontal="center"/>
    </xf>
    <xf numFmtId="0" fontId="6" fillId="5" borderId="0" xfId="0" applyFont="1" applyFill="1" applyBorder="1"/>
    <xf numFmtId="0" fontId="6" fillId="7" borderId="26" xfId="0" applyFont="1" applyFill="1" applyBorder="1" applyAlignment="1">
      <alignment horizontal="center" vertical="center"/>
    </xf>
    <xf numFmtId="0" fontId="6" fillId="7" borderId="27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44" fontId="12" fillId="4" borderId="21" xfId="6" applyFont="1" applyFill="1" applyBorder="1" applyAlignment="1">
      <alignment vertical="top"/>
    </xf>
    <xf numFmtId="44" fontId="12" fillId="4" borderId="22" xfId="6" applyFont="1" applyFill="1" applyBorder="1" applyAlignment="1">
      <alignment vertical="top"/>
    </xf>
    <xf numFmtId="44" fontId="12" fillId="4" borderId="23" xfId="6" applyFont="1" applyFill="1" applyBorder="1" applyAlignment="1">
      <alignment vertical="top"/>
    </xf>
    <xf numFmtId="0" fontId="6" fillId="12" borderId="8" xfId="0" applyFont="1" applyFill="1" applyBorder="1" applyAlignment="1">
      <alignment horizontal="left" vertical="center"/>
    </xf>
    <xf numFmtId="0" fontId="6" fillId="12" borderId="25" xfId="0" applyFont="1" applyFill="1" applyBorder="1" applyAlignment="1">
      <alignment horizontal="left" vertical="center"/>
    </xf>
    <xf numFmtId="44" fontId="6" fillId="12" borderId="27" xfId="6" applyFont="1" applyFill="1" applyBorder="1" applyAlignment="1">
      <alignment horizontal="left" vertical="center"/>
    </xf>
    <xf numFmtId="44" fontId="6" fillId="5" borderId="0" xfId="0" applyNumberFormat="1" applyFont="1" applyFill="1" applyBorder="1" applyAlignment="1">
      <alignment horizontal="center"/>
    </xf>
    <xf numFmtId="44" fontId="5" fillId="3" borderId="16" xfId="6" applyFont="1" applyFill="1" applyBorder="1" applyAlignment="1">
      <alignment horizontal="center"/>
    </xf>
    <xf numFmtId="0" fontId="16" fillId="5" borderId="0" xfId="1" applyFont="1" applyFill="1" applyBorder="1" applyAlignment="1">
      <alignment horizontal="center" vertical="top" wrapText="1"/>
    </xf>
    <xf numFmtId="0" fontId="6" fillId="5" borderId="0" xfId="1" applyFont="1" applyFill="1" applyBorder="1" applyAlignment="1">
      <alignment horizontal="center" vertical="top" wrapText="1"/>
    </xf>
    <xf numFmtId="0" fontId="6" fillId="5" borderId="0" xfId="0" applyFont="1" applyFill="1" applyBorder="1" applyAlignment="1">
      <alignment horizontal="center" vertical="center"/>
    </xf>
    <xf numFmtId="44" fontId="12" fillId="5" borderId="0" xfId="6" applyFont="1" applyFill="1" applyBorder="1" applyAlignment="1">
      <alignment vertical="top"/>
    </xf>
    <xf numFmtId="44" fontId="5" fillId="5" borderId="0" xfId="6" applyFont="1" applyFill="1" applyBorder="1" applyAlignment="1">
      <alignment horizontal="center"/>
    </xf>
    <xf numFmtId="2" fontId="0" fillId="5" borderId="0" xfId="0" applyNumberFormat="1" applyFill="1" applyBorder="1" applyAlignment="1">
      <alignment horizontal="center"/>
    </xf>
    <xf numFmtId="44" fontId="6" fillId="12" borderId="14" xfId="6" applyFont="1" applyFill="1" applyBorder="1" applyAlignment="1">
      <alignment horizontal="right" vertical="center"/>
    </xf>
    <xf numFmtId="44" fontId="5" fillId="3" borderId="29" xfId="6" applyFont="1" applyFill="1" applyBorder="1" applyAlignment="1">
      <alignment horizontal="center"/>
    </xf>
    <xf numFmtId="44" fontId="5" fillId="3" borderId="30" xfId="6" applyFont="1" applyFill="1" applyBorder="1" applyAlignment="1">
      <alignment horizontal="center"/>
    </xf>
    <xf numFmtId="44" fontId="6" fillId="5" borderId="0" xfId="6" applyFont="1" applyFill="1" applyBorder="1" applyAlignment="1">
      <alignment horizontal="right" vertical="center"/>
    </xf>
    <xf numFmtId="44" fontId="6" fillId="5" borderId="0" xfId="6" applyFont="1" applyFill="1" applyBorder="1" applyAlignment="1">
      <alignment horizontal="left" vertical="center"/>
    </xf>
    <xf numFmtId="0" fontId="6" fillId="7" borderId="14" xfId="0" applyFont="1" applyFill="1" applyBorder="1" applyAlignment="1">
      <alignment horizontal="right"/>
    </xf>
    <xf numFmtId="44" fontId="6" fillId="7" borderId="16" xfId="6" applyFont="1" applyFill="1" applyBorder="1" applyAlignment="1">
      <alignment horizontal="right"/>
    </xf>
    <xf numFmtId="0" fontId="11" fillId="5" borderId="0" xfId="0" applyFont="1" applyFill="1" applyBorder="1"/>
    <xf numFmtId="0" fontId="15" fillId="5" borderId="3" xfId="0" applyFont="1" applyFill="1" applyBorder="1" applyAlignment="1">
      <alignment horizontal="left" vertical="top" textRotation="90"/>
    </xf>
    <xf numFmtId="0" fontId="4" fillId="5" borderId="3" xfId="0" applyFont="1" applyFill="1" applyBorder="1"/>
    <xf numFmtId="0" fontId="12" fillId="2" borderId="10" xfId="1" applyFont="1" applyBorder="1" applyAlignment="1">
      <alignment horizontal="left" vertical="top" wrapText="1"/>
    </xf>
    <xf numFmtId="0" fontId="6" fillId="9" borderId="16" xfId="0" applyFont="1" applyFill="1" applyBorder="1" applyAlignment="1">
      <alignment vertical="top" wrapText="1"/>
    </xf>
    <xf numFmtId="0" fontId="12" fillId="2" borderId="31" xfId="1" applyFont="1" applyBorder="1" applyAlignment="1">
      <alignment horizontal="center" vertical="center" wrapText="1"/>
    </xf>
    <xf numFmtId="44" fontId="12" fillId="4" borderId="9" xfId="6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top" wrapText="1"/>
    </xf>
    <xf numFmtId="44" fontId="5" fillId="3" borderId="30" xfId="2" applyNumberFormat="1" applyFont="1" applyBorder="1" applyAlignment="1">
      <alignment horizontal="center" vertical="center"/>
    </xf>
    <xf numFmtId="0" fontId="12" fillId="2" borderId="32" xfId="1" applyFont="1" applyBorder="1" applyAlignment="1">
      <alignment horizontal="left" vertical="top" wrapText="1"/>
    </xf>
    <xf numFmtId="44" fontId="12" fillId="4" borderId="27" xfId="6" applyFont="1" applyFill="1" applyBorder="1" applyAlignment="1">
      <alignment horizontal="center" vertical="center"/>
    </xf>
    <xf numFmtId="0" fontId="12" fillId="2" borderId="33" xfId="1" applyFont="1" applyBorder="1" applyAlignment="1">
      <alignment horizontal="center" vertical="center" wrapText="1"/>
    </xf>
    <xf numFmtId="0" fontId="6" fillId="12" borderId="14" xfId="0" applyFont="1" applyFill="1" applyBorder="1" applyAlignment="1">
      <alignment vertical="center"/>
    </xf>
    <xf numFmtId="0" fontId="6" fillId="12" borderId="15" xfId="0" applyFont="1" applyFill="1" applyBorder="1" applyAlignment="1">
      <alignment vertical="center"/>
    </xf>
    <xf numFmtId="0" fontId="6" fillId="12" borderId="34" xfId="0" applyFont="1" applyFill="1" applyBorder="1" applyAlignment="1">
      <alignment vertical="center"/>
    </xf>
    <xf numFmtId="0" fontId="6" fillId="12" borderId="25" xfId="0" applyFont="1" applyFill="1" applyBorder="1" applyAlignment="1">
      <alignment vertical="center"/>
    </xf>
    <xf numFmtId="0" fontId="6" fillId="12" borderId="35" xfId="0" applyFont="1" applyFill="1" applyBorder="1" applyAlignment="1">
      <alignment vertical="center"/>
    </xf>
    <xf numFmtId="0" fontId="6" fillId="12" borderId="36" xfId="0" applyFont="1" applyFill="1" applyBorder="1" applyAlignment="1">
      <alignment vertical="center"/>
    </xf>
    <xf numFmtId="0" fontId="6" fillId="12" borderId="12" xfId="0" applyFont="1" applyFill="1" applyBorder="1" applyAlignment="1">
      <alignment vertical="center"/>
    </xf>
    <xf numFmtId="0" fontId="6" fillId="12" borderId="13" xfId="0" applyFont="1" applyFill="1" applyBorder="1" applyAlignment="1">
      <alignment vertical="center"/>
    </xf>
    <xf numFmtId="0" fontId="6" fillId="12" borderId="37" xfId="0" applyFont="1" applyFill="1" applyBorder="1" applyAlignment="1">
      <alignment vertical="center"/>
    </xf>
    <xf numFmtId="44" fontId="6" fillId="7" borderId="34" xfId="6" applyFont="1" applyFill="1" applyBorder="1"/>
    <xf numFmtId="44" fontId="5" fillId="3" borderId="38" xfId="2" applyNumberFormat="1" applyFont="1" applyBorder="1" applyAlignment="1">
      <alignment horizontal="center" vertical="center"/>
    </xf>
    <xf numFmtId="44" fontId="12" fillId="4" borderId="39" xfId="6" applyFont="1" applyFill="1" applyBorder="1" applyAlignment="1">
      <alignment vertical="top"/>
    </xf>
    <xf numFmtId="44" fontId="12" fillId="4" borderId="40" xfId="6" applyFont="1" applyFill="1" applyBorder="1" applyAlignment="1">
      <alignment vertical="top"/>
    </xf>
    <xf numFmtId="44" fontId="12" fillId="4" borderId="41" xfId="6" applyFont="1" applyFill="1" applyBorder="1" applyAlignment="1">
      <alignment vertical="top"/>
    </xf>
    <xf numFmtId="44" fontId="12" fillId="4" borderId="42" xfId="6" applyFont="1" applyFill="1" applyBorder="1" applyAlignment="1">
      <alignment vertical="top"/>
    </xf>
    <xf numFmtId="44" fontId="12" fillId="4" borderId="43" xfId="6" applyFont="1" applyFill="1" applyBorder="1" applyAlignment="1">
      <alignment vertical="top"/>
    </xf>
    <xf numFmtId="44" fontId="12" fillId="4" borderId="44" xfId="6" applyFont="1" applyFill="1" applyBorder="1" applyAlignment="1">
      <alignment vertical="top"/>
    </xf>
    <xf numFmtId="2" fontId="0" fillId="11" borderId="45" xfId="0" applyNumberFormat="1" applyFill="1" applyBorder="1" applyAlignment="1">
      <alignment horizontal="center"/>
    </xf>
    <xf numFmtId="2" fontId="0" fillId="11" borderId="46" xfId="0" applyNumberFormat="1" applyFill="1" applyBorder="1" applyAlignment="1">
      <alignment horizontal="center"/>
    </xf>
    <xf numFmtId="2" fontId="0" fillId="11" borderId="47" xfId="0" applyNumberFormat="1" applyFill="1" applyBorder="1" applyAlignment="1">
      <alignment horizontal="center"/>
    </xf>
    <xf numFmtId="2" fontId="0" fillId="11" borderId="42" xfId="0" applyNumberFormat="1" applyFill="1" applyBorder="1" applyAlignment="1">
      <alignment horizontal="center"/>
    </xf>
    <xf numFmtId="2" fontId="0" fillId="11" borderId="43" xfId="0" applyNumberFormat="1" applyFill="1" applyBorder="1" applyAlignment="1">
      <alignment horizontal="center"/>
    </xf>
    <xf numFmtId="2" fontId="0" fillId="11" borderId="44" xfId="0" applyNumberFormat="1" applyFill="1" applyBorder="1" applyAlignment="1">
      <alignment horizontal="center"/>
    </xf>
    <xf numFmtId="2" fontId="5" fillId="3" borderId="22" xfId="2" applyNumberFormat="1" applyFont="1" applyBorder="1" applyAlignment="1">
      <alignment horizontal="center"/>
    </xf>
    <xf numFmtId="44" fontId="6" fillId="12" borderId="16" xfId="6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 vertical="top" textRotation="90"/>
    </xf>
    <xf numFmtId="44" fontId="6" fillId="12" borderId="14" xfId="6" applyFont="1" applyFill="1" applyBorder="1" applyAlignment="1">
      <alignment horizontal="left" vertical="center"/>
    </xf>
    <xf numFmtId="44" fontId="6" fillId="7" borderId="14" xfId="6" applyFont="1" applyFill="1" applyBorder="1" applyAlignment="1">
      <alignment horizontal="right"/>
    </xf>
    <xf numFmtId="44" fontId="12" fillId="11" borderId="19" xfId="6" applyFont="1" applyFill="1" applyBorder="1" applyAlignment="1">
      <alignment vertical="top"/>
    </xf>
    <xf numFmtId="44" fontId="12" fillId="11" borderId="18" xfId="6" applyFont="1" applyFill="1" applyBorder="1" applyAlignment="1">
      <alignment vertical="top"/>
    </xf>
    <xf numFmtId="44" fontId="12" fillId="11" borderId="4" xfId="6" applyFont="1" applyFill="1" applyBorder="1" applyAlignment="1">
      <alignment vertical="top"/>
    </xf>
    <xf numFmtId="44" fontId="12" fillId="11" borderId="7" xfId="6" applyFont="1" applyFill="1" applyBorder="1" applyAlignment="1">
      <alignment vertical="top"/>
    </xf>
    <xf numFmtId="0" fontId="6" fillId="7" borderId="54" xfId="0" applyFont="1" applyFill="1" applyBorder="1"/>
    <xf numFmtId="0" fontId="6" fillId="7" borderId="55" xfId="0" applyFont="1" applyFill="1" applyBorder="1" applyAlignment="1">
      <alignment horizontal="left" vertical="center"/>
    </xf>
    <xf numFmtId="0" fontId="6" fillId="7" borderId="56" xfId="0" applyFont="1" applyFill="1" applyBorder="1" applyAlignment="1">
      <alignment horizontal="center" vertical="center"/>
    </xf>
    <xf numFmtId="2" fontId="0" fillId="11" borderId="57" xfId="0" applyNumberFormat="1" applyFill="1" applyBorder="1" applyAlignment="1">
      <alignment horizontal="center"/>
    </xf>
    <xf numFmtId="2" fontId="0" fillId="11" borderId="58" xfId="0" applyNumberFormat="1" applyFill="1" applyBorder="1" applyAlignment="1">
      <alignment horizontal="center"/>
    </xf>
    <xf numFmtId="2" fontId="0" fillId="11" borderId="59" xfId="0" applyNumberFormat="1" applyFill="1" applyBorder="1" applyAlignment="1">
      <alignment horizontal="center"/>
    </xf>
    <xf numFmtId="2" fontId="0" fillId="11" borderId="60" xfId="0" applyNumberFormat="1" applyFill="1" applyBorder="1" applyAlignment="1">
      <alignment horizontal="center"/>
    </xf>
    <xf numFmtId="0" fontId="6" fillId="7" borderId="32" xfId="0" applyFont="1" applyFill="1" applyBorder="1" applyAlignment="1">
      <alignment horizontal="center"/>
    </xf>
    <xf numFmtId="0" fontId="12" fillId="2" borderId="25" xfId="1" applyFont="1" applyBorder="1" applyAlignment="1">
      <alignment horizontal="left" vertical="top" wrapText="1"/>
    </xf>
    <xf numFmtId="0" fontId="12" fillId="2" borderId="49" xfId="1" applyFont="1" applyBorder="1" applyAlignment="1">
      <alignment horizontal="left" vertical="top" wrapText="1"/>
    </xf>
    <xf numFmtId="0" fontId="12" fillId="2" borderId="12" xfId="1" applyFont="1" applyBorder="1" applyAlignment="1">
      <alignment horizontal="left" vertical="top" wrapText="1"/>
    </xf>
    <xf numFmtId="44" fontId="12" fillId="4" borderId="61" xfId="6" applyFont="1" applyFill="1" applyBorder="1" applyAlignment="1">
      <alignment vertical="top"/>
    </xf>
    <xf numFmtId="44" fontId="12" fillId="4" borderId="59" xfId="6" applyFont="1" applyFill="1" applyBorder="1" applyAlignment="1">
      <alignment vertical="top"/>
    </xf>
    <xf numFmtId="44" fontId="12" fillId="4" borderId="58" xfId="6" applyFont="1" applyFill="1" applyBorder="1" applyAlignment="1">
      <alignment vertical="top"/>
    </xf>
    <xf numFmtId="44" fontId="12" fillId="4" borderId="60" xfId="6" applyFont="1" applyFill="1" applyBorder="1" applyAlignment="1">
      <alignment vertical="top"/>
    </xf>
    <xf numFmtId="0" fontId="6" fillId="12" borderId="21" xfId="0" applyFont="1" applyFill="1" applyBorder="1" applyAlignment="1">
      <alignment horizontal="left" vertical="center"/>
    </xf>
    <xf numFmtId="44" fontId="6" fillId="12" borderId="54" xfId="6" applyFont="1" applyFill="1" applyBorder="1" applyAlignment="1">
      <alignment horizontal="right" vertical="center"/>
    </xf>
    <xf numFmtId="44" fontId="5" fillId="3" borderId="62" xfId="6" applyFont="1" applyFill="1" applyBorder="1" applyAlignment="1">
      <alignment horizontal="center"/>
    </xf>
    <xf numFmtId="44" fontId="5" fillId="3" borderId="10" xfId="6" applyFont="1" applyFill="1" applyBorder="1" applyAlignment="1">
      <alignment horizontal="center"/>
    </xf>
    <xf numFmtId="44" fontId="6" fillId="12" borderId="32" xfId="6" applyFont="1" applyFill="1" applyBorder="1" applyAlignment="1">
      <alignment horizontal="left" vertical="center"/>
    </xf>
    <xf numFmtId="44" fontId="5" fillId="11" borderId="9" xfId="6" applyFont="1" applyFill="1" applyBorder="1" applyAlignment="1">
      <alignment horizontal="center"/>
    </xf>
    <xf numFmtId="44" fontId="5" fillId="11" borderId="20" xfId="6" applyFont="1" applyFill="1" applyBorder="1" applyAlignment="1">
      <alignment horizontal="center"/>
    </xf>
    <xf numFmtId="44" fontId="5" fillId="11" borderId="30" xfId="6" applyFont="1" applyFill="1" applyBorder="1" applyAlignment="1">
      <alignment horizontal="center"/>
    </xf>
    <xf numFmtId="0" fontId="12" fillId="11" borderId="9" xfId="3" applyFont="1" applyFill="1" applyBorder="1" applyAlignment="1">
      <alignment vertical="top"/>
    </xf>
    <xf numFmtId="0" fontId="2" fillId="2" borderId="31" xfId="1" applyFont="1" applyBorder="1" applyAlignment="1">
      <alignment horizontal="left" vertical="top" wrapText="1"/>
    </xf>
    <xf numFmtId="0" fontId="0" fillId="0" borderId="50" xfId="0" applyFont="1" applyBorder="1" applyAlignment="1">
      <alignment vertical="top" wrapText="1"/>
    </xf>
    <xf numFmtId="0" fontId="0" fillId="0" borderId="51" xfId="0" applyFont="1" applyBorder="1" applyAlignment="1">
      <alignment vertical="top" wrapText="1"/>
    </xf>
    <xf numFmtId="0" fontId="16" fillId="14" borderId="31" xfId="0" applyFont="1" applyFill="1" applyBorder="1" applyAlignment="1">
      <alignment horizontal="left"/>
    </xf>
    <xf numFmtId="0" fontId="16" fillId="14" borderId="50" xfId="0" applyFont="1" applyFill="1" applyBorder="1" applyAlignment="1">
      <alignment horizontal="left"/>
    </xf>
    <xf numFmtId="0" fontId="16" fillId="14" borderId="51" xfId="0" applyFont="1" applyFill="1" applyBorder="1" applyAlignment="1">
      <alignment horizontal="left"/>
    </xf>
    <xf numFmtId="165" fontId="6" fillId="7" borderId="13" xfId="0" applyNumberFormat="1" applyFont="1" applyFill="1" applyBorder="1" applyAlignment="1">
      <alignment horizontal="center"/>
    </xf>
    <xf numFmtId="165" fontId="6" fillId="7" borderId="37" xfId="0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left" vertical="top"/>
    </xf>
    <xf numFmtId="0" fontId="0" fillId="13" borderId="30" xfId="0" applyFill="1" applyBorder="1" applyAlignment="1">
      <alignment horizontal="left" vertical="top"/>
    </xf>
    <xf numFmtId="0" fontId="0" fillId="13" borderId="48" xfId="0" applyFill="1" applyBorder="1" applyAlignment="1">
      <alignment horizontal="left" vertical="top"/>
    </xf>
    <xf numFmtId="0" fontId="0" fillId="13" borderId="38" xfId="0" applyFill="1" applyBorder="1" applyAlignment="1">
      <alignment horizontal="left" vertical="top"/>
    </xf>
    <xf numFmtId="0" fontId="0" fillId="5" borderId="49" xfId="0" applyFill="1" applyBorder="1" applyAlignment="1">
      <alignment horizontal="left"/>
    </xf>
    <xf numFmtId="0" fontId="0" fillId="5" borderId="50" xfId="0" applyFill="1" applyBorder="1" applyAlignment="1">
      <alignment horizontal="left"/>
    </xf>
    <xf numFmtId="0" fontId="0" fillId="5" borderId="51" xfId="0" applyFill="1" applyBorder="1" applyAlignment="1">
      <alignment horizontal="left"/>
    </xf>
    <xf numFmtId="165" fontId="5" fillId="3" borderId="31" xfId="6" applyNumberFormat="1" applyFont="1" applyFill="1" applyBorder="1" applyAlignment="1">
      <alignment horizontal="center"/>
    </xf>
    <xf numFmtId="165" fontId="5" fillId="3" borderId="51" xfId="6" applyNumberFormat="1" applyFont="1" applyFill="1" applyBorder="1" applyAlignment="1">
      <alignment horizontal="center"/>
    </xf>
    <xf numFmtId="0" fontId="12" fillId="2" borderId="31" xfId="1" applyFont="1" applyBorder="1" applyAlignment="1">
      <alignment horizontal="left" vertical="top" wrapText="1"/>
    </xf>
    <xf numFmtId="0" fontId="12" fillId="2" borderId="50" xfId="1" applyFont="1" applyBorder="1" applyAlignment="1">
      <alignment horizontal="left" vertical="top" wrapText="1"/>
    </xf>
    <xf numFmtId="0" fontId="12" fillId="2" borderId="51" xfId="1" applyFont="1" applyBorder="1" applyAlignment="1">
      <alignment horizontal="left" vertical="top" wrapText="1"/>
    </xf>
    <xf numFmtId="0" fontId="3" fillId="2" borderId="50" xfId="1" applyFont="1" applyBorder="1" applyAlignment="1">
      <alignment horizontal="left" wrapText="1"/>
    </xf>
    <xf numFmtId="0" fontId="3" fillId="2" borderId="51" xfId="1" applyFont="1" applyBorder="1" applyAlignment="1">
      <alignment horizontal="left" wrapText="1"/>
    </xf>
    <xf numFmtId="0" fontId="3" fillId="2" borderId="31" xfId="1" applyFont="1" applyBorder="1" applyAlignment="1">
      <alignment horizontal="left" wrapText="1"/>
    </xf>
    <xf numFmtId="0" fontId="16" fillId="14" borderId="31" xfId="0" applyFont="1" applyFill="1" applyBorder="1" applyAlignment="1">
      <alignment horizontal="center"/>
    </xf>
    <xf numFmtId="0" fontId="16" fillId="14" borderId="50" xfId="0" applyFont="1" applyFill="1" applyBorder="1" applyAlignment="1">
      <alignment horizontal="center"/>
    </xf>
    <xf numFmtId="0" fontId="0" fillId="2" borderId="31" xfId="1" applyFont="1" applyBorder="1" applyAlignment="1">
      <alignment horizontal="left" wrapText="1"/>
    </xf>
    <xf numFmtId="0" fontId="0" fillId="0" borderId="50" xfId="0" applyBorder="1" applyAlignment="1">
      <alignment horizontal="left" wrapText="1"/>
    </xf>
    <xf numFmtId="0" fontId="0" fillId="0" borderId="51" xfId="0" applyBorder="1" applyAlignment="1">
      <alignment horizontal="left" wrapText="1"/>
    </xf>
    <xf numFmtId="0" fontId="0" fillId="0" borderId="50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13" fillId="2" borderId="14" xfId="1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12" borderId="14" xfId="1" applyFont="1" applyFill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3" fillId="12" borderId="14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7" borderId="15" xfId="0" applyFont="1" applyFill="1" applyBorder="1" applyAlignment="1">
      <alignment horizontal="center"/>
    </xf>
  </cellXfs>
  <cellStyles count="7">
    <cellStyle name="40% - Accent1" xfId="1" builtinId="31"/>
    <cellStyle name="Berekening" xfId="2" builtinId="22"/>
    <cellStyle name="Invoer" xfId="3" builtinId="20"/>
    <cellStyle name="Kop 2" xfId="4" builtinId="17"/>
    <cellStyle name="Standaard" xfId="0" builtinId="0"/>
    <cellStyle name="Titel" xfId="5" builtinId="15"/>
    <cellStyle name="Valuta" xfId="6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E3050.212A99C0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2</xdr:row>
      <xdr:rowOff>47625</xdr:rowOff>
    </xdr:from>
    <xdr:to>
      <xdr:col>7</xdr:col>
      <xdr:colOff>1123950</xdr:colOff>
      <xdr:row>4</xdr:row>
      <xdr:rowOff>38100</xdr:rowOff>
    </xdr:to>
    <xdr:pic>
      <xdr:nvPicPr>
        <xdr:cNvPr id="3109" name="Afbeelding 2">
          <a:extLst>
            <a:ext uri="{FF2B5EF4-FFF2-40B4-BE49-F238E27FC236}">
              <a16:creationId xmlns:a16="http://schemas.microsoft.com/office/drawing/2014/main" id="{40099979-57F7-48A8-8D52-A110DAD97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438150"/>
          <a:ext cx="6667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676275</xdr:colOff>
      <xdr:row>1</xdr:row>
      <xdr:rowOff>114300</xdr:rowOff>
    </xdr:from>
    <xdr:to>
      <xdr:col>15</xdr:col>
      <xdr:colOff>304800</xdr:colOff>
      <xdr:row>3</xdr:row>
      <xdr:rowOff>238125</xdr:rowOff>
    </xdr:to>
    <xdr:pic>
      <xdr:nvPicPr>
        <xdr:cNvPr id="5128" name="Picture 1">
          <a:extLst>
            <a:ext uri="{FF2B5EF4-FFF2-40B4-BE49-F238E27FC236}">
              <a16:creationId xmlns:a16="http://schemas.microsoft.com/office/drawing/2014/main" id="{D9FBEE34-C852-4585-AB4E-B3010850B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25" b="10451"/>
        <a:stretch>
          <a:fillRect/>
        </a:stretch>
      </xdr:blipFill>
      <xdr:spPr bwMode="auto">
        <a:xfrm>
          <a:off x="24774525" y="438150"/>
          <a:ext cx="11334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1</xdr:row>
      <xdr:rowOff>200025</xdr:rowOff>
    </xdr:from>
    <xdr:to>
      <xdr:col>5</xdr:col>
      <xdr:colOff>971550</xdr:colOff>
      <xdr:row>2</xdr:row>
      <xdr:rowOff>215265</xdr:rowOff>
    </xdr:to>
    <xdr:pic>
      <xdr:nvPicPr>
        <xdr:cNvPr id="2102" name="Afbeelding 1">
          <a:extLst>
            <a:ext uri="{FF2B5EF4-FFF2-40B4-BE49-F238E27FC236}">
              <a16:creationId xmlns:a16="http://schemas.microsoft.com/office/drawing/2014/main" id="{12FAF421-6B97-43E0-8773-4235B18A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447675"/>
          <a:ext cx="790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82"/>
  <sheetViews>
    <sheetView showGridLines="0" tabSelected="1" topLeftCell="A7" workbookViewId="0">
      <selection activeCell="H41" sqref="H41"/>
    </sheetView>
  </sheetViews>
  <sheetFormatPr defaultColWidth="0" defaultRowHeight="15" customHeight="1" zeroHeight="1" x14ac:dyDescent="0.3"/>
  <cols>
    <col min="1" max="2" width="2.5546875" customWidth="1"/>
    <col min="3" max="3" width="33" customWidth="1"/>
    <col min="4" max="4" width="25.109375" customWidth="1"/>
    <col min="5" max="5" width="19.88671875" customWidth="1"/>
    <col min="6" max="6" width="27.109375" customWidth="1"/>
    <col min="7" max="7" width="6.109375" customWidth="1"/>
    <col min="8" max="8" width="18.109375" customWidth="1"/>
    <col min="9" max="10" width="2.5546875" customWidth="1"/>
  </cols>
  <sheetData>
    <row r="1" spans="2:9" s="1" customFormat="1" thickBot="1" x14ac:dyDescent="0.35"/>
    <row r="2" spans="2:9" s="1" customFormat="1" ht="14.4" x14ac:dyDescent="0.3">
      <c r="B2" s="12"/>
      <c r="C2" s="4"/>
      <c r="D2" s="4"/>
      <c r="E2" s="4"/>
      <c r="F2" s="4"/>
      <c r="G2" s="4"/>
      <c r="H2" s="4"/>
      <c r="I2" s="5"/>
    </row>
    <row r="3" spans="2:9" s="1" customFormat="1" ht="22.8" x14ac:dyDescent="0.4">
      <c r="B3" s="6"/>
      <c r="C3" s="13" t="s">
        <v>65</v>
      </c>
      <c r="D3" s="3"/>
      <c r="E3" s="3"/>
      <c r="F3" s="3"/>
      <c r="G3" s="3"/>
      <c r="H3" s="3"/>
      <c r="I3" s="7"/>
    </row>
    <row r="4" spans="2:9" s="1" customFormat="1" ht="14.4" x14ac:dyDescent="0.3">
      <c r="B4" s="6"/>
      <c r="C4" s="3"/>
      <c r="D4" s="3"/>
      <c r="E4" s="3"/>
      <c r="F4" s="3"/>
      <c r="G4" s="3"/>
      <c r="H4" s="3"/>
      <c r="I4" s="7"/>
    </row>
    <row r="5" spans="2:9" s="1" customFormat="1" ht="15" customHeight="1" x14ac:dyDescent="0.3">
      <c r="B5" s="6"/>
      <c r="C5" s="3"/>
      <c r="D5" s="3"/>
      <c r="E5" s="3"/>
      <c r="F5" s="3"/>
      <c r="G5" s="3"/>
      <c r="H5" s="3"/>
      <c r="I5" s="7"/>
    </row>
    <row r="6" spans="2:9" ht="17.399999999999999" x14ac:dyDescent="0.35">
      <c r="B6" s="14"/>
      <c r="C6" s="15" t="s">
        <v>38</v>
      </c>
      <c r="D6" s="3"/>
      <c r="E6" s="3"/>
      <c r="F6" s="3"/>
      <c r="G6" s="18"/>
      <c r="H6" s="17"/>
      <c r="I6" s="19"/>
    </row>
    <row r="7" spans="2:9" ht="14.4" x14ac:dyDescent="0.3">
      <c r="B7" s="14"/>
      <c r="C7" s="177" t="s">
        <v>39</v>
      </c>
      <c r="D7" s="178"/>
      <c r="E7" s="178"/>
      <c r="F7" s="178"/>
      <c r="G7" s="178"/>
      <c r="H7" s="179"/>
      <c r="I7" s="19"/>
    </row>
    <row r="8" spans="2:9" ht="14.4" x14ac:dyDescent="0.3">
      <c r="B8" s="14"/>
      <c r="C8" s="16"/>
      <c r="D8" s="16"/>
      <c r="E8" s="16"/>
      <c r="F8" s="17"/>
      <c r="G8" s="18"/>
      <c r="H8" s="17"/>
      <c r="I8" s="19"/>
    </row>
    <row r="9" spans="2:9" ht="17.399999999999999" x14ac:dyDescent="0.35">
      <c r="B9" s="14"/>
      <c r="C9" s="15" t="s">
        <v>40</v>
      </c>
      <c r="D9" s="16"/>
      <c r="E9" s="16"/>
      <c r="F9" s="17"/>
      <c r="G9" s="18"/>
      <c r="H9" s="17"/>
      <c r="I9" s="19"/>
    </row>
    <row r="10" spans="2:9" ht="14.4" x14ac:dyDescent="0.3">
      <c r="B10" s="14"/>
      <c r="C10" s="20" t="s">
        <v>41</v>
      </c>
      <c r="D10" s="180" t="s">
        <v>42</v>
      </c>
      <c r="E10" s="180"/>
      <c r="F10" s="180"/>
      <c r="G10" s="180"/>
      <c r="H10" s="181"/>
      <c r="I10" s="19"/>
    </row>
    <row r="11" spans="2:9" ht="14.4" x14ac:dyDescent="0.3">
      <c r="B11" s="14"/>
      <c r="C11" s="21" t="s">
        <v>43</v>
      </c>
      <c r="D11" s="180" t="s">
        <v>44</v>
      </c>
      <c r="E11" s="180"/>
      <c r="F11" s="180"/>
      <c r="G11" s="180"/>
      <c r="H11" s="181"/>
      <c r="I11" s="19"/>
    </row>
    <row r="12" spans="2:9" ht="14.4" x14ac:dyDescent="0.3">
      <c r="B12" s="14"/>
      <c r="C12" s="159" t="s">
        <v>100</v>
      </c>
      <c r="D12" s="185" t="s">
        <v>101</v>
      </c>
      <c r="E12" s="186"/>
      <c r="F12" s="186"/>
      <c r="G12" s="186"/>
      <c r="H12" s="187"/>
      <c r="I12" s="19"/>
    </row>
    <row r="13" spans="2:9" ht="14.4" customHeight="1" x14ac:dyDescent="0.3">
      <c r="B13" s="14"/>
      <c r="C13" s="22" t="s">
        <v>45</v>
      </c>
      <c r="D13" s="180" t="s">
        <v>46</v>
      </c>
      <c r="E13" s="180"/>
      <c r="F13" s="180"/>
      <c r="G13" s="180"/>
      <c r="H13" s="181"/>
      <c r="I13" s="19"/>
    </row>
    <row r="14" spans="2:9" ht="14.4" customHeight="1" x14ac:dyDescent="0.3">
      <c r="B14" s="14"/>
      <c r="C14" s="23" t="s">
        <v>47</v>
      </c>
      <c r="D14" s="182" t="s">
        <v>48</v>
      </c>
      <c r="E14" s="180"/>
      <c r="F14" s="180"/>
      <c r="G14" s="180"/>
      <c r="H14" s="181"/>
      <c r="I14" s="19"/>
    </row>
    <row r="15" spans="2:9" ht="14.4" customHeight="1" x14ac:dyDescent="0.3">
      <c r="B15" s="14"/>
      <c r="C15" s="24" t="s">
        <v>49</v>
      </c>
      <c r="D15" s="180" t="s">
        <v>50</v>
      </c>
      <c r="E15" s="180"/>
      <c r="F15" s="180"/>
      <c r="G15" s="180"/>
      <c r="H15" s="181"/>
      <c r="I15" s="19"/>
    </row>
    <row r="16" spans="2:9" ht="14.4" customHeight="1" x14ac:dyDescent="0.3">
      <c r="B16" s="14"/>
      <c r="C16" s="25" t="s">
        <v>51</v>
      </c>
      <c r="D16" s="180" t="s">
        <v>52</v>
      </c>
      <c r="E16" s="180"/>
      <c r="F16" s="180"/>
      <c r="G16" s="180"/>
      <c r="H16" s="181"/>
      <c r="I16" s="19"/>
    </row>
    <row r="17" spans="2:9" ht="14.4" x14ac:dyDescent="0.3">
      <c r="B17" s="14"/>
      <c r="C17" s="16"/>
      <c r="D17" s="16"/>
      <c r="E17" s="16"/>
      <c r="F17" s="16"/>
      <c r="G17" s="16"/>
      <c r="H17" s="16"/>
      <c r="I17" s="19"/>
    </row>
    <row r="18" spans="2:9" ht="17.399999999999999" x14ac:dyDescent="0.35">
      <c r="B18" s="14"/>
      <c r="C18" s="15" t="s">
        <v>53</v>
      </c>
      <c r="D18" s="16"/>
      <c r="E18" s="16"/>
      <c r="F18" s="17"/>
      <c r="G18" s="18"/>
      <c r="H18" s="17"/>
      <c r="I18" s="19"/>
    </row>
    <row r="19" spans="2:9" ht="14.4" x14ac:dyDescent="0.3">
      <c r="B19" s="14"/>
      <c r="C19" s="177" t="s">
        <v>54</v>
      </c>
      <c r="D19" s="188"/>
      <c r="E19" s="188"/>
      <c r="F19" s="188"/>
      <c r="G19" s="188"/>
      <c r="H19" s="189"/>
      <c r="I19" s="19"/>
    </row>
    <row r="20" spans="2:9" ht="14.4" x14ac:dyDescent="0.3">
      <c r="B20" s="14"/>
      <c r="C20" s="160" t="s">
        <v>82</v>
      </c>
      <c r="D20" s="161"/>
      <c r="E20" s="161"/>
      <c r="F20" s="161"/>
      <c r="G20" s="161"/>
      <c r="H20" s="162"/>
      <c r="I20" s="19"/>
    </row>
    <row r="21" spans="2:9" ht="33" customHeight="1" x14ac:dyDescent="0.3">
      <c r="B21" s="14"/>
      <c r="C21" s="160" t="s">
        <v>85</v>
      </c>
      <c r="D21" s="161"/>
      <c r="E21" s="161"/>
      <c r="F21" s="161"/>
      <c r="G21" s="161"/>
      <c r="H21" s="162"/>
      <c r="I21" s="19"/>
    </row>
    <row r="22" spans="2:9" ht="14.4" x14ac:dyDescent="0.3">
      <c r="B22" s="14"/>
      <c r="C22" s="160" t="s">
        <v>86</v>
      </c>
      <c r="D22" s="161"/>
      <c r="E22" s="161"/>
      <c r="F22" s="161"/>
      <c r="G22" s="161"/>
      <c r="H22" s="162"/>
      <c r="I22" s="19"/>
    </row>
    <row r="23" spans="2:9" ht="84" customHeight="1" x14ac:dyDescent="0.3">
      <c r="B23" s="14"/>
      <c r="C23" s="160" t="s">
        <v>102</v>
      </c>
      <c r="D23" s="161"/>
      <c r="E23" s="161"/>
      <c r="F23" s="161"/>
      <c r="G23" s="161"/>
      <c r="H23" s="162"/>
      <c r="I23" s="19"/>
    </row>
    <row r="24" spans="2:9" ht="14.4" x14ac:dyDescent="0.3">
      <c r="B24" s="14"/>
      <c r="C24" s="26"/>
      <c r="D24" s="26"/>
      <c r="E24" s="26"/>
      <c r="F24" s="26"/>
      <c r="G24" s="26"/>
      <c r="H24" s="26"/>
      <c r="I24" s="19"/>
    </row>
    <row r="25" spans="2:9" ht="18" thickBot="1" x14ac:dyDescent="0.4">
      <c r="B25" s="14"/>
      <c r="C25" s="15" t="s">
        <v>55</v>
      </c>
      <c r="D25" s="26"/>
      <c r="E25" s="26"/>
      <c r="F25" s="26"/>
      <c r="G25" s="26"/>
      <c r="H25" s="26"/>
      <c r="I25" s="19"/>
    </row>
    <row r="26" spans="2:9" ht="14.4" x14ac:dyDescent="0.3">
      <c r="B26" s="14"/>
      <c r="C26" s="27" t="s">
        <v>56</v>
      </c>
      <c r="D26" s="28"/>
      <c r="E26" s="28"/>
      <c r="F26" s="28"/>
      <c r="G26" s="28"/>
      <c r="H26" s="29"/>
      <c r="I26" s="19"/>
    </row>
    <row r="27" spans="2:9" ht="14.4" x14ac:dyDescent="0.3">
      <c r="B27" s="14"/>
      <c r="C27" s="30" t="s">
        <v>57</v>
      </c>
      <c r="D27" s="168"/>
      <c r="E27" s="168"/>
      <c r="F27" s="168"/>
      <c r="G27" s="168"/>
      <c r="H27" s="169"/>
      <c r="I27" s="19"/>
    </row>
    <row r="28" spans="2:9" ht="14.4" x14ac:dyDescent="0.3">
      <c r="B28" s="14"/>
      <c r="C28" s="30" t="s">
        <v>58</v>
      </c>
      <c r="D28" s="168"/>
      <c r="E28" s="168"/>
      <c r="F28" s="168"/>
      <c r="G28" s="168"/>
      <c r="H28" s="169"/>
      <c r="I28" s="19"/>
    </row>
    <row r="29" spans="2:9" ht="14.4" x14ac:dyDescent="0.3">
      <c r="B29" s="14"/>
      <c r="C29" s="30" t="s">
        <v>59</v>
      </c>
      <c r="D29" s="168"/>
      <c r="E29" s="168"/>
      <c r="F29" s="168"/>
      <c r="G29" s="168"/>
      <c r="H29" s="169"/>
      <c r="I29" s="19"/>
    </row>
    <row r="30" spans="2:9" ht="14.4" x14ac:dyDescent="0.3">
      <c r="B30" s="14"/>
      <c r="C30" s="30" t="s">
        <v>60</v>
      </c>
      <c r="D30" s="168"/>
      <c r="E30" s="168"/>
      <c r="F30" s="168"/>
      <c r="G30" s="168"/>
      <c r="H30" s="169"/>
      <c r="I30" s="19"/>
    </row>
    <row r="31" spans="2:9" ht="39.75" customHeight="1" thickBot="1" x14ac:dyDescent="0.35">
      <c r="B31" s="14"/>
      <c r="C31" s="31" t="s">
        <v>61</v>
      </c>
      <c r="D31" s="170"/>
      <c r="E31" s="170"/>
      <c r="F31" s="170"/>
      <c r="G31" s="170"/>
      <c r="H31" s="171"/>
      <c r="I31" s="19"/>
    </row>
    <row r="32" spans="2:9" ht="18" thickBot="1" x14ac:dyDescent="0.4">
      <c r="B32" s="14"/>
      <c r="C32" s="15"/>
      <c r="D32" s="26"/>
      <c r="E32" s="26"/>
      <c r="F32" s="26"/>
      <c r="G32" s="26"/>
      <c r="H32" s="26"/>
      <c r="I32" s="19"/>
    </row>
    <row r="33" spans="2:9" ht="14.4" x14ac:dyDescent="0.3">
      <c r="B33" s="14"/>
      <c r="C33" s="27" t="s">
        <v>62</v>
      </c>
      <c r="D33" s="28"/>
      <c r="E33" s="28"/>
      <c r="F33" s="28"/>
      <c r="G33" s="28"/>
      <c r="H33" s="29"/>
      <c r="I33" s="19"/>
    </row>
    <row r="34" spans="2:9" ht="14.4" x14ac:dyDescent="0.3">
      <c r="B34" s="14"/>
      <c r="C34" s="6"/>
      <c r="D34" s="3"/>
      <c r="E34" s="3"/>
      <c r="F34" s="3"/>
      <c r="G34" s="3"/>
      <c r="H34" s="7"/>
      <c r="I34" s="19"/>
    </row>
    <row r="35" spans="2:9" ht="14.4" x14ac:dyDescent="0.3">
      <c r="B35" s="14"/>
      <c r="C35" s="163" t="s">
        <v>81</v>
      </c>
      <c r="D35" s="164"/>
      <c r="E35" s="164"/>
      <c r="F35" s="165"/>
      <c r="G35" s="183" t="s">
        <v>63</v>
      </c>
      <c r="H35" s="184"/>
      <c r="I35" s="19"/>
    </row>
    <row r="36" spans="2:9" ht="14.4" x14ac:dyDescent="0.3">
      <c r="B36" s="14"/>
      <c r="C36" s="172" t="s">
        <v>83</v>
      </c>
      <c r="D36" s="173"/>
      <c r="E36" s="173"/>
      <c r="F36" s="174"/>
      <c r="G36" s="175">
        <f>'Kosten reguliere glasbewassing'!N43</f>
        <v>0</v>
      </c>
      <c r="H36" s="176"/>
      <c r="I36" s="19"/>
    </row>
    <row r="37" spans="2:9" ht="14.4" x14ac:dyDescent="0.3">
      <c r="B37" s="14"/>
      <c r="C37" s="172" t="s">
        <v>84</v>
      </c>
      <c r="D37" s="173"/>
      <c r="E37" s="173"/>
      <c r="F37" s="174"/>
      <c r="G37" s="175">
        <f>'Kosten reguliere glasbewassing'!O45</f>
        <v>0</v>
      </c>
      <c r="H37" s="176"/>
      <c r="I37" s="19"/>
    </row>
    <row r="38" spans="2:9" ht="14.4" x14ac:dyDescent="0.3">
      <c r="B38" s="14"/>
      <c r="C38" s="172" t="s">
        <v>87</v>
      </c>
      <c r="D38" s="173"/>
      <c r="E38" s="173"/>
      <c r="F38" s="174"/>
      <c r="G38" s="175">
        <f>Afroepprijzen!F29</f>
        <v>0</v>
      </c>
      <c r="H38" s="176"/>
      <c r="I38" s="19"/>
    </row>
    <row r="39" spans="2:9" thickBot="1" x14ac:dyDescent="0.35">
      <c r="B39" s="14"/>
      <c r="C39" s="32" t="s">
        <v>64</v>
      </c>
      <c r="D39" s="33"/>
      <c r="E39" s="34"/>
      <c r="F39" s="33"/>
      <c r="G39" s="166">
        <f>SUM(G36:H38)</f>
        <v>0</v>
      </c>
      <c r="H39" s="167"/>
      <c r="I39" s="19"/>
    </row>
    <row r="40" spans="2:9" thickBot="1" x14ac:dyDescent="0.35">
      <c r="B40" s="14"/>
      <c r="C40" s="3"/>
      <c r="D40" s="3"/>
      <c r="E40" s="3"/>
      <c r="F40" s="3"/>
      <c r="G40" s="35"/>
      <c r="H40" s="36"/>
      <c r="I40" s="19"/>
    </row>
    <row r="41" spans="2:9" ht="18.600000000000001" thickBot="1" x14ac:dyDescent="0.4">
      <c r="B41" s="14"/>
      <c r="C41" s="37" t="s">
        <v>103</v>
      </c>
      <c r="D41" s="38"/>
      <c r="E41" s="38"/>
      <c r="F41" s="38"/>
      <c r="G41" s="38"/>
      <c r="H41" s="39">
        <f>G39*3</f>
        <v>0</v>
      </c>
      <c r="I41" s="19"/>
    </row>
    <row r="42" spans="2:9" thickBot="1" x14ac:dyDescent="0.35">
      <c r="B42" s="40"/>
      <c r="C42" s="41"/>
      <c r="D42" s="41"/>
      <c r="E42" s="41"/>
      <c r="F42" s="41"/>
      <c r="G42" s="41"/>
      <c r="H42" s="41"/>
      <c r="I42" s="42"/>
    </row>
    <row r="43" spans="2:9" ht="14.4" x14ac:dyDescent="0.3"/>
    <row r="44" spans="2:9" ht="14.4" hidden="1" x14ac:dyDescent="0.3"/>
    <row r="45" spans="2:9" ht="14.4" hidden="1" x14ac:dyDescent="0.3"/>
    <row r="46" spans="2:9" ht="14.4" hidden="1" x14ac:dyDescent="0.3"/>
    <row r="47" spans="2:9" ht="14.4" hidden="1" x14ac:dyDescent="0.3"/>
    <row r="48" spans="2:9" ht="14.4" hidden="1" x14ac:dyDescent="0.3"/>
    <row r="49" spans="8:8" ht="14.4" hidden="1" x14ac:dyDescent="0.3">
      <c r="H49" s="43"/>
    </row>
    <row r="50" spans="8:8" ht="14.4" hidden="1" x14ac:dyDescent="0.3"/>
    <row r="51" spans="8:8" ht="14.4" hidden="1" x14ac:dyDescent="0.3"/>
    <row r="52" spans="8:8" ht="14.4" hidden="1" x14ac:dyDescent="0.3"/>
    <row r="53" spans="8:8" ht="14.4" hidden="1" x14ac:dyDescent="0.3"/>
    <row r="54" spans="8:8" ht="14.4" hidden="1" x14ac:dyDescent="0.3"/>
    <row r="55" spans="8:8" ht="14.4" hidden="1" x14ac:dyDescent="0.3"/>
    <row r="56" spans="8:8" ht="14.4" hidden="1" x14ac:dyDescent="0.3"/>
    <row r="57" spans="8:8" ht="14.4" hidden="1" x14ac:dyDescent="0.3"/>
    <row r="58" spans="8:8" ht="14.4" hidden="1" x14ac:dyDescent="0.3"/>
    <row r="59" spans="8:8" ht="14.4" hidden="1" x14ac:dyDescent="0.3"/>
    <row r="60" spans="8:8" ht="14.4" hidden="1" x14ac:dyDescent="0.3"/>
    <row r="61" spans="8:8" ht="14.4" hidden="1" x14ac:dyDescent="0.3"/>
    <row r="62" spans="8:8" ht="14.4" hidden="1" x14ac:dyDescent="0.3"/>
    <row r="63" spans="8:8" ht="14.4" hidden="1" x14ac:dyDescent="0.3"/>
    <row r="64" spans="8:8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14.4" hidden="1" x14ac:dyDescent="0.3"/>
    <row r="70" ht="14.4" hidden="1" x14ac:dyDescent="0.3"/>
    <row r="71" ht="14.4" hidden="1" x14ac:dyDescent="0.3"/>
    <row r="72" ht="14.4" hidden="1" x14ac:dyDescent="0.3"/>
    <row r="73" ht="14.4" hidden="1" x14ac:dyDescent="0.3"/>
    <row r="74" ht="14.4" hidden="1" x14ac:dyDescent="0.3"/>
    <row r="75" ht="14.4" hidden="1" x14ac:dyDescent="0.3"/>
    <row r="76" ht="14.4" hidden="1" x14ac:dyDescent="0.3"/>
    <row r="77" ht="14.4" hidden="1" x14ac:dyDescent="0.3"/>
    <row r="78" ht="14.4" hidden="1" x14ac:dyDescent="0.3"/>
    <row r="79" ht="14.4" hidden="1" x14ac:dyDescent="0.3"/>
    <row r="80" ht="14.4" hidden="1" x14ac:dyDescent="0.3"/>
    <row r="81" ht="14.4" hidden="1" x14ac:dyDescent="0.3"/>
    <row r="82" ht="14.4" hidden="1" x14ac:dyDescent="0.3"/>
  </sheetData>
  <mergeCells count="27">
    <mergeCell ref="D15:H15"/>
    <mergeCell ref="G35:H35"/>
    <mergeCell ref="D16:H16"/>
    <mergeCell ref="D12:H12"/>
    <mergeCell ref="G36:H36"/>
    <mergeCell ref="C19:H19"/>
    <mergeCell ref="C20:H20"/>
    <mergeCell ref="C7:H7"/>
    <mergeCell ref="D10:H10"/>
    <mergeCell ref="D11:H11"/>
    <mergeCell ref="D13:H13"/>
    <mergeCell ref="D14:H14"/>
    <mergeCell ref="C21:H21"/>
    <mergeCell ref="C23:H23"/>
    <mergeCell ref="C35:F35"/>
    <mergeCell ref="G39:H39"/>
    <mergeCell ref="D27:H27"/>
    <mergeCell ref="D28:H28"/>
    <mergeCell ref="D29:H29"/>
    <mergeCell ref="D30:H30"/>
    <mergeCell ref="D31:H31"/>
    <mergeCell ref="C36:F36"/>
    <mergeCell ref="C37:F37"/>
    <mergeCell ref="C22:H22"/>
    <mergeCell ref="C38:F38"/>
    <mergeCell ref="G38:H38"/>
    <mergeCell ref="G37:H37"/>
  </mergeCells>
  <pageMargins left="0.70866141732283472" right="0.70866141732283472" top="0.74803149606299213" bottom="0.74803149606299213" header="0.31496062992125984" footer="0.31496062992125984"/>
  <pageSetup paperSize="8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0"/>
  <sheetViews>
    <sheetView zoomScale="90" zoomScaleNormal="90" workbookViewId="0">
      <selection activeCell="L34" sqref="L34"/>
    </sheetView>
  </sheetViews>
  <sheetFormatPr defaultColWidth="0" defaultRowHeight="14.4" customHeight="1" zeroHeight="1" x14ac:dyDescent="0.3"/>
  <cols>
    <col min="1" max="1" width="5.109375" style="1" customWidth="1"/>
    <col min="2" max="2" width="6" style="1" customWidth="1"/>
    <col min="3" max="3" width="66.5546875" style="1" customWidth="1"/>
    <col min="4" max="4" width="26.6640625" style="1" customWidth="1"/>
    <col min="5" max="5" width="31.44140625" style="1" customWidth="1"/>
    <col min="6" max="6" width="26.44140625" style="1" customWidth="1"/>
    <col min="7" max="7" width="37.5546875" style="1" customWidth="1"/>
    <col min="8" max="8" width="25.88671875" style="1" bestFit="1" customWidth="1"/>
    <col min="9" max="9" width="36.5546875" style="1" customWidth="1"/>
    <col min="10" max="10" width="37.5546875" style="1" customWidth="1"/>
    <col min="11" max="11" width="23.44140625" style="1" customWidth="1"/>
    <col min="12" max="12" width="16.88671875" style="1" bestFit="1" customWidth="1"/>
    <col min="13" max="13" width="14.88671875" style="1" bestFit="1" customWidth="1"/>
    <col min="14" max="14" width="12.5546875" style="1" bestFit="1" customWidth="1"/>
    <col min="15" max="15" width="22.5546875" style="1" customWidth="1"/>
    <col min="16" max="16" width="9.109375" style="1" customWidth="1"/>
    <col min="17" max="17" width="4.5546875" style="1" customWidth="1"/>
    <col min="18" max="16384" width="0" style="1" hidden="1"/>
  </cols>
  <sheetData>
    <row r="1" spans="2:16" ht="25.5" customHeight="1" thickBot="1" x14ac:dyDescent="0.35"/>
    <row r="2" spans="2:16" x14ac:dyDescent="0.3">
      <c r="B2" s="1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2:16" ht="28.8" x14ac:dyDescent="0.55000000000000004">
      <c r="B3" s="6"/>
      <c r="C3" s="92" t="s">
        <v>35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7"/>
    </row>
    <row r="4" spans="2:16" ht="29.4" thickBot="1" x14ac:dyDescent="0.6">
      <c r="B4" s="6"/>
      <c r="C4" s="9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7"/>
    </row>
    <row r="5" spans="2:16" ht="18.600000000000001" customHeight="1" thickBot="1" x14ac:dyDescent="0.35">
      <c r="B5" s="6"/>
      <c r="C5" s="3"/>
      <c r="D5" s="190" t="s">
        <v>66</v>
      </c>
      <c r="E5" s="191"/>
      <c r="F5" s="191"/>
      <c r="G5" s="191"/>
      <c r="H5" s="191"/>
      <c r="I5" s="191"/>
      <c r="J5" s="191"/>
      <c r="K5" s="191"/>
      <c r="L5" s="192"/>
      <c r="M5" s="66"/>
      <c r="N5" s="79"/>
      <c r="O5" s="3"/>
      <c r="P5" s="7"/>
    </row>
    <row r="6" spans="2:16" s="45" customFormat="1" ht="15" thickBot="1" x14ac:dyDescent="0.35">
      <c r="B6" s="93"/>
      <c r="C6" s="137" t="s">
        <v>72</v>
      </c>
      <c r="D6" s="138" t="s">
        <v>5</v>
      </c>
      <c r="E6" s="68" t="s">
        <v>37</v>
      </c>
      <c r="F6" s="68" t="s">
        <v>4</v>
      </c>
      <c r="G6" s="68" t="s">
        <v>6</v>
      </c>
      <c r="H6" s="68" t="s">
        <v>0</v>
      </c>
      <c r="I6" s="68" t="s">
        <v>1</v>
      </c>
      <c r="J6" s="68" t="s">
        <v>2</v>
      </c>
      <c r="K6" s="68" t="s">
        <v>3</v>
      </c>
      <c r="L6" s="46" t="s">
        <v>98</v>
      </c>
      <c r="M6" s="66"/>
      <c r="N6" s="58" t="s">
        <v>17</v>
      </c>
      <c r="O6" s="129"/>
      <c r="P6" s="7"/>
    </row>
    <row r="7" spans="2:16" ht="20.100000000000001" customHeight="1" x14ac:dyDescent="0.3">
      <c r="B7" s="6"/>
      <c r="C7" s="57" t="s">
        <v>7</v>
      </c>
      <c r="D7" s="139">
        <v>580</v>
      </c>
      <c r="E7" s="121">
        <v>8.5500000000000007</v>
      </c>
      <c r="F7" s="122">
        <v>506.95</v>
      </c>
      <c r="G7" s="121">
        <v>59.8</v>
      </c>
      <c r="H7" s="122">
        <v>1422</v>
      </c>
      <c r="I7" s="121">
        <v>1215</v>
      </c>
      <c r="J7" s="121">
        <v>151.05000000000001</v>
      </c>
      <c r="K7" s="121">
        <v>304.5</v>
      </c>
      <c r="L7" s="123">
        <v>244</v>
      </c>
      <c r="M7" s="84"/>
      <c r="N7" s="59">
        <f t="shared" ref="N7:N12" si="0">SUM(D7:L7)</f>
        <v>4491.8500000000004</v>
      </c>
      <c r="O7" s="3"/>
      <c r="P7" s="7"/>
    </row>
    <row r="8" spans="2:16" ht="20.100000000000001" customHeight="1" x14ac:dyDescent="0.3">
      <c r="B8" s="6"/>
      <c r="C8" s="57" t="s">
        <v>8</v>
      </c>
      <c r="D8" s="140">
        <v>580</v>
      </c>
      <c r="E8" s="49">
        <v>8.5500000000000007</v>
      </c>
      <c r="F8" s="47">
        <v>506.95</v>
      </c>
      <c r="G8" s="49">
        <v>56.8</v>
      </c>
      <c r="H8" s="47">
        <v>1355</v>
      </c>
      <c r="I8" s="49">
        <v>1215</v>
      </c>
      <c r="J8" s="49">
        <v>191.75</v>
      </c>
      <c r="K8" s="49">
        <v>325.2</v>
      </c>
      <c r="L8" s="48">
        <v>244</v>
      </c>
      <c r="M8" s="84"/>
      <c r="N8" s="60">
        <f t="shared" si="0"/>
        <v>4483.25</v>
      </c>
      <c r="O8" s="3"/>
      <c r="P8" s="7"/>
    </row>
    <row r="9" spans="2:16" ht="20.100000000000001" customHeight="1" x14ac:dyDescent="0.3">
      <c r="B9" s="6"/>
      <c r="C9" s="57" t="s">
        <v>9</v>
      </c>
      <c r="D9" s="141">
        <v>23.2</v>
      </c>
      <c r="E9" s="124"/>
      <c r="F9" s="125"/>
      <c r="G9" s="124"/>
      <c r="H9" s="125"/>
      <c r="I9" s="124"/>
      <c r="J9" s="124"/>
      <c r="K9" s="124"/>
      <c r="L9" s="126"/>
      <c r="M9" s="84"/>
      <c r="N9" s="60">
        <f t="shared" si="0"/>
        <v>23.2</v>
      </c>
      <c r="O9" s="3"/>
      <c r="P9" s="7"/>
    </row>
    <row r="10" spans="2:16" ht="20.100000000000001" customHeight="1" x14ac:dyDescent="0.3">
      <c r="B10" s="6"/>
      <c r="C10" s="57" t="s">
        <v>19</v>
      </c>
      <c r="D10" s="141">
        <v>170.7</v>
      </c>
      <c r="E10" s="124">
        <v>4.8</v>
      </c>
      <c r="F10" s="125">
        <v>17</v>
      </c>
      <c r="G10" s="124">
        <v>20</v>
      </c>
      <c r="H10" s="125">
        <v>720.5</v>
      </c>
      <c r="I10" s="124">
        <v>842.65</v>
      </c>
      <c r="J10" s="124">
        <v>39.9</v>
      </c>
      <c r="K10" s="124">
        <v>267.45</v>
      </c>
      <c r="L10" s="126">
        <v>528</v>
      </c>
      <c r="M10" s="84"/>
      <c r="N10" s="60">
        <f t="shared" si="0"/>
        <v>2611</v>
      </c>
      <c r="O10" s="3"/>
      <c r="P10" s="7"/>
    </row>
    <row r="11" spans="2:16" ht="20.100000000000001" customHeight="1" thickBot="1" x14ac:dyDescent="0.35">
      <c r="B11" s="6"/>
      <c r="C11" s="57" t="s">
        <v>15</v>
      </c>
      <c r="D11" s="142">
        <v>80</v>
      </c>
      <c r="E11" s="50"/>
      <c r="F11" s="51">
        <v>181.6</v>
      </c>
      <c r="G11" s="50"/>
      <c r="H11" s="51">
        <v>66.2</v>
      </c>
      <c r="I11" s="50">
        <v>35.1</v>
      </c>
      <c r="J11" s="50"/>
      <c r="K11" s="50"/>
      <c r="L11" s="52"/>
      <c r="M11" s="84"/>
      <c r="N11" s="127">
        <f t="shared" si="0"/>
        <v>362.90000000000003</v>
      </c>
      <c r="O11" s="3"/>
      <c r="P11" s="7"/>
    </row>
    <row r="12" spans="2:16" ht="15" thickBot="1" x14ac:dyDescent="0.35">
      <c r="B12" s="6"/>
      <c r="C12" s="136" t="s">
        <v>16</v>
      </c>
      <c r="D12" s="143">
        <f t="shared" ref="D12:L12" si="1">SUM(D7:D11)</f>
        <v>1433.9</v>
      </c>
      <c r="E12" s="69">
        <f t="shared" si="1"/>
        <v>21.900000000000002</v>
      </c>
      <c r="F12" s="69">
        <f t="shared" si="1"/>
        <v>1212.5</v>
      </c>
      <c r="G12" s="69">
        <f t="shared" si="1"/>
        <v>136.6</v>
      </c>
      <c r="H12" s="69">
        <f t="shared" si="1"/>
        <v>3563.7</v>
      </c>
      <c r="I12" s="69">
        <f t="shared" si="1"/>
        <v>3307.75</v>
      </c>
      <c r="J12" s="69">
        <f t="shared" si="1"/>
        <v>382.7</v>
      </c>
      <c r="K12" s="69">
        <f t="shared" si="1"/>
        <v>897.15000000000009</v>
      </c>
      <c r="L12" s="70">
        <f t="shared" si="1"/>
        <v>1016</v>
      </c>
      <c r="M12" s="66"/>
      <c r="N12" s="61">
        <f t="shared" si="0"/>
        <v>11972.2</v>
      </c>
      <c r="O12" s="3"/>
      <c r="P12" s="7"/>
    </row>
    <row r="13" spans="2:16" s="3" customFormat="1" x14ac:dyDescent="0.3">
      <c r="B13" s="6"/>
      <c r="C13" s="67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7"/>
    </row>
    <row r="14" spans="2:16" s="3" customFormat="1" ht="15" thickBot="1" x14ac:dyDescent="0.35">
      <c r="B14" s="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7"/>
    </row>
    <row r="15" spans="2:16" s="3" customFormat="1" ht="21.9" customHeight="1" thickBot="1" x14ac:dyDescent="0.35">
      <c r="B15" s="6"/>
      <c r="C15" s="67"/>
      <c r="D15" s="193" t="s">
        <v>73</v>
      </c>
      <c r="E15" s="194"/>
      <c r="F15" s="194"/>
      <c r="G15" s="194"/>
      <c r="H15" s="194"/>
      <c r="I15" s="194"/>
      <c r="J15" s="194"/>
      <c r="K15" s="194"/>
      <c r="L15" s="195"/>
      <c r="M15" s="66"/>
      <c r="N15" s="80"/>
      <c r="O15" s="66"/>
      <c r="P15" s="7"/>
    </row>
    <row r="16" spans="2:16" ht="15" thickBot="1" x14ac:dyDescent="0.35">
      <c r="B16" s="6"/>
      <c r="C16" s="75" t="s">
        <v>75</v>
      </c>
      <c r="D16" s="138" t="s">
        <v>5</v>
      </c>
      <c r="E16" s="68" t="s">
        <v>37</v>
      </c>
      <c r="F16" s="68" t="s">
        <v>4</v>
      </c>
      <c r="G16" s="68" t="s">
        <v>6</v>
      </c>
      <c r="H16" s="68" t="s">
        <v>0</v>
      </c>
      <c r="I16" s="68" t="s">
        <v>1</v>
      </c>
      <c r="J16" s="68" t="s">
        <v>2</v>
      </c>
      <c r="K16" s="68" t="s">
        <v>3</v>
      </c>
      <c r="L16" s="46" t="s">
        <v>98</v>
      </c>
      <c r="M16" s="81"/>
      <c r="N16" s="3"/>
      <c r="O16" s="3"/>
      <c r="P16" s="7"/>
    </row>
    <row r="17" spans="2:16" ht="20.100000000000001" customHeight="1" x14ac:dyDescent="0.3">
      <c r="B17" s="6"/>
      <c r="C17" s="144" t="s">
        <v>10</v>
      </c>
      <c r="D17" s="147"/>
      <c r="E17" s="115"/>
      <c r="F17" s="115"/>
      <c r="G17" s="115"/>
      <c r="H17" s="115"/>
      <c r="I17" s="115"/>
      <c r="J17" s="115"/>
      <c r="K17" s="115"/>
      <c r="L17" s="117"/>
      <c r="M17" s="82"/>
      <c r="N17" s="3"/>
      <c r="O17" s="3"/>
      <c r="P17" s="7"/>
    </row>
    <row r="18" spans="2:16" ht="20.100000000000001" customHeight="1" x14ac:dyDescent="0.3">
      <c r="B18" s="6"/>
      <c r="C18" s="145" t="s">
        <v>11</v>
      </c>
      <c r="D18" s="148"/>
      <c r="E18" s="118"/>
      <c r="F18" s="118"/>
      <c r="G18" s="118"/>
      <c r="H18" s="118"/>
      <c r="I18" s="118"/>
      <c r="J18" s="118"/>
      <c r="K18" s="118"/>
      <c r="L18" s="120"/>
      <c r="M18" s="82"/>
      <c r="N18" s="3"/>
      <c r="O18" s="3"/>
      <c r="P18" s="7"/>
    </row>
    <row r="19" spans="2:16" ht="20.100000000000001" customHeight="1" x14ac:dyDescent="0.3">
      <c r="B19" s="6"/>
      <c r="C19" s="145" t="s">
        <v>12</v>
      </c>
      <c r="D19" s="149"/>
      <c r="E19" s="124"/>
      <c r="F19" s="133"/>
      <c r="G19" s="133"/>
      <c r="H19" s="133"/>
      <c r="I19" s="133"/>
      <c r="J19" s="133"/>
      <c r="K19" s="133"/>
      <c r="L19" s="134"/>
      <c r="M19" s="82"/>
      <c r="N19" s="3"/>
      <c r="O19" s="3"/>
      <c r="P19" s="7"/>
    </row>
    <row r="20" spans="2:16" ht="20.100000000000001" customHeight="1" x14ac:dyDescent="0.3">
      <c r="B20" s="6"/>
      <c r="C20" s="145" t="s">
        <v>13</v>
      </c>
      <c r="D20" s="148"/>
      <c r="E20" s="118"/>
      <c r="F20" s="118"/>
      <c r="G20" s="118"/>
      <c r="H20" s="118"/>
      <c r="I20" s="118"/>
      <c r="J20" s="118"/>
      <c r="K20" s="118"/>
      <c r="L20" s="120"/>
      <c r="M20" s="82"/>
      <c r="N20" s="3"/>
      <c r="O20" s="3"/>
      <c r="P20" s="7"/>
    </row>
    <row r="21" spans="2:16" ht="20.25" customHeight="1" thickBot="1" x14ac:dyDescent="0.35">
      <c r="B21" s="6"/>
      <c r="C21" s="146" t="s">
        <v>14</v>
      </c>
      <c r="D21" s="150"/>
      <c r="E21" s="132"/>
      <c r="F21" s="65"/>
      <c r="G21" s="132"/>
      <c r="H21" s="65"/>
      <c r="I21" s="65"/>
      <c r="J21" s="132"/>
      <c r="K21" s="132"/>
      <c r="L21" s="135"/>
      <c r="M21" s="82"/>
      <c r="N21" s="3"/>
      <c r="O21" s="3"/>
      <c r="P21" s="7"/>
    </row>
    <row r="22" spans="2:16" s="3" customFormat="1" ht="15" thickBot="1" x14ac:dyDescent="0.35">
      <c r="B22" s="6"/>
      <c r="C22" s="67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7"/>
    </row>
    <row r="23" spans="2:16" s="3" customFormat="1" ht="20.100000000000001" customHeight="1" thickBot="1" x14ac:dyDescent="0.35">
      <c r="B23" s="6"/>
      <c r="C23" s="67"/>
      <c r="D23" s="193" t="s">
        <v>76</v>
      </c>
      <c r="E23" s="194"/>
      <c r="F23" s="194"/>
      <c r="G23" s="194"/>
      <c r="H23" s="194"/>
      <c r="I23" s="194"/>
      <c r="J23" s="194"/>
      <c r="K23" s="194"/>
      <c r="L23" s="194"/>
      <c r="M23" s="66"/>
      <c r="N23" s="80"/>
      <c r="O23" s="66"/>
      <c r="P23" s="7"/>
    </row>
    <row r="24" spans="2:16" s="3" customFormat="1" ht="15" thickBot="1" x14ac:dyDescent="0.35">
      <c r="B24" s="6"/>
      <c r="C24" s="74" t="s">
        <v>89</v>
      </c>
      <c r="D24" s="68" t="s">
        <v>5</v>
      </c>
      <c r="E24" s="68" t="s">
        <v>37</v>
      </c>
      <c r="F24" s="68" t="s">
        <v>4</v>
      </c>
      <c r="G24" s="68" t="s">
        <v>6</v>
      </c>
      <c r="H24" s="68" t="s">
        <v>0</v>
      </c>
      <c r="I24" s="68" t="s">
        <v>1</v>
      </c>
      <c r="J24" s="68" t="s">
        <v>2</v>
      </c>
      <c r="K24" s="68" t="s">
        <v>3</v>
      </c>
      <c r="L24" s="46" t="s">
        <v>98</v>
      </c>
      <c r="M24" s="81"/>
      <c r="N24" s="66"/>
      <c r="P24" s="7"/>
    </row>
    <row r="25" spans="2:16" s="3" customFormat="1" x14ac:dyDescent="0.3">
      <c r="B25" s="6"/>
      <c r="C25" s="71" t="s">
        <v>90</v>
      </c>
      <c r="D25" s="115"/>
      <c r="E25" s="116"/>
      <c r="F25" s="115"/>
      <c r="G25" s="116"/>
      <c r="H25" s="115"/>
      <c r="I25" s="116"/>
      <c r="J25" s="115"/>
      <c r="K25" s="115"/>
      <c r="L25" s="117"/>
      <c r="M25" s="82"/>
      <c r="N25" s="66"/>
      <c r="P25" s="7"/>
    </row>
    <row r="26" spans="2:16" s="3" customFormat="1" x14ac:dyDescent="0.3">
      <c r="B26" s="6"/>
      <c r="C26" s="72" t="s">
        <v>91</v>
      </c>
      <c r="D26" s="118"/>
      <c r="E26" s="119"/>
      <c r="F26" s="118"/>
      <c r="G26" s="119"/>
      <c r="H26" s="118"/>
      <c r="I26" s="119"/>
      <c r="J26" s="118"/>
      <c r="K26" s="118"/>
      <c r="L26" s="120"/>
      <c r="M26" s="82"/>
      <c r="N26" s="66"/>
      <c r="P26" s="7"/>
    </row>
    <row r="27" spans="2:16" s="3" customFormat="1" x14ac:dyDescent="0.3">
      <c r="B27" s="6"/>
      <c r="C27" s="72" t="s">
        <v>92</v>
      </c>
      <c r="D27" s="64"/>
      <c r="E27" s="44"/>
      <c r="F27" s="64"/>
      <c r="G27" s="44"/>
      <c r="H27" s="64"/>
      <c r="I27" s="44"/>
      <c r="J27" s="64"/>
      <c r="K27" s="64"/>
      <c r="L27" s="53"/>
      <c r="M27" s="82"/>
      <c r="N27" s="66"/>
      <c r="P27" s="7"/>
    </row>
    <row r="28" spans="2:16" s="3" customFormat="1" x14ac:dyDescent="0.3">
      <c r="B28" s="6"/>
      <c r="C28" s="72" t="s">
        <v>93</v>
      </c>
      <c r="D28" s="118"/>
      <c r="E28" s="119"/>
      <c r="F28" s="118"/>
      <c r="G28" s="119"/>
      <c r="H28" s="118"/>
      <c r="I28" s="119"/>
      <c r="J28" s="118"/>
      <c r="K28" s="118"/>
      <c r="L28" s="120"/>
      <c r="M28" s="82"/>
      <c r="N28" s="66"/>
      <c r="P28" s="7"/>
    </row>
    <row r="29" spans="2:16" s="3" customFormat="1" x14ac:dyDescent="0.3">
      <c r="B29" s="6"/>
      <c r="C29" s="72" t="s">
        <v>94</v>
      </c>
      <c r="D29" s="64"/>
      <c r="E29" s="44"/>
      <c r="F29" s="64"/>
      <c r="G29" s="44"/>
      <c r="H29" s="64"/>
      <c r="I29" s="44"/>
      <c r="J29" s="64"/>
      <c r="K29" s="64"/>
      <c r="L29" s="53"/>
      <c r="M29" s="82"/>
      <c r="N29" s="66"/>
      <c r="P29" s="7"/>
    </row>
    <row r="30" spans="2:16" s="3" customFormat="1" x14ac:dyDescent="0.3">
      <c r="B30" s="6"/>
      <c r="C30" s="72" t="s">
        <v>95</v>
      </c>
      <c r="D30" s="118"/>
      <c r="E30" s="119"/>
      <c r="F30" s="118"/>
      <c r="G30" s="119"/>
      <c r="H30" s="118"/>
      <c r="I30" s="119"/>
      <c r="J30" s="118"/>
      <c r="K30" s="118"/>
      <c r="L30" s="120"/>
      <c r="M30" s="82"/>
      <c r="N30" s="66"/>
      <c r="P30" s="7"/>
    </row>
    <row r="31" spans="2:16" s="3" customFormat="1" x14ac:dyDescent="0.3">
      <c r="B31" s="6"/>
      <c r="C31" s="72" t="s">
        <v>96</v>
      </c>
      <c r="D31" s="64"/>
      <c r="E31" s="44"/>
      <c r="F31" s="64"/>
      <c r="G31" s="44"/>
      <c r="H31" s="64"/>
      <c r="I31" s="44"/>
      <c r="J31" s="64"/>
      <c r="K31" s="64"/>
      <c r="L31" s="53"/>
      <c r="M31" s="82"/>
      <c r="N31" s="66"/>
      <c r="P31" s="7"/>
    </row>
    <row r="32" spans="2:16" s="3" customFormat="1" x14ac:dyDescent="0.3">
      <c r="B32" s="6"/>
      <c r="C32" s="72" t="s">
        <v>97</v>
      </c>
      <c r="D32" s="118"/>
      <c r="E32" s="119"/>
      <c r="F32" s="118"/>
      <c r="G32" s="119"/>
      <c r="H32" s="118"/>
      <c r="I32" s="119"/>
      <c r="J32" s="118"/>
      <c r="K32" s="118"/>
      <c r="L32" s="120"/>
      <c r="M32" s="82"/>
      <c r="N32" s="66"/>
      <c r="P32" s="7"/>
    </row>
    <row r="33" spans="1:16" s="3" customFormat="1" ht="15" thickBot="1" x14ac:dyDescent="0.35">
      <c r="B33" s="6"/>
      <c r="C33" s="73" t="s">
        <v>77</v>
      </c>
      <c r="D33" s="64"/>
      <c r="E33" s="44"/>
      <c r="F33" s="64"/>
      <c r="G33" s="44"/>
      <c r="H33" s="64"/>
      <c r="I33" s="44"/>
      <c r="J33" s="64"/>
      <c r="K33" s="64"/>
      <c r="L33" s="53"/>
      <c r="M33" s="82"/>
      <c r="N33" s="66"/>
      <c r="P33" s="7"/>
    </row>
    <row r="34" spans="1:16" s="3" customFormat="1" ht="15" thickBot="1" x14ac:dyDescent="0.35">
      <c r="B34" s="6"/>
      <c r="C34" s="67"/>
      <c r="D34" s="78">
        <f>SUM(D25:D33)</f>
        <v>0</v>
      </c>
      <c r="E34" s="78">
        <f t="shared" ref="E34:L34" si="2">SUM(E25:E33)</f>
        <v>0</v>
      </c>
      <c r="F34" s="78">
        <f t="shared" si="2"/>
        <v>0</v>
      </c>
      <c r="G34" s="78">
        <f t="shared" si="2"/>
        <v>0</v>
      </c>
      <c r="H34" s="78">
        <f t="shared" si="2"/>
        <v>0</v>
      </c>
      <c r="I34" s="78">
        <f t="shared" si="2"/>
        <v>0</v>
      </c>
      <c r="J34" s="78">
        <f t="shared" si="2"/>
        <v>0</v>
      </c>
      <c r="K34" s="78">
        <f t="shared" si="2"/>
        <v>0</v>
      </c>
      <c r="L34" s="78">
        <f t="shared" si="2"/>
        <v>0</v>
      </c>
      <c r="M34" s="83"/>
      <c r="N34" s="66"/>
      <c r="P34" s="7"/>
    </row>
    <row r="35" spans="1:16" s="3" customFormat="1" ht="15" thickBot="1" x14ac:dyDescent="0.35">
      <c r="B35" s="6"/>
      <c r="C35" s="67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7"/>
    </row>
    <row r="36" spans="1:16" s="3" customFormat="1" ht="18.600000000000001" thickBot="1" x14ac:dyDescent="0.4">
      <c r="B36" s="6"/>
      <c r="C36" s="67"/>
      <c r="D36" s="196" t="s">
        <v>74</v>
      </c>
      <c r="E36" s="197"/>
      <c r="F36" s="197"/>
      <c r="G36" s="197"/>
      <c r="H36" s="197"/>
      <c r="I36" s="197"/>
      <c r="J36" s="197"/>
      <c r="K36" s="197"/>
      <c r="L36" s="198"/>
      <c r="M36" s="66"/>
      <c r="N36" s="66"/>
      <c r="P36" s="7"/>
    </row>
    <row r="37" spans="1:16" s="3" customFormat="1" ht="15" thickBot="1" x14ac:dyDescent="0.35">
      <c r="B37" s="6"/>
      <c r="C37" s="151" t="s">
        <v>78</v>
      </c>
      <c r="D37" s="138" t="s">
        <v>5</v>
      </c>
      <c r="E37" s="68" t="s">
        <v>37</v>
      </c>
      <c r="F37" s="68" t="s">
        <v>4</v>
      </c>
      <c r="G37" s="68" t="s">
        <v>6</v>
      </c>
      <c r="H37" s="68" t="s">
        <v>0</v>
      </c>
      <c r="I37" s="68" t="s">
        <v>1</v>
      </c>
      <c r="J37" s="68" t="s">
        <v>2</v>
      </c>
      <c r="K37" s="68" t="s">
        <v>3</v>
      </c>
      <c r="L37" s="46" t="s">
        <v>98</v>
      </c>
      <c r="M37" s="66"/>
      <c r="N37" s="58" t="s">
        <v>17</v>
      </c>
      <c r="P37" s="7"/>
    </row>
    <row r="38" spans="1:16" ht="20.100000000000001" customHeight="1" x14ac:dyDescent="0.3">
      <c r="A38" s="56"/>
      <c r="B38" s="94"/>
      <c r="C38" s="57" t="s">
        <v>67</v>
      </c>
      <c r="D38" s="153">
        <f t="shared" ref="D38:K38" si="3">(D17*D7)*4</f>
        <v>0</v>
      </c>
      <c r="E38" s="54">
        <f t="shared" si="3"/>
        <v>0</v>
      </c>
      <c r="F38" s="54">
        <f t="shared" si="3"/>
        <v>0</v>
      </c>
      <c r="G38" s="54">
        <f t="shared" si="3"/>
        <v>0</v>
      </c>
      <c r="H38" s="54">
        <f t="shared" si="3"/>
        <v>0</v>
      </c>
      <c r="I38" s="54">
        <f t="shared" si="3"/>
        <v>0</v>
      </c>
      <c r="J38" s="54">
        <f t="shared" si="3"/>
        <v>0</v>
      </c>
      <c r="K38" s="54">
        <f t="shared" si="3"/>
        <v>0</v>
      </c>
      <c r="L38" s="86">
        <f>(L17*L7)*4</f>
        <v>0</v>
      </c>
      <c r="M38" s="66"/>
      <c r="N38" s="62">
        <f>SUM(D38:L38)</f>
        <v>0</v>
      </c>
      <c r="O38" s="3"/>
      <c r="P38" s="7"/>
    </row>
    <row r="39" spans="1:16" ht="20.100000000000001" customHeight="1" x14ac:dyDescent="0.3">
      <c r="A39" s="56"/>
      <c r="B39" s="94"/>
      <c r="C39" s="57" t="s">
        <v>68</v>
      </c>
      <c r="D39" s="154">
        <f t="shared" ref="D39:L39" si="4">(D18*D8)*2</f>
        <v>0</v>
      </c>
      <c r="E39" s="55">
        <f t="shared" si="4"/>
        <v>0</v>
      </c>
      <c r="F39" s="55">
        <f t="shared" si="4"/>
        <v>0</v>
      </c>
      <c r="G39" s="55">
        <f t="shared" si="4"/>
        <v>0</v>
      </c>
      <c r="H39" s="55">
        <f t="shared" si="4"/>
        <v>0</v>
      </c>
      <c r="I39" s="55">
        <f t="shared" si="4"/>
        <v>0</v>
      </c>
      <c r="J39" s="55">
        <f t="shared" si="4"/>
        <v>0</v>
      </c>
      <c r="K39" s="54">
        <f t="shared" si="4"/>
        <v>0</v>
      </c>
      <c r="L39" s="87">
        <f t="shared" si="4"/>
        <v>0</v>
      </c>
      <c r="M39" s="66"/>
      <c r="N39" s="63">
        <f t="shared" ref="N39:N43" si="5">SUM(D39:L39)</f>
        <v>0</v>
      </c>
      <c r="O39" s="3"/>
      <c r="P39" s="7"/>
    </row>
    <row r="40" spans="1:16" ht="20.100000000000001" customHeight="1" x14ac:dyDescent="0.3">
      <c r="A40" s="56"/>
      <c r="B40" s="94"/>
      <c r="C40" s="57" t="s">
        <v>69</v>
      </c>
      <c r="D40" s="154">
        <f t="shared" ref="D40" si="6">(D19*D9)*2</f>
        <v>0</v>
      </c>
      <c r="E40" s="156"/>
      <c r="F40" s="156"/>
      <c r="G40" s="156"/>
      <c r="H40" s="156"/>
      <c r="I40" s="156"/>
      <c r="J40" s="156"/>
      <c r="K40" s="157"/>
      <c r="L40" s="158"/>
      <c r="M40" s="66"/>
      <c r="N40" s="63">
        <f t="shared" si="5"/>
        <v>0</v>
      </c>
      <c r="O40" s="3"/>
      <c r="P40" s="7"/>
    </row>
    <row r="41" spans="1:16" ht="20.100000000000001" customHeight="1" x14ac:dyDescent="0.3">
      <c r="A41" s="56"/>
      <c r="B41" s="94"/>
      <c r="C41" s="57" t="s">
        <v>70</v>
      </c>
      <c r="D41" s="154">
        <f t="shared" ref="D41:L41" si="7">(D20*D10)*2</f>
        <v>0</v>
      </c>
      <c r="E41" s="55">
        <f t="shared" si="7"/>
        <v>0</v>
      </c>
      <c r="F41" s="55">
        <f t="shared" si="7"/>
        <v>0</v>
      </c>
      <c r="G41" s="55">
        <f t="shared" si="7"/>
        <v>0</v>
      </c>
      <c r="H41" s="55">
        <f t="shared" si="7"/>
        <v>0</v>
      </c>
      <c r="I41" s="55">
        <f t="shared" si="7"/>
        <v>0</v>
      </c>
      <c r="J41" s="55">
        <f t="shared" si="7"/>
        <v>0</v>
      </c>
      <c r="K41" s="54">
        <f t="shared" si="7"/>
        <v>0</v>
      </c>
      <c r="L41" s="87">
        <f t="shared" si="7"/>
        <v>0</v>
      </c>
      <c r="M41" s="66"/>
      <c r="N41" s="63">
        <f t="shared" si="5"/>
        <v>0</v>
      </c>
      <c r="O41" s="3"/>
      <c r="P41" s="7"/>
    </row>
    <row r="42" spans="1:16" ht="20.100000000000001" customHeight="1" thickBot="1" x14ac:dyDescent="0.35">
      <c r="A42" s="56"/>
      <c r="B42" s="94"/>
      <c r="C42" s="57" t="s">
        <v>71</v>
      </c>
      <c r="D42" s="154">
        <f t="shared" ref="D42:I42" si="8">(D21*D11)*4</f>
        <v>0</v>
      </c>
      <c r="E42" s="156"/>
      <c r="F42" s="55">
        <f t="shared" si="8"/>
        <v>0</v>
      </c>
      <c r="G42" s="156"/>
      <c r="H42" s="55">
        <f t="shared" si="8"/>
        <v>0</v>
      </c>
      <c r="I42" s="55">
        <f t="shared" si="8"/>
        <v>0</v>
      </c>
      <c r="J42" s="156"/>
      <c r="K42" s="157"/>
      <c r="L42" s="158"/>
      <c r="M42" s="66"/>
      <c r="N42" s="63">
        <f t="shared" si="5"/>
        <v>0</v>
      </c>
      <c r="O42" s="3"/>
      <c r="P42" s="7"/>
    </row>
    <row r="43" spans="1:16" ht="15" thickBot="1" x14ac:dyDescent="0.35">
      <c r="B43" s="6"/>
      <c r="C43" s="152" t="s">
        <v>80</v>
      </c>
      <c r="D43" s="155">
        <f>SUM(D38:D42)</f>
        <v>0</v>
      </c>
      <c r="E43" s="76">
        <f>SUM(E38:E39,E41)</f>
        <v>0</v>
      </c>
      <c r="F43" s="76">
        <f>SUM(F38:F39,F41:F42)</f>
        <v>0</v>
      </c>
      <c r="G43" s="76">
        <f>SUM(G38:G39,G41)</f>
        <v>0</v>
      </c>
      <c r="H43" s="76">
        <f>SUM(H38:H39,H41:H42)</f>
        <v>0</v>
      </c>
      <c r="I43" s="76">
        <f>SUM(I38:I39,I41:I42)</f>
        <v>0</v>
      </c>
      <c r="J43" s="76">
        <f>SUM(J38:J39,J41)</f>
        <v>0</v>
      </c>
      <c r="K43" s="76">
        <f t="shared" ref="K43:L43" si="9">SUM(K38:K39,K41)</f>
        <v>0</v>
      </c>
      <c r="L43" s="76">
        <f t="shared" si="9"/>
        <v>0</v>
      </c>
      <c r="M43" s="66"/>
      <c r="N43" s="128">
        <f t="shared" si="5"/>
        <v>0</v>
      </c>
      <c r="O43" s="3"/>
      <c r="P43" s="7"/>
    </row>
    <row r="44" spans="1:16" s="3" customFormat="1" ht="15" thickBot="1" x14ac:dyDescent="0.35">
      <c r="B44" s="6"/>
      <c r="C44" s="88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66"/>
      <c r="O44" s="77"/>
      <c r="P44" s="7"/>
    </row>
    <row r="45" spans="1:16" ht="15" thickBot="1" x14ac:dyDescent="0.35">
      <c r="B45" s="6"/>
      <c r="C45" s="85" t="s">
        <v>79</v>
      </c>
      <c r="D45" s="76">
        <f>SUM(D34)</f>
        <v>0</v>
      </c>
      <c r="E45" s="76">
        <f t="shared" ref="E45:L45" si="10">SUM(E34)</f>
        <v>0</v>
      </c>
      <c r="F45" s="76">
        <f t="shared" si="10"/>
        <v>0</v>
      </c>
      <c r="G45" s="76">
        <f t="shared" si="10"/>
        <v>0</v>
      </c>
      <c r="H45" s="76">
        <f t="shared" si="10"/>
        <v>0</v>
      </c>
      <c r="I45" s="76">
        <f t="shared" si="10"/>
        <v>0</v>
      </c>
      <c r="J45" s="76">
        <f t="shared" si="10"/>
        <v>0</v>
      </c>
      <c r="K45" s="76">
        <f t="shared" si="10"/>
        <v>0</v>
      </c>
      <c r="L45" s="76">
        <f t="shared" si="10"/>
        <v>0</v>
      </c>
      <c r="M45" s="66">
        <f t="shared" ref="M45" si="11">SUM(L34)</f>
        <v>0</v>
      </c>
      <c r="N45" s="66"/>
      <c r="O45" s="130">
        <f>SUM(D45:M45)</f>
        <v>0</v>
      </c>
      <c r="P45" s="7"/>
    </row>
    <row r="46" spans="1:16" s="3" customFormat="1" ht="20.100000000000001" customHeight="1" thickBot="1" x14ac:dyDescent="0.35">
      <c r="B46" s="6"/>
      <c r="C46" s="88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66"/>
      <c r="O46" s="89"/>
      <c r="P46" s="7"/>
    </row>
    <row r="47" spans="1:16" ht="15" thickBot="1" x14ac:dyDescent="0.35">
      <c r="B47" s="6"/>
      <c r="C47" s="90" t="s">
        <v>18</v>
      </c>
      <c r="D47" s="91">
        <f>SUM(D43,D45)</f>
        <v>0</v>
      </c>
      <c r="E47" s="91">
        <f t="shared" ref="E47:L47" si="12">SUM(E43,E45)</f>
        <v>0</v>
      </c>
      <c r="F47" s="91">
        <f t="shared" si="12"/>
        <v>0</v>
      </c>
      <c r="G47" s="91">
        <f t="shared" si="12"/>
        <v>0</v>
      </c>
      <c r="H47" s="91">
        <f t="shared" si="12"/>
        <v>0</v>
      </c>
      <c r="I47" s="91">
        <f t="shared" si="12"/>
        <v>0</v>
      </c>
      <c r="J47" s="91">
        <f t="shared" si="12"/>
        <v>0</v>
      </c>
      <c r="K47" s="91">
        <f t="shared" si="12"/>
        <v>0</v>
      </c>
      <c r="L47" s="91">
        <f t="shared" si="12"/>
        <v>0</v>
      </c>
      <c r="M47" s="66">
        <f>L43+M45</f>
        <v>0</v>
      </c>
      <c r="N47" s="66"/>
      <c r="O47" s="131">
        <f>N43+O45</f>
        <v>0</v>
      </c>
      <c r="P47" s="7"/>
    </row>
    <row r="48" spans="1:16" ht="20.100000000000001" customHeight="1" thickBot="1" x14ac:dyDescent="0.35"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0"/>
    </row>
    <row r="49" ht="20.100000000000001" customHeight="1" x14ac:dyDescent="0.3"/>
    <row r="50" ht="20.100000000000001" hidden="1" customHeight="1" x14ac:dyDescent="0.3"/>
  </sheetData>
  <mergeCells count="4">
    <mergeCell ref="D5:L5"/>
    <mergeCell ref="D15:L15"/>
    <mergeCell ref="D23:L23"/>
    <mergeCell ref="D36:L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F36"/>
  <sheetViews>
    <sheetView view="pageBreakPreview" zoomScale="80" zoomScaleNormal="100" zoomScaleSheetLayoutView="80" workbookViewId="0">
      <selection activeCell="F30" sqref="F30"/>
    </sheetView>
  </sheetViews>
  <sheetFormatPr defaultColWidth="9.109375" defaultRowHeight="14.4" x14ac:dyDescent="0.3"/>
  <cols>
    <col min="1" max="1" width="5" style="1" customWidth="1"/>
    <col min="2" max="2" width="7.109375" style="1" customWidth="1"/>
    <col min="3" max="3" width="66.109375" style="1" customWidth="1"/>
    <col min="4" max="4" width="18.109375" style="2" bestFit="1" customWidth="1"/>
    <col min="5" max="5" width="17.109375" style="1" customWidth="1"/>
    <col min="6" max="6" width="15" style="1" customWidth="1"/>
    <col min="7" max="7" width="7.109375" style="1" customWidth="1"/>
    <col min="8" max="16384" width="9.109375" style="1"/>
  </cols>
  <sheetData>
    <row r="1" spans="3:6" ht="20.100000000000001" customHeight="1" x14ac:dyDescent="0.3"/>
    <row r="2" spans="3:6" ht="41.25" customHeight="1" x14ac:dyDescent="0.55000000000000004">
      <c r="C2" s="11" t="s">
        <v>36</v>
      </c>
    </row>
    <row r="3" spans="3:6" ht="20.100000000000001" customHeight="1" thickBot="1" x14ac:dyDescent="0.35"/>
    <row r="4" spans="3:6" ht="15" thickBot="1" x14ac:dyDescent="0.35">
      <c r="C4" s="96" t="s">
        <v>20</v>
      </c>
      <c r="D4" s="96" t="s">
        <v>33</v>
      </c>
      <c r="E4" s="96" t="s">
        <v>34</v>
      </c>
      <c r="F4" s="96" t="s">
        <v>34</v>
      </c>
    </row>
    <row r="5" spans="3:6" s="3" customFormat="1" ht="15" thickBot="1" x14ac:dyDescent="0.35">
      <c r="C5" s="99"/>
      <c r="D5" s="99"/>
      <c r="E5" s="99"/>
      <c r="F5" s="99"/>
    </row>
    <row r="6" spans="3:6" ht="20.100000000000001" customHeight="1" x14ac:dyDescent="0.3">
      <c r="C6" s="107" t="s">
        <v>25</v>
      </c>
      <c r="D6" s="108"/>
      <c r="E6" s="108"/>
      <c r="F6" s="109"/>
    </row>
    <row r="7" spans="3:6" ht="20.100000000000001" customHeight="1" x14ac:dyDescent="0.3">
      <c r="C7" s="95" t="s">
        <v>21</v>
      </c>
      <c r="D7" s="98">
        <v>0</v>
      </c>
      <c r="E7" s="97">
        <v>100</v>
      </c>
      <c r="F7" s="100">
        <f t="shared" ref="F7:F27" si="0">D7*E7</f>
        <v>0</v>
      </c>
    </row>
    <row r="8" spans="3:6" ht="20.100000000000001" customHeight="1" x14ac:dyDescent="0.3">
      <c r="C8" s="95" t="s">
        <v>22</v>
      </c>
      <c r="D8" s="98">
        <v>0</v>
      </c>
      <c r="E8" s="97">
        <v>100</v>
      </c>
      <c r="F8" s="100">
        <f>D8*E8</f>
        <v>0</v>
      </c>
    </row>
    <row r="9" spans="3:6" ht="20.100000000000001" customHeight="1" x14ac:dyDescent="0.3">
      <c r="C9" s="95" t="s">
        <v>23</v>
      </c>
      <c r="D9" s="98">
        <v>0</v>
      </c>
      <c r="E9" s="97">
        <v>100</v>
      </c>
      <c r="F9" s="100">
        <f>D9*E9</f>
        <v>0</v>
      </c>
    </row>
    <row r="10" spans="3:6" ht="20.100000000000001" customHeight="1" x14ac:dyDescent="0.3">
      <c r="C10" s="95" t="s">
        <v>24</v>
      </c>
      <c r="D10" s="98">
        <v>0</v>
      </c>
      <c r="E10" s="97">
        <v>100</v>
      </c>
      <c r="F10" s="100">
        <f>D10*E10</f>
        <v>0</v>
      </c>
    </row>
    <row r="11" spans="3:6" ht="20.100000000000001" customHeight="1" thickBot="1" x14ac:dyDescent="0.35">
      <c r="C11" s="110" t="s">
        <v>26</v>
      </c>
      <c r="D11" s="111"/>
      <c r="E11" s="111"/>
      <c r="F11" s="112"/>
    </row>
    <row r="12" spans="3:6" ht="20.100000000000001" customHeight="1" x14ac:dyDescent="0.3">
      <c r="C12" s="95" t="s">
        <v>21</v>
      </c>
      <c r="D12" s="98">
        <v>0</v>
      </c>
      <c r="E12" s="97">
        <v>100</v>
      </c>
      <c r="F12" s="100">
        <f t="shared" si="0"/>
        <v>0</v>
      </c>
    </row>
    <row r="13" spans="3:6" ht="20.100000000000001" customHeight="1" x14ac:dyDescent="0.3">
      <c r="C13" s="95" t="s">
        <v>22</v>
      </c>
      <c r="D13" s="98">
        <v>0</v>
      </c>
      <c r="E13" s="97">
        <v>100</v>
      </c>
      <c r="F13" s="100">
        <f t="shared" si="0"/>
        <v>0</v>
      </c>
    </row>
    <row r="14" spans="3:6" ht="20.100000000000001" customHeight="1" x14ac:dyDescent="0.3">
      <c r="C14" s="95" t="s">
        <v>23</v>
      </c>
      <c r="D14" s="98">
        <v>0</v>
      </c>
      <c r="E14" s="97">
        <v>100</v>
      </c>
      <c r="F14" s="100">
        <f t="shared" si="0"/>
        <v>0</v>
      </c>
    </row>
    <row r="15" spans="3:6" ht="20.100000000000001" customHeight="1" thickBot="1" x14ac:dyDescent="0.35">
      <c r="C15" s="95" t="s">
        <v>24</v>
      </c>
      <c r="D15" s="98">
        <v>0</v>
      </c>
      <c r="E15" s="97">
        <v>100</v>
      </c>
      <c r="F15" s="100">
        <f t="shared" si="0"/>
        <v>0</v>
      </c>
    </row>
    <row r="16" spans="3:6" ht="20.100000000000001" customHeight="1" thickBot="1" x14ac:dyDescent="0.35">
      <c r="C16" s="104" t="s">
        <v>27</v>
      </c>
      <c r="D16" s="105"/>
      <c r="E16" s="105"/>
      <c r="F16" s="106"/>
    </row>
    <row r="17" spans="3:6" ht="20.100000000000001" customHeight="1" x14ac:dyDescent="0.3">
      <c r="C17" s="95" t="s">
        <v>21</v>
      </c>
      <c r="D17" s="98">
        <v>0</v>
      </c>
      <c r="E17" s="97">
        <v>100</v>
      </c>
      <c r="F17" s="100">
        <f t="shared" si="0"/>
        <v>0</v>
      </c>
    </row>
    <row r="18" spans="3:6" ht="20.100000000000001" customHeight="1" x14ac:dyDescent="0.3">
      <c r="C18" s="95" t="s">
        <v>22</v>
      </c>
      <c r="D18" s="98">
        <v>0</v>
      </c>
      <c r="E18" s="97">
        <v>100</v>
      </c>
      <c r="F18" s="100">
        <f t="shared" si="0"/>
        <v>0</v>
      </c>
    </row>
    <row r="19" spans="3:6" ht="20.100000000000001" customHeight="1" x14ac:dyDescent="0.3">
      <c r="C19" s="95" t="s">
        <v>23</v>
      </c>
      <c r="D19" s="98">
        <v>0</v>
      </c>
      <c r="E19" s="97">
        <v>100</v>
      </c>
      <c r="F19" s="100">
        <f t="shared" si="0"/>
        <v>0</v>
      </c>
    </row>
    <row r="20" spans="3:6" ht="20.100000000000001" customHeight="1" thickBot="1" x14ac:dyDescent="0.35">
      <c r="C20" s="95" t="s">
        <v>24</v>
      </c>
      <c r="D20" s="98">
        <v>0</v>
      </c>
      <c r="E20" s="97">
        <v>100</v>
      </c>
      <c r="F20" s="100">
        <f t="shared" si="0"/>
        <v>0</v>
      </c>
    </row>
    <row r="21" spans="3:6" ht="20.100000000000001" customHeight="1" thickBot="1" x14ac:dyDescent="0.35">
      <c r="C21" s="104" t="s">
        <v>104</v>
      </c>
      <c r="D21" s="105"/>
      <c r="E21" s="105"/>
      <c r="F21" s="106"/>
    </row>
    <row r="22" spans="3:6" ht="20.100000000000001" customHeight="1" x14ac:dyDescent="0.3">
      <c r="C22" s="95" t="s">
        <v>28</v>
      </c>
      <c r="D22" s="98">
        <v>0</v>
      </c>
      <c r="E22" s="97">
        <v>100</v>
      </c>
      <c r="F22" s="100">
        <f t="shared" si="0"/>
        <v>0</v>
      </c>
    </row>
    <row r="23" spans="3:6" ht="20.100000000000001" customHeight="1" x14ac:dyDescent="0.3">
      <c r="C23" s="95" t="s">
        <v>29</v>
      </c>
      <c r="D23" s="98">
        <v>0</v>
      </c>
      <c r="E23" s="97">
        <v>100</v>
      </c>
      <c r="F23" s="100">
        <f t="shared" si="0"/>
        <v>0</v>
      </c>
    </row>
    <row r="24" spans="3:6" ht="20.100000000000001" customHeight="1" x14ac:dyDescent="0.3">
      <c r="C24" s="95" t="s">
        <v>30</v>
      </c>
      <c r="D24" s="98">
        <v>0</v>
      </c>
      <c r="E24" s="97">
        <v>100</v>
      </c>
      <c r="F24" s="100">
        <f t="shared" si="0"/>
        <v>0</v>
      </c>
    </row>
    <row r="25" spans="3:6" ht="20.100000000000001" customHeight="1" thickBot="1" x14ac:dyDescent="0.35">
      <c r="C25" s="95" t="s">
        <v>31</v>
      </c>
      <c r="D25" s="98">
        <v>0</v>
      </c>
      <c r="E25" s="97">
        <v>100</v>
      </c>
      <c r="F25" s="100">
        <f t="shared" si="0"/>
        <v>0</v>
      </c>
    </row>
    <row r="26" spans="3:6" ht="20.100000000000001" customHeight="1" thickBot="1" x14ac:dyDescent="0.35">
      <c r="C26" s="104" t="s">
        <v>32</v>
      </c>
      <c r="D26" s="105"/>
      <c r="E26" s="105"/>
      <c r="F26" s="106"/>
    </row>
    <row r="27" spans="3:6" ht="20.100000000000001" customHeight="1" thickBot="1" x14ac:dyDescent="0.35">
      <c r="C27" s="101" t="s">
        <v>99</v>
      </c>
      <c r="D27" s="102">
        <v>0</v>
      </c>
      <c r="E27" s="103">
        <v>150</v>
      </c>
      <c r="F27" s="114">
        <f t="shared" si="0"/>
        <v>0</v>
      </c>
    </row>
    <row r="28" spans="3:6" ht="20.100000000000001" customHeight="1" thickBot="1" x14ac:dyDescent="0.35">
      <c r="C28" s="99"/>
      <c r="D28" s="99"/>
      <c r="E28" s="99"/>
      <c r="F28" s="99"/>
    </row>
    <row r="29" spans="3:6" ht="20.100000000000001" customHeight="1" thickBot="1" x14ac:dyDescent="0.35">
      <c r="D29" s="199" t="s">
        <v>88</v>
      </c>
      <c r="E29" s="200"/>
      <c r="F29" s="113">
        <f>SUM(F7:F27)</f>
        <v>0</v>
      </c>
    </row>
    <row r="30" spans="3:6" ht="20.100000000000001" customHeight="1" x14ac:dyDescent="0.3"/>
    <row r="31" spans="3:6" ht="20.100000000000001" customHeight="1" x14ac:dyDescent="0.3"/>
    <row r="32" spans="3:6" ht="20.100000000000001" customHeight="1" x14ac:dyDescent="0.3"/>
    <row r="33" spans="3:6" s="3" customFormat="1" x14ac:dyDescent="0.3">
      <c r="C33" s="1"/>
      <c r="D33" s="2"/>
      <c r="E33" s="1"/>
      <c r="F33" s="1"/>
    </row>
    <row r="34" spans="3:6" ht="20.100000000000001" customHeight="1" x14ac:dyDescent="0.3"/>
    <row r="35" spans="3:6" ht="20.100000000000001" customHeight="1" x14ac:dyDescent="0.3"/>
    <row r="36" spans="3:6" ht="20.100000000000001" customHeight="1" x14ac:dyDescent="0.3"/>
  </sheetData>
  <mergeCells count="1">
    <mergeCell ref="D29:E29"/>
  </mergeCells>
  <pageMargins left="0.7" right="0.7" top="0.75" bottom="0.75" header="0.3" footer="0.3"/>
  <pageSetup paperSize="9"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sering xmlns="e82339fc-7e43-40c9-9f1b-37598bdfd59d">Initiatieffase</Fasering>
    <Standaardlijst_x0020_Documenttype xmlns="e82339fc-7e43-40c9-9f1b-37598bdfd59d">offerte</Standaardlijst_x0020_Documenttype>
    <DocumentType xmlns="e82339fc-7e43-40c9-9f1b-37598bdfd59d">Prijzenblad</DocumentType>
    <Geplaatst_x0020_op_x0020_Tendernet xmlns="395e0e75-e449-4af7-b7b2-ee99b119cacb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136C8BDE69B94799EA781E42B3766E" ma:contentTypeVersion="4" ma:contentTypeDescription="Een nieuw document maken." ma:contentTypeScope="" ma:versionID="753ec9da94d19c45cc264a997fd1a7ef">
  <xsd:schema xmlns:xsd="http://www.w3.org/2001/XMLSchema" xmlns:xs="http://www.w3.org/2001/XMLSchema" xmlns:p="http://schemas.microsoft.com/office/2006/metadata/properties" xmlns:ns2="e82339fc-7e43-40c9-9f1b-37598bdfd59d" xmlns:ns3="395e0e75-e449-4af7-b7b2-ee99b119cacb" targetNamespace="http://schemas.microsoft.com/office/2006/metadata/properties" ma:root="true" ma:fieldsID="223ffe0b5e5691fc507f0a819d420154" ns2:_="" ns3:_="">
    <xsd:import namespace="e82339fc-7e43-40c9-9f1b-37598bdfd59d"/>
    <xsd:import namespace="395e0e75-e449-4af7-b7b2-ee99b119cacb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Fasering"/>
                <xsd:element ref="ns2:Standaardlijst_x0020_Documenttype"/>
                <xsd:element ref="ns3:Geplaatst_x0020_op_x0020_Tenderne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339fc-7e43-40c9-9f1b-37598bdfd59d" elementFormDefault="qualified">
    <xsd:import namespace="http://schemas.microsoft.com/office/2006/documentManagement/types"/>
    <xsd:import namespace="http://schemas.microsoft.com/office/infopath/2007/PartnerControls"/>
    <xsd:element name="DocumentType" ma:index="8" ma:displayName="DocumentType" ma:format="Dropdown" ma:indexed="true" ma:internalName="DocumentType">
      <xsd:simpleType>
        <xsd:restriction base="dms:Choice">
          <xsd:enumeration value="Afbeelding"/>
          <xsd:enumeration value="Agenda"/>
          <xsd:enumeration value="Akte"/>
          <xsd:enumeration value="Arbo"/>
          <xsd:enumeration value="Asbest"/>
          <xsd:enumeration value="Bankgarantie"/>
          <xsd:enumeration value="Bewijsstuk Beoordelingsmatrix"/>
          <xsd:enumeration value="Certificaat"/>
          <xsd:enumeration value="Collegebesluit"/>
          <xsd:enumeration value="Collegevoorstel"/>
          <xsd:enumeration value="Contract"/>
          <xsd:enumeration value="Contract Aanpassing"/>
          <xsd:enumeration value="Contract Beëindiging"/>
          <xsd:enumeration value="Contract Gunning"/>
          <xsd:enumeration value="Contract Verlenging"/>
          <xsd:enumeration value="Directiebesluit"/>
          <xsd:enumeration value="Eigen verklaring"/>
          <xsd:enumeration value="Energielabel"/>
          <xsd:enumeration value="Garantiecertificaat"/>
          <xsd:enumeration value="Gunningsadvies"/>
          <xsd:enumeration value="Installatiecertificaat"/>
          <xsd:enumeration value="Nota van inlichtingen"/>
          <xsd:enumeration value="Offerte"/>
          <xsd:enumeration value="Offerte (vervolg)"/>
          <xsd:enumeration value="Offerte aanvraag"/>
          <xsd:enumeration value="Opdracht"/>
          <xsd:enumeration value="Plan Communicatiematrix"/>
          <xsd:enumeration value="Prijzenblad"/>
          <xsd:enumeration value="Proces verbaal ontvangst - opening"/>
          <xsd:enumeration value="Proces verbaal oplevering"/>
          <xsd:enumeration value="Proces verbaal selectie"/>
          <xsd:enumeration value="Programma van eisen"/>
          <xsd:enumeration value="Projectvoorstel"/>
          <xsd:enumeration value="Rapport Beveiliging"/>
          <xsd:enumeration value="Rapport Financieel"/>
          <xsd:enumeration value="Rapport KPI"/>
          <xsd:enumeration value="Rapport Onderhoud"/>
          <xsd:enumeration value="Ruimtestaat"/>
          <xsd:enumeration value="Technische advies"/>
          <xsd:enumeration value="Tekening Ontwerp"/>
          <xsd:enumeration value="Tekening Revisie"/>
          <xsd:enumeration value="Tekening Werk"/>
          <xsd:enumeration value="Verslag Factsheet"/>
          <xsd:enumeration value="Volmacht"/>
          <xsd:enumeration value="[Geen juiste documenttype aanwezig]"/>
        </xsd:restriction>
      </xsd:simpleType>
    </xsd:element>
    <xsd:element name="Fasering" ma:index="9" ma:displayName="Fasering" ma:format="Dropdown" ma:indexed="true" ma:internalName="Fasering">
      <xsd:simpleType>
        <xsd:restriction base="dms:Choice">
          <xsd:enumeration value="Initiatieffase"/>
          <xsd:enumeration value="Selectiefase"/>
          <xsd:enumeration value="Gunningsfase"/>
          <xsd:enumeration value="Contractfase"/>
        </xsd:restriction>
      </xsd:simpleType>
    </xsd:element>
    <xsd:element name="Standaardlijst_x0020_Documenttype" ma:index="10" ma:displayName="Standaardlijst Documenttype" ma:format="Dropdown" ma:internalName="Standaardlijst_x0020_Documenttype">
      <xsd:simpleType>
        <xsd:restriction base="dms:Choice">
          <xsd:enumeration value="aanvraag"/>
          <xsd:enumeration value="aanvullende gegevens"/>
          <xsd:enumeration value="advies"/>
          <xsd:enumeration value="agenda"/>
          <xsd:enumeration value="begroting"/>
          <xsd:enumeration value="beroepschrift"/>
          <xsd:enumeration value="besluit"/>
          <xsd:enumeration value="bestek"/>
          <xsd:enumeration value="bevestiging"/>
          <xsd:enumeration value="bewijsstuk"/>
          <xsd:enumeration value="bezwaarschrift"/>
          <xsd:enumeration value="collegebesluit"/>
          <xsd:enumeration value="collegevoorstel"/>
          <xsd:enumeration value="contract"/>
          <xsd:enumeration value="factuur"/>
          <xsd:enumeration value="foto"/>
          <xsd:enumeration value="Instructie"/>
          <xsd:enumeration value="jaarrekening"/>
          <xsd:enumeration value="jaarverslag"/>
          <xsd:enumeration value="kennisgeving"/>
          <xsd:enumeration value="klacht"/>
          <xsd:enumeration value="kwitantie"/>
          <xsd:enumeration value="melding"/>
          <xsd:enumeration value="memo"/>
          <xsd:enumeration value="motie"/>
          <xsd:enumeration value="nota"/>
          <xsd:enumeration value="offerte"/>
          <xsd:enumeration value="opdracht"/>
          <xsd:enumeration value="overeenkomst"/>
          <xsd:enumeration value="plan"/>
          <xsd:enumeration value="projectbesluit"/>
          <xsd:enumeration value="projectvoorstel"/>
          <xsd:enumeration value="raadsbesluit"/>
          <xsd:enumeration value="raadsvoorstel"/>
          <xsd:enumeration value="raadsvragen"/>
          <xsd:enumeration value="rapport"/>
          <xsd:enumeration value="tekening"/>
          <xsd:enumeration value="toestemming"/>
          <xsd:enumeration value="toetsing"/>
          <xsd:enumeration value="uitnodiging"/>
          <xsd:enumeration value="vergunning"/>
          <xsd:enumeration value="verklaring"/>
          <xsd:enumeration value="verslag"/>
          <xsd:enumeration value="verzoek"/>
          <xsd:enumeration value="voorstel"/>
          <xsd:enumeration value="zienswijz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e0e75-e449-4af7-b7b2-ee99b119cacb" elementFormDefault="qualified">
    <xsd:import namespace="http://schemas.microsoft.com/office/2006/documentManagement/types"/>
    <xsd:import namespace="http://schemas.microsoft.com/office/infopath/2007/PartnerControls"/>
    <xsd:element name="Geplaatst_x0020_op_x0020_Tendernet" ma:index="11" nillable="true" ma:displayName="Geplaatst op Tendernet" ma:format="DateOnly" ma:internalName="Geplaatst_x0020_op_x0020_Tendernet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5CBFAE-0651-46CC-B63D-7571E3532244}">
  <ds:schemaRefs>
    <ds:schemaRef ds:uri="http://schemas.microsoft.com/office/2006/documentManagement/types"/>
    <ds:schemaRef ds:uri="http://purl.org/dc/dcmitype/"/>
    <ds:schemaRef ds:uri="e82339fc-7e43-40c9-9f1b-37598bdfd59d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95e0e75-e449-4af7-b7b2-ee99b119cac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80F41B4-E64C-4386-9A3C-828579AE8E7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ABEA433-6C9D-4BCB-B550-3B64D59FA97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B67E1D7-DA07-4CC4-B0EC-FA9E0A0E0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339fc-7e43-40c9-9f1b-37598bdfd59d"/>
    <ds:schemaRef ds:uri="395e0e75-e449-4af7-b7b2-ee99b119c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Voorblad</vt:lpstr>
      <vt:lpstr>Kosten reguliere glasbewassing</vt:lpstr>
      <vt:lpstr>Afroepprijzen</vt:lpstr>
      <vt:lpstr>Afroepprijzen!Afdrukbereik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Prijzenblad Glasbewassing</dc:title>
  <dc:creator>Bruijnes, Therie</dc:creator>
  <cp:lastModifiedBy>Irene van de Veen</cp:lastModifiedBy>
  <cp:lastPrinted>2018-02-01T13:45:46Z</cp:lastPrinted>
  <dcterms:created xsi:type="dcterms:W3CDTF">2017-08-22T12:03:32Z</dcterms:created>
  <dcterms:modified xsi:type="dcterms:W3CDTF">2022-02-09T15:02:29Z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ype">
    <vt:lpwstr>Prijzenblad</vt:lpwstr>
  </property>
  <property fmtid="{D5CDD505-2E9C-101B-9397-08002B2CF9AE}" pid="3" name="Fasering">
    <vt:lpwstr>Initiatieffase</vt:lpwstr>
  </property>
  <property fmtid="{D5CDD505-2E9C-101B-9397-08002B2CF9AE}" pid="4" name="qnh_Zaaktype">
    <vt:lpwstr>14</vt:lpwstr>
  </property>
  <property fmtid="{D5CDD505-2E9C-101B-9397-08002B2CF9AE}" pid="5" name="qnh_ZaaktypeTaxHTField0">
    <vt:lpwstr>Contract|c048a576-9fbd-452a-953e-0a1d8d3881a3</vt:lpwstr>
  </property>
  <property fmtid="{D5CDD505-2E9C-101B-9397-08002B2CF9AE}" pid="6" name="qnh_ZaakNummer">
    <vt:lpwstr>922659</vt:lpwstr>
  </property>
  <property fmtid="{D5CDD505-2E9C-101B-9397-08002B2CF9AE}" pid="7" name="_dlc_DocId">
    <vt:lpwstr>AMERSFOORT-5-2129922</vt:lpwstr>
  </property>
  <property fmtid="{D5CDD505-2E9C-101B-9397-08002B2CF9AE}" pid="8" name="_dlc_DocIdItemGuid">
    <vt:lpwstr>f2e7d4eb-369a-4625-8578-599e18e909b6</vt:lpwstr>
  </property>
  <property fmtid="{D5CDD505-2E9C-101B-9397-08002B2CF9AE}" pid="9" name="_dlc_DocIdUrl">
    <vt:lpwstr>https://dms13.amersfoort.int/_layouts/15/DocIdRedir.aspx?ID=AMERSFOORT-5-2129922, AMERSFOORT-5-2129922</vt:lpwstr>
  </property>
  <property fmtid="{D5CDD505-2E9C-101B-9397-08002B2CF9AE}" pid="10" name="qnh_DocumentType">
    <vt:lpwstr>Contract</vt:lpwstr>
  </property>
  <property fmtid="{D5CDD505-2E9C-101B-9397-08002B2CF9AE}" pid="11" name="_docset_NoMedatataSyncRequired">
    <vt:lpwstr>False</vt:lpwstr>
  </property>
  <property fmtid="{D5CDD505-2E9C-101B-9397-08002B2CF9AE}" pid="12" name="Standaardlijst Documenttype">
    <vt:lpwstr>offerte</vt:lpwstr>
  </property>
  <property fmtid="{D5CDD505-2E9C-101B-9397-08002B2CF9AE}" pid="13" name="Geplaatst op Tendernet">
    <vt:lpwstr/>
  </property>
  <property fmtid="{D5CDD505-2E9C-101B-9397-08002B2CF9AE}" pid="14" name="ContentTypeId">
    <vt:lpwstr>0x01010093136C8BDE69B94799EA781E42B3766E</vt:lpwstr>
  </property>
</Properties>
</file>