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G:\ZKT\Amstelveen\brand\aanbesteding brand 2022\Aanbesteding zelf\"/>
    </mc:Choice>
  </mc:AlternateContent>
  <xr:revisionPtr revIDLastSave="0" documentId="13_ncr:1_{313A5260-39CD-4B61-983A-3D7F82FDBF71}" xr6:coauthVersionLast="36" xr6:coauthVersionMax="36" xr10:uidLastSave="{00000000-0000-0000-0000-000000000000}"/>
  <bookViews>
    <workbookView xWindow="0" yWindow="0" windowWidth="23040" windowHeight="8295" xr2:uid="{00000000-000D-0000-FFFF-FFFF00000000}"/>
  </bookViews>
  <sheets>
    <sheet name="Blad1" sheetId="1" r:id="rId1"/>
  </sheets>
  <definedNames>
    <definedName name="_xlnm._FilterDatabase" localSheetId="0" hidden="1">Blad1!$A$2:$U$2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9" i="1" l="1"/>
  <c r="E58" i="1"/>
  <c r="E57" i="1"/>
  <c r="E56" i="1"/>
  <c r="E55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3" i="1"/>
  <c r="M52" i="1" l="1"/>
  <c r="O52" i="1"/>
  <c r="G52" i="1"/>
  <c r="F52" i="1"/>
  <c r="N52" i="1"/>
  <c r="L52" i="1"/>
</calcChain>
</file>

<file path=xl/sharedStrings.xml><?xml version="1.0" encoding="utf-8"?>
<sst xmlns="http://schemas.openxmlformats.org/spreadsheetml/2006/main" count="234" uniqueCount="139">
  <si>
    <t>Gemeente Aalsmeer</t>
  </si>
  <si>
    <t>VBS object</t>
  </si>
  <si>
    <t>Adres</t>
  </si>
  <si>
    <t>Bouwaard</t>
  </si>
  <si>
    <t>Bestemming</t>
  </si>
  <si>
    <t>Belang</t>
  </si>
  <si>
    <t>nb</t>
  </si>
  <si>
    <t>Aalsmeerderweg 94</t>
  </si>
  <si>
    <t>steen/hard</t>
  </si>
  <si>
    <t xml:space="preserve">woning </t>
  </si>
  <si>
    <t>opstal</t>
  </si>
  <si>
    <t>Aalsmeerderweg 344, 1432 EE Aalsmeer</t>
  </si>
  <si>
    <t>portcocabin</t>
  </si>
  <si>
    <t>Jeugdhonk</t>
  </si>
  <si>
    <t>opstal/inventaris</t>
  </si>
  <si>
    <t>Baccarastraat 1, 1431 RN Aalsmeer</t>
  </si>
  <si>
    <t>Gymnastieklokaal De Baccara</t>
  </si>
  <si>
    <t>Baccarastraat 3, 1431 RN Aalsmeer</t>
  </si>
  <si>
    <t>Josefschool/Solidoe</t>
  </si>
  <si>
    <t>Beethovenlaan 96A, 1431 XS Aalsmeer</t>
  </si>
  <si>
    <t>mavogarage</t>
  </si>
  <si>
    <t>Beethovenlaan 96B, 1431 XS Aalsmeer</t>
  </si>
  <si>
    <t>Rioolgemaal Hornmeer</t>
  </si>
  <si>
    <t>Beethovenlaan 120, 1431 WZ  Aalsmeer</t>
  </si>
  <si>
    <t xml:space="preserve">kleedkamers FC Aalsmeer sportpark Hornmeer </t>
  </si>
  <si>
    <t xml:space="preserve">opstal </t>
  </si>
  <si>
    <t>Bilderdammerweg 32, 1433 HJ Kudelstaart</t>
  </si>
  <si>
    <t>hout</t>
  </si>
  <si>
    <t>Vrijstaande woning, inclusief garage</t>
  </si>
  <si>
    <t>Catharina Amalialaan 66, 1432 JT Aalsmeer</t>
  </si>
  <si>
    <t>Brede School De Mikado</t>
  </si>
  <si>
    <t>PO</t>
  </si>
  <si>
    <t>Catharina Amalialaan 66a, 1432 JT Aalsmeer</t>
  </si>
  <si>
    <t>Openbare basisschool De Zuidooster</t>
  </si>
  <si>
    <t>inventaris</t>
  </si>
  <si>
    <t>Catharina Amalialaan 66b, 1432 JT Aalsmeer</t>
  </si>
  <si>
    <t xml:space="preserve">Bijzondere basisschool De Oosteinder </t>
  </si>
  <si>
    <t>Catharina Amalialaan 66d, 1432 JT Aalsmeer</t>
  </si>
  <si>
    <t>Bijzondere basisschool De Brug</t>
  </si>
  <si>
    <t>Dorpsstraat 9, 1431 CA Aalsmeer</t>
  </si>
  <si>
    <t>maatschappelijke bestemming</t>
  </si>
  <si>
    <t>Dorpsstraat 11, 1431 CA Aalsmeer</t>
  </si>
  <si>
    <t>Gemeentetoren (monument)</t>
  </si>
  <si>
    <t>Dreef 1a/b, 1431 WC  Aalsmeer</t>
  </si>
  <si>
    <t xml:space="preserve">IKC Triade </t>
  </si>
  <si>
    <t>Dreef 7, 1431 WC Aalsmeer</t>
  </si>
  <si>
    <t>Zwembad De Waterlelie (met sporthal)</t>
  </si>
  <si>
    <t>opstal/machinebreuk en inkomsten</t>
  </si>
  <si>
    <t>Zwembad De Waterlelie (technische installaties)</t>
  </si>
  <si>
    <t>Edisonstraat 6, 1433 KA Kudelstaart</t>
  </si>
  <si>
    <t>Sporthal De Proosdijhal</t>
  </si>
  <si>
    <t>Gerberastraat 2, 1431 SG Aalsmeer</t>
  </si>
  <si>
    <t>Bijzondere basisschool Jozef, incl. noodgebouw</t>
  </si>
  <si>
    <t>Graaf Willemlaan 1, 1433 HL Kudelstaart</t>
  </si>
  <si>
    <t>jeugd/jongerencentrum</t>
  </si>
  <si>
    <t>Hornweg 187, 1432 GH Aalsmeer</t>
  </si>
  <si>
    <t>Sporthal De Bloemhof (grote en kleine hal)</t>
  </si>
  <si>
    <t>J.P. Thijsselaan 1A, 1431 JH Aalsmeer</t>
  </si>
  <si>
    <t>Kantoor begraafplaats</t>
  </si>
  <si>
    <t>J.P. Thijsselaan nabij 1A, 1431 JH Aalsmeer</t>
  </si>
  <si>
    <t>Vrijstaande berging, inclusief 5 garages</t>
  </si>
  <si>
    <t>J.P. Thijsselaan 2, 1431 JH Aalsmeer</t>
  </si>
  <si>
    <t>Vrijstaande woning, inclusief carport</t>
  </si>
  <si>
    <t>J.P. Thijsselaan 10, 1431 JH Aalsmeer</t>
  </si>
  <si>
    <t xml:space="preserve">Peuterspeelzaal </t>
  </si>
  <si>
    <t>J.P. Thijsselaan 13, 1431 JH Aalsmeer</t>
  </si>
  <si>
    <t>Gymnastieklokaal De Thijsse</t>
  </si>
  <si>
    <t>Kudelstaartseweg 16, 1431 GA Aalsmeer</t>
  </si>
  <si>
    <t>Watertoren (monument)</t>
  </si>
  <si>
    <t>Legmeerdijk 281, 1432 KC  Aalsmeer</t>
  </si>
  <si>
    <t>Woning bij bedrijfshal</t>
  </si>
  <si>
    <t>Kudelstaartseweg 96, 1433 GL Kudelstaart</t>
  </si>
  <si>
    <t xml:space="preserve">Fort </t>
  </si>
  <si>
    <t>Legmeerdijk 289 A/B/C, 1432 KC Aalsmeer</t>
  </si>
  <si>
    <t>kunststof</t>
  </si>
  <si>
    <t>Bedrijfshallen</t>
  </si>
  <si>
    <t>Machineweg 12, 1432 EK Aalsmeer</t>
  </si>
  <si>
    <t>Kinderdagverblijf</t>
  </si>
  <si>
    <t xml:space="preserve">Marktstraat 19, 1431 BD  Aalsmeer </t>
  </si>
  <si>
    <t xml:space="preserve">Voormalige bloemenveiling en </t>
  </si>
  <si>
    <t>Oosteinderweg 143, 1432 AJ Aalsmeer</t>
  </si>
  <si>
    <t>woning</t>
  </si>
  <si>
    <t>Oosteinderweg 247 a en C</t>
  </si>
  <si>
    <t xml:space="preserve">steen/hard </t>
  </si>
  <si>
    <t xml:space="preserve">multifuncioneel gebouw </t>
  </si>
  <si>
    <t>Ophelialaan 230, 1431 HS Aalsmeer</t>
  </si>
  <si>
    <t>voormalig schoolgebouw nu leegstandsbeheer</t>
  </si>
  <si>
    <t>Ophelialaan 232, 1431 HH Aalsmeer</t>
  </si>
  <si>
    <t>steen/hout</t>
  </si>
  <si>
    <t>Ophelialaan 232A, 1431 HS Aalsmeer</t>
  </si>
  <si>
    <t>Aula begraafplaats</t>
  </si>
  <si>
    <t>Raadhuisplein 1, 1431 EH Aalsmeer</t>
  </si>
  <si>
    <t>Gemeentehuis</t>
  </si>
  <si>
    <t>Rozenstraat 2A, 1431 BL Aalsmeer</t>
  </si>
  <si>
    <t>Gymnastieklokaal De Rozen</t>
  </si>
  <si>
    <t>Schoolstraat 15, 1431 BG Aalsmeer</t>
  </si>
  <si>
    <t>Openbare basisschool Samen Eén</t>
  </si>
  <si>
    <t>Schweitzerstraat 136, 1433 AN Aalsmeer</t>
  </si>
  <si>
    <t>KC De Ruimte</t>
  </si>
  <si>
    <t>Thailandlaan 6, 1432 DJ Aalsmeer</t>
  </si>
  <si>
    <t>Kantoor + bedrijfsgebouw</t>
  </si>
  <si>
    <t>Van Cleeffkade 7A, 1431 BA, Aalsmeer</t>
  </si>
  <si>
    <t>hout/steen</t>
  </si>
  <si>
    <t>Vrijstaande woning, inclusief berging</t>
  </si>
  <si>
    <t>Uiterweg 426, 1431   Aalsmeer</t>
  </si>
  <si>
    <t>kunstof</t>
  </si>
  <si>
    <t>huisje voor schipper</t>
  </si>
  <si>
    <t>Zijdstraat 28, 1431 ED Aalsmeer</t>
  </si>
  <si>
    <t>steen/riet</t>
  </si>
  <si>
    <t>Korenmolen De Leeuw (monument)</t>
  </si>
  <si>
    <t>Zonnedauwlaan 59-65, 1433 WB Kudelstaart</t>
  </si>
  <si>
    <t>Scholencomplex De Rietpluim</t>
  </si>
  <si>
    <t>Zonnedauwlaan 59, 1433 WB Kudelstaart</t>
  </si>
  <si>
    <t>Bijzondere basisschool Antonius</t>
  </si>
  <si>
    <t>Zonnedauwlaan 65, 1433 WB Aalsmeer</t>
  </si>
  <si>
    <t>Openbare basisschool Kudelstaart</t>
  </si>
  <si>
    <t>Zwarteweg 77 en 77A, 1431 VJ  Aalsmeer</t>
  </si>
  <si>
    <t>Gemeentewerf/brandweerkazerne</t>
  </si>
  <si>
    <t>Totaal</t>
  </si>
  <si>
    <t>Opstallen per 1-1-2021 voor index</t>
  </si>
  <si>
    <t>Opstallen per 1-1-2021 na index</t>
  </si>
  <si>
    <t>inventaris 1-1-2021 na index</t>
  </si>
  <si>
    <t xml:space="preserve">Hoeveelheid lokalen </t>
  </si>
  <si>
    <t xml:space="preserve">Jaar van plaatsing </t>
  </si>
  <si>
    <t>Aanschafwaarde</t>
  </si>
  <si>
    <t>85.500.00</t>
  </si>
  <si>
    <t>inventaris per 1-1-2021 voor index</t>
  </si>
  <si>
    <t>verzekerde bedragen per 01-01-2022</t>
  </si>
  <si>
    <t>Index 2021</t>
  </si>
  <si>
    <t xml:space="preserve">index 2022* </t>
  </si>
  <si>
    <t>* index komt overeen met 108 van Troostwijk</t>
  </si>
  <si>
    <t>Opstallen per 1-1-2022</t>
  </si>
  <si>
    <t>Inventaris per 1-1-2022</t>
  </si>
  <si>
    <t>Inkomstenderving</t>
  </si>
  <si>
    <t>Machinebreuk</t>
  </si>
  <si>
    <t>Zonnepanelen aantal</t>
  </si>
  <si>
    <t>Totaal verzekerde bedrag</t>
  </si>
  <si>
    <t>Gebouwen</t>
  </si>
  <si>
    <t>Inventaris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</si>
</sst>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9"/>
      <color theme="1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Verdana"/>
      <family val="2"/>
    </font>
    <font>
      <b/>
      <sz val="9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0" xfId="0" applyFont="1" applyFill="1"/>
    <xf numFmtId="4" fontId="3" fillId="0" borderId="0" xfId="0" applyNumberFormat="1" applyFont="1" applyFill="1"/>
    <xf numFmtId="0" fontId="3" fillId="0" borderId="0" xfId="0" applyNumberFormat="1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4" fontId="4" fillId="0" borderId="0" xfId="0" applyNumberFormat="1" applyFont="1" applyFill="1"/>
    <xf numFmtId="0" fontId="4" fillId="0" borderId="0" xfId="0" applyNumberFormat="1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4" fillId="0" borderId="0" xfId="0" applyFont="1" applyFill="1"/>
    <xf numFmtId="164" fontId="3" fillId="0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"/>
  <sheetViews>
    <sheetView tabSelected="1" topLeftCell="D1" workbookViewId="0">
      <selection activeCell="Q58" sqref="Q58"/>
    </sheetView>
  </sheetViews>
  <sheetFormatPr defaultRowHeight="11.25" x14ac:dyDescent="0.15"/>
  <cols>
    <col min="1" max="1" width="5.75" style="6" bestFit="1" customWidth="1"/>
    <col min="2" max="2" width="33.75" style="6" bestFit="1" customWidth="1"/>
    <col min="3" max="3" width="9.75" style="6" bestFit="1" customWidth="1"/>
    <col min="4" max="4" width="36.375" style="6" bestFit="1" customWidth="1"/>
    <col min="5" max="5" width="20.875" style="6" customWidth="1"/>
    <col min="6" max="6" width="29.875" style="7" hidden="1" customWidth="1"/>
    <col min="7" max="7" width="31.25" style="7" hidden="1" customWidth="1"/>
    <col min="8" max="8" width="8.5" style="8" hidden="1" customWidth="1"/>
    <col min="9" max="9" width="8.875" style="8" hidden="1" customWidth="1"/>
    <col min="10" max="10" width="15" style="9" customWidth="1"/>
    <col min="11" max="11" width="8.875" style="8" customWidth="1"/>
    <col min="12" max="12" width="28.125" style="7" hidden="1" customWidth="1"/>
    <col min="13" max="13" width="21.125" style="10" customWidth="1"/>
    <col min="14" max="14" width="25.25" style="10" hidden="1" customWidth="1"/>
    <col min="15" max="15" width="21.25" style="10" customWidth="1"/>
    <col min="16" max="16" width="16.25" style="10" customWidth="1"/>
    <col min="17" max="17" width="15" style="10" customWidth="1"/>
    <col min="18" max="18" width="17" style="9" customWidth="1"/>
    <col min="19" max="19" width="16.375" style="9" bestFit="1" customWidth="1"/>
    <col min="20" max="20" width="14.625" style="9" bestFit="1" customWidth="1"/>
    <col min="21" max="16384" width="9" style="6"/>
  </cols>
  <sheetData>
    <row r="1" spans="1:20" ht="15" x14ac:dyDescent="0.25">
      <c r="A1" s="5"/>
      <c r="B1" s="3" t="s">
        <v>0</v>
      </c>
      <c r="C1" s="3"/>
      <c r="D1" s="3" t="s">
        <v>127</v>
      </c>
      <c r="K1" s="8" t="s">
        <v>130</v>
      </c>
    </row>
    <row r="2" spans="1:20" s="15" customFormat="1" ht="30" x14ac:dyDescent="0.25">
      <c r="A2" s="4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1" t="s">
        <v>119</v>
      </c>
      <c r="G2" s="11" t="s">
        <v>126</v>
      </c>
      <c r="H2" s="12">
        <v>2020</v>
      </c>
      <c r="I2" s="12" t="s">
        <v>128</v>
      </c>
      <c r="J2" s="13" t="s">
        <v>122</v>
      </c>
      <c r="K2" s="12" t="s">
        <v>129</v>
      </c>
      <c r="L2" s="11" t="s">
        <v>120</v>
      </c>
      <c r="M2" s="14" t="s">
        <v>131</v>
      </c>
      <c r="N2" s="14" t="s">
        <v>121</v>
      </c>
      <c r="O2" s="14" t="s">
        <v>132</v>
      </c>
      <c r="P2" s="14" t="s">
        <v>133</v>
      </c>
      <c r="Q2" s="14" t="s">
        <v>134</v>
      </c>
      <c r="R2" s="13" t="s">
        <v>135</v>
      </c>
      <c r="S2" s="13" t="s">
        <v>123</v>
      </c>
      <c r="T2" s="13" t="s">
        <v>124</v>
      </c>
    </row>
    <row r="3" spans="1:20" ht="15" x14ac:dyDescent="0.25">
      <c r="A3" s="1" t="s">
        <v>6</v>
      </c>
      <c r="B3" s="2" t="s">
        <v>7</v>
      </c>
      <c r="C3" s="2" t="s">
        <v>8</v>
      </c>
      <c r="D3" s="2" t="s">
        <v>9</v>
      </c>
      <c r="E3" s="2" t="s">
        <v>10</v>
      </c>
      <c r="I3" s="8">
        <v>194</v>
      </c>
      <c r="K3" s="8">
        <v>204</v>
      </c>
      <c r="L3" s="7">
        <v>730000</v>
      </c>
      <c r="M3" s="10">
        <f>L3/I3*K3</f>
        <v>767628.86597938149</v>
      </c>
      <c r="O3" s="10">
        <f>N3/I3*K3</f>
        <v>0</v>
      </c>
    </row>
    <row r="4" spans="1:20" ht="15" x14ac:dyDescent="0.25">
      <c r="A4" s="1">
        <v>1160</v>
      </c>
      <c r="B4" s="2" t="s">
        <v>11</v>
      </c>
      <c r="C4" s="2" t="s">
        <v>12</v>
      </c>
      <c r="D4" s="2" t="s">
        <v>13</v>
      </c>
      <c r="E4" s="2" t="s">
        <v>14</v>
      </c>
      <c r="F4" s="7">
        <v>250905.60000000001</v>
      </c>
      <c r="G4" s="7">
        <v>46097.553599999999</v>
      </c>
      <c r="H4" s="8">
        <v>189</v>
      </c>
      <c r="I4" s="8">
        <v>194</v>
      </c>
      <c r="K4" s="8">
        <v>204</v>
      </c>
      <c r="L4" s="7">
        <v>257543.3142857143</v>
      </c>
      <c r="M4" s="10">
        <f>L4/I4*K4</f>
        <v>270818.74285714288</v>
      </c>
      <c r="N4" s="10">
        <v>47317.065600000002</v>
      </c>
      <c r="O4" s="10">
        <f>N4/I4*K4</f>
        <v>49756.089599999999</v>
      </c>
    </row>
    <row r="5" spans="1:20" ht="15" x14ac:dyDescent="0.25">
      <c r="A5" s="1">
        <v>814</v>
      </c>
      <c r="B5" s="2" t="s">
        <v>15</v>
      </c>
      <c r="C5" s="2" t="s">
        <v>8</v>
      </c>
      <c r="D5" s="2" t="s">
        <v>16</v>
      </c>
      <c r="E5" s="2" t="s">
        <v>10</v>
      </c>
      <c r="F5" s="7">
        <v>849420.00000000012</v>
      </c>
      <c r="G5" s="7">
        <v>0</v>
      </c>
      <c r="H5" s="8">
        <v>189</v>
      </c>
      <c r="I5" s="8">
        <v>194</v>
      </c>
      <c r="K5" s="8">
        <v>204</v>
      </c>
      <c r="L5" s="7">
        <v>871891.42857142864</v>
      </c>
      <c r="M5" s="10">
        <f>L5/I5*K5</f>
        <v>916834.2857142858</v>
      </c>
      <c r="N5" s="10">
        <v>0</v>
      </c>
      <c r="O5" s="10">
        <f>N5/I5*K5</f>
        <v>0</v>
      </c>
    </row>
    <row r="6" spans="1:20" ht="15" x14ac:dyDescent="0.25">
      <c r="A6" s="1">
        <v>793</v>
      </c>
      <c r="B6" s="2" t="s">
        <v>17</v>
      </c>
      <c r="C6" s="2" t="s">
        <v>8</v>
      </c>
      <c r="D6" s="2" t="s">
        <v>18</v>
      </c>
      <c r="E6" s="2" t="s">
        <v>10</v>
      </c>
      <c r="F6" s="7">
        <v>1764180</v>
      </c>
      <c r="G6" s="7">
        <v>60750</v>
      </c>
      <c r="H6" s="8">
        <v>189</v>
      </c>
      <c r="I6" s="8">
        <v>194</v>
      </c>
      <c r="J6" s="9">
        <v>4</v>
      </c>
      <c r="K6" s="8">
        <v>204</v>
      </c>
      <c r="L6" s="7">
        <v>1810851.4285714284</v>
      </c>
      <c r="M6" s="10">
        <f>L6/I6*K6</f>
        <v>1904194.2857142857</v>
      </c>
      <c r="N6" s="10">
        <v>75000</v>
      </c>
      <c r="O6" s="10">
        <f>N6/I6*K6</f>
        <v>78865.979381443292</v>
      </c>
    </row>
    <row r="7" spans="1:20" ht="15" x14ac:dyDescent="0.25">
      <c r="A7" s="1">
        <v>1036</v>
      </c>
      <c r="B7" s="2" t="s">
        <v>19</v>
      </c>
      <c r="C7" s="2" t="s">
        <v>8</v>
      </c>
      <c r="D7" s="2" t="s">
        <v>20</v>
      </c>
      <c r="E7" s="2" t="s">
        <v>10</v>
      </c>
      <c r="F7" s="7">
        <v>10454.4</v>
      </c>
      <c r="G7" s="7">
        <v>0</v>
      </c>
      <c r="H7" s="8">
        <v>189</v>
      </c>
      <c r="I7" s="8">
        <v>194</v>
      </c>
      <c r="K7" s="8">
        <v>204</v>
      </c>
      <c r="L7" s="7">
        <v>10730.971428571427</v>
      </c>
      <c r="M7" s="10">
        <f>L7/I7*K7</f>
        <v>11284.114285714284</v>
      </c>
      <c r="N7" s="10">
        <v>0</v>
      </c>
      <c r="O7" s="10">
        <f>N7/I7*K7</f>
        <v>0</v>
      </c>
    </row>
    <row r="8" spans="1:20" ht="15" x14ac:dyDescent="0.25">
      <c r="A8" s="1">
        <v>1001</v>
      </c>
      <c r="B8" s="2" t="s">
        <v>21</v>
      </c>
      <c r="C8" s="2" t="s">
        <v>8</v>
      </c>
      <c r="D8" s="2" t="s">
        <v>22</v>
      </c>
      <c r="E8" s="2" t="s">
        <v>10</v>
      </c>
      <c r="F8" s="7">
        <v>38880</v>
      </c>
      <c r="G8" s="7">
        <v>0</v>
      </c>
      <c r="H8" s="8">
        <v>189</v>
      </c>
      <c r="I8" s="8">
        <v>194</v>
      </c>
      <c r="K8" s="8">
        <v>204</v>
      </c>
      <c r="L8" s="7">
        <v>39908.571428571428</v>
      </c>
      <c r="M8" s="10">
        <f>L8/I8*K8</f>
        <v>41965.71428571429</v>
      </c>
      <c r="N8" s="10">
        <v>0</v>
      </c>
      <c r="O8" s="10">
        <f>N8/I8*K8</f>
        <v>0</v>
      </c>
    </row>
    <row r="9" spans="1:20" ht="15" x14ac:dyDescent="0.25">
      <c r="A9" s="1">
        <v>1138</v>
      </c>
      <c r="B9" s="2" t="s">
        <v>23</v>
      </c>
      <c r="C9" s="2" t="s">
        <v>8</v>
      </c>
      <c r="D9" s="2" t="s">
        <v>24</v>
      </c>
      <c r="E9" s="2" t="s">
        <v>25</v>
      </c>
      <c r="F9" s="7">
        <v>1790316.0000000002</v>
      </c>
      <c r="G9" s="7">
        <v>0</v>
      </c>
      <c r="H9" s="8">
        <v>189</v>
      </c>
      <c r="I9" s="8">
        <v>194</v>
      </c>
      <c r="K9" s="8">
        <v>204</v>
      </c>
      <c r="L9" s="7">
        <v>1837678.8571428573</v>
      </c>
      <c r="M9" s="10">
        <f>L9/I9*K9</f>
        <v>1932404.5714285716</v>
      </c>
      <c r="N9" s="10">
        <v>0</v>
      </c>
      <c r="O9" s="10">
        <f>N9/I9*K9</f>
        <v>0</v>
      </c>
    </row>
    <row r="10" spans="1:20" ht="15" x14ac:dyDescent="0.25">
      <c r="A10" s="1">
        <v>820</v>
      </c>
      <c r="B10" s="2" t="s">
        <v>26</v>
      </c>
      <c r="C10" s="2" t="s">
        <v>27</v>
      </c>
      <c r="D10" s="2" t="s">
        <v>28</v>
      </c>
      <c r="E10" s="2" t="s">
        <v>10</v>
      </c>
      <c r="F10" s="7">
        <v>313632</v>
      </c>
      <c r="G10" s="7">
        <v>0</v>
      </c>
      <c r="H10" s="8">
        <v>189</v>
      </c>
      <c r="I10" s="8">
        <v>194</v>
      </c>
      <c r="K10" s="8">
        <v>204</v>
      </c>
      <c r="L10" s="7">
        <v>321929.14285714284</v>
      </c>
      <c r="M10" s="10">
        <f>L10/I10*K10</f>
        <v>338523.42857142858</v>
      </c>
      <c r="N10" s="10">
        <v>0</v>
      </c>
      <c r="O10" s="10">
        <f>N10/I10*K10</f>
        <v>0</v>
      </c>
    </row>
    <row r="11" spans="1:20" ht="15" x14ac:dyDescent="0.25">
      <c r="A11" s="1">
        <v>819</v>
      </c>
      <c r="B11" s="2" t="s">
        <v>29</v>
      </c>
      <c r="C11" s="2" t="s">
        <v>8</v>
      </c>
      <c r="D11" s="2" t="s">
        <v>30</v>
      </c>
      <c r="E11" s="2" t="s">
        <v>14</v>
      </c>
      <c r="F11" s="7">
        <v>16857720</v>
      </c>
      <c r="G11" s="7">
        <v>86963.036399999997</v>
      </c>
      <c r="H11" s="8">
        <v>189</v>
      </c>
      <c r="I11" s="8">
        <v>194</v>
      </c>
      <c r="K11" s="8">
        <v>204</v>
      </c>
      <c r="L11" s="7">
        <v>17303691.428571429</v>
      </c>
      <c r="M11" s="10">
        <f>L11/I11*K11</f>
        <v>18195634.285714284</v>
      </c>
      <c r="N11" s="10">
        <v>89263.645828571433</v>
      </c>
      <c r="O11" s="10">
        <f>N11/I11*K11</f>
        <v>93864.864685714288</v>
      </c>
    </row>
    <row r="12" spans="1:20" ht="15" x14ac:dyDescent="0.25">
      <c r="A12" s="1" t="s">
        <v>31</v>
      </c>
      <c r="B12" s="2" t="s">
        <v>32</v>
      </c>
      <c r="C12" s="2"/>
      <c r="D12" s="2" t="s">
        <v>33</v>
      </c>
      <c r="E12" s="2" t="s">
        <v>34</v>
      </c>
      <c r="F12" s="7">
        <v>0</v>
      </c>
      <c r="G12" s="7">
        <v>500038.6716</v>
      </c>
      <c r="H12" s="8">
        <v>189</v>
      </c>
      <c r="I12" s="8">
        <v>194</v>
      </c>
      <c r="J12" s="9">
        <v>20</v>
      </c>
      <c r="K12" s="8">
        <v>204</v>
      </c>
      <c r="L12" s="7">
        <v>0</v>
      </c>
      <c r="M12" s="10">
        <f>L12/I12*K12</f>
        <v>0</v>
      </c>
      <c r="N12" s="10">
        <v>513267.20788571425</v>
      </c>
      <c r="O12" s="10">
        <f>N12/I12*K12</f>
        <v>539724.28045714286</v>
      </c>
    </row>
    <row r="13" spans="1:20" ht="15" x14ac:dyDescent="0.25">
      <c r="A13" s="1" t="s">
        <v>31</v>
      </c>
      <c r="B13" s="2" t="s">
        <v>35</v>
      </c>
      <c r="C13" s="2"/>
      <c r="D13" s="2" t="s">
        <v>36</v>
      </c>
      <c r="E13" s="2" t="s">
        <v>34</v>
      </c>
      <c r="F13" s="7">
        <v>0</v>
      </c>
      <c r="G13" s="7">
        <v>391334.86800000002</v>
      </c>
      <c r="H13" s="8">
        <v>189</v>
      </c>
      <c r="I13" s="8">
        <v>194</v>
      </c>
      <c r="J13" s="9">
        <v>19</v>
      </c>
      <c r="K13" s="8">
        <v>204</v>
      </c>
      <c r="L13" s="7">
        <v>0</v>
      </c>
      <c r="M13" s="10">
        <f>L13/I13*K13</f>
        <v>0</v>
      </c>
      <c r="N13" s="10">
        <v>401687.64228571428</v>
      </c>
      <c r="O13" s="10">
        <f>N13/I13*K13</f>
        <v>422393.19085714285</v>
      </c>
    </row>
    <row r="14" spans="1:20" ht="15" x14ac:dyDescent="0.25">
      <c r="A14" s="1" t="s">
        <v>31</v>
      </c>
      <c r="B14" s="2" t="s">
        <v>37</v>
      </c>
      <c r="C14" s="2"/>
      <c r="D14" s="2" t="s">
        <v>38</v>
      </c>
      <c r="E14" s="2" t="s">
        <v>34</v>
      </c>
      <c r="F14" s="7">
        <v>0</v>
      </c>
      <c r="G14" s="7">
        <v>217407.61799999999</v>
      </c>
      <c r="H14" s="8">
        <v>189</v>
      </c>
      <c r="I14" s="8">
        <v>194</v>
      </c>
      <c r="J14" s="9">
        <v>10</v>
      </c>
      <c r="K14" s="8">
        <v>204</v>
      </c>
      <c r="L14" s="7">
        <v>0</v>
      </c>
      <c r="M14" s="10">
        <f>L14/I14*K14</f>
        <v>0</v>
      </c>
      <c r="N14" s="10">
        <v>223159.14228571428</v>
      </c>
      <c r="O14" s="10">
        <f>N14/I14*K14</f>
        <v>234662.19085714285</v>
      </c>
    </row>
    <row r="15" spans="1:20" s="15" customFormat="1" ht="13.15" customHeight="1" x14ac:dyDescent="0.25">
      <c r="A15" s="4" t="s">
        <v>6</v>
      </c>
      <c r="B15" s="3" t="s">
        <v>39</v>
      </c>
      <c r="C15" s="3" t="s">
        <v>8</v>
      </c>
      <c r="D15" s="3" t="s">
        <v>40</v>
      </c>
      <c r="E15" s="3" t="s">
        <v>10</v>
      </c>
      <c r="F15" s="11">
        <v>0</v>
      </c>
      <c r="G15" s="11">
        <v>1040220.36</v>
      </c>
      <c r="H15" s="12">
        <v>189</v>
      </c>
      <c r="I15" s="12">
        <v>194</v>
      </c>
      <c r="J15" s="13"/>
      <c r="K15" s="8">
        <v>204</v>
      </c>
      <c r="L15" s="11">
        <v>0</v>
      </c>
      <c r="M15" s="10">
        <f>L15/I15*K15</f>
        <v>0</v>
      </c>
      <c r="N15" s="14">
        <v>1067739.4171428571</v>
      </c>
      <c r="O15" s="10">
        <f>N15/I15*K15</f>
        <v>1122777.5314285713</v>
      </c>
      <c r="P15" s="14"/>
      <c r="Q15" s="14"/>
      <c r="R15" s="13"/>
      <c r="S15" s="13"/>
      <c r="T15" s="13"/>
    </row>
    <row r="16" spans="1:20" ht="15" x14ac:dyDescent="0.25">
      <c r="A16" s="1">
        <v>1145</v>
      </c>
      <c r="B16" s="2" t="s">
        <v>41</v>
      </c>
      <c r="C16" s="2" t="s">
        <v>8</v>
      </c>
      <c r="D16" s="2" t="s">
        <v>42</v>
      </c>
      <c r="E16" s="2" t="s">
        <v>10</v>
      </c>
      <c r="F16" s="7">
        <v>1215000</v>
      </c>
      <c r="G16" s="7">
        <v>0</v>
      </c>
      <c r="H16" s="8">
        <v>189</v>
      </c>
      <c r="I16" s="8">
        <v>194</v>
      </c>
      <c r="K16" s="8">
        <v>204</v>
      </c>
      <c r="L16" s="7">
        <v>1247142.857142857</v>
      </c>
      <c r="M16" s="10">
        <f>L16/I16*K16</f>
        <v>1311428.5714285714</v>
      </c>
      <c r="N16" s="10">
        <v>0</v>
      </c>
      <c r="O16" s="10">
        <f>N16/I16*K16</f>
        <v>0</v>
      </c>
    </row>
    <row r="17" spans="1:20" ht="15" x14ac:dyDescent="0.25">
      <c r="A17" s="1">
        <v>1490</v>
      </c>
      <c r="B17" s="2" t="s">
        <v>43</v>
      </c>
      <c r="C17" s="2" t="s">
        <v>8</v>
      </c>
      <c r="D17" s="2" t="s">
        <v>44</v>
      </c>
      <c r="E17" s="2" t="s">
        <v>14</v>
      </c>
      <c r="F17" s="7">
        <v>3339720.8064000001</v>
      </c>
      <c r="G17" s="7">
        <v>329963.76</v>
      </c>
      <c r="H17" s="8">
        <v>189</v>
      </c>
      <c r="I17" s="8">
        <v>194</v>
      </c>
      <c r="J17" s="9">
        <v>19</v>
      </c>
      <c r="K17" s="8">
        <v>204</v>
      </c>
      <c r="L17" s="7">
        <v>3428073.2086857143</v>
      </c>
      <c r="M17" s="10">
        <f>L17/I17*K17</f>
        <v>3604778.0132571431</v>
      </c>
      <c r="N17" s="10">
        <v>338692.96</v>
      </c>
      <c r="O17" s="10">
        <f>N17/I17*K17</f>
        <v>356151.36000000004</v>
      </c>
    </row>
    <row r="18" spans="1:20" ht="15" x14ac:dyDescent="0.25">
      <c r="A18" s="1">
        <v>811</v>
      </c>
      <c r="B18" s="2" t="s">
        <v>45</v>
      </c>
      <c r="C18" s="2" t="s">
        <v>8</v>
      </c>
      <c r="D18" s="2" t="s">
        <v>46</v>
      </c>
      <c r="E18" s="2" t="s">
        <v>47</v>
      </c>
      <c r="F18" s="7">
        <v>10663488</v>
      </c>
      <c r="G18" s="7">
        <v>0</v>
      </c>
      <c r="H18" s="8">
        <v>189</v>
      </c>
      <c r="I18" s="8">
        <v>194</v>
      </c>
      <c r="K18" s="8">
        <v>204</v>
      </c>
      <c r="L18" s="7">
        <v>10945590.857142856</v>
      </c>
      <c r="M18" s="10">
        <f>L18/I18*K18</f>
        <v>11509796.571428571</v>
      </c>
      <c r="N18" s="10">
        <v>0</v>
      </c>
      <c r="O18" s="10">
        <f>N18/I18*K18</f>
        <v>0</v>
      </c>
      <c r="P18" s="10">
        <v>1000000</v>
      </c>
      <c r="Q18" s="10">
        <v>1000000</v>
      </c>
    </row>
    <row r="19" spans="1:20" ht="15" x14ac:dyDescent="0.25">
      <c r="A19" s="1">
        <v>811</v>
      </c>
      <c r="B19" s="2" t="s">
        <v>45</v>
      </c>
      <c r="C19" s="2" t="s">
        <v>8</v>
      </c>
      <c r="D19" s="2" t="s">
        <v>48</v>
      </c>
      <c r="E19" s="2" t="s">
        <v>10</v>
      </c>
      <c r="F19" s="7">
        <v>3724380</v>
      </c>
      <c r="G19" s="7">
        <v>0</v>
      </c>
      <c r="H19" s="8">
        <v>189</v>
      </c>
      <c r="I19" s="8">
        <v>194</v>
      </c>
      <c r="K19" s="8">
        <v>204</v>
      </c>
      <c r="L19" s="7">
        <v>3822908.5714285714</v>
      </c>
      <c r="M19" s="10">
        <f>L19/I19*K19</f>
        <v>4019965.7142857146</v>
      </c>
      <c r="N19" s="10">
        <v>0</v>
      </c>
      <c r="O19" s="10">
        <f>N19/I19*K19</f>
        <v>0</v>
      </c>
    </row>
    <row r="20" spans="1:20" ht="15" x14ac:dyDescent="0.25">
      <c r="A20" s="1">
        <v>813</v>
      </c>
      <c r="B20" s="2" t="s">
        <v>49</v>
      </c>
      <c r="C20" s="2" t="s">
        <v>8</v>
      </c>
      <c r="D20" s="2" t="s">
        <v>50</v>
      </c>
      <c r="E20" s="2" t="s">
        <v>10</v>
      </c>
      <c r="F20" s="7">
        <v>5553900</v>
      </c>
      <c r="G20" s="7">
        <v>0</v>
      </c>
      <c r="H20" s="8">
        <v>189</v>
      </c>
      <c r="I20" s="8">
        <v>194</v>
      </c>
      <c r="K20" s="8">
        <v>204</v>
      </c>
      <c r="L20" s="7">
        <v>5700828.5714285718</v>
      </c>
      <c r="M20" s="10">
        <f>L20/I20*K20</f>
        <v>5994685.7142857146</v>
      </c>
      <c r="N20" s="10">
        <v>0</v>
      </c>
      <c r="O20" s="10">
        <f>N20/I20*K20</f>
        <v>0</v>
      </c>
    </row>
    <row r="21" spans="1:20" ht="15" x14ac:dyDescent="0.25">
      <c r="A21" s="1" t="s">
        <v>31</v>
      </c>
      <c r="B21" s="2" t="s">
        <v>51</v>
      </c>
      <c r="C21" s="2" t="s">
        <v>8</v>
      </c>
      <c r="D21" s="2" t="s">
        <v>52</v>
      </c>
      <c r="E21" s="2" t="s">
        <v>14</v>
      </c>
      <c r="F21" s="7">
        <v>5201064</v>
      </c>
      <c r="G21" s="7">
        <v>324000</v>
      </c>
      <c r="H21" s="8">
        <v>189</v>
      </c>
      <c r="I21" s="8">
        <v>194</v>
      </c>
      <c r="J21" s="9">
        <v>16</v>
      </c>
      <c r="K21" s="8">
        <v>204</v>
      </c>
      <c r="L21" s="7">
        <v>5338658.2857142854</v>
      </c>
      <c r="M21" s="10">
        <f>L21/I21*K21</f>
        <v>5613846.8571428573</v>
      </c>
      <c r="N21" s="10">
        <v>332571.42857142858</v>
      </c>
      <c r="O21" s="10">
        <f>N21/I21*K21</f>
        <v>349714.28571428568</v>
      </c>
    </row>
    <row r="22" spans="1:20" ht="15" x14ac:dyDescent="0.25">
      <c r="A22" s="1">
        <v>806</v>
      </c>
      <c r="B22" s="2" t="s">
        <v>53</v>
      </c>
      <c r="C22" s="2" t="s">
        <v>8</v>
      </c>
      <c r="D22" s="2" t="s">
        <v>54</v>
      </c>
      <c r="E22" s="2" t="s">
        <v>10</v>
      </c>
      <c r="F22" s="7">
        <v>518399.99999999994</v>
      </c>
      <c r="G22" s="7">
        <v>0</v>
      </c>
      <c r="H22" s="8">
        <v>189</v>
      </c>
      <c r="I22" s="8">
        <v>194</v>
      </c>
      <c r="K22" s="8">
        <v>204</v>
      </c>
      <c r="L22" s="7">
        <v>532114.28571428568</v>
      </c>
      <c r="M22" s="10">
        <f>L22/I22*K22</f>
        <v>559542.85714285716</v>
      </c>
      <c r="N22" s="10">
        <v>0</v>
      </c>
      <c r="O22" s="10">
        <f>N22/I22*K22</f>
        <v>0</v>
      </c>
    </row>
    <row r="23" spans="1:20" ht="15" x14ac:dyDescent="0.25">
      <c r="A23" s="1">
        <v>812</v>
      </c>
      <c r="B23" s="2" t="s">
        <v>55</v>
      </c>
      <c r="C23" s="2" t="s">
        <v>8</v>
      </c>
      <c r="D23" s="2" t="s">
        <v>56</v>
      </c>
      <c r="E23" s="2" t="s">
        <v>10</v>
      </c>
      <c r="F23" s="7">
        <v>8258976.0000000009</v>
      </c>
      <c r="G23" s="7">
        <v>0</v>
      </c>
      <c r="H23" s="8">
        <v>189</v>
      </c>
      <c r="I23" s="8">
        <v>194</v>
      </c>
      <c r="K23" s="8">
        <v>204</v>
      </c>
      <c r="L23" s="7">
        <v>8477467.4285714291</v>
      </c>
      <c r="M23" s="10">
        <f>L23/I23*K23</f>
        <v>8914450.2857142854</v>
      </c>
      <c r="N23" s="10">
        <v>0</v>
      </c>
      <c r="O23" s="10">
        <f>N23/I23*K23</f>
        <v>0</v>
      </c>
    </row>
    <row r="24" spans="1:20" ht="15" x14ac:dyDescent="0.25">
      <c r="A24" s="1">
        <v>842</v>
      </c>
      <c r="B24" s="2" t="s">
        <v>57</v>
      </c>
      <c r="C24" s="2" t="s">
        <v>8</v>
      </c>
      <c r="D24" s="2" t="s">
        <v>58</v>
      </c>
      <c r="E24" s="2" t="s">
        <v>10</v>
      </c>
      <c r="F24" s="7">
        <v>215622</v>
      </c>
      <c r="G24" s="7">
        <v>0</v>
      </c>
      <c r="H24" s="8">
        <v>189</v>
      </c>
      <c r="I24" s="8">
        <v>194</v>
      </c>
      <c r="K24" s="8">
        <v>204</v>
      </c>
      <c r="L24" s="7">
        <v>221326.28571428571</v>
      </c>
      <c r="M24" s="10">
        <f>L24/I24*K24</f>
        <v>232734.85714285716</v>
      </c>
      <c r="N24" s="10">
        <v>0</v>
      </c>
      <c r="O24" s="10">
        <f>N24/I24*K24</f>
        <v>0</v>
      </c>
    </row>
    <row r="25" spans="1:20" ht="15" x14ac:dyDescent="0.25">
      <c r="A25" s="1">
        <v>842</v>
      </c>
      <c r="B25" s="2" t="s">
        <v>59</v>
      </c>
      <c r="C25" s="2" t="s">
        <v>8</v>
      </c>
      <c r="D25" s="2" t="s">
        <v>60</v>
      </c>
      <c r="E25" s="2" t="s">
        <v>10</v>
      </c>
      <c r="F25" s="7">
        <v>78408</v>
      </c>
      <c r="G25" s="7">
        <v>0</v>
      </c>
      <c r="H25" s="8">
        <v>189</v>
      </c>
      <c r="I25" s="8">
        <v>194</v>
      </c>
      <c r="K25" s="8">
        <v>204</v>
      </c>
      <c r="L25" s="7">
        <v>80482.28571428571</v>
      </c>
      <c r="M25" s="10">
        <f>L25/I25*K25</f>
        <v>84630.857142857145</v>
      </c>
      <c r="N25" s="10">
        <v>0</v>
      </c>
      <c r="O25" s="10">
        <f>N25/I25*K25</f>
        <v>0</v>
      </c>
    </row>
    <row r="26" spans="1:20" ht="15" x14ac:dyDescent="0.25">
      <c r="A26" s="1">
        <v>834</v>
      </c>
      <c r="B26" s="2" t="s">
        <v>61</v>
      </c>
      <c r="C26" s="2" t="s">
        <v>8</v>
      </c>
      <c r="D26" s="2" t="s">
        <v>62</v>
      </c>
      <c r="E26" s="2" t="s">
        <v>10</v>
      </c>
      <c r="F26" s="7">
        <v>241758</v>
      </c>
      <c r="G26" s="7">
        <v>0</v>
      </c>
      <c r="H26" s="8">
        <v>189</v>
      </c>
      <c r="I26" s="8">
        <v>194</v>
      </c>
      <c r="K26" s="8">
        <v>204</v>
      </c>
      <c r="L26" s="7">
        <v>248153.71428571429</v>
      </c>
      <c r="M26" s="10">
        <f>L26/I26*K26</f>
        <v>260945.14285714284</v>
      </c>
      <c r="N26" s="10">
        <v>0</v>
      </c>
      <c r="O26" s="10">
        <f>N26/I26*K26</f>
        <v>0</v>
      </c>
    </row>
    <row r="27" spans="1:20" ht="15" x14ac:dyDescent="0.25">
      <c r="A27" s="1">
        <v>805</v>
      </c>
      <c r="B27" s="2" t="s">
        <v>63</v>
      </c>
      <c r="C27" s="2" t="s">
        <v>8</v>
      </c>
      <c r="D27" s="2" t="s">
        <v>64</v>
      </c>
      <c r="E27" s="2" t="s">
        <v>10</v>
      </c>
      <c r="F27" s="7">
        <v>640332</v>
      </c>
      <c r="G27" s="7">
        <v>0</v>
      </c>
      <c r="H27" s="8">
        <v>189</v>
      </c>
      <c r="I27" s="8">
        <v>194</v>
      </c>
      <c r="K27" s="8">
        <v>204</v>
      </c>
      <c r="L27" s="7">
        <v>657272</v>
      </c>
      <c r="M27" s="10">
        <f>L27/I27*K27</f>
        <v>691152</v>
      </c>
      <c r="N27" s="10">
        <v>0</v>
      </c>
      <c r="O27" s="10">
        <f>N27/I27*K27</f>
        <v>0</v>
      </c>
    </row>
    <row r="28" spans="1:20" ht="15" x14ac:dyDescent="0.25">
      <c r="A28" s="1">
        <v>85</v>
      </c>
      <c r="B28" s="2" t="s">
        <v>65</v>
      </c>
      <c r="C28" s="2" t="s">
        <v>8</v>
      </c>
      <c r="D28" s="2" t="s">
        <v>66</v>
      </c>
      <c r="E28" s="2" t="s">
        <v>10</v>
      </c>
      <c r="F28" s="7">
        <v>849420.00000000012</v>
      </c>
      <c r="G28" s="7">
        <v>0</v>
      </c>
      <c r="H28" s="8">
        <v>189</v>
      </c>
      <c r="I28" s="8">
        <v>194</v>
      </c>
      <c r="K28" s="8">
        <v>204</v>
      </c>
      <c r="L28" s="7">
        <v>871891.42857142864</v>
      </c>
      <c r="M28" s="10">
        <f>L28/I28*K28</f>
        <v>916834.2857142858</v>
      </c>
      <c r="N28" s="10">
        <v>0</v>
      </c>
      <c r="O28" s="10">
        <f>N28/I28*K28</f>
        <v>0</v>
      </c>
    </row>
    <row r="29" spans="1:20" ht="15" x14ac:dyDescent="0.25">
      <c r="A29" s="1">
        <v>849</v>
      </c>
      <c r="B29" s="2" t="s">
        <v>67</v>
      </c>
      <c r="C29" s="2" t="s">
        <v>8</v>
      </c>
      <c r="D29" s="2" t="s">
        <v>68</v>
      </c>
      <c r="E29" s="2" t="s">
        <v>10</v>
      </c>
      <c r="F29" s="7">
        <v>4158000</v>
      </c>
      <c r="G29" s="7">
        <v>0</v>
      </c>
      <c r="H29" s="8">
        <v>189</v>
      </c>
      <c r="I29" s="8">
        <v>194</v>
      </c>
      <c r="K29" s="8">
        <v>204</v>
      </c>
      <c r="L29" s="7">
        <v>4268000</v>
      </c>
      <c r="M29" s="10">
        <f>L29/I29*K29</f>
        <v>4488000</v>
      </c>
      <c r="N29" s="10">
        <v>0</v>
      </c>
      <c r="O29" s="10">
        <f>N29/I29*K29</f>
        <v>0</v>
      </c>
    </row>
    <row r="30" spans="1:20" s="15" customFormat="1" ht="15" x14ac:dyDescent="0.25">
      <c r="A30" s="4" t="s">
        <v>6</v>
      </c>
      <c r="B30" s="3" t="s">
        <v>69</v>
      </c>
      <c r="C30" s="3" t="s">
        <v>8</v>
      </c>
      <c r="D30" s="3" t="s">
        <v>70</v>
      </c>
      <c r="E30" s="3" t="s">
        <v>10</v>
      </c>
      <c r="F30" s="11">
        <v>372600</v>
      </c>
      <c r="G30" s="11">
        <v>0</v>
      </c>
      <c r="H30" s="12">
        <v>189</v>
      </c>
      <c r="I30" s="12">
        <v>194</v>
      </c>
      <c r="J30" s="13"/>
      <c r="K30" s="8">
        <v>204</v>
      </c>
      <c r="L30" s="11">
        <v>382457.14285714284</v>
      </c>
      <c r="M30" s="10">
        <f>L30/I30*K30</f>
        <v>402171.42857142858</v>
      </c>
      <c r="N30" s="14">
        <v>0</v>
      </c>
      <c r="O30" s="10">
        <f>N30/I30*K30</f>
        <v>0</v>
      </c>
      <c r="P30" s="14"/>
      <c r="Q30" s="14"/>
      <c r="R30" s="13"/>
      <c r="S30" s="13"/>
      <c r="T30" s="13"/>
    </row>
    <row r="31" spans="1:20" ht="15" x14ac:dyDescent="0.25">
      <c r="A31" s="1">
        <v>1442</v>
      </c>
      <c r="B31" s="2" t="s">
        <v>71</v>
      </c>
      <c r="C31" s="2" t="s">
        <v>8</v>
      </c>
      <c r="D31" s="2" t="s">
        <v>72</v>
      </c>
      <c r="E31" s="2" t="s">
        <v>10</v>
      </c>
      <c r="F31" s="7">
        <v>3726000</v>
      </c>
      <c r="G31" s="7">
        <v>0</v>
      </c>
      <c r="H31" s="8">
        <v>189</v>
      </c>
      <c r="I31" s="8">
        <v>194</v>
      </c>
      <c r="K31" s="8">
        <v>204</v>
      </c>
      <c r="L31" s="7">
        <v>3824571.4285714286</v>
      </c>
      <c r="M31" s="10">
        <f>L31/I31*K31</f>
        <v>4021714.2857142854</v>
      </c>
      <c r="N31" s="10">
        <v>0</v>
      </c>
      <c r="O31" s="10">
        <f>N31/I31*K31</f>
        <v>0</v>
      </c>
    </row>
    <row r="32" spans="1:20" ht="15" x14ac:dyDescent="0.25">
      <c r="A32" s="1">
        <v>837</v>
      </c>
      <c r="B32" s="2" t="s">
        <v>73</v>
      </c>
      <c r="C32" s="2" t="s">
        <v>74</v>
      </c>
      <c r="D32" s="2" t="s">
        <v>75</v>
      </c>
      <c r="E32" s="2" t="s">
        <v>10</v>
      </c>
      <c r="F32" s="7">
        <v>4914000</v>
      </c>
      <c r="G32" s="7">
        <v>0</v>
      </c>
      <c r="H32" s="8">
        <v>189</v>
      </c>
      <c r="I32" s="8">
        <v>194</v>
      </c>
      <c r="K32" s="8">
        <v>204</v>
      </c>
      <c r="L32" s="7">
        <v>5044000</v>
      </c>
      <c r="M32" s="10">
        <f>L32/I32*K32</f>
        <v>5304000</v>
      </c>
      <c r="N32" s="10">
        <v>0</v>
      </c>
      <c r="O32" s="10">
        <f>N32/I32*K32</f>
        <v>0</v>
      </c>
    </row>
    <row r="33" spans="1:20" ht="15" x14ac:dyDescent="0.25">
      <c r="A33" s="1">
        <v>797</v>
      </c>
      <c r="B33" s="2" t="s">
        <v>76</v>
      </c>
      <c r="C33" s="2" t="s">
        <v>8</v>
      </c>
      <c r="D33" s="2" t="s">
        <v>77</v>
      </c>
      <c r="E33" s="2" t="s">
        <v>10</v>
      </c>
      <c r="F33" s="7">
        <v>2090880</v>
      </c>
      <c r="G33" s="7">
        <v>0</v>
      </c>
      <c r="H33" s="8">
        <v>189</v>
      </c>
      <c r="I33" s="8">
        <v>194</v>
      </c>
      <c r="K33" s="8">
        <v>204</v>
      </c>
      <c r="L33" s="7">
        <v>2146194.2857142859</v>
      </c>
      <c r="M33" s="10">
        <f>L33/I33*K33</f>
        <v>2256822.8571428573</v>
      </c>
      <c r="N33" s="10">
        <v>0</v>
      </c>
      <c r="O33" s="10">
        <f>N33/I33*K33</f>
        <v>0</v>
      </c>
    </row>
    <row r="34" spans="1:20" ht="15" x14ac:dyDescent="0.25">
      <c r="A34" s="1">
        <v>798</v>
      </c>
      <c r="B34" s="2" t="s">
        <v>78</v>
      </c>
      <c r="C34" s="2" t="s">
        <v>8</v>
      </c>
      <c r="D34" s="2" t="s">
        <v>79</v>
      </c>
      <c r="E34" s="2" t="s">
        <v>14</v>
      </c>
      <c r="F34" s="7">
        <v>3132000</v>
      </c>
      <c r="G34" s="7">
        <v>57975.458400000003</v>
      </c>
      <c r="H34" s="8">
        <v>189</v>
      </c>
      <c r="I34" s="8">
        <v>194</v>
      </c>
      <c r="K34" s="8">
        <v>204</v>
      </c>
      <c r="L34" s="7">
        <v>3214857.1428571432</v>
      </c>
      <c r="M34" s="10">
        <f>L34/I34*K34</f>
        <v>3380571.4285714286</v>
      </c>
      <c r="N34" s="10">
        <v>59509.200685714284</v>
      </c>
      <c r="O34" s="10">
        <f>N34/I34*K34</f>
        <v>62576.685257142861</v>
      </c>
    </row>
    <row r="35" spans="1:20" ht="15" x14ac:dyDescent="0.25">
      <c r="A35" s="1">
        <v>829</v>
      </c>
      <c r="B35" s="2" t="s">
        <v>80</v>
      </c>
      <c r="C35" s="2" t="s">
        <v>8</v>
      </c>
      <c r="D35" s="2" t="s">
        <v>81</v>
      </c>
      <c r="E35" s="2" t="s">
        <v>10</v>
      </c>
      <c r="F35" s="7">
        <v>346680</v>
      </c>
      <c r="G35" s="7">
        <v>0</v>
      </c>
      <c r="H35" s="8">
        <v>189</v>
      </c>
      <c r="I35" s="8">
        <v>194</v>
      </c>
      <c r="K35" s="8">
        <v>204</v>
      </c>
      <c r="L35" s="7">
        <v>355851.42857142858</v>
      </c>
      <c r="M35" s="10">
        <f>L35/I35*K35</f>
        <v>374194.28571428568</v>
      </c>
      <c r="N35" s="10">
        <v>0</v>
      </c>
      <c r="O35" s="10">
        <f>N35/I35*K35</f>
        <v>0</v>
      </c>
    </row>
    <row r="36" spans="1:20" s="15" customFormat="1" ht="15" x14ac:dyDescent="0.25">
      <c r="A36" s="4" t="s">
        <v>6</v>
      </c>
      <c r="B36" s="3" t="s">
        <v>82</v>
      </c>
      <c r="C36" s="3" t="s">
        <v>83</v>
      </c>
      <c r="D36" s="3" t="s">
        <v>84</v>
      </c>
      <c r="E36" s="3" t="s">
        <v>10</v>
      </c>
      <c r="F36" s="11"/>
      <c r="G36" s="11"/>
      <c r="H36" s="12"/>
      <c r="I36" s="12">
        <v>194</v>
      </c>
      <c r="J36" s="13"/>
      <c r="K36" s="8">
        <v>204</v>
      </c>
      <c r="L36" s="11">
        <v>25000000</v>
      </c>
      <c r="M36" s="10">
        <f>L36/I36*K36</f>
        <v>26288659.793814432</v>
      </c>
      <c r="N36" s="14"/>
      <c r="O36" s="10">
        <f>N36/I36*K36</f>
        <v>0</v>
      </c>
      <c r="P36" s="14"/>
      <c r="Q36" s="14"/>
      <c r="R36" s="13"/>
      <c r="S36" s="13"/>
      <c r="T36" s="13"/>
    </row>
    <row r="37" spans="1:20" ht="15" x14ac:dyDescent="0.25">
      <c r="A37" s="1" t="s">
        <v>31</v>
      </c>
      <c r="B37" s="2" t="s">
        <v>85</v>
      </c>
      <c r="C37" s="2" t="s">
        <v>8</v>
      </c>
      <c r="D37" s="2" t="s">
        <v>86</v>
      </c>
      <c r="E37" s="2" t="s">
        <v>10</v>
      </c>
      <c r="F37" s="7">
        <v>3201660</v>
      </c>
      <c r="G37" s="7">
        <v>217407.61799999999</v>
      </c>
      <c r="H37" s="8">
        <v>189</v>
      </c>
      <c r="I37" s="8">
        <v>194</v>
      </c>
      <c r="K37" s="8">
        <v>204</v>
      </c>
      <c r="L37" s="7">
        <v>3286360</v>
      </c>
      <c r="M37" s="10">
        <f>L37/I37*K37</f>
        <v>3455760</v>
      </c>
      <c r="O37" s="10">
        <f>N37/I37*K37</f>
        <v>0</v>
      </c>
    </row>
    <row r="38" spans="1:20" ht="15" x14ac:dyDescent="0.25">
      <c r="A38" s="1">
        <v>832</v>
      </c>
      <c r="B38" s="2" t="s">
        <v>87</v>
      </c>
      <c r="C38" s="2" t="s">
        <v>88</v>
      </c>
      <c r="D38" s="2" t="s">
        <v>28</v>
      </c>
      <c r="E38" s="2" t="s">
        <v>10</v>
      </c>
      <c r="F38" s="7">
        <v>235224.00000000003</v>
      </c>
      <c r="G38" s="7">
        <v>0</v>
      </c>
      <c r="H38" s="8">
        <v>189</v>
      </c>
      <c r="I38" s="8">
        <v>194</v>
      </c>
      <c r="K38" s="8">
        <v>204</v>
      </c>
      <c r="L38" s="7">
        <v>241446.85714285716</v>
      </c>
      <c r="M38" s="10">
        <f>L38/I38*K38</f>
        <v>253892.57142857145</v>
      </c>
      <c r="N38" s="10">
        <v>0</v>
      </c>
      <c r="O38" s="10">
        <f>N38/I38*K38</f>
        <v>0</v>
      </c>
    </row>
    <row r="39" spans="1:20" ht="15" x14ac:dyDescent="0.25">
      <c r="A39" s="1">
        <v>842</v>
      </c>
      <c r="B39" s="2" t="s">
        <v>89</v>
      </c>
      <c r="C39" s="2" t="s">
        <v>8</v>
      </c>
      <c r="D39" s="2" t="s">
        <v>90</v>
      </c>
      <c r="E39" s="2" t="s">
        <v>10</v>
      </c>
      <c r="F39" s="7">
        <v>503118</v>
      </c>
      <c r="G39" s="7">
        <v>0</v>
      </c>
      <c r="H39" s="8">
        <v>189</v>
      </c>
      <c r="I39" s="8">
        <v>194</v>
      </c>
      <c r="K39" s="8">
        <v>204</v>
      </c>
      <c r="L39" s="7">
        <v>516428</v>
      </c>
      <c r="M39" s="10">
        <f>L39/I39*K39</f>
        <v>543048</v>
      </c>
      <c r="N39" s="10">
        <v>0</v>
      </c>
      <c r="O39" s="10">
        <f>N39/I39*K39</f>
        <v>0</v>
      </c>
    </row>
    <row r="40" spans="1:20" ht="15" x14ac:dyDescent="0.25">
      <c r="A40" s="1">
        <v>835</v>
      </c>
      <c r="B40" s="2" t="s">
        <v>91</v>
      </c>
      <c r="C40" s="2" t="s">
        <v>8</v>
      </c>
      <c r="D40" s="2" t="s">
        <v>92</v>
      </c>
      <c r="E40" s="2" t="s">
        <v>14</v>
      </c>
      <c r="F40" s="7">
        <v>14471999.999999998</v>
      </c>
      <c r="G40" s="7">
        <v>2116758.2472000001</v>
      </c>
      <c r="H40" s="8">
        <v>189</v>
      </c>
      <c r="I40" s="8">
        <v>194</v>
      </c>
      <c r="K40" s="8">
        <v>204</v>
      </c>
      <c r="L40" s="7">
        <v>14854857.142857142</v>
      </c>
      <c r="M40" s="10">
        <f>L40/I40*K40</f>
        <v>15620571.428571427</v>
      </c>
      <c r="N40" s="10">
        <v>2172757.1426285715</v>
      </c>
      <c r="O40" s="10">
        <f>N40/I40*K40</f>
        <v>2284754.9334857143</v>
      </c>
      <c r="R40" s="9">
        <v>257</v>
      </c>
      <c r="S40" s="9">
        <v>2019</v>
      </c>
      <c r="T40" s="9" t="s">
        <v>125</v>
      </c>
    </row>
    <row r="41" spans="1:20" ht="15" x14ac:dyDescent="0.25">
      <c r="A41" s="1">
        <v>817</v>
      </c>
      <c r="B41" s="2" t="s">
        <v>93</v>
      </c>
      <c r="C41" s="2" t="s">
        <v>8</v>
      </c>
      <c r="D41" s="2" t="s">
        <v>94</v>
      </c>
      <c r="E41" s="2" t="s">
        <v>10</v>
      </c>
      <c r="F41" s="7">
        <v>869022</v>
      </c>
      <c r="G41" s="7">
        <v>0</v>
      </c>
      <c r="H41" s="8">
        <v>189</v>
      </c>
      <c r="I41" s="8">
        <v>194</v>
      </c>
      <c r="K41" s="8">
        <v>204</v>
      </c>
      <c r="L41" s="7">
        <v>892012</v>
      </c>
      <c r="M41" s="10">
        <f>L41/I41*K41</f>
        <v>937992</v>
      </c>
      <c r="N41" s="10">
        <v>0</v>
      </c>
      <c r="O41" s="10">
        <f>N41/I41*K41</f>
        <v>0</v>
      </c>
    </row>
    <row r="42" spans="1:20" ht="15" x14ac:dyDescent="0.25">
      <c r="A42" s="1" t="s">
        <v>31</v>
      </c>
      <c r="B42" s="2" t="s">
        <v>95</v>
      </c>
      <c r="C42" s="2" t="s">
        <v>8</v>
      </c>
      <c r="D42" s="2" t="s">
        <v>96</v>
      </c>
      <c r="E42" s="2" t="s">
        <v>14</v>
      </c>
      <c r="F42" s="7">
        <v>2711610</v>
      </c>
      <c r="G42" s="7">
        <v>239159.17440000002</v>
      </c>
      <c r="H42" s="8">
        <v>189</v>
      </c>
      <c r="I42" s="8">
        <v>194</v>
      </c>
      <c r="J42" s="9">
        <v>11</v>
      </c>
      <c r="K42" s="8">
        <v>204</v>
      </c>
      <c r="L42" s="7">
        <v>2783345.7142857141</v>
      </c>
      <c r="M42" s="10">
        <f>L42/I42*K42</f>
        <v>2926817.1428571427</v>
      </c>
      <c r="N42" s="10">
        <v>245486.1366857143</v>
      </c>
      <c r="O42" s="10">
        <f>N42/I42*K42</f>
        <v>258140.06125714286</v>
      </c>
    </row>
    <row r="43" spans="1:20" ht="15" x14ac:dyDescent="0.25">
      <c r="A43" s="1" t="s">
        <v>31</v>
      </c>
      <c r="B43" s="2" t="s">
        <v>97</v>
      </c>
      <c r="C43" s="2" t="s">
        <v>8</v>
      </c>
      <c r="D43" s="2" t="s">
        <v>98</v>
      </c>
      <c r="E43" s="2" t="s">
        <v>14</v>
      </c>
      <c r="F43" s="7">
        <v>2443716</v>
      </c>
      <c r="G43" s="7">
        <v>152185.3272</v>
      </c>
      <c r="H43" s="8">
        <v>189</v>
      </c>
      <c r="I43" s="8">
        <v>194</v>
      </c>
      <c r="J43" s="9">
        <v>9</v>
      </c>
      <c r="K43" s="8">
        <v>204</v>
      </c>
      <c r="L43" s="7">
        <v>2508364.5714285714</v>
      </c>
      <c r="M43" s="10">
        <f>L43/I43*K43</f>
        <v>2637661.7142857146</v>
      </c>
      <c r="N43" s="10">
        <v>168750</v>
      </c>
      <c r="O43" s="10">
        <f>N43/I43*K43</f>
        <v>177448.45360824742</v>
      </c>
    </row>
    <row r="44" spans="1:20" ht="15" x14ac:dyDescent="0.25">
      <c r="A44" s="1">
        <v>836</v>
      </c>
      <c r="B44" s="2" t="s">
        <v>99</v>
      </c>
      <c r="C44" s="2" t="s">
        <v>8</v>
      </c>
      <c r="D44" s="2" t="s">
        <v>100</v>
      </c>
      <c r="E44" s="2" t="s">
        <v>10</v>
      </c>
      <c r="F44" s="7">
        <v>1879200</v>
      </c>
      <c r="G44" s="7">
        <v>0</v>
      </c>
      <c r="H44" s="8">
        <v>189</v>
      </c>
      <c r="I44" s="8">
        <v>194</v>
      </c>
      <c r="K44" s="8">
        <v>204</v>
      </c>
      <c r="L44" s="7">
        <v>1928914.2857142857</v>
      </c>
      <c r="M44" s="10">
        <f>L44/I44*K44</f>
        <v>2028342.8571428573</v>
      </c>
      <c r="N44" s="10">
        <v>0</v>
      </c>
      <c r="O44" s="10">
        <f>N44/I44*K44</f>
        <v>0</v>
      </c>
    </row>
    <row r="45" spans="1:20" ht="15" x14ac:dyDescent="0.25">
      <c r="A45" s="1">
        <v>821</v>
      </c>
      <c r="B45" s="2" t="s">
        <v>101</v>
      </c>
      <c r="C45" s="2" t="s">
        <v>102</v>
      </c>
      <c r="D45" s="2" t="s">
        <v>103</v>
      </c>
      <c r="E45" s="2" t="s">
        <v>10</v>
      </c>
      <c r="F45" s="7">
        <v>228690</v>
      </c>
      <c r="G45" s="7">
        <v>0</v>
      </c>
      <c r="H45" s="8">
        <v>189</v>
      </c>
      <c r="I45" s="8">
        <v>194</v>
      </c>
      <c r="K45" s="8">
        <v>204</v>
      </c>
      <c r="L45" s="7">
        <v>234740</v>
      </c>
      <c r="M45" s="10">
        <f>L45/I45*K45</f>
        <v>246840</v>
      </c>
      <c r="N45" s="10">
        <v>0</v>
      </c>
      <c r="O45" s="10">
        <f>N45/I45*K45</f>
        <v>0</v>
      </c>
    </row>
    <row r="46" spans="1:20" ht="15" x14ac:dyDescent="0.25">
      <c r="A46" s="1">
        <v>1133</v>
      </c>
      <c r="B46" s="2" t="s">
        <v>104</v>
      </c>
      <c r="C46" s="2" t="s">
        <v>105</v>
      </c>
      <c r="D46" s="2" t="s">
        <v>106</v>
      </c>
      <c r="E46" s="2" t="s">
        <v>10</v>
      </c>
      <c r="F46" s="7">
        <v>21600</v>
      </c>
      <c r="G46" s="7">
        <v>0</v>
      </c>
      <c r="H46" s="8">
        <v>189</v>
      </c>
      <c r="I46" s="8">
        <v>194</v>
      </c>
      <c r="K46" s="8">
        <v>204</v>
      </c>
      <c r="L46" s="7">
        <v>22171.428571428572</v>
      </c>
      <c r="M46" s="10">
        <f>L46/I46*K46</f>
        <v>23314.285714285714</v>
      </c>
      <c r="N46" s="10">
        <v>0</v>
      </c>
      <c r="O46" s="10">
        <f>N46/I46*K46</f>
        <v>0</v>
      </c>
    </row>
    <row r="47" spans="1:20" ht="15" x14ac:dyDescent="0.25">
      <c r="A47" s="1">
        <v>809</v>
      </c>
      <c r="B47" s="2" t="s">
        <v>107</v>
      </c>
      <c r="C47" s="2" t="s">
        <v>108</v>
      </c>
      <c r="D47" s="2" t="s">
        <v>109</v>
      </c>
      <c r="E47" s="2" t="s">
        <v>10</v>
      </c>
      <c r="F47" s="7">
        <v>1971000.0000000002</v>
      </c>
      <c r="G47" s="7">
        <v>0</v>
      </c>
      <c r="H47" s="8">
        <v>189</v>
      </c>
      <c r="I47" s="8">
        <v>194</v>
      </c>
      <c r="K47" s="8">
        <v>204</v>
      </c>
      <c r="L47" s="7">
        <v>2023142.8571428573</v>
      </c>
      <c r="M47" s="10">
        <f>L47/I47*K47</f>
        <v>2127428.5714285714</v>
      </c>
      <c r="N47" s="10">
        <v>0</v>
      </c>
      <c r="O47" s="10">
        <f>N47/I47*K47</f>
        <v>0</v>
      </c>
    </row>
    <row r="48" spans="1:20" ht="15" x14ac:dyDescent="0.25">
      <c r="A48" s="1">
        <v>818</v>
      </c>
      <c r="B48" s="2" t="s">
        <v>110</v>
      </c>
      <c r="C48" s="2" t="s">
        <v>8</v>
      </c>
      <c r="D48" s="2" t="s">
        <v>111</v>
      </c>
      <c r="E48" s="2" t="s">
        <v>10</v>
      </c>
      <c r="F48" s="7">
        <v>12244716</v>
      </c>
      <c r="G48" s="7">
        <v>0</v>
      </c>
      <c r="H48" s="8">
        <v>189</v>
      </c>
      <c r="I48" s="8">
        <v>194</v>
      </c>
      <c r="K48" s="8">
        <v>204</v>
      </c>
      <c r="L48" s="7">
        <v>12568650.285714285</v>
      </c>
      <c r="M48" s="10">
        <f>L48/I48*K48</f>
        <v>13216518.857142858</v>
      </c>
      <c r="N48" s="10">
        <v>0</v>
      </c>
      <c r="O48" s="10">
        <f>N48/I48*K48</f>
        <v>0</v>
      </c>
    </row>
    <row r="49" spans="1:20" ht="15" x14ac:dyDescent="0.25">
      <c r="A49" s="1" t="s">
        <v>31</v>
      </c>
      <c r="B49" s="2" t="s">
        <v>112</v>
      </c>
      <c r="C49" s="2"/>
      <c r="D49" s="2" t="s">
        <v>113</v>
      </c>
      <c r="E49" s="2" t="s">
        <v>34</v>
      </c>
      <c r="F49" s="7">
        <v>0</v>
      </c>
      <c r="G49" s="7">
        <v>630483.25320000004</v>
      </c>
      <c r="H49" s="8">
        <v>189</v>
      </c>
      <c r="I49" s="8">
        <v>194</v>
      </c>
      <c r="J49" s="9">
        <v>32</v>
      </c>
      <c r="K49" s="8">
        <v>204</v>
      </c>
      <c r="L49" s="7">
        <v>0</v>
      </c>
      <c r="M49" s="10">
        <f>L49/I49*K49</f>
        <v>0</v>
      </c>
      <c r="N49" s="10">
        <v>647162.70434285724</v>
      </c>
      <c r="O49" s="10">
        <f>N49/I49*K49</f>
        <v>680521.60662857152</v>
      </c>
    </row>
    <row r="50" spans="1:20" ht="15" x14ac:dyDescent="0.25">
      <c r="A50" s="1" t="s">
        <v>31</v>
      </c>
      <c r="B50" s="2" t="s">
        <v>114</v>
      </c>
      <c r="C50" s="2"/>
      <c r="D50" s="2" t="s">
        <v>115</v>
      </c>
      <c r="E50" s="2" t="s">
        <v>34</v>
      </c>
      <c r="F50" s="7">
        <v>0</v>
      </c>
      <c r="G50" s="7">
        <v>239148.3744</v>
      </c>
      <c r="H50" s="8">
        <v>189</v>
      </c>
      <c r="I50" s="8">
        <v>194</v>
      </c>
      <c r="J50" s="9">
        <v>12</v>
      </c>
      <c r="K50" s="8">
        <v>204</v>
      </c>
      <c r="L50" s="7">
        <v>0</v>
      </c>
      <c r="M50" s="10">
        <f>L50/I50*K50</f>
        <v>0</v>
      </c>
      <c r="N50" s="10">
        <v>168750</v>
      </c>
      <c r="O50" s="10">
        <f>N50/I50*K50</f>
        <v>177448.45360824742</v>
      </c>
    </row>
    <row r="51" spans="1:20" ht="15" x14ac:dyDescent="0.25">
      <c r="A51" s="1">
        <v>844</v>
      </c>
      <c r="B51" s="2" t="s">
        <v>116</v>
      </c>
      <c r="C51" s="2" t="s">
        <v>8</v>
      </c>
      <c r="D51" s="2" t="s">
        <v>117</v>
      </c>
      <c r="E51" s="2" t="s">
        <v>10</v>
      </c>
      <c r="F51" s="7">
        <v>2842290</v>
      </c>
      <c r="G51" s="7">
        <v>0</v>
      </c>
      <c r="H51" s="8">
        <v>189</v>
      </c>
      <c r="I51" s="8">
        <v>194</v>
      </c>
      <c r="K51" s="8">
        <v>204</v>
      </c>
      <c r="L51" s="7">
        <v>2917482.8571428573</v>
      </c>
      <c r="M51" s="10">
        <f>L51/I51*K51</f>
        <v>3067868.5714285714</v>
      </c>
      <c r="N51" s="10">
        <v>0</v>
      </c>
      <c r="O51" s="10">
        <f>N51/I51*K51</f>
        <v>0</v>
      </c>
    </row>
    <row r="52" spans="1:20" s="15" customFormat="1" ht="15" x14ac:dyDescent="0.25">
      <c r="A52" s="4"/>
      <c r="B52" s="3"/>
      <c r="C52" s="3"/>
      <c r="D52" s="3"/>
      <c r="E52" s="3" t="s">
        <v>118</v>
      </c>
      <c r="F52" s="11">
        <f>SUM(F4:F51)</f>
        <v>124739982.8064</v>
      </c>
      <c r="G52" s="11">
        <f>SUM(G4:G51)</f>
        <v>6649893.3204000005</v>
      </c>
      <c r="H52" s="12"/>
      <c r="I52" s="12"/>
      <c r="J52" s="13"/>
      <c r="K52" s="12"/>
      <c r="L52" s="11">
        <f>SUM(L3:L51)</f>
        <v>153769982.35154289</v>
      </c>
      <c r="M52" s="14">
        <f>SUM(M3:M51)</f>
        <v>161696270.10162237</v>
      </c>
      <c r="N52" s="14">
        <f>SUM(N4:N51)</f>
        <v>6551113.693942857</v>
      </c>
      <c r="O52" s="14">
        <f>SUM(O3:O51)</f>
        <v>6888799.9668265097</v>
      </c>
      <c r="P52" s="14">
        <v>1000000</v>
      </c>
      <c r="Q52" s="14">
        <v>1000000</v>
      </c>
      <c r="R52" s="13"/>
      <c r="S52" s="13"/>
      <c r="T52" s="13"/>
    </row>
    <row r="54" spans="1:20" x14ac:dyDescent="0.15">
      <c r="D54" s="6" t="s">
        <v>136</v>
      </c>
    </row>
    <row r="55" spans="1:20" x14ac:dyDescent="0.15">
      <c r="D55" s="6" t="s">
        <v>137</v>
      </c>
      <c r="E55" s="7">
        <f>M52</f>
        <v>161696270.10162237</v>
      </c>
    </row>
    <row r="56" spans="1:20" x14ac:dyDescent="0.15">
      <c r="D56" s="6" t="s">
        <v>138</v>
      </c>
      <c r="E56" s="7">
        <f>O52</f>
        <v>6888799.9668265097</v>
      </c>
    </row>
    <row r="57" spans="1:20" x14ac:dyDescent="0.15">
      <c r="D57" s="6" t="s">
        <v>134</v>
      </c>
      <c r="E57" s="10">
        <f>P52</f>
        <v>1000000</v>
      </c>
    </row>
    <row r="58" spans="1:20" x14ac:dyDescent="0.15">
      <c r="D58" s="6" t="s">
        <v>133</v>
      </c>
      <c r="E58" s="16">
        <f>Q52</f>
        <v>1000000</v>
      </c>
    </row>
    <row r="59" spans="1:20" x14ac:dyDescent="0.15">
      <c r="D59" s="6" t="s">
        <v>136</v>
      </c>
      <c r="E59" s="14">
        <f>SUM(E55:E58)</f>
        <v>170585070.06844887</v>
      </c>
    </row>
  </sheetData>
  <autoFilter ref="A2:U2" xr:uid="{8A913A7C-3D34-42A5-9622-21922FF38271}"/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Amstelveen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Grimberg, Martine</dc:creator>
  <cp:lastModifiedBy>Jolande Oorbeek</cp:lastModifiedBy>
  <dcterms:created xsi:type="dcterms:W3CDTF">2021-12-14T09:36:48Z</dcterms:created>
  <dcterms:modified xsi:type="dcterms:W3CDTF">2021-12-17T14:23:48Z</dcterms:modified>
</cp:coreProperties>
</file>