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lanten\Friesland College\06-Nota van inlichting\"/>
    </mc:Choice>
  </mc:AlternateContent>
  <xr:revisionPtr revIDLastSave="0" documentId="13_ncr:1_{F907DA11-5E50-4C9D-BFAF-E188B5650ADE}" xr6:coauthVersionLast="47" xr6:coauthVersionMax="47" xr10:uidLastSave="{00000000-0000-0000-0000-000000000000}"/>
  <bookViews>
    <workbookView xWindow="-98" yWindow="-98" windowWidth="20715" windowHeight="13276" tabRatio="674" xr2:uid="{8276F20B-3732-4961-B017-FD6452A49F6A}"/>
  </bookViews>
  <sheets>
    <sheet name="Totaal glas + periodiek" sheetId="7" r:id="rId1"/>
    <sheet name="Triangel" sheetId="1" r:id="rId2"/>
    <sheet name="Kalmoes A, B, C" sheetId="2" r:id="rId3"/>
    <sheet name="Abe Lenstra" sheetId="3" r:id="rId4"/>
    <sheet name="Saturnus" sheetId="5" r:id="rId5"/>
    <sheet name="Drachten" sheetId="4" r:id="rId6"/>
    <sheet name="Gezondheidsboulevard" sheetId="6" r:id="rId7"/>
  </sheets>
  <definedNames>
    <definedName name="_xlnm._FilterDatabase" localSheetId="3" hidden="1">'Abe Lenstra'!$A$6:$I$25</definedName>
    <definedName name="_xlnm._FilterDatabase" localSheetId="4" hidden="1">Saturnus!$A$7:$I$34</definedName>
    <definedName name="_xlnm.Print_Area" localSheetId="2">'Kalmoes A, B, C'!$C$1:$J$52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6" l="1"/>
  <c r="J9" i="4"/>
  <c r="J20" i="5"/>
  <c r="J14" i="3"/>
  <c r="J43" i="2"/>
  <c r="J28" i="2"/>
  <c r="J12" i="2"/>
  <c r="J15" i="1"/>
  <c r="J35" i="5"/>
  <c r="J20" i="2"/>
  <c r="J50" i="2"/>
  <c r="J35" i="2"/>
  <c r="J35" i="1"/>
  <c r="L15" i="7" l="1"/>
  <c r="L17" i="7" s="1"/>
  <c r="L12" i="7"/>
  <c r="L13" i="7" s="1"/>
  <c r="L6" i="7"/>
  <c r="L9" i="7" s="1"/>
  <c r="J13" i="7"/>
  <c r="J17" i="7"/>
  <c r="J9" i="7"/>
  <c r="J36" i="1"/>
  <c r="J34" i="1"/>
  <c r="J33" i="1"/>
  <c r="J32" i="1"/>
  <c r="J29" i="1"/>
  <c r="J28" i="1"/>
  <c r="J25" i="1"/>
  <c r="J24" i="1"/>
  <c r="J23" i="1"/>
  <c r="J19" i="1"/>
  <c r="J16" i="1"/>
  <c r="J17" i="1"/>
  <c r="J18" i="1"/>
  <c r="J20" i="1"/>
  <c r="J21" i="1"/>
  <c r="J22" i="1"/>
  <c r="J26" i="1"/>
  <c r="J27" i="1"/>
  <c r="J30" i="1"/>
  <c r="J31" i="1"/>
  <c r="J37" i="1"/>
  <c r="J7" i="1"/>
  <c r="J8" i="1"/>
  <c r="J9" i="1"/>
  <c r="J10" i="1"/>
  <c r="J11" i="1"/>
  <c r="J12" i="1"/>
  <c r="J13" i="1"/>
  <c r="J14" i="1"/>
  <c r="J6" i="1"/>
  <c r="J12" i="6"/>
  <c r="J11" i="6"/>
  <c r="J9" i="6"/>
  <c r="J8" i="6"/>
  <c r="J13" i="6" s="1"/>
  <c r="B10" i="7" s="1"/>
  <c r="J11" i="4"/>
  <c r="J10" i="4"/>
  <c r="J8" i="4"/>
  <c r="J12" i="4" s="1"/>
  <c r="B9" i="7" s="1"/>
  <c r="J33" i="5"/>
  <c r="J34" i="5"/>
  <c r="J32" i="5"/>
  <c r="J28" i="5"/>
  <c r="J17" i="5"/>
  <c r="J18" i="5"/>
  <c r="J19" i="5"/>
  <c r="J21" i="5"/>
  <c r="J22" i="5"/>
  <c r="J23" i="5"/>
  <c r="J24" i="5"/>
  <c r="J25" i="5"/>
  <c r="J26" i="5"/>
  <c r="J27" i="5"/>
  <c r="J29" i="5"/>
  <c r="J30" i="5"/>
  <c r="J31" i="5"/>
  <c r="J16" i="5"/>
  <c r="J15" i="5"/>
  <c r="J14" i="5"/>
  <c r="J13" i="5"/>
  <c r="J12" i="5"/>
  <c r="J11" i="5"/>
  <c r="J10" i="5"/>
  <c r="J9" i="5"/>
  <c r="J8" i="5"/>
  <c r="J36" i="5" s="1"/>
  <c r="B8" i="7" s="1"/>
  <c r="J25" i="3"/>
  <c r="J24" i="3"/>
  <c r="J22" i="3"/>
  <c r="J21" i="3"/>
  <c r="J18" i="3"/>
  <c r="J49" i="2"/>
  <c r="J48" i="2"/>
  <c r="J47" i="2"/>
  <c r="J46" i="2"/>
  <c r="J45" i="2"/>
  <c r="J51" i="2" s="1"/>
  <c r="J31" i="2"/>
  <c r="J32" i="2"/>
  <c r="J33" i="2"/>
  <c r="J34" i="2"/>
  <c r="J30" i="2"/>
  <c r="J36" i="2" s="1"/>
  <c r="J19" i="2"/>
  <c r="J18" i="2"/>
  <c r="J17" i="2"/>
  <c r="J15" i="2"/>
  <c r="J14" i="2"/>
  <c r="J23" i="3"/>
  <c r="J20" i="3"/>
  <c r="J19" i="3"/>
  <c r="J13" i="3"/>
  <c r="J15" i="3"/>
  <c r="J16" i="3"/>
  <c r="J17" i="3"/>
  <c r="J12" i="3"/>
  <c r="J11" i="3"/>
  <c r="J10" i="3"/>
  <c r="J9" i="3"/>
  <c r="J8" i="3"/>
  <c r="J7" i="3"/>
  <c r="J26" i="3" s="1"/>
  <c r="B7" i="7" s="1"/>
  <c r="J8" i="2"/>
  <c r="J9" i="2"/>
  <c r="J10" i="2"/>
  <c r="J11" i="2"/>
  <c r="J13" i="2"/>
  <c r="J16" i="2"/>
  <c r="J7" i="2"/>
  <c r="J21" i="2" s="1"/>
  <c r="J52" i="2"/>
  <c r="B6" i="7" s="1"/>
  <c r="K19" i="7" l="1"/>
  <c r="J38" i="1"/>
  <c r="B5" i="7" s="1"/>
  <c r="B11" i="7"/>
</calcChain>
</file>

<file path=xl/sharedStrings.xml><?xml version="1.0" encoding="utf-8"?>
<sst xmlns="http://schemas.openxmlformats.org/spreadsheetml/2006/main" count="995" uniqueCount="214">
  <si>
    <t>PERIODIEKE WERKZAAMHEDEN TRIANGEL</t>
  </si>
  <si>
    <t>PERCEEL</t>
  </si>
  <si>
    <t>FUNCTIEPLAATS 
GOM</t>
  </si>
  <si>
    <t>LOCATIE</t>
  </si>
  <si>
    <t>PLAATS</t>
  </si>
  <si>
    <t>WERKZAAMHEDEN</t>
  </si>
  <si>
    <t>SPECIFIEK</t>
  </si>
  <si>
    <t>FREQ.</t>
  </si>
  <si>
    <t>PERCEEL 1</t>
  </si>
  <si>
    <t>NL-073843-2000-001</t>
  </si>
  <si>
    <t>FC / Julianalaan 97 (Triangel)</t>
  </si>
  <si>
    <t>LEEUWARDEN</t>
  </si>
  <si>
    <t>Glasbewassing binnen incl. puien en kozijnen</t>
  </si>
  <si>
    <t>BINNEN</t>
  </si>
  <si>
    <t>Glasbewassing binnen incl. puien en kozijnen incl koepel</t>
  </si>
  <si>
    <t>Glasbewassing dak binnen</t>
  </si>
  <si>
    <t>Seperatieglas (enkelzijdig gemeten - dubbelzijdig gewassen)</t>
  </si>
  <si>
    <t>Reinigen ventilatiebuizen, constructiedelen, trappen, 128 lampenkappen</t>
  </si>
  <si>
    <t>CONSTRUCTIE</t>
  </si>
  <si>
    <t>Glasbewassing buiten excl. koepelglas</t>
  </si>
  <si>
    <t>BUITEN</t>
  </si>
  <si>
    <t>Glasbewassing buiten incl. koepelglas</t>
  </si>
  <si>
    <t>Glasbewassing dak buiten</t>
  </si>
  <si>
    <t>Kozijnen aluminium reinigen en conserveren</t>
  </si>
  <si>
    <t>Conserveren aluminium delen dak</t>
  </si>
  <si>
    <t>op afroep</t>
  </si>
  <si>
    <t>Goten schoonmaken en ijzerwerk schoonspuiten E vleugel</t>
  </si>
  <si>
    <t>Overkappingen onderzijde reinigen</t>
  </si>
  <si>
    <t>Reinigen brandtrap, balkons en hekwerkbalkons</t>
  </si>
  <si>
    <t>Reinigen gevelbeplating incl. dakranden en staal/aluminium conserveren</t>
  </si>
  <si>
    <t>Reinigen luchtbehandelingskast (buitenzijde)</t>
  </si>
  <si>
    <t>Reinigen luchtroosters</t>
  </si>
  <si>
    <t>RVS reling voorzijde reinigen en licht olien</t>
  </si>
  <si>
    <t>Schilderwerk hout en trespa reinigen</t>
  </si>
  <si>
    <t>Schilderwerk hout reinigen</t>
  </si>
  <si>
    <t>Vaste zonwering reinigen en conserveren</t>
  </si>
  <si>
    <t>Vensterbanken en waterslagen reinigen en staal/aluminium conserveren</t>
  </si>
  <si>
    <t>Verlichting hangend reinigen</t>
  </si>
  <si>
    <t>Verlichting staand reinigen</t>
  </si>
  <si>
    <t>BUITEN / CAMPUS</t>
  </si>
  <si>
    <t>Kauwgom verwijderen van bestrating.</t>
  </si>
  <si>
    <t>Camera's +palen reinigen</t>
  </si>
  <si>
    <t>Vlekken stoelen verwijderen</t>
  </si>
  <si>
    <t>Vlekken tapijt verwijderen</t>
  </si>
  <si>
    <t>Houten vloer, LEF</t>
  </si>
  <si>
    <t>PERIODIEKE WERKZAAMHEDEN: KALMOES A, B EN C</t>
  </si>
  <si>
    <t>NL-073843-2000-002</t>
  </si>
  <si>
    <t>FC / Kalmoes A</t>
  </si>
  <si>
    <t>Glasbewassing binnen incl. puien en kozijnen incl. dakglas</t>
  </si>
  <si>
    <t>Glasbewassing incl. dakglas en koepelglas</t>
  </si>
  <si>
    <t>Eternit en trespa gevelbeplating reinigen</t>
  </si>
  <si>
    <t>Brandtrap reinigen</t>
  </si>
  <si>
    <t>NL-073843-2000-003</t>
  </si>
  <si>
    <t>FC / Kalmoes B</t>
  </si>
  <si>
    <t>Glasbewassing incl. koepelglas</t>
  </si>
  <si>
    <t>Houtwerk reinigen</t>
  </si>
  <si>
    <t>NL-073843-2000-004</t>
  </si>
  <si>
    <t>FC / Kalmoes C</t>
  </si>
  <si>
    <t>PERIODIEKE WERKZAAMHEDEN ABE LENSTRA, HEERENVEEN</t>
  </si>
  <si>
    <t>PERCEEL 2</t>
  </si>
  <si>
    <t>NL-073837-2000-001</t>
  </si>
  <si>
    <t>FC / Abe Lenstra Boulevard</t>
  </si>
  <si>
    <t>HEERENVEEN</t>
  </si>
  <si>
    <t>Balustradeglas (enkelzijdig gemeten - dubbelzijdig gewassen)</t>
  </si>
  <si>
    <t>Separatieglas enkelzijdig bij gang naar turnhal/zwembad</t>
  </si>
  <si>
    <t>Ventilatie buizen, roosters, gaten, constructiedelen en dergelijke reinigen</t>
  </si>
  <si>
    <t>Glasbewassing incl. koepelglas en lichtstraten</t>
  </si>
  <si>
    <t>Kozijnen aluminium reinigen en conserveren incl. waterslagen</t>
  </si>
  <si>
    <t>Luchtbehandelingskasten op plat dak reinigen (buitenzijde)</t>
  </si>
  <si>
    <t>Reinigen metalen gevelbeplating, incl. dakranden</t>
  </si>
  <si>
    <t>Entrée luifelonderkant reinigen incl. constructiedelen</t>
  </si>
  <si>
    <t>Rokersoverkapping reinigen met gepaste hogedruk, incl. verlichting</t>
  </si>
  <si>
    <t>Vaste zonwering reinigen</t>
  </si>
  <si>
    <t>Reinigen houten/trespa gevelbeplating</t>
  </si>
  <si>
    <t>PERIODIEKE WERKZAAMHEDEN SATURNUS , HEERENVEEN</t>
  </si>
  <si>
    <t>NL-073840-2000-001</t>
  </si>
  <si>
    <t>FC / Saturnus</t>
  </si>
  <si>
    <t>Glasbewassing dakglas</t>
  </si>
  <si>
    <t>Glasbewassing koepelglas</t>
  </si>
  <si>
    <t>Ventilatieroosters in de ramen reinigen</t>
  </si>
  <si>
    <t>Glasbewassing buiten incl. koepelglas en lichtstraten</t>
  </si>
  <si>
    <t>Reinigen dak plus de opstaande randen en het verwijderen van de groene aanslag d.m.v. aangepaste hogedruk</t>
  </si>
  <si>
    <t>Kozijnen aluminium reinigen</t>
  </si>
  <si>
    <t>Reinigen gevelbeplating</t>
  </si>
  <si>
    <t>Vensterbanken en waterslagen reinigen</t>
  </si>
  <si>
    <t>Zonwering cassette buitenzijde reinigen</t>
  </si>
  <si>
    <t>Ventilatie buizen, constructiedelen en dergelijke reinigen</t>
  </si>
  <si>
    <t>HAL, GANGEN, KANTINE &amp; 1E VERD.</t>
  </si>
  <si>
    <t>Ventilatiebuizen en constructiedelen reinigen</t>
  </si>
  <si>
    <t>HAL (VOORHEEN HEFTRUCKHAL)</t>
  </si>
  <si>
    <t>Stalen gevelbeplaating reinigen 1</t>
  </si>
  <si>
    <t>Luchtbehandelingskasten bovenzijde reinigen (verdieping)</t>
  </si>
  <si>
    <t>AUTOTECHNIEK INCL. 5 LOKALEN</t>
  </si>
  <si>
    <t>Stalen gevelbeplaating reinigen 2</t>
  </si>
  <si>
    <t>Vloeren zolders en motorvoertuigen schoon opleveren</t>
  </si>
  <si>
    <t>Constructie delen 5 lokalen motorvoertuigen reinigen</t>
  </si>
  <si>
    <t>NL-079452-2000-001</t>
  </si>
  <si>
    <t>FC/Van Knobelsdorffplein</t>
  </si>
  <si>
    <t>DRACHTEN</t>
  </si>
  <si>
    <t>PERIODIEKE WERKZAAMHEDEN GEZONDHEIDSBOULEVARD</t>
  </si>
  <si>
    <t>NL-073837-2000-003</t>
  </si>
  <si>
    <t>FC / Gezondheidsboulevard</t>
  </si>
  <si>
    <t xml:space="preserve">TOTAAL  </t>
  </si>
  <si>
    <t>1644 m2</t>
  </si>
  <si>
    <t>1.616 m2</t>
  </si>
  <si>
    <t>1.322 m2</t>
  </si>
  <si>
    <t>Separatieglas (enkelzijdig gemeten - dubbelzijdig gewassen)</t>
  </si>
  <si>
    <t>2355,4 m2</t>
  </si>
  <si>
    <t>2659,9 m2</t>
  </si>
  <si>
    <t>1.644 m2</t>
  </si>
  <si>
    <t>1322 m2</t>
  </si>
  <si>
    <t>121,3 m2</t>
  </si>
  <si>
    <t>1493 m2</t>
  </si>
  <si>
    <t>28,6 m2</t>
  </si>
  <si>
    <t>160 m2</t>
  </si>
  <si>
    <t>143 m2</t>
  </si>
  <si>
    <t>4343 m2</t>
  </si>
  <si>
    <t>130,4 m2</t>
  </si>
  <si>
    <t>325 m2</t>
  </si>
  <si>
    <t>170 m2</t>
  </si>
  <si>
    <t>195 m2</t>
  </si>
  <si>
    <t>16 st</t>
  </si>
  <si>
    <t>75 st</t>
  </si>
  <si>
    <t>500 m2</t>
  </si>
  <si>
    <t>10 st</t>
  </si>
  <si>
    <t>2002 m2</t>
  </si>
  <si>
    <t>641 m2</t>
  </si>
  <si>
    <t>430 m2</t>
  </si>
  <si>
    <t>198 m2</t>
  </si>
  <si>
    <t>470 m2</t>
  </si>
  <si>
    <t>74 m2</t>
  </si>
  <si>
    <t>105 m2</t>
  </si>
  <si>
    <t>1054 m2</t>
  </si>
  <si>
    <t>46 m2</t>
  </si>
  <si>
    <t>295,4 m2</t>
  </si>
  <si>
    <t>45,3 m2</t>
  </si>
  <si>
    <t>52 m2</t>
  </si>
  <si>
    <t>178 m2</t>
  </si>
  <si>
    <t>147 m2</t>
  </si>
  <si>
    <t>7 st</t>
  </si>
  <si>
    <t>1 st</t>
  </si>
  <si>
    <t>495 m2</t>
  </si>
  <si>
    <t>531 m2</t>
  </si>
  <si>
    <t>2338 m2</t>
  </si>
  <si>
    <t>2508 m2</t>
  </si>
  <si>
    <t>166 m2</t>
  </si>
  <si>
    <t>34 m2</t>
  </si>
  <si>
    <t>723,8 m2</t>
  </si>
  <si>
    <t>126 m2</t>
  </si>
  <si>
    <t>972 m2</t>
  </si>
  <si>
    <t>43 m2</t>
  </si>
  <si>
    <t>26,8 m2</t>
  </si>
  <si>
    <t>305 m2</t>
  </si>
  <si>
    <t>380 m2</t>
  </si>
  <si>
    <t>8 st</t>
  </si>
  <si>
    <t>4 st</t>
  </si>
  <si>
    <t>280 m2</t>
  </si>
  <si>
    <t xml:space="preserve">TOTAAL </t>
  </si>
  <si>
    <t>476,8 m2</t>
  </si>
  <si>
    <t>7 m2</t>
  </si>
  <si>
    <t>447 m2</t>
  </si>
  <si>
    <t>506 m2</t>
  </si>
  <si>
    <t>506 m2?</t>
  </si>
  <si>
    <t>244 m2</t>
  </si>
  <si>
    <t>1786 m2</t>
  </si>
  <si>
    <t>20 m2</t>
  </si>
  <si>
    <t>72 m2</t>
  </si>
  <si>
    <t>241,2 m2</t>
  </si>
  <si>
    <t>14 m2</t>
  </si>
  <si>
    <t>Stalen gevelbeplating reinigen</t>
  </si>
  <si>
    <t>428,8 m2</t>
  </si>
  <si>
    <t>515 m2</t>
  </si>
  <si>
    <t>120,6 m2</t>
  </si>
  <si>
    <t>294,8 m2</t>
  </si>
  <si>
    <t>100 m2</t>
  </si>
  <si>
    <t>TOTAAL</t>
  </si>
  <si>
    <t>Totalisering Friesland College - glasbewassing en periodieke werkzaamheden</t>
  </si>
  <si>
    <t>Prijs excl btw per beurt</t>
  </si>
  <si>
    <t>subtot</t>
  </si>
  <si>
    <t>Totaal</t>
  </si>
  <si>
    <t>Totale kosten*</t>
  </si>
  <si>
    <t>*Werkzaamheden op afroep worden in een frequentie van 1 mee gecalculeerd.</t>
  </si>
  <si>
    <t>Kalmoes A,B,C</t>
  </si>
  <si>
    <t>Abe Lenstra</t>
  </si>
  <si>
    <t>Saturnus</t>
  </si>
  <si>
    <t>Drachten</t>
  </si>
  <si>
    <t>Gezondheidsboulevard</t>
  </si>
  <si>
    <t>2 st</t>
  </si>
  <si>
    <t>49 m2</t>
  </si>
  <si>
    <t>32 m2</t>
  </si>
  <si>
    <t>30 m2</t>
  </si>
  <si>
    <t>80,4 m2</t>
  </si>
  <si>
    <t>10 m2</t>
  </si>
  <si>
    <t>PERIODIEKE WERKZAAMHEDEN DRACHTEN</t>
  </si>
  <si>
    <t>Triangel</t>
  </si>
  <si>
    <t>360 m2</t>
  </si>
  <si>
    <t>66 m2</t>
  </si>
  <si>
    <t>118 m2</t>
  </si>
  <si>
    <t>gevel</t>
  </si>
  <si>
    <t>sepa</t>
  </si>
  <si>
    <t>dak</t>
  </si>
  <si>
    <t>Heerenveen glas</t>
  </si>
  <si>
    <t>Leeuwarden</t>
  </si>
  <si>
    <t>}</t>
  </si>
  <si>
    <t>} Prestatiecalculatie – Friesland College – locatie - gebouw – aanvullend</t>
  </si>
  <si>
    <t xml:space="preserve">} deze bedragen overnemen in de MasterKey module: </t>
  </si>
  <si>
    <t>In de hierna volgende tabbladen alleen de blauwe cellen invullen</t>
  </si>
  <si>
    <t>100 st.</t>
  </si>
  <si>
    <t>Conserveren vloeren</t>
  </si>
  <si>
    <t>Sprayen vloeren</t>
  </si>
  <si>
    <t>10 m2.</t>
  </si>
  <si>
    <t xml:space="preserve">Reinigen entree's alle locaties tot 10 m2 </t>
  </si>
  <si>
    <t>100 st</t>
  </si>
  <si>
    <t>Kosten hoogwerkers, steigers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</si>
</sst>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(* #,##0.00_);_(* \(#,##0.00\);_(* &quot;-&quot;??_);_(@_)"/>
    <numFmt numFmtId="165" formatCode="#,##0\ &quot;m2/st&quot;"/>
  </numFmts>
  <fonts count="3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name val="Verdana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b/>
      <sz val="10"/>
      <color rgb="FFFF0000"/>
      <name val="Verdana"/>
      <family val="2"/>
    </font>
    <font>
      <sz val="10"/>
      <color theme="3"/>
      <name val="Calibri Light"/>
      <family val="1"/>
      <scheme val="major"/>
    </font>
    <font>
      <b/>
      <sz val="10"/>
      <color rgb="FFFF0000"/>
      <name val="Calibri Light"/>
      <family val="1"/>
      <scheme val="major"/>
    </font>
    <font>
      <b/>
      <sz val="10"/>
      <color theme="3"/>
      <name val="Arial"/>
      <family val="2"/>
    </font>
    <font>
      <b/>
      <sz val="10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9"/>
      <name val="Geneva"/>
    </font>
    <font>
      <sz val="10"/>
      <name val="Helvetica"/>
    </font>
    <font>
      <b/>
      <sz val="14"/>
      <name val="Verdana"/>
      <family val="2"/>
    </font>
    <font>
      <b/>
      <sz val="14"/>
      <color theme="1"/>
      <name val="Verdana"/>
      <family val="2"/>
    </font>
    <font>
      <b/>
      <sz val="16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color rgb="FF00000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12"/>
      <color theme="3"/>
      <name val="Verdana"/>
      <family val="2"/>
    </font>
    <font>
      <b/>
      <sz val="12"/>
      <color rgb="FFFF0000"/>
      <name val="Verdana"/>
      <family val="2"/>
    </font>
    <font>
      <b/>
      <sz val="12"/>
      <color theme="3"/>
      <name val="Verdana"/>
      <family val="2"/>
    </font>
    <font>
      <b/>
      <sz val="12"/>
      <color theme="0"/>
      <name val="Verdana"/>
      <family val="2"/>
    </font>
    <font>
      <sz val="12"/>
      <color theme="0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19" fillId="0" borderId="0"/>
    <xf numFmtId="164" fontId="20" fillId="0" borderId="0" applyFont="0" applyFill="0" applyBorder="0" applyAlignment="0" applyProtection="0"/>
    <xf numFmtId="44" fontId="35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0" fontId="6" fillId="0" borderId="0" xfId="0" applyFont="1"/>
    <xf numFmtId="0" fontId="5" fillId="3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vertical="center"/>
    </xf>
    <xf numFmtId="0" fontId="7" fillId="5" borderId="4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left" vertical="top"/>
    </xf>
    <xf numFmtId="0" fontId="4" fillId="0" borderId="7" xfId="2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8" fillId="0" borderId="0" xfId="0" applyFont="1"/>
    <xf numFmtId="0" fontId="10" fillId="4" borderId="12" xfId="2" applyFont="1" applyFill="1" applyBorder="1" applyAlignment="1">
      <alignment horizontal="left" vertical="top"/>
    </xf>
    <xf numFmtId="0" fontId="11" fillId="4" borderId="12" xfId="2" applyFont="1" applyFill="1" applyBorder="1" applyAlignment="1">
      <alignment horizontal="center" vertical="top"/>
    </xf>
    <xf numFmtId="0" fontId="9" fillId="4" borderId="3" xfId="1" applyFont="1" applyFill="1" applyBorder="1" applyAlignment="1">
      <alignment vertical="center"/>
    </xf>
    <xf numFmtId="0" fontId="12" fillId="4" borderId="12" xfId="2" applyFont="1" applyFill="1" applyBorder="1" applyAlignment="1">
      <alignment horizontal="left" vertical="top"/>
    </xf>
    <xf numFmtId="0" fontId="13" fillId="4" borderId="12" xfId="2" applyFont="1" applyFill="1" applyBorder="1" applyAlignment="1">
      <alignment horizontal="center" vertical="top"/>
    </xf>
    <xf numFmtId="0" fontId="14" fillId="4" borderId="3" xfId="1" applyFont="1" applyFill="1" applyBorder="1" applyAlignment="1">
      <alignment vertical="center"/>
    </xf>
    <xf numFmtId="0" fontId="8" fillId="0" borderId="6" xfId="2" applyFont="1" applyBorder="1" applyAlignment="1">
      <alignment horizontal="left" vertical="top"/>
    </xf>
    <xf numFmtId="0" fontId="8" fillId="0" borderId="7" xfId="2" applyFont="1" applyBorder="1" applyAlignment="1">
      <alignment horizontal="left" vertical="top"/>
    </xf>
    <xf numFmtId="0" fontId="8" fillId="0" borderId="8" xfId="2" applyFont="1" applyBorder="1" applyAlignment="1">
      <alignment horizontal="left" vertical="top"/>
    </xf>
    <xf numFmtId="0" fontId="15" fillId="0" borderId="8" xfId="2" applyFont="1" applyBorder="1" applyAlignment="1">
      <alignment horizontal="center" vertical="top"/>
    </xf>
    <xf numFmtId="0" fontId="16" fillId="5" borderId="4" xfId="1" applyFont="1" applyFill="1" applyBorder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17" fillId="0" borderId="6" xfId="2" applyFont="1" applyBorder="1" applyAlignment="1">
      <alignment horizontal="left" vertical="top"/>
    </xf>
    <xf numFmtId="0" fontId="17" fillId="0" borderId="7" xfId="2" applyFont="1" applyBorder="1" applyAlignment="1">
      <alignment horizontal="left" vertical="top"/>
    </xf>
    <xf numFmtId="0" fontId="17" fillId="0" borderId="8" xfId="2" applyFont="1" applyBorder="1" applyAlignment="1">
      <alignment horizontal="left" vertical="top"/>
    </xf>
    <xf numFmtId="0" fontId="18" fillId="0" borderId="8" xfId="2" applyFont="1" applyBorder="1" applyAlignment="1">
      <alignment horizontal="center" vertical="top"/>
    </xf>
    <xf numFmtId="0" fontId="9" fillId="4" borderId="0" xfId="1" applyFont="1" applyFill="1" applyAlignment="1">
      <alignment horizontal="center" vertical="center" wrapText="1"/>
    </xf>
    <xf numFmtId="0" fontId="8" fillId="2" borderId="0" xfId="0" applyFont="1" applyFill="1"/>
    <xf numFmtId="0" fontId="25" fillId="0" borderId="0" xfId="0" applyFont="1" applyAlignment="1">
      <alignment vertical="center"/>
    </xf>
    <xf numFmtId="0" fontId="12" fillId="4" borderId="12" xfId="2" applyFont="1" applyFill="1" applyBorder="1" applyAlignment="1">
      <alignment horizontal="left" vertical="top" wrapText="1"/>
    </xf>
    <xf numFmtId="0" fontId="14" fillId="4" borderId="3" xfId="1" applyFont="1" applyFill="1" applyBorder="1" applyAlignment="1">
      <alignment vertical="center" wrapText="1"/>
    </xf>
    <xf numFmtId="0" fontId="17" fillId="0" borderId="8" xfId="2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27" fillId="0" borderId="0" xfId="0" applyFont="1"/>
    <xf numFmtId="0" fontId="28" fillId="4" borderId="12" xfId="2" applyFont="1" applyFill="1" applyBorder="1" applyAlignment="1">
      <alignment horizontal="left" vertical="top"/>
    </xf>
    <xf numFmtId="0" fontId="29" fillId="4" borderId="12" xfId="2" applyFont="1" applyFill="1" applyBorder="1" applyAlignment="1">
      <alignment horizontal="center" vertical="top"/>
    </xf>
    <xf numFmtId="0" fontId="30" fillId="4" borderId="3" xfId="1" applyFont="1" applyFill="1" applyBorder="1" applyAlignment="1">
      <alignment vertical="center"/>
    </xf>
    <xf numFmtId="0" fontId="31" fillId="5" borderId="4" xfId="1" applyFont="1" applyFill="1" applyBorder="1" applyAlignment="1">
      <alignment horizontal="center" vertical="center" wrapText="1"/>
    </xf>
    <xf numFmtId="0" fontId="31" fillId="5" borderId="5" xfId="1" applyFont="1" applyFill="1" applyBorder="1" applyAlignment="1">
      <alignment horizontal="center" vertical="center" wrapText="1"/>
    </xf>
    <xf numFmtId="0" fontId="32" fillId="0" borderId="0" xfId="0" applyFont="1"/>
    <xf numFmtId="0" fontId="27" fillId="0" borderId="6" xfId="2" applyFont="1" applyBorder="1" applyAlignment="1">
      <alignment horizontal="left" vertical="top"/>
    </xf>
    <xf numFmtId="0" fontId="27" fillId="0" borderId="7" xfId="2" applyFont="1" applyBorder="1" applyAlignment="1">
      <alignment horizontal="left" vertical="top"/>
    </xf>
    <xf numFmtId="0" fontId="27" fillId="0" borderId="8" xfId="2" applyFont="1" applyBorder="1" applyAlignment="1">
      <alignment horizontal="left" vertical="top"/>
    </xf>
    <xf numFmtId="0" fontId="26" fillId="0" borderId="8" xfId="2" applyFont="1" applyBorder="1" applyAlignment="1">
      <alignment horizontal="center" vertical="top"/>
    </xf>
    <xf numFmtId="0" fontId="27" fillId="0" borderId="13" xfId="2" applyFont="1" applyBorder="1" applyAlignment="1">
      <alignment horizontal="left" vertical="top"/>
    </xf>
    <xf numFmtId="0" fontId="27" fillId="4" borderId="13" xfId="2" applyFont="1" applyFill="1" applyBorder="1" applyAlignment="1">
      <alignment horizontal="left" vertical="top"/>
    </xf>
    <xf numFmtId="0" fontId="33" fillId="3" borderId="0" xfId="1" applyFont="1" applyFill="1" applyAlignment="1">
      <alignment horizontal="center" vertical="center" wrapText="1"/>
    </xf>
    <xf numFmtId="0" fontId="33" fillId="4" borderId="0" xfId="1" applyFont="1" applyFill="1" applyAlignment="1">
      <alignment vertical="center"/>
    </xf>
    <xf numFmtId="0" fontId="34" fillId="0" borderId="8" xfId="2" applyFont="1" applyBorder="1" applyAlignment="1">
      <alignment horizontal="left" vertical="top"/>
    </xf>
    <xf numFmtId="165" fontId="34" fillId="0" borderId="9" xfId="3" applyNumberFormat="1" applyFont="1" applyBorder="1" applyAlignment="1">
      <alignment horizontal="left" vertical="top" wrapText="1"/>
    </xf>
    <xf numFmtId="0" fontId="34" fillId="0" borderId="6" xfId="2" applyFont="1" applyBorder="1" applyAlignment="1">
      <alignment horizontal="left" vertical="top"/>
    </xf>
    <xf numFmtId="0" fontId="34" fillId="3" borderId="0" xfId="1" applyFont="1" applyFill="1" applyAlignment="1">
      <alignment horizontal="center" vertical="center" wrapText="1"/>
    </xf>
    <xf numFmtId="0" fontId="34" fillId="4" borderId="0" xfId="1" applyFont="1" applyFill="1" applyAlignment="1">
      <alignment vertical="center"/>
    </xf>
    <xf numFmtId="0" fontId="32" fillId="5" borderId="5" xfId="1" applyFont="1" applyFill="1" applyBorder="1" applyAlignment="1">
      <alignment horizontal="center" vertical="center" wrapText="1"/>
    </xf>
    <xf numFmtId="0" fontId="34" fillId="0" borderId="8" xfId="2" applyFont="1" applyBorder="1" applyAlignment="1">
      <alignment horizontal="center" vertical="top"/>
    </xf>
    <xf numFmtId="0" fontId="34" fillId="6" borderId="9" xfId="3" applyNumberFormat="1" applyFont="1" applyFill="1" applyBorder="1" applyAlignment="1">
      <alignment horizontal="left" vertical="top" wrapText="1"/>
    </xf>
    <xf numFmtId="0" fontId="34" fillId="0" borderId="8" xfId="2" applyNumberFormat="1" applyFont="1" applyBorder="1" applyAlignment="1">
      <alignment horizontal="left" vertical="top"/>
    </xf>
    <xf numFmtId="0" fontId="34" fillId="0" borderId="9" xfId="3" applyNumberFormat="1" applyFont="1" applyBorder="1" applyAlignment="1">
      <alignment horizontal="left" vertical="top" wrapText="1"/>
    </xf>
    <xf numFmtId="0" fontId="27" fillId="0" borderId="8" xfId="2" applyFont="1" applyBorder="1" applyAlignment="1">
      <alignment horizontal="center" vertical="top"/>
    </xf>
    <xf numFmtId="0" fontId="27" fillId="4" borderId="13" xfId="2" applyFont="1" applyFill="1" applyBorder="1" applyAlignment="1">
      <alignment horizontal="center" vertical="top"/>
    </xf>
    <xf numFmtId="0" fontId="27" fillId="0" borderId="13" xfId="2" applyFont="1" applyBorder="1" applyAlignment="1">
      <alignment horizontal="center" vertical="top"/>
    </xf>
    <xf numFmtId="0" fontId="27" fillId="6" borderId="9" xfId="3" applyNumberFormat="1" applyFont="1" applyFill="1" applyBorder="1" applyAlignment="1">
      <alignment horizontal="left" vertical="top" wrapText="1"/>
    </xf>
    <xf numFmtId="0" fontId="27" fillId="4" borderId="13" xfId="2" applyNumberFormat="1" applyFont="1" applyFill="1" applyBorder="1" applyAlignment="1">
      <alignment horizontal="left" vertical="top"/>
    </xf>
    <xf numFmtId="0" fontId="27" fillId="0" borderId="9" xfId="3" applyNumberFormat="1" applyFont="1" applyBorder="1" applyAlignment="1">
      <alignment horizontal="left" vertical="top" wrapText="1"/>
    </xf>
    <xf numFmtId="0" fontId="27" fillId="0" borderId="13" xfId="2" applyNumberFormat="1" applyFont="1" applyBorder="1" applyAlignment="1">
      <alignment horizontal="left" vertical="top"/>
    </xf>
    <xf numFmtId="0" fontId="8" fillId="6" borderId="9" xfId="3" applyNumberFormat="1" applyFont="1" applyFill="1" applyBorder="1" applyAlignment="1">
      <alignment horizontal="left" vertical="top" wrapText="1"/>
    </xf>
    <xf numFmtId="0" fontId="8" fillId="7" borderId="10" xfId="0" applyNumberFormat="1" applyFont="1" applyFill="1" applyBorder="1" applyAlignment="1">
      <alignment horizontal="left" vertical="top" wrapText="1"/>
    </xf>
    <xf numFmtId="44" fontId="27" fillId="0" borderId="8" xfId="7" applyFont="1" applyBorder="1" applyAlignment="1">
      <alignment horizontal="center" vertical="top"/>
    </xf>
    <xf numFmtId="44" fontId="27" fillId="4" borderId="13" xfId="7" applyFont="1" applyFill="1" applyBorder="1" applyAlignment="1">
      <alignment horizontal="center" vertical="top"/>
    </xf>
    <xf numFmtId="44" fontId="27" fillId="0" borderId="13" xfId="7" applyFont="1" applyBorder="1" applyAlignment="1">
      <alignment horizontal="center" vertical="top"/>
    </xf>
    <xf numFmtId="0" fontId="27" fillId="0" borderId="0" xfId="3" applyNumberFormat="1" applyFont="1" applyFill="1" applyBorder="1" applyAlignment="1">
      <alignment horizontal="left" vertical="top" wrapText="1"/>
    </xf>
    <xf numFmtId="44" fontId="27" fillId="0" borderId="0" xfId="0" applyNumberFormat="1" applyFont="1"/>
    <xf numFmtId="0" fontId="27" fillId="0" borderId="14" xfId="0" applyFont="1" applyBorder="1"/>
    <xf numFmtId="44" fontId="27" fillId="0" borderId="15" xfId="0" applyNumberFormat="1" applyFont="1" applyBorder="1"/>
    <xf numFmtId="44" fontId="27" fillId="0" borderId="8" xfId="7" applyFont="1" applyFill="1" applyBorder="1" applyAlignment="1">
      <alignment horizontal="center" vertical="top"/>
    </xf>
    <xf numFmtId="44" fontId="27" fillId="0" borderId="8" xfId="2" applyNumberFormat="1" applyFont="1" applyFill="1" applyBorder="1" applyAlignment="1">
      <alignment horizontal="center" vertical="top"/>
    </xf>
    <xf numFmtId="0" fontId="26" fillId="0" borderId="16" xfId="2" applyFont="1" applyBorder="1" applyAlignment="1">
      <alignment horizontal="center" vertical="top"/>
    </xf>
    <xf numFmtId="44" fontId="27" fillId="0" borderId="16" xfId="2" applyNumberFormat="1" applyFont="1" applyFill="1" applyBorder="1" applyAlignment="1">
      <alignment horizontal="center" vertical="top"/>
    </xf>
    <xf numFmtId="0" fontId="8" fillId="0" borderId="14" xfId="0" applyFont="1" applyBorder="1"/>
    <xf numFmtId="44" fontId="8" fillId="0" borderId="15" xfId="0" applyNumberFormat="1" applyFont="1" applyBorder="1"/>
    <xf numFmtId="44" fontId="17" fillId="0" borderId="8" xfId="2" applyNumberFormat="1" applyFont="1" applyBorder="1" applyAlignment="1">
      <alignment horizontal="left" vertical="top"/>
    </xf>
    <xf numFmtId="0" fontId="18" fillId="0" borderId="16" xfId="2" applyFont="1" applyBorder="1" applyAlignment="1">
      <alignment horizontal="center" vertical="top"/>
    </xf>
    <xf numFmtId="44" fontId="17" fillId="0" borderId="16" xfId="2" applyNumberFormat="1" applyFont="1" applyBorder="1" applyAlignment="1">
      <alignment horizontal="left" vertical="top"/>
    </xf>
    <xf numFmtId="44" fontId="34" fillId="0" borderId="15" xfId="0" applyNumberFormat="1" applyFont="1" applyBorder="1"/>
    <xf numFmtId="44" fontId="27" fillId="0" borderId="8" xfId="2" applyNumberFormat="1" applyFont="1" applyBorder="1" applyAlignment="1">
      <alignment horizontal="left" vertical="top"/>
    </xf>
    <xf numFmtId="0" fontId="15" fillId="0" borderId="16" xfId="2" applyFont="1" applyBorder="1" applyAlignment="1">
      <alignment horizontal="center" vertical="top"/>
    </xf>
    <xf numFmtId="44" fontId="27" fillId="0" borderId="16" xfId="2" applyNumberFormat="1" applyFont="1" applyBorder="1" applyAlignment="1">
      <alignment horizontal="left" vertical="top"/>
    </xf>
    <xf numFmtId="0" fontId="34" fillId="0" borderId="14" xfId="0" applyFont="1" applyBorder="1"/>
    <xf numFmtId="0" fontId="0" fillId="2" borderId="0" xfId="0" applyFill="1"/>
    <xf numFmtId="0" fontId="0" fillId="2" borderId="0" xfId="0" applyFill="1" applyAlignment="1">
      <alignment horizontal="right" indent="1"/>
    </xf>
    <xf numFmtId="44" fontId="0" fillId="2" borderId="17" xfId="0" applyNumberFormat="1" applyFill="1" applyBorder="1"/>
    <xf numFmtId="0" fontId="27" fillId="2" borderId="0" xfId="0" applyFont="1" applyFill="1"/>
    <xf numFmtId="0" fontId="27" fillId="2" borderId="9" xfId="3" applyNumberFormat="1" applyFont="1" applyFill="1" applyBorder="1" applyAlignment="1">
      <alignment horizontal="left" vertical="top" wrapText="1"/>
    </xf>
    <xf numFmtId="0" fontId="34" fillId="2" borderId="9" xfId="3" applyNumberFormat="1" applyFont="1" applyFill="1" applyBorder="1" applyAlignment="1">
      <alignment horizontal="left" vertical="top" wrapText="1"/>
    </xf>
    <xf numFmtId="0" fontId="8" fillId="2" borderId="9" xfId="3" applyNumberFormat="1" applyFont="1" applyFill="1" applyBorder="1" applyAlignment="1">
      <alignment horizontal="left" vertical="top" wrapText="1"/>
    </xf>
    <xf numFmtId="0" fontId="17" fillId="2" borderId="8" xfId="2" applyNumberFormat="1" applyFont="1" applyFill="1" applyBorder="1" applyAlignment="1">
      <alignment horizontal="left" vertical="top"/>
    </xf>
    <xf numFmtId="44" fontId="0" fillId="2" borderId="18" xfId="0" applyNumberFormat="1" applyFill="1" applyBorder="1"/>
    <xf numFmtId="0" fontId="8" fillId="0" borderId="8" xfId="2" applyFont="1" applyFill="1" applyBorder="1" applyAlignment="1">
      <alignment horizontal="left" vertical="top"/>
    </xf>
    <xf numFmtId="0" fontId="15" fillId="0" borderId="0" xfId="0" applyFont="1"/>
    <xf numFmtId="0" fontId="36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left" vertical="top"/>
    </xf>
    <xf numFmtId="0" fontId="34" fillId="2" borderId="0" xfId="0" applyFont="1" applyFill="1"/>
    <xf numFmtId="0" fontId="6" fillId="2" borderId="0" xfId="0" applyFont="1" applyFill="1"/>
    <xf numFmtId="0" fontId="4" fillId="2" borderId="0" xfId="0" applyFont="1" applyFill="1"/>
    <xf numFmtId="44" fontId="27" fillId="8" borderId="8" xfId="7" applyFont="1" applyFill="1" applyBorder="1" applyAlignment="1" applyProtection="1">
      <alignment horizontal="left" vertical="top"/>
      <protection locked="0"/>
    </xf>
    <xf numFmtId="0" fontId="0" fillId="8" borderId="0" xfId="0" applyFill="1"/>
    <xf numFmtId="0" fontId="36" fillId="8" borderId="0" xfId="0" applyFont="1" applyFill="1"/>
    <xf numFmtId="44" fontId="27" fillId="0" borderId="13" xfId="7" applyFont="1" applyBorder="1" applyAlignment="1" applyProtection="1">
      <alignment horizontal="left" vertical="top"/>
      <protection locked="0"/>
    </xf>
    <xf numFmtId="44" fontId="27" fillId="4" borderId="13" xfId="7" applyFont="1" applyFill="1" applyBorder="1" applyAlignment="1" applyProtection="1">
      <alignment horizontal="left" vertical="top"/>
      <protection locked="0"/>
    </xf>
    <xf numFmtId="0" fontId="27" fillId="0" borderId="0" xfId="2" applyFont="1" applyBorder="1" applyAlignment="1">
      <alignment horizontal="left" vertical="top"/>
    </xf>
    <xf numFmtId="0" fontId="17" fillId="0" borderId="0" xfId="2" applyFont="1" applyBorder="1" applyAlignment="1">
      <alignment horizontal="left" vertical="top"/>
    </xf>
    <xf numFmtId="0" fontId="22" fillId="2" borderId="11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6" fillId="2" borderId="2" xfId="1" applyFont="1" applyFill="1" applyBorder="1" applyAlignment="1">
      <alignment horizontal="center" vertical="center" wrapText="1"/>
    </xf>
    <xf numFmtId="0" fontId="26" fillId="2" borderId="11" xfId="1" applyFont="1" applyFill="1" applyBorder="1" applyAlignment="1">
      <alignment horizontal="center" vertical="center" wrapText="1"/>
    </xf>
    <xf numFmtId="0" fontId="26" fillId="2" borderId="0" xfId="1" applyFont="1" applyFill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1" fillId="2" borderId="11" xfId="1" applyFont="1" applyFill="1" applyBorder="1" applyAlignment="1">
      <alignment horizontal="center" vertical="center" wrapText="1"/>
    </xf>
    <xf numFmtId="0" fontId="21" fillId="2" borderId="0" xfId="1" applyFont="1" applyFill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24" fillId="2" borderId="2" xfId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 wrapText="1"/>
    </xf>
    <xf numFmtId="0" fontId="24" fillId="2" borderId="0" xfId="1" applyFont="1" applyFill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34" fillId="0" borderId="8" xfId="2" applyFont="1" applyFill="1" applyBorder="1" applyAlignment="1">
      <alignment horizontal="left" vertical="top"/>
    </xf>
    <xf numFmtId="0" fontId="27" fillId="0" borderId="8" xfId="2" applyNumberFormat="1" applyFont="1" applyFill="1" applyBorder="1" applyAlignment="1">
      <alignment horizontal="left" vertical="top"/>
    </xf>
    <xf numFmtId="0" fontId="27" fillId="0" borderId="9" xfId="3" applyNumberFormat="1" applyFont="1" applyFill="1" applyBorder="1" applyAlignment="1">
      <alignment horizontal="left" vertical="top" wrapText="1"/>
    </xf>
    <xf numFmtId="0" fontId="27" fillId="0" borderId="8" xfId="2" applyFont="1" applyFill="1" applyBorder="1" applyAlignment="1">
      <alignment horizontal="left" vertical="top"/>
    </xf>
    <xf numFmtId="0" fontId="8" fillId="0" borderId="9" xfId="3" applyNumberFormat="1" applyFont="1" applyFill="1" applyBorder="1" applyAlignment="1">
      <alignment horizontal="left" vertical="top" wrapText="1"/>
    </xf>
    <xf numFmtId="0" fontId="0" fillId="0" borderId="0" xfId="0" applyFill="1"/>
  </cellXfs>
  <cellStyles count="8">
    <cellStyle name="Comma_CALCULATIEBLAD.XLS" xfId="6" xr:uid="{218B0E70-406C-42AD-9390-A9296BC21301}"/>
    <cellStyle name="Normaal 2" xfId="3" xr:uid="{F2560525-DD33-4C14-A5CA-EE9AF21E8101}"/>
    <cellStyle name="Normal_AFRPPRIJS.xls" xfId="5" xr:uid="{2D1BFA61-7070-47EB-BF00-A143F7008F54}"/>
    <cellStyle name="Standaard" xfId="0" builtinId="0"/>
    <cellStyle name="Standaard 11" xfId="1" xr:uid="{E4F5CA84-E811-4DDC-AC91-DADFBD67AB9C}"/>
    <cellStyle name="Standaard 2" xfId="2" xr:uid="{8708EBF7-C073-479B-BAFF-FB67B3B2BF5F}"/>
    <cellStyle name="Standaard 4" xfId="4" xr:uid="{AE7C04C0-3C25-4567-9EED-E3AE30621691}"/>
    <cellStyle name="Valuta" xfId="7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6C4C-6D1A-4945-88F4-D7B8EB6E14EB}">
  <dimension ref="A1:L19"/>
  <sheetViews>
    <sheetView tabSelected="1" workbookViewId="0">
      <selection activeCell="B12" sqref="B12"/>
    </sheetView>
  </sheetViews>
  <sheetFormatPr defaultColWidth="9" defaultRowHeight="14.25"/>
  <cols>
    <col min="1" max="1" width="20.86328125" style="89" customWidth="1"/>
    <col min="2" max="2" width="14.53125" style="89" customWidth="1"/>
    <col min="3" max="7" width="9" style="89"/>
    <col min="8" max="8" width="0" style="89" hidden="1" customWidth="1"/>
    <col min="9" max="12" width="9" style="89" hidden="1" customWidth="1"/>
    <col min="13" max="13" width="0" style="89" hidden="1" customWidth="1"/>
    <col min="14" max="16384" width="9" style="89"/>
  </cols>
  <sheetData>
    <row r="1" spans="1:12">
      <c r="A1" s="108" t="s">
        <v>206</v>
      </c>
      <c r="B1" s="107"/>
      <c r="C1" s="107"/>
      <c r="D1" s="107"/>
    </row>
    <row r="3" spans="1:12">
      <c r="A3" s="89" t="s">
        <v>176</v>
      </c>
      <c r="I3" s="10" t="s">
        <v>201</v>
      </c>
      <c r="J3" s="10"/>
      <c r="L3" s="89" t="s">
        <v>202</v>
      </c>
    </row>
    <row r="4" spans="1:12">
      <c r="I4" s="10" t="s">
        <v>198</v>
      </c>
      <c r="J4" s="10">
        <v>2338</v>
      </c>
      <c r="L4" s="89">
        <v>1644</v>
      </c>
    </row>
    <row r="5" spans="1:12">
      <c r="A5" s="89" t="s">
        <v>194</v>
      </c>
      <c r="B5" s="91">
        <f>+Triangel!J38</f>
        <v>0</v>
      </c>
      <c r="C5" s="89" t="s">
        <v>203</v>
      </c>
      <c r="I5" s="10"/>
      <c r="J5" s="10">
        <v>166</v>
      </c>
      <c r="L5" s="89">
        <v>1616</v>
      </c>
    </row>
    <row r="6" spans="1:12">
      <c r="A6" s="89" t="s">
        <v>182</v>
      </c>
      <c r="B6" s="91">
        <f>+'Kalmoes A, B, C'!J52</f>
        <v>0</v>
      </c>
      <c r="C6" s="89" t="s">
        <v>203</v>
      </c>
      <c r="I6" s="10"/>
      <c r="J6" s="10">
        <v>477</v>
      </c>
      <c r="L6" s="89">
        <f>430+295+295</f>
        <v>1020</v>
      </c>
    </row>
    <row r="7" spans="1:12">
      <c r="A7" s="89" t="s">
        <v>183</v>
      </c>
      <c r="B7" s="91">
        <f>+'Abe Lenstra'!J26</f>
        <v>0</v>
      </c>
      <c r="C7" s="89" t="s">
        <v>205</v>
      </c>
      <c r="I7" s="10"/>
      <c r="J7" s="10">
        <v>506</v>
      </c>
    </row>
    <row r="8" spans="1:12">
      <c r="A8" s="89" t="s">
        <v>184</v>
      </c>
      <c r="B8" s="91">
        <f>+Saturnus!J36</f>
        <v>0</v>
      </c>
      <c r="C8" s="89" t="s">
        <v>204</v>
      </c>
      <c r="I8" s="10"/>
      <c r="J8" s="10">
        <v>66</v>
      </c>
    </row>
    <row r="9" spans="1:12">
      <c r="A9" s="89" t="s">
        <v>185</v>
      </c>
      <c r="B9" s="91">
        <f>+Drachten!J12</f>
        <v>0</v>
      </c>
      <c r="C9" s="89" t="s">
        <v>203</v>
      </c>
      <c r="I9" s="10"/>
      <c r="J9" s="99">
        <f>SUM(J4:J8)</f>
        <v>3553</v>
      </c>
      <c r="L9" s="100">
        <f>SUM(L4:L8)</f>
        <v>4280</v>
      </c>
    </row>
    <row r="10" spans="1:12">
      <c r="A10" s="89" t="s">
        <v>186</v>
      </c>
      <c r="B10" s="91">
        <f>+Gezondheidsboulevard!J13</f>
        <v>0</v>
      </c>
      <c r="C10" s="89" t="s">
        <v>203</v>
      </c>
      <c r="I10" s="10" t="s">
        <v>200</v>
      </c>
      <c r="J10" s="10">
        <v>454</v>
      </c>
      <c r="L10" s="89">
        <v>1322</v>
      </c>
    </row>
    <row r="11" spans="1:12" ht="14.65" hidden="1" thickBot="1">
      <c r="A11" s="90" t="s">
        <v>179</v>
      </c>
      <c r="B11" s="97">
        <f>SUM(B6:B10)</f>
        <v>0</v>
      </c>
      <c r="I11" s="10"/>
      <c r="J11" s="10">
        <v>244</v>
      </c>
    </row>
    <row r="12" spans="1:12">
      <c r="I12" s="10"/>
      <c r="J12" s="10">
        <v>244</v>
      </c>
      <c r="L12" s="89">
        <f>470+295+295</f>
        <v>1060</v>
      </c>
    </row>
    <row r="13" spans="1:12">
      <c r="C13" s="135"/>
      <c r="D13" s="135"/>
      <c r="E13" s="135"/>
      <c r="I13" s="10"/>
      <c r="J13" s="99">
        <f>SUM(J10:J12)</f>
        <v>942</v>
      </c>
      <c r="L13" s="100">
        <f>SUM(L10:L12)</f>
        <v>2382</v>
      </c>
    </row>
    <row r="14" spans="1:12">
      <c r="I14" s="10" t="s">
        <v>199</v>
      </c>
      <c r="J14" s="10">
        <v>2508</v>
      </c>
      <c r="L14" s="89">
        <v>2355</v>
      </c>
    </row>
    <row r="15" spans="1:12">
      <c r="I15" s="10"/>
      <c r="J15" s="10">
        <v>34</v>
      </c>
      <c r="L15" s="89">
        <f>198+45+45</f>
        <v>288</v>
      </c>
    </row>
    <row r="16" spans="1:12">
      <c r="I16" s="10"/>
      <c r="J16" s="10">
        <v>118</v>
      </c>
    </row>
    <row r="17" spans="10:12">
      <c r="J17" s="100">
        <f>SUM(J14:J16)</f>
        <v>2660</v>
      </c>
      <c r="L17" s="100">
        <f>SUM(L14:L16)</f>
        <v>2643</v>
      </c>
    </row>
    <row r="18" spans="10:12">
      <c r="K18" s="89">
        <v>360</v>
      </c>
    </row>
    <row r="19" spans="10:12">
      <c r="K19" s="89">
        <f>+J9+L9+J13+L13+J17+L17+K18</f>
        <v>16820</v>
      </c>
    </row>
  </sheetData>
  <sheetProtection algorithmName="SHA-512" hashValue="JprLw/JIgxZYMbAOcD5jf5ypIAEgVjpWEGv6EgSL8LIjg0CuAdmse2uZdwJBBfgHqq9nSUHS+rPvY35+menbTQ==" saltValue="FJBzDxMHEZXF0+GLI+VN5A==" spinCount="100000" sheet="1" objects="1" scenario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9D7E-FA7C-49C2-B3E0-72217144C6E9}">
  <sheetPr>
    <pageSetUpPr fitToPage="1"/>
  </sheetPr>
  <dimension ref="A1:J41"/>
  <sheetViews>
    <sheetView view="pageBreakPreview" topLeftCell="C1" zoomScale="70" zoomScaleNormal="70" zoomScaleSheetLayoutView="70" workbookViewId="0">
      <selection activeCell="H21" sqref="H21"/>
    </sheetView>
  </sheetViews>
  <sheetFormatPr defaultColWidth="8.86328125" defaultRowHeight="13.15"/>
  <cols>
    <col min="1" max="1" width="22.06640625" style="2" hidden="1" customWidth="1"/>
    <col min="2" max="2" width="42.6640625" style="2" hidden="1" customWidth="1"/>
    <col min="3" max="3" width="33.9296875" style="2" bestFit="1" customWidth="1"/>
    <col min="4" max="4" width="16.33203125" style="2" bestFit="1" customWidth="1"/>
    <col min="5" max="5" width="87.796875" style="2" bestFit="1" customWidth="1"/>
    <col min="6" max="6" width="13.265625" style="2" bestFit="1" customWidth="1"/>
    <col min="7" max="7" width="21.33203125" style="2" bestFit="1" customWidth="1"/>
    <col min="8" max="8" width="19" style="2" customWidth="1"/>
    <col min="9" max="9" width="15.06640625" style="2" bestFit="1" customWidth="1"/>
    <col min="10" max="10" width="18.59765625" style="2" customWidth="1"/>
    <col min="11" max="16384" width="8.86328125" style="2"/>
  </cols>
  <sheetData>
    <row r="1" spans="1:10" ht="13.15" customHeight="1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32.450000000000003" customHeight="1">
      <c r="A2" s="113"/>
      <c r="B2" s="114"/>
      <c r="C2" s="114"/>
      <c r="D2" s="114"/>
      <c r="E2" s="114"/>
      <c r="F2" s="114"/>
      <c r="G2" s="114"/>
      <c r="H2" s="114"/>
      <c r="I2" s="114"/>
      <c r="J2" s="114"/>
    </row>
    <row r="3" spans="1:10" ht="14.65">
      <c r="A3" s="3"/>
      <c r="B3" s="3"/>
      <c r="C3" s="47"/>
      <c r="D3" s="47"/>
      <c r="E3" s="47"/>
      <c r="F3" s="47"/>
      <c r="G3" s="47"/>
      <c r="H3" s="47"/>
      <c r="I3" s="52"/>
      <c r="J3" s="52"/>
    </row>
    <row r="4" spans="1:10" ht="15" thickBot="1">
      <c r="A4" s="4"/>
      <c r="B4" s="4"/>
      <c r="C4" s="48"/>
      <c r="D4" s="48"/>
      <c r="E4" s="48"/>
      <c r="F4" s="48"/>
      <c r="G4" s="48"/>
      <c r="H4" s="48"/>
      <c r="I4" s="53"/>
      <c r="J4" s="53"/>
    </row>
    <row r="5" spans="1:10" ht="29.25">
      <c r="A5" s="5" t="s">
        <v>1</v>
      </c>
      <c r="B5" s="5" t="s">
        <v>2</v>
      </c>
      <c r="C5" s="39" t="s">
        <v>3</v>
      </c>
      <c r="D5" s="39" t="s">
        <v>4</v>
      </c>
      <c r="E5" s="39" t="s">
        <v>5</v>
      </c>
      <c r="F5" s="39" t="s">
        <v>102</v>
      </c>
      <c r="G5" s="39" t="s">
        <v>6</v>
      </c>
      <c r="H5" s="39" t="s">
        <v>177</v>
      </c>
      <c r="I5" s="54" t="s">
        <v>7</v>
      </c>
      <c r="J5" s="39" t="s">
        <v>180</v>
      </c>
    </row>
    <row r="6" spans="1:10" ht="14.65">
      <c r="A6" s="7" t="s">
        <v>8</v>
      </c>
      <c r="B6" s="8" t="s">
        <v>9</v>
      </c>
      <c r="C6" s="49" t="s">
        <v>10</v>
      </c>
      <c r="D6" s="49" t="s">
        <v>11</v>
      </c>
      <c r="E6" s="49" t="s">
        <v>12</v>
      </c>
      <c r="F6" s="56" t="s">
        <v>103</v>
      </c>
      <c r="G6" s="49" t="s">
        <v>13</v>
      </c>
      <c r="H6" s="106">
        <v>0</v>
      </c>
      <c r="I6" s="55">
        <v>1</v>
      </c>
      <c r="J6" s="68">
        <f>+H6*I6</f>
        <v>0</v>
      </c>
    </row>
    <row r="7" spans="1:10" ht="14.65">
      <c r="A7" s="7" t="s">
        <v>8</v>
      </c>
      <c r="B7" s="8" t="s">
        <v>9</v>
      </c>
      <c r="C7" s="49" t="s">
        <v>10</v>
      </c>
      <c r="D7" s="49" t="s">
        <v>11</v>
      </c>
      <c r="E7" s="49" t="s">
        <v>14</v>
      </c>
      <c r="F7" s="57" t="s">
        <v>104</v>
      </c>
      <c r="G7" s="49" t="s">
        <v>13</v>
      </c>
      <c r="H7" s="106">
        <v>0</v>
      </c>
      <c r="I7" s="55">
        <v>1</v>
      </c>
      <c r="J7" s="68">
        <f t="shared" ref="J7:J37" si="0">+H7*I7</f>
        <v>0</v>
      </c>
    </row>
    <row r="8" spans="1:10" ht="14.65">
      <c r="A8" s="7" t="s">
        <v>8</v>
      </c>
      <c r="B8" s="8" t="s">
        <v>9</v>
      </c>
      <c r="C8" s="49" t="s">
        <v>10</v>
      </c>
      <c r="D8" s="49" t="s">
        <v>11</v>
      </c>
      <c r="E8" s="49" t="s">
        <v>15</v>
      </c>
      <c r="F8" s="57" t="s">
        <v>105</v>
      </c>
      <c r="G8" s="49" t="s">
        <v>13</v>
      </c>
      <c r="H8" s="106">
        <v>0</v>
      </c>
      <c r="I8" s="55">
        <v>1</v>
      </c>
      <c r="J8" s="68">
        <f t="shared" si="0"/>
        <v>0</v>
      </c>
    </row>
    <row r="9" spans="1:10" ht="14.65">
      <c r="A9" s="7" t="s">
        <v>8</v>
      </c>
      <c r="B9" s="8" t="s">
        <v>9</v>
      </c>
      <c r="C9" s="49" t="s">
        <v>10</v>
      </c>
      <c r="D9" s="49" t="s">
        <v>11</v>
      </c>
      <c r="E9" s="49" t="s">
        <v>106</v>
      </c>
      <c r="F9" s="56" t="s">
        <v>107</v>
      </c>
      <c r="G9" s="49" t="s">
        <v>13</v>
      </c>
      <c r="H9" s="106">
        <v>0</v>
      </c>
      <c r="I9" s="55">
        <v>2</v>
      </c>
      <c r="J9" s="68">
        <f t="shared" si="0"/>
        <v>0</v>
      </c>
    </row>
    <row r="10" spans="1:10" ht="14.65">
      <c r="A10" s="7" t="s">
        <v>8</v>
      </c>
      <c r="B10" s="8" t="s">
        <v>9</v>
      </c>
      <c r="C10" s="49" t="s">
        <v>10</v>
      </c>
      <c r="D10" s="49" t="s">
        <v>11</v>
      </c>
      <c r="E10" s="49" t="s">
        <v>17</v>
      </c>
      <c r="F10" s="56" t="s">
        <v>108</v>
      </c>
      <c r="G10" s="49" t="s">
        <v>18</v>
      </c>
      <c r="H10" s="106">
        <v>0</v>
      </c>
      <c r="I10" s="59">
        <v>1</v>
      </c>
      <c r="J10" s="68">
        <f t="shared" si="0"/>
        <v>0</v>
      </c>
    </row>
    <row r="11" spans="1:10" ht="14.65">
      <c r="A11" s="7" t="s">
        <v>8</v>
      </c>
      <c r="B11" s="8" t="s">
        <v>9</v>
      </c>
      <c r="C11" s="49" t="s">
        <v>10</v>
      </c>
      <c r="D11" s="49" t="s">
        <v>11</v>
      </c>
      <c r="E11" s="49" t="s">
        <v>19</v>
      </c>
      <c r="F11" s="58" t="s">
        <v>109</v>
      </c>
      <c r="G11" s="49" t="s">
        <v>20</v>
      </c>
      <c r="H11" s="106">
        <v>0</v>
      </c>
      <c r="I11" s="59">
        <v>2</v>
      </c>
      <c r="J11" s="68">
        <f t="shared" si="0"/>
        <v>0</v>
      </c>
    </row>
    <row r="12" spans="1:10" ht="14.65">
      <c r="A12" s="7" t="s">
        <v>8</v>
      </c>
      <c r="B12" s="8" t="s">
        <v>9</v>
      </c>
      <c r="C12" s="49" t="s">
        <v>10</v>
      </c>
      <c r="D12" s="49" t="s">
        <v>11</v>
      </c>
      <c r="E12" s="49" t="s">
        <v>21</v>
      </c>
      <c r="F12" s="57" t="s">
        <v>104</v>
      </c>
      <c r="G12" s="49" t="s">
        <v>20</v>
      </c>
      <c r="H12" s="106">
        <v>0</v>
      </c>
      <c r="I12" s="59">
        <v>1</v>
      </c>
      <c r="J12" s="68">
        <f t="shared" si="0"/>
        <v>0</v>
      </c>
    </row>
    <row r="13" spans="1:10" ht="14.65">
      <c r="A13" s="7" t="s">
        <v>8</v>
      </c>
      <c r="B13" s="8" t="s">
        <v>9</v>
      </c>
      <c r="C13" s="49" t="s">
        <v>10</v>
      </c>
      <c r="D13" s="49" t="s">
        <v>11</v>
      </c>
      <c r="E13" s="49" t="s">
        <v>22</v>
      </c>
      <c r="F13" s="58" t="s">
        <v>110</v>
      </c>
      <c r="G13" s="49" t="s">
        <v>20</v>
      </c>
      <c r="H13" s="106">
        <v>0</v>
      </c>
      <c r="I13" s="59">
        <v>2</v>
      </c>
      <c r="J13" s="68">
        <f t="shared" si="0"/>
        <v>0</v>
      </c>
    </row>
    <row r="14" spans="1:10" ht="14.65">
      <c r="A14" s="7" t="s">
        <v>8</v>
      </c>
      <c r="B14" s="8" t="s">
        <v>9</v>
      </c>
      <c r="C14" s="49" t="s">
        <v>10</v>
      </c>
      <c r="D14" s="49" t="s">
        <v>11</v>
      </c>
      <c r="E14" s="49" t="s">
        <v>23</v>
      </c>
      <c r="F14" s="58" t="s">
        <v>111</v>
      </c>
      <c r="G14" s="49" t="s">
        <v>20</v>
      </c>
      <c r="H14" s="106">
        <v>0</v>
      </c>
      <c r="I14" s="59">
        <v>1</v>
      </c>
      <c r="J14" s="68">
        <f t="shared" si="0"/>
        <v>0</v>
      </c>
    </row>
    <row r="15" spans="1:10" ht="14.65">
      <c r="A15" s="7"/>
      <c r="B15" s="8"/>
      <c r="C15" s="49" t="s">
        <v>10</v>
      </c>
      <c r="D15" s="49" t="s">
        <v>11</v>
      </c>
      <c r="E15" s="49" t="s">
        <v>213</v>
      </c>
      <c r="F15" s="58"/>
      <c r="G15" s="49"/>
      <c r="H15" s="106">
        <v>0</v>
      </c>
      <c r="I15" s="59"/>
      <c r="J15" s="68">
        <f>+H15</f>
        <v>0</v>
      </c>
    </row>
    <row r="16" spans="1:10" ht="14.65">
      <c r="A16" s="7" t="s">
        <v>8</v>
      </c>
      <c r="B16" s="8" t="s">
        <v>9</v>
      </c>
      <c r="C16" s="49" t="s">
        <v>10</v>
      </c>
      <c r="D16" s="49" t="s">
        <v>11</v>
      </c>
      <c r="E16" s="49" t="s">
        <v>24</v>
      </c>
      <c r="F16" s="58" t="s">
        <v>112</v>
      </c>
      <c r="G16" s="49" t="s">
        <v>20</v>
      </c>
      <c r="H16" s="106">
        <v>0</v>
      </c>
      <c r="I16" s="59" t="s">
        <v>25</v>
      </c>
      <c r="J16" s="68">
        <f>+H16</f>
        <v>0</v>
      </c>
    </row>
    <row r="17" spans="1:10" ht="14.65">
      <c r="A17" s="7" t="s">
        <v>8</v>
      </c>
      <c r="B17" s="8" t="s">
        <v>9</v>
      </c>
      <c r="C17" s="49" t="s">
        <v>10</v>
      </c>
      <c r="D17" s="49" t="s">
        <v>11</v>
      </c>
      <c r="E17" s="49" t="s">
        <v>26</v>
      </c>
      <c r="F17" s="56" t="s">
        <v>113</v>
      </c>
      <c r="G17" s="49" t="s">
        <v>20</v>
      </c>
      <c r="H17" s="106">
        <v>0</v>
      </c>
      <c r="I17" s="59">
        <v>1</v>
      </c>
      <c r="J17" s="68">
        <f t="shared" si="0"/>
        <v>0</v>
      </c>
    </row>
    <row r="18" spans="1:10" ht="14.65">
      <c r="A18" s="7" t="s">
        <v>8</v>
      </c>
      <c r="B18" s="8" t="s">
        <v>9</v>
      </c>
      <c r="C18" s="49" t="s">
        <v>10</v>
      </c>
      <c r="D18" s="49" t="s">
        <v>11</v>
      </c>
      <c r="E18" s="49" t="s">
        <v>27</v>
      </c>
      <c r="F18" s="56" t="s">
        <v>114</v>
      </c>
      <c r="G18" s="49" t="s">
        <v>20</v>
      </c>
      <c r="H18" s="106">
        <v>0</v>
      </c>
      <c r="I18" s="59">
        <v>1</v>
      </c>
      <c r="J18" s="68">
        <f t="shared" si="0"/>
        <v>0</v>
      </c>
    </row>
    <row r="19" spans="1:10" ht="14.65">
      <c r="A19" s="7" t="s">
        <v>8</v>
      </c>
      <c r="B19" s="8" t="s">
        <v>9</v>
      </c>
      <c r="C19" s="49" t="s">
        <v>10</v>
      </c>
      <c r="D19" s="49" t="s">
        <v>11</v>
      </c>
      <c r="E19" s="49" t="s">
        <v>28</v>
      </c>
      <c r="F19" s="56" t="s">
        <v>115</v>
      </c>
      <c r="G19" s="49" t="s">
        <v>20</v>
      </c>
      <c r="H19" s="106">
        <v>0</v>
      </c>
      <c r="I19" s="59" t="s">
        <v>25</v>
      </c>
      <c r="J19" s="68">
        <f>+H19</f>
        <v>0</v>
      </c>
    </row>
    <row r="20" spans="1:10" ht="14.65">
      <c r="A20" s="7" t="s">
        <v>8</v>
      </c>
      <c r="B20" s="8" t="s">
        <v>9</v>
      </c>
      <c r="C20" s="49" t="s">
        <v>10</v>
      </c>
      <c r="D20" s="49" t="s">
        <v>11</v>
      </c>
      <c r="E20" s="49" t="s">
        <v>29</v>
      </c>
      <c r="F20" s="56" t="s">
        <v>116</v>
      </c>
      <c r="G20" s="49" t="s">
        <v>20</v>
      </c>
      <c r="H20" s="106">
        <v>0</v>
      </c>
      <c r="I20" s="59">
        <v>1</v>
      </c>
      <c r="J20" s="68">
        <f t="shared" si="0"/>
        <v>0</v>
      </c>
    </row>
    <row r="21" spans="1:10" ht="14.65">
      <c r="A21" s="7" t="s">
        <v>8</v>
      </c>
      <c r="B21" s="8" t="s">
        <v>9</v>
      </c>
      <c r="C21" s="49" t="s">
        <v>10</v>
      </c>
      <c r="D21" s="49" t="s">
        <v>11</v>
      </c>
      <c r="E21" s="49" t="s">
        <v>30</v>
      </c>
      <c r="F21" s="94" t="s">
        <v>188</v>
      </c>
      <c r="G21" s="49" t="s">
        <v>20</v>
      </c>
      <c r="H21" s="106">
        <v>0</v>
      </c>
      <c r="I21" s="59">
        <v>1</v>
      </c>
      <c r="J21" s="68">
        <f t="shared" si="0"/>
        <v>0</v>
      </c>
    </row>
    <row r="22" spans="1:10" ht="14.65">
      <c r="A22" s="7" t="s">
        <v>8</v>
      </c>
      <c r="B22" s="8" t="s">
        <v>9</v>
      </c>
      <c r="C22" s="49" t="s">
        <v>10</v>
      </c>
      <c r="D22" s="49" t="s">
        <v>11</v>
      </c>
      <c r="E22" s="49" t="s">
        <v>31</v>
      </c>
      <c r="F22" s="94" t="s">
        <v>189</v>
      </c>
      <c r="G22" s="49" t="s">
        <v>20</v>
      </c>
      <c r="H22" s="106">
        <v>0</v>
      </c>
      <c r="I22" s="59">
        <v>1</v>
      </c>
      <c r="J22" s="68">
        <f t="shared" si="0"/>
        <v>0</v>
      </c>
    </row>
    <row r="23" spans="1:10" ht="14.65">
      <c r="A23" s="7" t="s">
        <v>8</v>
      </c>
      <c r="B23" s="8" t="s">
        <v>9</v>
      </c>
      <c r="C23" s="49" t="s">
        <v>10</v>
      </c>
      <c r="D23" s="49" t="s">
        <v>11</v>
      </c>
      <c r="E23" s="49" t="s">
        <v>32</v>
      </c>
      <c r="F23" s="94" t="s">
        <v>190</v>
      </c>
      <c r="G23" s="49" t="s">
        <v>20</v>
      </c>
      <c r="H23" s="106">
        <v>0</v>
      </c>
      <c r="I23" s="59" t="s">
        <v>25</v>
      </c>
      <c r="J23" s="68">
        <f t="shared" ref="J23:J25" si="1">+H23</f>
        <v>0</v>
      </c>
    </row>
    <row r="24" spans="1:10" ht="14.65">
      <c r="A24" s="7" t="s">
        <v>8</v>
      </c>
      <c r="B24" s="8" t="s">
        <v>9</v>
      </c>
      <c r="C24" s="49" t="s">
        <v>10</v>
      </c>
      <c r="D24" s="49" t="s">
        <v>11</v>
      </c>
      <c r="E24" s="49" t="s">
        <v>33</v>
      </c>
      <c r="F24" s="56" t="s">
        <v>117</v>
      </c>
      <c r="G24" s="49" t="s">
        <v>20</v>
      </c>
      <c r="H24" s="106">
        <v>0</v>
      </c>
      <c r="I24" s="59" t="s">
        <v>25</v>
      </c>
      <c r="J24" s="68">
        <f t="shared" si="1"/>
        <v>0</v>
      </c>
    </row>
    <row r="25" spans="1:10" ht="14.65">
      <c r="A25" s="7" t="s">
        <v>8</v>
      </c>
      <c r="B25" s="8" t="s">
        <v>9</v>
      </c>
      <c r="C25" s="49" t="s">
        <v>10</v>
      </c>
      <c r="D25" s="49" t="s">
        <v>11</v>
      </c>
      <c r="E25" s="49" t="s">
        <v>34</v>
      </c>
      <c r="F25" s="56" t="s">
        <v>118</v>
      </c>
      <c r="G25" s="49" t="s">
        <v>20</v>
      </c>
      <c r="H25" s="106">
        <v>0</v>
      </c>
      <c r="I25" s="59" t="s">
        <v>25</v>
      </c>
      <c r="J25" s="68">
        <f t="shared" si="1"/>
        <v>0</v>
      </c>
    </row>
    <row r="26" spans="1:10" ht="14.65">
      <c r="A26" s="7" t="s">
        <v>8</v>
      </c>
      <c r="B26" s="8" t="s">
        <v>9</v>
      </c>
      <c r="C26" s="49" t="s">
        <v>10</v>
      </c>
      <c r="D26" s="49" t="s">
        <v>11</v>
      </c>
      <c r="E26" s="49" t="s">
        <v>35</v>
      </c>
      <c r="F26" s="56" t="s">
        <v>119</v>
      </c>
      <c r="G26" s="49" t="s">
        <v>20</v>
      </c>
      <c r="H26" s="106">
        <v>0</v>
      </c>
      <c r="I26" s="59">
        <v>1</v>
      </c>
      <c r="J26" s="68">
        <f t="shared" si="0"/>
        <v>0</v>
      </c>
    </row>
    <row r="27" spans="1:10" ht="14.65">
      <c r="A27" s="7" t="s">
        <v>8</v>
      </c>
      <c r="B27" s="8" t="s">
        <v>9</v>
      </c>
      <c r="C27" s="49" t="s">
        <v>10</v>
      </c>
      <c r="D27" s="49" t="s">
        <v>11</v>
      </c>
      <c r="E27" s="49" t="s">
        <v>36</v>
      </c>
      <c r="F27" s="56" t="s">
        <v>120</v>
      </c>
      <c r="G27" s="49" t="s">
        <v>20</v>
      </c>
      <c r="H27" s="106">
        <v>0</v>
      </c>
      <c r="I27" s="59">
        <v>1</v>
      </c>
      <c r="J27" s="68">
        <f t="shared" si="0"/>
        <v>0</v>
      </c>
    </row>
    <row r="28" spans="1:10" ht="14.65">
      <c r="A28" s="7" t="s">
        <v>8</v>
      </c>
      <c r="B28" s="8" t="s">
        <v>9</v>
      </c>
      <c r="C28" s="49" t="s">
        <v>10</v>
      </c>
      <c r="D28" s="49" t="s">
        <v>11</v>
      </c>
      <c r="E28" s="49" t="s">
        <v>37</v>
      </c>
      <c r="F28" s="56" t="s">
        <v>121</v>
      </c>
      <c r="G28" s="49" t="s">
        <v>20</v>
      </c>
      <c r="H28" s="106">
        <v>0</v>
      </c>
      <c r="I28" s="59" t="s">
        <v>25</v>
      </c>
      <c r="J28" s="68">
        <f t="shared" ref="J28:J29" si="2">+H28</f>
        <v>0</v>
      </c>
    </row>
    <row r="29" spans="1:10" ht="14.65">
      <c r="A29" s="7" t="s">
        <v>8</v>
      </c>
      <c r="B29" s="8" t="s">
        <v>9</v>
      </c>
      <c r="C29" s="49" t="s">
        <v>10</v>
      </c>
      <c r="D29" s="49" t="s">
        <v>11</v>
      </c>
      <c r="E29" s="49" t="s">
        <v>38</v>
      </c>
      <c r="F29" s="58" t="s">
        <v>122</v>
      </c>
      <c r="G29" s="49" t="s">
        <v>39</v>
      </c>
      <c r="H29" s="106">
        <v>0</v>
      </c>
      <c r="I29" s="59" t="s">
        <v>25</v>
      </c>
      <c r="J29" s="68">
        <f t="shared" si="2"/>
        <v>0</v>
      </c>
    </row>
    <row r="30" spans="1:10" ht="14.65">
      <c r="A30" s="7" t="s">
        <v>8</v>
      </c>
      <c r="B30" s="8" t="s">
        <v>9</v>
      </c>
      <c r="C30" s="49" t="s">
        <v>10</v>
      </c>
      <c r="D30" s="49" t="s">
        <v>11</v>
      </c>
      <c r="E30" s="49" t="s">
        <v>40</v>
      </c>
      <c r="F30" s="58" t="s">
        <v>123</v>
      </c>
      <c r="G30" s="49" t="s">
        <v>39</v>
      </c>
      <c r="H30" s="106">
        <v>0</v>
      </c>
      <c r="I30" s="59">
        <v>1</v>
      </c>
      <c r="J30" s="68">
        <f t="shared" si="0"/>
        <v>0</v>
      </c>
    </row>
    <row r="31" spans="1:10" ht="14.65">
      <c r="A31" s="7" t="s">
        <v>8</v>
      </c>
      <c r="B31" s="8" t="s">
        <v>9</v>
      </c>
      <c r="C31" s="49" t="s">
        <v>10</v>
      </c>
      <c r="D31" s="49" t="s">
        <v>11</v>
      </c>
      <c r="E31" s="49" t="s">
        <v>41</v>
      </c>
      <c r="F31" s="58" t="s">
        <v>124</v>
      </c>
      <c r="G31" s="49" t="s">
        <v>39</v>
      </c>
      <c r="H31" s="106">
        <v>0</v>
      </c>
      <c r="I31" s="59">
        <v>1</v>
      </c>
      <c r="J31" s="68">
        <f t="shared" si="0"/>
        <v>0</v>
      </c>
    </row>
    <row r="32" spans="1:10" ht="14.65">
      <c r="A32" s="7" t="s">
        <v>8</v>
      </c>
      <c r="B32" s="8" t="s">
        <v>9</v>
      </c>
      <c r="C32" s="49" t="s">
        <v>10</v>
      </c>
      <c r="D32" s="49" t="s">
        <v>11</v>
      </c>
      <c r="E32" s="49" t="s">
        <v>42</v>
      </c>
      <c r="F32" s="130" t="s">
        <v>207</v>
      </c>
      <c r="G32" s="49" t="s">
        <v>13</v>
      </c>
      <c r="H32" s="106">
        <v>0</v>
      </c>
      <c r="I32" s="59" t="s">
        <v>25</v>
      </c>
      <c r="J32" s="68">
        <f t="shared" ref="J32:J36" si="3">+H32</f>
        <v>0</v>
      </c>
    </row>
    <row r="33" spans="1:10" ht="14.65">
      <c r="A33" s="7" t="s">
        <v>8</v>
      </c>
      <c r="B33" s="8" t="s">
        <v>9</v>
      </c>
      <c r="C33" s="49" t="s">
        <v>10</v>
      </c>
      <c r="D33" s="49" t="s">
        <v>11</v>
      </c>
      <c r="E33" s="49" t="s">
        <v>43</v>
      </c>
      <c r="F33" s="130" t="s">
        <v>192</v>
      </c>
      <c r="G33" s="49" t="s">
        <v>13</v>
      </c>
      <c r="H33" s="106">
        <v>0</v>
      </c>
      <c r="I33" s="59" t="s">
        <v>25</v>
      </c>
      <c r="J33" s="68">
        <f t="shared" si="3"/>
        <v>0</v>
      </c>
    </row>
    <row r="34" spans="1:10" ht="14.65">
      <c r="A34" s="7" t="s">
        <v>8</v>
      </c>
      <c r="B34" s="8" t="s">
        <v>9</v>
      </c>
      <c r="C34" s="49" t="s">
        <v>10</v>
      </c>
      <c r="D34" s="49" t="s">
        <v>11</v>
      </c>
      <c r="E34" s="49" t="s">
        <v>208</v>
      </c>
      <c r="F34" s="49" t="s">
        <v>125</v>
      </c>
      <c r="G34" s="49" t="s">
        <v>13</v>
      </c>
      <c r="H34" s="106">
        <v>0</v>
      </c>
      <c r="I34" s="59" t="s">
        <v>25</v>
      </c>
      <c r="J34" s="68">
        <f t="shared" si="3"/>
        <v>0</v>
      </c>
    </row>
    <row r="35" spans="1:10" ht="14.65">
      <c r="A35" s="7"/>
      <c r="B35" s="8"/>
      <c r="C35" s="49" t="s">
        <v>10</v>
      </c>
      <c r="D35" s="49" t="s">
        <v>11</v>
      </c>
      <c r="E35" s="49" t="s">
        <v>209</v>
      </c>
      <c r="F35" s="49" t="s">
        <v>125</v>
      </c>
      <c r="G35" s="49" t="s">
        <v>13</v>
      </c>
      <c r="H35" s="106">
        <v>0</v>
      </c>
      <c r="I35" s="59" t="s">
        <v>25</v>
      </c>
      <c r="J35" s="68">
        <f t="shared" ref="J35" si="4">+H35</f>
        <v>0</v>
      </c>
    </row>
    <row r="36" spans="1:10" ht="14.65">
      <c r="A36" s="7" t="s">
        <v>8</v>
      </c>
      <c r="B36" s="7" t="s">
        <v>9</v>
      </c>
      <c r="C36" s="51" t="s">
        <v>10</v>
      </c>
      <c r="D36" s="51" t="s">
        <v>11</v>
      </c>
      <c r="E36" s="51" t="s">
        <v>211</v>
      </c>
      <c r="F36" s="49"/>
      <c r="G36" s="49" t="s">
        <v>20</v>
      </c>
      <c r="H36" s="106">
        <v>0</v>
      </c>
      <c r="I36" s="59" t="s">
        <v>25</v>
      </c>
      <c r="J36" s="68">
        <f t="shared" si="3"/>
        <v>0</v>
      </c>
    </row>
    <row r="37" spans="1:10" ht="15" thickBot="1">
      <c r="A37" s="1"/>
      <c r="B37" s="1"/>
      <c r="C37" s="51" t="s">
        <v>10</v>
      </c>
      <c r="D37" s="51" t="s">
        <v>11</v>
      </c>
      <c r="E37" s="50" t="s">
        <v>44</v>
      </c>
      <c r="F37" s="49" t="s">
        <v>126</v>
      </c>
      <c r="G37" s="49" t="s">
        <v>13</v>
      </c>
      <c r="H37" s="106">
        <v>0</v>
      </c>
      <c r="I37" s="59">
        <v>1</v>
      </c>
      <c r="J37" s="68">
        <f t="shared" si="0"/>
        <v>0</v>
      </c>
    </row>
    <row r="38" spans="1:10" ht="16.149999999999999" thickBot="1">
      <c r="A38" s="1"/>
      <c r="B38" s="1"/>
      <c r="C38" s="101"/>
      <c r="D38" s="101"/>
      <c r="E38" s="92" t="s">
        <v>181</v>
      </c>
      <c r="F38" s="102"/>
      <c r="G38" s="103"/>
      <c r="H38" s="103"/>
      <c r="I38" s="79" t="s">
        <v>179</v>
      </c>
      <c r="J38" s="80">
        <f>SUM(J6:J37)</f>
        <v>0</v>
      </c>
    </row>
    <row r="39" spans="1:10">
      <c r="A39" s="1"/>
      <c r="B39" s="1"/>
      <c r="F39" s="9"/>
      <c r="G39" s="1"/>
      <c r="H39" s="1"/>
      <c r="I39" s="1"/>
      <c r="J39" s="1"/>
    </row>
    <row r="40" spans="1:10">
      <c r="A40" s="1"/>
      <c r="B40" s="1"/>
      <c r="F40" s="9"/>
      <c r="G40" s="1"/>
      <c r="H40" s="1"/>
      <c r="I40" s="1"/>
      <c r="J40" s="1"/>
    </row>
    <row r="41" spans="1:10" ht="15">
      <c r="A41" s="1"/>
      <c r="B41" s="1"/>
      <c r="C41" s="29"/>
      <c r="F41" s="9"/>
      <c r="G41" s="1"/>
      <c r="H41" s="1"/>
      <c r="I41" s="1"/>
      <c r="J41" s="1"/>
    </row>
  </sheetData>
  <sheetProtection algorithmName="SHA-512" hashValue="ggY+f29jjEJVuGLgWJ/nMPxCMDDDUG8kpSpK95leRb5MFTq5GzRaIt7RDTyVeYE7yHyHyaf7b2aP5lsnKL9PrA==" saltValue="38gcCmKCVEDW0S0HpXRn2g==" spinCount="100000" sheet="1" objects="1" scenarios="1"/>
  <mergeCells count="1">
    <mergeCell ref="A1:J2"/>
  </mergeCells>
  <phoneticPr fontId="37" type="noConversion"/>
  <pageMargins left="0.7" right="0.7" top="0.75" bottom="0.75" header="0.3" footer="0.3"/>
  <pageSetup paperSize="9" scale="58" fitToHeight="0" orientation="landscape" r:id="rId1"/>
  <ignoredErrors>
    <ignoredError sqref="J16 J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3E04B-4C84-4906-A97C-7B2A0463A79D}">
  <dimension ref="A1:J52"/>
  <sheetViews>
    <sheetView view="pageBreakPreview" topLeftCell="C2" zoomScale="60" zoomScaleNormal="60" workbookViewId="0">
      <selection activeCell="J52" sqref="J52"/>
    </sheetView>
  </sheetViews>
  <sheetFormatPr defaultColWidth="8.86328125" defaultRowHeight="14.65"/>
  <cols>
    <col min="1" max="1" width="34.46484375" style="34" hidden="1" customWidth="1"/>
    <col min="2" max="2" width="54.06640625" style="34" hidden="1" customWidth="1"/>
    <col min="3" max="3" width="17.33203125" style="34" bestFit="1" customWidth="1"/>
    <col min="4" max="4" width="16" style="34" bestFit="1" customWidth="1"/>
    <col min="5" max="5" width="79.796875" style="34" bestFit="1" customWidth="1"/>
    <col min="6" max="6" width="11.1328125" style="34" bestFit="1" customWidth="1"/>
    <col min="7" max="7" width="14" style="34" bestFit="1" customWidth="1"/>
    <col min="8" max="8" width="14" style="34" customWidth="1"/>
    <col min="9" max="9" width="11" style="34" bestFit="1" customWidth="1"/>
    <col min="10" max="10" width="18.19921875" style="34" customWidth="1"/>
    <col min="11" max="16384" width="8.86328125" style="34"/>
  </cols>
  <sheetData>
    <row r="1" spans="1:10">
      <c r="A1" s="115" t="s">
        <v>45</v>
      </c>
      <c r="B1" s="116"/>
      <c r="C1" s="116"/>
      <c r="D1" s="116"/>
      <c r="E1" s="116"/>
      <c r="F1" s="116"/>
      <c r="G1" s="116"/>
      <c r="H1" s="116"/>
      <c r="I1" s="116"/>
      <c r="J1" s="92"/>
    </row>
    <row r="2" spans="1:10">
      <c r="A2" s="117"/>
      <c r="B2" s="118"/>
      <c r="C2" s="118"/>
      <c r="D2" s="118"/>
      <c r="E2" s="118"/>
      <c r="F2" s="118"/>
      <c r="G2" s="118"/>
      <c r="H2" s="118"/>
      <c r="I2" s="118"/>
      <c r="J2" s="92"/>
    </row>
    <row r="3" spans="1:10">
      <c r="A3" s="117"/>
      <c r="B3" s="118"/>
      <c r="C3" s="118"/>
      <c r="D3" s="118"/>
      <c r="E3" s="118"/>
      <c r="F3" s="118"/>
      <c r="G3" s="118"/>
      <c r="H3" s="118"/>
      <c r="I3" s="118"/>
      <c r="J3" s="92"/>
    </row>
    <row r="4" spans="1:10">
      <c r="A4" s="35"/>
      <c r="B4" s="35"/>
      <c r="C4" s="35"/>
      <c r="D4" s="35"/>
      <c r="E4" s="35"/>
      <c r="F4" s="35"/>
      <c r="G4" s="35"/>
      <c r="H4" s="35"/>
      <c r="I4" s="36"/>
      <c r="J4" s="36"/>
    </row>
    <row r="5" spans="1:10" ht="15" thickBot="1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s="40" customFormat="1" ht="43.9">
      <c r="A6" s="38" t="s">
        <v>1</v>
      </c>
      <c r="B6" s="38" t="s">
        <v>2</v>
      </c>
      <c r="C6" s="39" t="s">
        <v>3</v>
      </c>
      <c r="D6" s="39" t="s">
        <v>4</v>
      </c>
      <c r="E6" s="39" t="s">
        <v>5</v>
      </c>
      <c r="F6" s="39" t="s">
        <v>157</v>
      </c>
      <c r="G6" s="39" t="s">
        <v>6</v>
      </c>
      <c r="H6" s="39" t="s">
        <v>177</v>
      </c>
      <c r="I6" s="39" t="s">
        <v>7</v>
      </c>
      <c r="J6" s="39" t="s">
        <v>180</v>
      </c>
    </row>
    <row r="7" spans="1:10">
      <c r="A7" s="41" t="s">
        <v>8</v>
      </c>
      <c r="B7" s="42" t="s">
        <v>46</v>
      </c>
      <c r="C7" s="43" t="s">
        <v>47</v>
      </c>
      <c r="D7" s="43" t="s">
        <v>11</v>
      </c>
      <c r="E7" s="43" t="s">
        <v>48</v>
      </c>
      <c r="F7" s="43" t="s">
        <v>127</v>
      </c>
      <c r="G7" s="43" t="s">
        <v>13</v>
      </c>
      <c r="H7" s="106">
        <v>0</v>
      </c>
      <c r="I7" s="59">
        <v>1</v>
      </c>
      <c r="J7" s="68">
        <f>+H7*I7</f>
        <v>0</v>
      </c>
    </row>
    <row r="8" spans="1:10">
      <c r="A8" s="41" t="s">
        <v>8</v>
      </c>
      <c r="B8" s="42" t="s">
        <v>46</v>
      </c>
      <c r="C8" s="43" t="s">
        <v>47</v>
      </c>
      <c r="D8" s="43" t="s">
        <v>11</v>
      </c>
      <c r="E8" s="43" t="s">
        <v>106</v>
      </c>
      <c r="F8" s="62" t="s">
        <v>128</v>
      </c>
      <c r="G8" s="43" t="s">
        <v>13</v>
      </c>
      <c r="H8" s="106">
        <v>0</v>
      </c>
      <c r="I8" s="59">
        <v>2</v>
      </c>
      <c r="J8" s="68">
        <f t="shared" ref="J8:J16" si="0">+H8*I8</f>
        <v>0</v>
      </c>
    </row>
    <row r="9" spans="1:10">
      <c r="A9" s="41" t="s">
        <v>8</v>
      </c>
      <c r="B9" s="42" t="s">
        <v>46</v>
      </c>
      <c r="C9" s="43" t="s">
        <v>47</v>
      </c>
      <c r="D9" s="43" t="s">
        <v>11</v>
      </c>
      <c r="E9" s="43" t="s">
        <v>49</v>
      </c>
      <c r="F9" s="62" t="s">
        <v>129</v>
      </c>
      <c r="G9" s="43" t="s">
        <v>20</v>
      </c>
      <c r="H9" s="106">
        <v>0</v>
      </c>
      <c r="I9" s="59">
        <v>2</v>
      </c>
      <c r="J9" s="68">
        <f t="shared" si="0"/>
        <v>0</v>
      </c>
    </row>
    <row r="10" spans="1:10">
      <c r="A10" s="41" t="s">
        <v>8</v>
      </c>
      <c r="B10" s="42" t="s">
        <v>46</v>
      </c>
      <c r="C10" s="43" t="s">
        <v>47</v>
      </c>
      <c r="D10" s="43" t="s">
        <v>11</v>
      </c>
      <c r="E10" s="43" t="s">
        <v>23</v>
      </c>
      <c r="F10" s="62" t="s">
        <v>130</v>
      </c>
      <c r="G10" s="43" t="s">
        <v>20</v>
      </c>
      <c r="H10" s="106">
        <v>0</v>
      </c>
      <c r="I10" s="59">
        <v>1</v>
      </c>
      <c r="J10" s="68">
        <f t="shared" si="0"/>
        <v>0</v>
      </c>
    </row>
    <row r="11" spans="1:10">
      <c r="A11" s="41" t="s">
        <v>8</v>
      </c>
      <c r="B11" s="42" t="s">
        <v>46</v>
      </c>
      <c r="C11" s="43" t="s">
        <v>47</v>
      </c>
      <c r="D11" s="43" t="s">
        <v>11</v>
      </c>
      <c r="E11" s="43" t="s">
        <v>36</v>
      </c>
      <c r="F11" s="62" t="s">
        <v>131</v>
      </c>
      <c r="G11" s="43" t="s">
        <v>20</v>
      </c>
      <c r="H11" s="106">
        <v>0</v>
      </c>
      <c r="I11" s="59">
        <v>1</v>
      </c>
      <c r="J11" s="68">
        <f t="shared" si="0"/>
        <v>0</v>
      </c>
    </row>
    <row r="12" spans="1:10">
      <c r="A12" s="41"/>
      <c r="B12" s="42"/>
      <c r="C12" s="43" t="s">
        <v>47</v>
      </c>
      <c r="D12" s="43" t="s">
        <v>11</v>
      </c>
      <c r="E12" s="49" t="s">
        <v>213</v>
      </c>
      <c r="F12" s="62"/>
      <c r="G12" s="43"/>
      <c r="H12" s="106">
        <v>0</v>
      </c>
      <c r="I12" s="59"/>
      <c r="J12" s="68">
        <f>+H12</f>
        <v>0</v>
      </c>
    </row>
    <row r="13" spans="1:10">
      <c r="A13" s="41" t="s">
        <v>8</v>
      </c>
      <c r="B13" s="42" t="s">
        <v>46</v>
      </c>
      <c r="C13" s="43" t="s">
        <v>47</v>
      </c>
      <c r="D13" s="43" t="s">
        <v>11</v>
      </c>
      <c r="E13" s="43" t="s">
        <v>50</v>
      </c>
      <c r="F13" s="62" t="s">
        <v>132</v>
      </c>
      <c r="G13" s="43" t="s">
        <v>20</v>
      </c>
      <c r="H13" s="106">
        <v>0</v>
      </c>
      <c r="I13" s="59">
        <v>1</v>
      </c>
      <c r="J13" s="68">
        <f t="shared" si="0"/>
        <v>0</v>
      </c>
    </row>
    <row r="14" spans="1:10">
      <c r="A14" s="41" t="s">
        <v>8</v>
      </c>
      <c r="B14" s="42" t="s">
        <v>46</v>
      </c>
      <c r="C14" s="43" t="s">
        <v>47</v>
      </c>
      <c r="D14" s="43" t="s">
        <v>11</v>
      </c>
      <c r="E14" s="43" t="s">
        <v>37</v>
      </c>
      <c r="F14" s="93" t="s">
        <v>155</v>
      </c>
      <c r="G14" s="43" t="s">
        <v>20</v>
      </c>
      <c r="H14" s="106">
        <v>0</v>
      </c>
      <c r="I14" s="59" t="s">
        <v>25</v>
      </c>
      <c r="J14" s="75">
        <f>+H14</f>
        <v>0</v>
      </c>
    </row>
    <row r="15" spans="1:10">
      <c r="A15" s="41" t="s">
        <v>8</v>
      </c>
      <c r="B15" s="42" t="s">
        <v>46</v>
      </c>
      <c r="C15" s="43" t="s">
        <v>47</v>
      </c>
      <c r="D15" s="43" t="s">
        <v>11</v>
      </c>
      <c r="E15" s="43" t="s">
        <v>51</v>
      </c>
      <c r="F15" s="93" t="s">
        <v>187</v>
      </c>
      <c r="G15" s="43" t="s">
        <v>20</v>
      </c>
      <c r="H15" s="106">
        <v>0</v>
      </c>
      <c r="I15" s="59" t="s">
        <v>25</v>
      </c>
      <c r="J15" s="75">
        <f>+H15</f>
        <v>0</v>
      </c>
    </row>
    <row r="16" spans="1:10">
      <c r="A16" s="41" t="s">
        <v>8</v>
      </c>
      <c r="B16" s="42" t="s">
        <v>46</v>
      </c>
      <c r="C16" s="43" t="s">
        <v>47</v>
      </c>
      <c r="D16" s="43" t="s">
        <v>11</v>
      </c>
      <c r="E16" s="43" t="s">
        <v>27</v>
      </c>
      <c r="F16" s="62" t="s">
        <v>133</v>
      </c>
      <c r="G16" s="43" t="s">
        <v>20</v>
      </c>
      <c r="H16" s="106">
        <v>0</v>
      </c>
      <c r="I16" s="59">
        <v>1</v>
      </c>
      <c r="J16" s="68">
        <f t="shared" si="0"/>
        <v>0</v>
      </c>
    </row>
    <row r="17" spans="1:10">
      <c r="A17" s="41" t="s">
        <v>8</v>
      </c>
      <c r="B17" s="42" t="s">
        <v>46</v>
      </c>
      <c r="C17" s="43" t="s">
        <v>47</v>
      </c>
      <c r="D17" s="43" t="s">
        <v>11</v>
      </c>
      <c r="E17" s="43" t="s">
        <v>42</v>
      </c>
      <c r="F17" s="131" t="s">
        <v>207</v>
      </c>
      <c r="G17" s="43" t="s">
        <v>13</v>
      </c>
      <c r="H17" s="106">
        <v>0</v>
      </c>
      <c r="I17" s="59" t="s">
        <v>25</v>
      </c>
      <c r="J17" s="75">
        <f>+H17</f>
        <v>0</v>
      </c>
    </row>
    <row r="18" spans="1:10">
      <c r="A18" s="41" t="s">
        <v>8</v>
      </c>
      <c r="B18" s="42" t="s">
        <v>46</v>
      </c>
      <c r="C18" s="43" t="s">
        <v>47</v>
      </c>
      <c r="D18" s="43" t="s">
        <v>11</v>
      </c>
      <c r="E18" s="43" t="s">
        <v>43</v>
      </c>
      <c r="F18" s="131" t="s">
        <v>210</v>
      </c>
      <c r="G18" s="43" t="s">
        <v>13</v>
      </c>
      <c r="H18" s="106">
        <v>0</v>
      </c>
      <c r="I18" s="59" t="s">
        <v>25</v>
      </c>
      <c r="J18" s="75">
        <f>+H18</f>
        <v>0</v>
      </c>
    </row>
    <row r="19" spans="1:10">
      <c r="A19" s="41" t="s">
        <v>8</v>
      </c>
      <c r="B19" s="42" t="s">
        <v>46</v>
      </c>
      <c r="C19" s="43" t="s">
        <v>47</v>
      </c>
      <c r="D19" s="43" t="s">
        <v>11</v>
      </c>
      <c r="E19" s="43" t="s">
        <v>208</v>
      </c>
      <c r="F19" s="132" t="s">
        <v>174</v>
      </c>
      <c r="G19" s="43" t="s">
        <v>13</v>
      </c>
      <c r="H19" s="106">
        <v>0</v>
      </c>
      <c r="I19" s="59" t="s">
        <v>25</v>
      </c>
      <c r="J19" s="75">
        <f>+H19</f>
        <v>0</v>
      </c>
    </row>
    <row r="20" spans="1:10">
      <c r="A20" s="45"/>
      <c r="B20" s="45"/>
      <c r="C20" s="43" t="s">
        <v>47</v>
      </c>
      <c r="D20" s="43" t="s">
        <v>11</v>
      </c>
      <c r="E20" s="43" t="s">
        <v>209</v>
      </c>
      <c r="F20" s="132" t="s">
        <v>174</v>
      </c>
      <c r="G20" s="43" t="s">
        <v>13</v>
      </c>
      <c r="H20" s="106">
        <v>0</v>
      </c>
      <c r="I20" s="59" t="s">
        <v>25</v>
      </c>
      <c r="J20" s="75">
        <f>+H20</f>
        <v>0</v>
      </c>
    </row>
    <row r="21" spans="1:10">
      <c r="A21" s="45"/>
      <c r="B21" s="45"/>
      <c r="C21" s="45"/>
      <c r="D21" s="45"/>
      <c r="E21" s="45"/>
      <c r="F21" s="71"/>
      <c r="G21" s="45"/>
      <c r="H21" s="109"/>
      <c r="I21" s="61" t="s">
        <v>178</v>
      </c>
      <c r="J21" s="70">
        <f>SUM(J7:J16)</f>
        <v>0</v>
      </c>
    </row>
    <row r="22" spans="1:10">
      <c r="A22" s="46"/>
      <c r="B22" s="46"/>
      <c r="C22" s="46"/>
      <c r="D22" s="46"/>
      <c r="E22" s="46"/>
      <c r="F22" s="63"/>
      <c r="G22" s="46"/>
      <c r="H22" s="110"/>
      <c r="I22" s="60"/>
      <c r="J22" s="69"/>
    </row>
    <row r="23" spans="1:10">
      <c r="A23" s="41" t="s">
        <v>8</v>
      </c>
      <c r="B23" s="42" t="s">
        <v>52</v>
      </c>
      <c r="C23" s="43" t="s">
        <v>53</v>
      </c>
      <c r="D23" s="43" t="s">
        <v>11</v>
      </c>
      <c r="E23" s="43" t="s">
        <v>12</v>
      </c>
      <c r="F23" s="64" t="s">
        <v>134</v>
      </c>
      <c r="G23" s="43" t="s">
        <v>13</v>
      </c>
      <c r="H23" s="106">
        <v>0</v>
      </c>
      <c r="I23" s="59">
        <v>1</v>
      </c>
      <c r="J23" s="68">
        <v>0</v>
      </c>
    </row>
    <row r="24" spans="1:10">
      <c r="A24" s="41" t="s">
        <v>8</v>
      </c>
      <c r="B24" s="42" t="s">
        <v>52</v>
      </c>
      <c r="C24" s="43" t="s">
        <v>53</v>
      </c>
      <c r="D24" s="43" t="s">
        <v>11</v>
      </c>
      <c r="E24" s="43" t="s">
        <v>106</v>
      </c>
      <c r="F24" s="64" t="s">
        <v>135</v>
      </c>
      <c r="G24" s="43" t="s">
        <v>13</v>
      </c>
      <c r="H24" s="106">
        <v>0</v>
      </c>
      <c r="I24" s="59">
        <v>2</v>
      </c>
      <c r="J24" s="68">
        <v>0</v>
      </c>
    </row>
    <row r="25" spans="1:10">
      <c r="A25" s="41" t="s">
        <v>8</v>
      </c>
      <c r="B25" s="42" t="s">
        <v>52</v>
      </c>
      <c r="C25" s="43" t="s">
        <v>53</v>
      </c>
      <c r="D25" s="43" t="s">
        <v>11</v>
      </c>
      <c r="E25" s="43" t="s">
        <v>54</v>
      </c>
      <c r="F25" s="64" t="s">
        <v>134</v>
      </c>
      <c r="G25" s="43" t="s">
        <v>20</v>
      </c>
      <c r="H25" s="106">
        <v>0</v>
      </c>
      <c r="I25" s="59">
        <v>2</v>
      </c>
      <c r="J25" s="68">
        <v>0</v>
      </c>
    </row>
    <row r="26" spans="1:10">
      <c r="A26" s="41" t="s">
        <v>8</v>
      </c>
      <c r="B26" s="42" t="s">
        <v>52</v>
      </c>
      <c r="C26" s="43" t="s">
        <v>53</v>
      </c>
      <c r="D26" s="43" t="s">
        <v>11</v>
      </c>
      <c r="E26" s="43" t="s">
        <v>36</v>
      </c>
      <c r="F26" s="64" t="s">
        <v>136</v>
      </c>
      <c r="G26" s="43" t="s">
        <v>20</v>
      </c>
      <c r="H26" s="106">
        <v>0</v>
      </c>
      <c r="I26" s="59">
        <v>1</v>
      </c>
      <c r="J26" s="68">
        <v>0</v>
      </c>
    </row>
    <row r="27" spans="1:10">
      <c r="A27" s="41" t="s">
        <v>8</v>
      </c>
      <c r="B27" s="42" t="s">
        <v>52</v>
      </c>
      <c r="C27" s="43" t="s">
        <v>53</v>
      </c>
      <c r="D27" s="43" t="s">
        <v>11</v>
      </c>
      <c r="E27" s="43" t="s">
        <v>35</v>
      </c>
      <c r="F27" s="64" t="s">
        <v>137</v>
      </c>
      <c r="G27" s="43" t="s">
        <v>20</v>
      </c>
      <c r="H27" s="106">
        <v>0</v>
      </c>
      <c r="I27" s="59">
        <v>1</v>
      </c>
      <c r="J27" s="68">
        <v>0</v>
      </c>
    </row>
    <row r="28" spans="1:10">
      <c r="A28" s="41"/>
      <c r="B28" s="42"/>
      <c r="C28" s="43" t="s">
        <v>53</v>
      </c>
      <c r="D28" s="43" t="s">
        <v>11</v>
      </c>
      <c r="E28" s="49" t="s">
        <v>213</v>
      </c>
      <c r="F28" s="64"/>
      <c r="G28" s="43"/>
      <c r="H28" s="106">
        <v>0</v>
      </c>
      <c r="I28" s="59"/>
      <c r="J28" s="68">
        <f>+H28</f>
        <v>0</v>
      </c>
    </row>
    <row r="29" spans="1:10">
      <c r="A29" s="41" t="s">
        <v>8</v>
      </c>
      <c r="B29" s="42" t="s">
        <v>52</v>
      </c>
      <c r="C29" s="43" t="s">
        <v>53</v>
      </c>
      <c r="D29" s="43" t="s">
        <v>11</v>
      </c>
      <c r="E29" s="43" t="s">
        <v>55</v>
      </c>
      <c r="F29" s="64" t="s">
        <v>138</v>
      </c>
      <c r="G29" s="43" t="s">
        <v>20</v>
      </c>
      <c r="H29" s="106">
        <v>0</v>
      </c>
      <c r="I29" s="59">
        <v>1</v>
      </c>
      <c r="J29" s="68">
        <v>0</v>
      </c>
    </row>
    <row r="30" spans="1:10">
      <c r="A30" s="41" t="s">
        <v>8</v>
      </c>
      <c r="B30" s="42" t="s">
        <v>52</v>
      </c>
      <c r="C30" s="43" t="s">
        <v>53</v>
      </c>
      <c r="D30" s="43" t="s">
        <v>11</v>
      </c>
      <c r="E30" s="43" t="s">
        <v>37</v>
      </c>
      <c r="F30" s="64" t="s">
        <v>139</v>
      </c>
      <c r="G30" s="43" t="s">
        <v>20</v>
      </c>
      <c r="H30" s="106">
        <v>0</v>
      </c>
      <c r="I30" s="59" t="s">
        <v>25</v>
      </c>
      <c r="J30" s="75">
        <f>+H30</f>
        <v>0</v>
      </c>
    </row>
    <row r="31" spans="1:10">
      <c r="A31" s="41" t="s">
        <v>8</v>
      </c>
      <c r="B31" s="42" t="s">
        <v>52</v>
      </c>
      <c r="C31" s="43" t="s">
        <v>53</v>
      </c>
      <c r="D31" s="43" t="s">
        <v>11</v>
      </c>
      <c r="E31" s="43" t="s">
        <v>51</v>
      </c>
      <c r="F31" s="64" t="s">
        <v>140</v>
      </c>
      <c r="G31" s="43" t="s">
        <v>20</v>
      </c>
      <c r="H31" s="106">
        <v>0</v>
      </c>
      <c r="I31" s="59" t="s">
        <v>25</v>
      </c>
      <c r="J31" s="75">
        <f t="shared" ref="J31:J34" si="1">+H31</f>
        <v>0</v>
      </c>
    </row>
    <row r="32" spans="1:10">
      <c r="A32" s="41" t="s">
        <v>8</v>
      </c>
      <c r="B32" s="42" t="s">
        <v>52</v>
      </c>
      <c r="C32" s="43" t="s">
        <v>53</v>
      </c>
      <c r="D32" s="43" t="s">
        <v>11</v>
      </c>
      <c r="E32" s="43" t="s">
        <v>42</v>
      </c>
      <c r="F32" s="131" t="s">
        <v>207</v>
      </c>
      <c r="G32" s="43" t="s">
        <v>13</v>
      </c>
      <c r="H32" s="106">
        <v>0</v>
      </c>
      <c r="I32" s="59" t="s">
        <v>25</v>
      </c>
      <c r="J32" s="75">
        <f t="shared" si="1"/>
        <v>0</v>
      </c>
    </row>
    <row r="33" spans="1:10">
      <c r="A33" s="41" t="s">
        <v>8</v>
      </c>
      <c r="B33" s="42" t="s">
        <v>52</v>
      </c>
      <c r="C33" s="43" t="s">
        <v>53</v>
      </c>
      <c r="D33" s="43" t="s">
        <v>11</v>
      </c>
      <c r="E33" s="43" t="s">
        <v>43</v>
      </c>
      <c r="F33" s="131" t="s">
        <v>210</v>
      </c>
      <c r="G33" s="43" t="s">
        <v>13</v>
      </c>
      <c r="H33" s="106">
        <v>0</v>
      </c>
      <c r="I33" s="59" t="s">
        <v>25</v>
      </c>
      <c r="J33" s="75">
        <f t="shared" si="1"/>
        <v>0</v>
      </c>
    </row>
    <row r="34" spans="1:10">
      <c r="A34" s="41" t="s">
        <v>8</v>
      </c>
      <c r="B34" s="42" t="s">
        <v>52</v>
      </c>
      <c r="C34" s="43" t="s">
        <v>53</v>
      </c>
      <c r="D34" s="43" t="s">
        <v>11</v>
      </c>
      <c r="E34" s="43" t="s">
        <v>208</v>
      </c>
      <c r="F34" s="64" t="s">
        <v>141</v>
      </c>
      <c r="G34" s="43" t="s">
        <v>13</v>
      </c>
      <c r="H34" s="106">
        <v>0</v>
      </c>
      <c r="I34" s="59" t="s">
        <v>25</v>
      </c>
      <c r="J34" s="75">
        <f t="shared" si="1"/>
        <v>0</v>
      </c>
    </row>
    <row r="35" spans="1:10">
      <c r="A35" s="45"/>
      <c r="B35" s="45"/>
      <c r="C35" s="43" t="s">
        <v>53</v>
      </c>
      <c r="D35" s="43" t="s">
        <v>11</v>
      </c>
      <c r="E35" s="43" t="s">
        <v>209</v>
      </c>
      <c r="F35" s="64" t="s">
        <v>141</v>
      </c>
      <c r="G35" s="43" t="s">
        <v>13</v>
      </c>
      <c r="H35" s="106">
        <v>0</v>
      </c>
      <c r="I35" s="59" t="s">
        <v>25</v>
      </c>
      <c r="J35" s="75">
        <f t="shared" ref="J35" si="2">+H35</f>
        <v>0</v>
      </c>
    </row>
    <row r="36" spans="1:10">
      <c r="A36" s="45"/>
      <c r="B36" s="45"/>
      <c r="C36" s="45"/>
      <c r="D36" s="45"/>
      <c r="E36" s="45"/>
      <c r="F36" s="65"/>
      <c r="G36" s="45"/>
      <c r="H36" s="109"/>
      <c r="I36" s="61" t="s">
        <v>178</v>
      </c>
      <c r="J36" s="70">
        <f>SUM(J23:J34)</f>
        <v>0</v>
      </c>
    </row>
    <row r="37" spans="1:10">
      <c r="A37" s="46"/>
      <c r="B37" s="46"/>
      <c r="C37" s="46"/>
      <c r="D37" s="46"/>
      <c r="E37" s="46"/>
      <c r="F37" s="63"/>
      <c r="G37" s="46"/>
      <c r="H37" s="110"/>
      <c r="I37" s="60"/>
      <c r="J37" s="69"/>
    </row>
    <row r="38" spans="1:10">
      <c r="A38" s="41" t="s">
        <v>8</v>
      </c>
      <c r="B38" s="42" t="s">
        <v>56</v>
      </c>
      <c r="C38" s="43" t="s">
        <v>57</v>
      </c>
      <c r="D38" s="43" t="s">
        <v>11</v>
      </c>
      <c r="E38" s="43" t="s">
        <v>12</v>
      </c>
      <c r="F38" s="64" t="s">
        <v>134</v>
      </c>
      <c r="G38" s="43" t="s">
        <v>13</v>
      </c>
      <c r="H38" s="106">
        <v>0</v>
      </c>
      <c r="I38" s="59">
        <v>1</v>
      </c>
      <c r="J38" s="68">
        <v>0</v>
      </c>
    </row>
    <row r="39" spans="1:10">
      <c r="A39" s="41" t="s">
        <v>8</v>
      </c>
      <c r="B39" s="42" t="s">
        <v>56</v>
      </c>
      <c r="C39" s="43" t="s">
        <v>57</v>
      </c>
      <c r="D39" s="43" t="s">
        <v>11</v>
      </c>
      <c r="E39" s="43" t="s">
        <v>106</v>
      </c>
      <c r="F39" s="64" t="s">
        <v>135</v>
      </c>
      <c r="G39" s="43" t="s">
        <v>13</v>
      </c>
      <c r="H39" s="106">
        <v>0</v>
      </c>
      <c r="I39" s="59">
        <v>2</v>
      </c>
      <c r="J39" s="68">
        <v>0</v>
      </c>
    </row>
    <row r="40" spans="1:10">
      <c r="A40" s="41" t="s">
        <v>8</v>
      </c>
      <c r="B40" s="42" t="s">
        <v>56</v>
      </c>
      <c r="C40" s="43" t="s">
        <v>57</v>
      </c>
      <c r="D40" s="43" t="s">
        <v>11</v>
      </c>
      <c r="E40" s="43" t="s">
        <v>54</v>
      </c>
      <c r="F40" s="64" t="s">
        <v>134</v>
      </c>
      <c r="G40" s="43" t="s">
        <v>20</v>
      </c>
      <c r="H40" s="106">
        <v>0</v>
      </c>
      <c r="I40" s="59">
        <v>2</v>
      </c>
      <c r="J40" s="68">
        <v>0</v>
      </c>
    </row>
    <row r="41" spans="1:10">
      <c r="A41" s="41" t="s">
        <v>8</v>
      </c>
      <c r="B41" s="42" t="s">
        <v>56</v>
      </c>
      <c r="C41" s="43" t="s">
        <v>57</v>
      </c>
      <c r="D41" s="43" t="s">
        <v>11</v>
      </c>
      <c r="E41" s="43" t="s">
        <v>36</v>
      </c>
      <c r="F41" s="64" t="s">
        <v>136</v>
      </c>
      <c r="G41" s="43" t="s">
        <v>20</v>
      </c>
      <c r="H41" s="106">
        <v>0</v>
      </c>
      <c r="I41" s="59">
        <v>1</v>
      </c>
      <c r="J41" s="68">
        <v>0</v>
      </c>
    </row>
    <row r="42" spans="1:10">
      <c r="A42" s="41" t="s">
        <v>8</v>
      </c>
      <c r="B42" s="42" t="s">
        <v>56</v>
      </c>
      <c r="C42" s="43" t="s">
        <v>57</v>
      </c>
      <c r="D42" s="43" t="s">
        <v>11</v>
      </c>
      <c r="E42" s="43" t="s">
        <v>35</v>
      </c>
      <c r="F42" s="64" t="s">
        <v>137</v>
      </c>
      <c r="G42" s="43" t="s">
        <v>20</v>
      </c>
      <c r="H42" s="106">
        <v>0</v>
      </c>
      <c r="I42" s="59">
        <v>1</v>
      </c>
      <c r="J42" s="68">
        <v>0</v>
      </c>
    </row>
    <row r="43" spans="1:10">
      <c r="A43" s="41"/>
      <c r="B43" s="42"/>
      <c r="C43" s="43" t="s">
        <v>57</v>
      </c>
      <c r="D43" s="43" t="s">
        <v>11</v>
      </c>
      <c r="E43" s="49" t="s">
        <v>213</v>
      </c>
      <c r="F43" s="64"/>
      <c r="G43" s="43"/>
      <c r="H43" s="106">
        <v>0</v>
      </c>
      <c r="I43" s="59"/>
      <c r="J43" s="68">
        <f>+H43</f>
        <v>0</v>
      </c>
    </row>
    <row r="44" spans="1:10">
      <c r="A44" s="41" t="s">
        <v>8</v>
      </c>
      <c r="B44" s="42" t="s">
        <v>56</v>
      </c>
      <c r="C44" s="43" t="s">
        <v>57</v>
      </c>
      <c r="D44" s="43" t="s">
        <v>11</v>
      </c>
      <c r="E44" s="43" t="s">
        <v>55</v>
      </c>
      <c r="F44" s="64" t="s">
        <v>138</v>
      </c>
      <c r="G44" s="43" t="s">
        <v>20</v>
      </c>
      <c r="H44" s="106">
        <v>0</v>
      </c>
      <c r="I44" s="59">
        <v>1</v>
      </c>
      <c r="J44" s="68">
        <v>0</v>
      </c>
    </row>
    <row r="45" spans="1:10">
      <c r="A45" s="41" t="s">
        <v>8</v>
      </c>
      <c r="B45" s="42" t="s">
        <v>56</v>
      </c>
      <c r="C45" s="43" t="s">
        <v>57</v>
      </c>
      <c r="D45" s="43" t="s">
        <v>11</v>
      </c>
      <c r="E45" s="43" t="s">
        <v>37</v>
      </c>
      <c r="F45" s="64" t="s">
        <v>139</v>
      </c>
      <c r="G45" s="43" t="s">
        <v>20</v>
      </c>
      <c r="H45" s="106">
        <v>0</v>
      </c>
      <c r="I45" s="59" t="s">
        <v>25</v>
      </c>
      <c r="J45" s="75">
        <f>+H45</f>
        <v>0</v>
      </c>
    </row>
    <row r="46" spans="1:10">
      <c r="A46" s="41" t="s">
        <v>8</v>
      </c>
      <c r="B46" s="42" t="s">
        <v>56</v>
      </c>
      <c r="C46" s="43" t="s">
        <v>57</v>
      </c>
      <c r="D46" s="43" t="s">
        <v>11</v>
      </c>
      <c r="E46" s="43" t="s">
        <v>51</v>
      </c>
      <c r="F46" s="64" t="s">
        <v>140</v>
      </c>
      <c r="G46" s="43" t="s">
        <v>20</v>
      </c>
      <c r="H46" s="106">
        <v>0</v>
      </c>
      <c r="I46" s="59" t="s">
        <v>25</v>
      </c>
      <c r="J46" s="75">
        <f t="shared" ref="J46:J49" si="3">+H46</f>
        <v>0</v>
      </c>
    </row>
    <row r="47" spans="1:10">
      <c r="A47" s="41" t="s">
        <v>8</v>
      </c>
      <c r="B47" s="42" t="s">
        <v>56</v>
      </c>
      <c r="C47" s="43" t="s">
        <v>57</v>
      </c>
      <c r="D47" s="43" t="s">
        <v>11</v>
      </c>
      <c r="E47" s="43" t="s">
        <v>42</v>
      </c>
      <c r="F47" s="131" t="s">
        <v>207</v>
      </c>
      <c r="G47" s="43" t="s">
        <v>13</v>
      </c>
      <c r="H47" s="106">
        <v>0</v>
      </c>
      <c r="I47" s="59" t="s">
        <v>25</v>
      </c>
      <c r="J47" s="75">
        <f t="shared" si="3"/>
        <v>0</v>
      </c>
    </row>
    <row r="48" spans="1:10">
      <c r="A48" s="41" t="s">
        <v>8</v>
      </c>
      <c r="B48" s="42" t="s">
        <v>56</v>
      </c>
      <c r="C48" s="43" t="s">
        <v>57</v>
      </c>
      <c r="D48" s="43" t="s">
        <v>11</v>
      </c>
      <c r="E48" s="43" t="s">
        <v>43</v>
      </c>
      <c r="F48" s="131" t="s">
        <v>210</v>
      </c>
      <c r="G48" s="43" t="s">
        <v>13</v>
      </c>
      <c r="H48" s="106">
        <v>0</v>
      </c>
      <c r="I48" s="59" t="s">
        <v>25</v>
      </c>
      <c r="J48" s="75">
        <f t="shared" si="3"/>
        <v>0</v>
      </c>
    </row>
    <row r="49" spans="1:10">
      <c r="A49" s="41" t="s">
        <v>8</v>
      </c>
      <c r="B49" s="42" t="s">
        <v>56</v>
      </c>
      <c r="C49" s="43" t="s">
        <v>57</v>
      </c>
      <c r="D49" s="43" t="s">
        <v>11</v>
      </c>
      <c r="E49" s="43" t="s">
        <v>208</v>
      </c>
      <c r="F49" s="64" t="s">
        <v>142</v>
      </c>
      <c r="G49" s="43" t="s">
        <v>13</v>
      </c>
      <c r="H49" s="106">
        <v>0</v>
      </c>
      <c r="I49" s="59" t="s">
        <v>25</v>
      </c>
      <c r="J49" s="75">
        <f t="shared" si="3"/>
        <v>0</v>
      </c>
    </row>
    <row r="50" spans="1:10">
      <c r="A50" s="111"/>
      <c r="B50" s="111"/>
      <c r="C50" s="43" t="s">
        <v>57</v>
      </c>
      <c r="D50" s="43" t="s">
        <v>11</v>
      </c>
      <c r="E50" s="43" t="s">
        <v>209</v>
      </c>
      <c r="F50" s="64" t="s">
        <v>142</v>
      </c>
      <c r="G50" s="43" t="s">
        <v>13</v>
      </c>
      <c r="H50" s="106">
        <v>0</v>
      </c>
      <c r="I50" s="59" t="s">
        <v>25</v>
      </c>
      <c r="J50" s="75">
        <f t="shared" ref="J50" si="4">+H50</f>
        <v>0</v>
      </c>
    </row>
    <row r="51" spans="1:10" ht="15" thickBot="1">
      <c r="C51" s="92"/>
      <c r="D51" s="92"/>
      <c r="E51" s="92" t="s">
        <v>181</v>
      </c>
      <c r="F51" s="92"/>
      <c r="G51" s="92"/>
      <c r="H51" s="92"/>
      <c r="I51" s="34" t="s">
        <v>178</v>
      </c>
      <c r="J51" s="72">
        <f>SUM(J38:J49)</f>
        <v>0</v>
      </c>
    </row>
    <row r="52" spans="1:10" ht="15" thickBot="1">
      <c r="C52" s="92"/>
      <c r="D52" s="92"/>
      <c r="E52" s="92"/>
      <c r="F52" s="92"/>
      <c r="G52" s="92"/>
      <c r="H52" s="92"/>
      <c r="I52" s="73" t="s">
        <v>179</v>
      </c>
      <c r="J52" s="74">
        <f>+J51+J36+J21</f>
        <v>0</v>
      </c>
    </row>
  </sheetData>
  <sheetProtection algorithmName="SHA-512" hashValue="mqyT1NaUrByjDsS4GRx+A8f2ee5KP9LOkAYcHW39y59RL2EV9sZv26bnqMnM1WumeuiQEUDGm0YPu/CV8qD8sQ==" saltValue="rkPGVcX2wq5BLoOz5psZVA==" spinCount="100000" sheet="1" objects="1" scenarios="1"/>
  <mergeCells count="1">
    <mergeCell ref="A1:I3"/>
  </mergeCells>
  <phoneticPr fontId="37" type="noConversion"/>
  <pageMargins left="0.7" right="0.7" top="0.75" bottom="0.75" header="0.3" footer="0.3"/>
  <pageSetup paperSize="9" scale="60" orientation="landscape" horizontalDpi="4294967293" r:id="rId1"/>
  <ignoredErrors>
    <ignoredError sqref="J16 J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6D178-B29C-45CF-954E-3BF5BB56192D}">
  <dimension ref="A1:J26"/>
  <sheetViews>
    <sheetView view="pageBreakPreview" topLeftCell="C1" zoomScale="80" zoomScaleNormal="80" zoomScaleSheetLayoutView="80" workbookViewId="0">
      <selection activeCell="J26" sqref="J26"/>
    </sheetView>
  </sheetViews>
  <sheetFormatPr defaultColWidth="8.86328125" defaultRowHeight="12.4"/>
  <cols>
    <col min="1" max="1" width="11.265625" style="10" hidden="1" customWidth="1"/>
    <col min="2" max="2" width="22.33203125" style="10" hidden="1" customWidth="1"/>
    <col min="3" max="3" width="30.6640625" style="10" bestFit="1" customWidth="1"/>
    <col min="4" max="4" width="15.46484375" style="10" bestFit="1" customWidth="1"/>
    <col min="5" max="5" width="81.53125" style="10" bestFit="1" customWidth="1"/>
    <col min="6" max="6" width="11.265625" style="10" bestFit="1" customWidth="1"/>
    <col min="7" max="8" width="15.46484375" style="10" customWidth="1"/>
    <col min="9" max="9" width="12.53125" style="10" bestFit="1" customWidth="1"/>
    <col min="10" max="10" width="18.86328125" style="10" customWidth="1"/>
    <col min="11" max="16384" width="8.86328125" style="10"/>
  </cols>
  <sheetData>
    <row r="1" spans="1:10">
      <c r="A1" s="119" t="s">
        <v>58</v>
      </c>
      <c r="B1" s="120"/>
      <c r="C1" s="120"/>
      <c r="D1" s="120"/>
      <c r="E1" s="120"/>
      <c r="F1" s="120"/>
      <c r="G1" s="120"/>
      <c r="H1" s="120"/>
      <c r="I1" s="120"/>
      <c r="J1" s="28"/>
    </row>
    <row r="2" spans="1:10">
      <c r="A2" s="121"/>
      <c r="B2" s="122"/>
      <c r="C2" s="122"/>
      <c r="D2" s="122"/>
      <c r="E2" s="122"/>
      <c r="F2" s="122"/>
      <c r="G2" s="122"/>
      <c r="H2" s="122"/>
      <c r="I2" s="122"/>
      <c r="J2" s="28"/>
    </row>
    <row r="3" spans="1:10">
      <c r="A3" s="121"/>
      <c r="B3" s="122"/>
      <c r="C3" s="122"/>
      <c r="D3" s="122"/>
      <c r="E3" s="122"/>
      <c r="F3" s="122"/>
      <c r="G3" s="122"/>
      <c r="H3" s="122"/>
      <c r="I3" s="122"/>
      <c r="J3" s="28"/>
    </row>
    <row r="4" spans="1:10" ht="14.65">
      <c r="A4" s="11"/>
      <c r="B4" s="11"/>
      <c r="C4" s="35"/>
      <c r="D4" s="35"/>
      <c r="E4" s="35"/>
      <c r="F4" s="35"/>
      <c r="G4" s="35"/>
      <c r="H4" s="35"/>
      <c r="I4" s="36"/>
      <c r="J4" s="36"/>
    </row>
    <row r="5" spans="1:10" ht="15" thickBot="1">
      <c r="A5" s="13"/>
      <c r="B5" s="13"/>
      <c r="C5" s="37"/>
      <c r="D5" s="37"/>
      <c r="E5" s="37"/>
      <c r="F5" s="37"/>
      <c r="G5" s="37"/>
      <c r="H5" s="37"/>
      <c r="I5" s="37"/>
      <c r="J5" s="37"/>
    </row>
    <row r="6" spans="1:10" ht="43.9">
      <c r="A6" s="5" t="s">
        <v>1</v>
      </c>
      <c r="B6" s="5" t="s">
        <v>2</v>
      </c>
      <c r="C6" s="39" t="s">
        <v>3</v>
      </c>
      <c r="D6" s="39" t="s">
        <v>4</v>
      </c>
      <c r="E6" s="39" t="s">
        <v>5</v>
      </c>
      <c r="F6" s="39" t="s">
        <v>157</v>
      </c>
      <c r="G6" s="39" t="s">
        <v>6</v>
      </c>
      <c r="H6" s="39" t="s">
        <v>177</v>
      </c>
      <c r="I6" s="39" t="s">
        <v>7</v>
      </c>
      <c r="J6" s="39" t="s">
        <v>180</v>
      </c>
    </row>
    <row r="7" spans="1:10" ht="14.65">
      <c r="A7" s="17" t="s">
        <v>59</v>
      </c>
      <c r="B7" s="19" t="s">
        <v>60</v>
      </c>
      <c r="C7" s="43" t="s">
        <v>61</v>
      </c>
      <c r="D7" s="43" t="s">
        <v>62</v>
      </c>
      <c r="E7" s="43" t="s">
        <v>12</v>
      </c>
      <c r="F7" s="62" t="s">
        <v>143</v>
      </c>
      <c r="G7" s="43" t="s">
        <v>13</v>
      </c>
      <c r="H7" s="106">
        <v>0</v>
      </c>
      <c r="I7" s="44">
        <v>1</v>
      </c>
      <c r="J7" s="68">
        <f t="shared" ref="J7:J17" si="0">+H7*I7</f>
        <v>0</v>
      </c>
    </row>
    <row r="8" spans="1:10" ht="14.65">
      <c r="A8" s="17" t="s">
        <v>59</v>
      </c>
      <c r="B8" s="19" t="s">
        <v>60</v>
      </c>
      <c r="C8" s="43" t="s">
        <v>61</v>
      </c>
      <c r="D8" s="43" t="s">
        <v>62</v>
      </c>
      <c r="E8" s="43" t="s">
        <v>106</v>
      </c>
      <c r="F8" s="62" t="s">
        <v>144</v>
      </c>
      <c r="G8" s="43" t="s">
        <v>13</v>
      </c>
      <c r="H8" s="106">
        <v>0</v>
      </c>
      <c r="I8" s="44">
        <v>2</v>
      </c>
      <c r="J8" s="68">
        <f t="shared" si="0"/>
        <v>0</v>
      </c>
    </row>
    <row r="9" spans="1:10" ht="14.65">
      <c r="A9" s="17" t="s">
        <v>59</v>
      </c>
      <c r="B9" s="19" t="s">
        <v>60</v>
      </c>
      <c r="C9" s="43" t="s">
        <v>61</v>
      </c>
      <c r="D9" s="43" t="s">
        <v>62</v>
      </c>
      <c r="E9" s="43" t="s">
        <v>63</v>
      </c>
      <c r="F9" s="62" t="s">
        <v>145</v>
      </c>
      <c r="G9" s="43" t="s">
        <v>13</v>
      </c>
      <c r="H9" s="106">
        <v>0</v>
      </c>
      <c r="I9" s="44">
        <v>2</v>
      </c>
      <c r="J9" s="68">
        <f t="shared" si="0"/>
        <v>0</v>
      </c>
    </row>
    <row r="10" spans="1:10" ht="14.65">
      <c r="A10" s="17" t="s">
        <v>59</v>
      </c>
      <c r="B10" s="19" t="s">
        <v>60</v>
      </c>
      <c r="C10" s="43" t="s">
        <v>61</v>
      </c>
      <c r="D10" s="43" t="s">
        <v>62</v>
      </c>
      <c r="E10" s="43" t="s">
        <v>64</v>
      </c>
      <c r="F10" s="62" t="s">
        <v>146</v>
      </c>
      <c r="G10" s="43" t="s">
        <v>13</v>
      </c>
      <c r="H10" s="106">
        <v>0</v>
      </c>
      <c r="I10" s="44">
        <v>2</v>
      </c>
      <c r="J10" s="68">
        <f t="shared" si="0"/>
        <v>0</v>
      </c>
    </row>
    <row r="11" spans="1:10" ht="14.65">
      <c r="A11" s="17" t="s">
        <v>59</v>
      </c>
      <c r="B11" s="19" t="s">
        <v>60</v>
      </c>
      <c r="C11" s="43" t="s">
        <v>61</v>
      </c>
      <c r="D11" s="43" t="s">
        <v>62</v>
      </c>
      <c r="E11" s="43" t="s">
        <v>65</v>
      </c>
      <c r="F11" s="64" t="s">
        <v>147</v>
      </c>
      <c r="G11" s="43" t="s">
        <v>13</v>
      </c>
      <c r="H11" s="106">
        <v>0</v>
      </c>
      <c r="I11" s="44">
        <v>1</v>
      </c>
      <c r="J11" s="68">
        <f t="shared" si="0"/>
        <v>0</v>
      </c>
    </row>
    <row r="12" spans="1:10" ht="14.65">
      <c r="A12" s="17" t="s">
        <v>59</v>
      </c>
      <c r="B12" s="19" t="s">
        <v>60</v>
      </c>
      <c r="C12" s="43" t="s">
        <v>61</v>
      </c>
      <c r="D12" s="43" t="s">
        <v>62</v>
      </c>
      <c r="E12" s="43" t="s">
        <v>66</v>
      </c>
      <c r="F12" s="64" t="s">
        <v>143</v>
      </c>
      <c r="G12" s="43" t="s">
        <v>20</v>
      </c>
      <c r="H12" s="106">
        <v>0</v>
      </c>
      <c r="I12" s="44">
        <v>2</v>
      </c>
      <c r="J12" s="68">
        <f t="shared" si="0"/>
        <v>0</v>
      </c>
    </row>
    <row r="13" spans="1:10" ht="14.65">
      <c r="A13" s="17" t="s">
        <v>59</v>
      </c>
      <c r="B13" s="19" t="s">
        <v>60</v>
      </c>
      <c r="C13" s="43" t="s">
        <v>61</v>
      </c>
      <c r="D13" s="43" t="s">
        <v>62</v>
      </c>
      <c r="E13" s="43" t="s">
        <v>67</v>
      </c>
      <c r="F13" s="64" t="s">
        <v>148</v>
      </c>
      <c r="G13" s="43" t="s">
        <v>20</v>
      </c>
      <c r="H13" s="106">
        <v>0</v>
      </c>
      <c r="I13" s="44">
        <v>1</v>
      </c>
      <c r="J13" s="68">
        <f t="shared" si="0"/>
        <v>0</v>
      </c>
    </row>
    <row r="14" spans="1:10" ht="14.65">
      <c r="A14" s="17"/>
      <c r="B14" s="19"/>
      <c r="C14" s="43" t="s">
        <v>61</v>
      </c>
      <c r="D14" s="43" t="s">
        <v>62</v>
      </c>
      <c r="E14" s="43" t="s">
        <v>213</v>
      </c>
      <c r="F14" s="64"/>
      <c r="G14" s="43"/>
      <c r="H14" s="106">
        <v>0</v>
      </c>
      <c r="I14" s="44"/>
      <c r="J14" s="68">
        <f>+H14</f>
        <v>0</v>
      </c>
    </row>
    <row r="15" spans="1:10" ht="14.65">
      <c r="A15" s="17" t="s">
        <v>59</v>
      </c>
      <c r="B15" s="19" t="s">
        <v>60</v>
      </c>
      <c r="C15" s="43" t="s">
        <v>61</v>
      </c>
      <c r="D15" s="43" t="s">
        <v>62</v>
      </c>
      <c r="E15" s="43" t="s">
        <v>68</v>
      </c>
      <c r="F15" s="93" t="s">
        <v>191</v>
      </c>
      <c r="G15" s="43" t="s">
        <v>20</v>
      </c>
      <c r="H15" s="106">
        <v>0</v>
      </c>
      <c r="I15" s="44">
        <v>1</v>
      </c>
      <c r="J15" s="68">
        <f t="shared" si="0"/>
        <v>0</v>
      </c>
    </row>
    <row r="16" spans="1:10" ht="14.65">
      <c r="A16" s="17" t="s">
        <v>59</v>
      </c>
      <c r="B16" s="19" t="s">
        <v>60</v>
      </c>
      <c r="C16" s="43" t="s">
        <v>61</v>
      </c>
      <c r="D16" s="43" t="s">
        <v>62</v>
      </c>
      <c r="E16" s="43" t="s">
        <v>69</v>
      </c>
      <c r="F16" s="64" t="s">
        <v>149</v>
      </c>
      <c r="G16" s="43" t="s">
        <v>20</v>
      </c>
      <c r="H16" s="106">
        <v>0</v>
      </c>
      <c r="I16" s="44">
        <v>1</v>
      </c>
      <c r="J16" s="68">
        <f t="shared" si="0"/>
        <v>0</v>
      </c>
    </row>
    <row r="17" spans="1:10" ht="14.65">
      <c r="A17" s="17" t="s">
        <v>59</v>
      </c>
      <c r="B17" s="19" t="s">
        <v>60</v>
      </c>
      <c r="C17" s="43" t="s">
        <v>61</v>
      </c>
      <c r="D17" s="43" t="s">
        <v>62</v>
      </c>
      <c r="E17" s="43" t="s">
        <v>70</v>
      </c>
      <c r="F17" s="62" t="s">
        <v>150</v>
      </c>
      <c r="G17" s="43" t="s">
        <v>20</v>
      </c>
      <c r="H17" s="106">
        <v>0</v>
      </c>
      <c r="I17" s="44">
        <v>1</v>
      </c>
      <c r="J17" s="75">
        <f t="shared" si="0"/>
        <v>0</v>
      </c>
    </row>
    <row r="18" spans="1:10" ht="14.65">
      <c r="A18" s="17" t="s">
        <v>59</v>
      </c>
      <c r="B18" s="19" t="s">
        <v>60</v>
      </c>
      <c r="C18" s="43" t="s">
        <v>61</v>
      </c>
      <c r="D18" s="43" t="s">
        <v>62</v>
      </c>
      <c r="E18" s="43" t="s">
        <v>71</v>
      </c>
      <c r="F18" s="64" t="s">
        <v>151</v>
      </c>
      <c r="G18" s="43" t="s">
        <v>20</v>
      </c>
      <c r="H18" s="106">
        <v>0</v>
      </c>
      <c r="I18" s="44" t="s">
        <v>25</v>
      </c>
      <c r="J18" s="76">
        <f>+H18</f>
        <v>0</v>
      </c>
    </row>
    <row r="19" spans="1:10" ht="14.65">
      <c r="A19" s="17" t="s">
        <v>59</v>
      </c>
      <c r="B19" s="19" t="s">
        <v>60</v>
      </c>
      <c r="C19" s="43" t="s">
        <v>61</v>
      </c>
      <c r="D19" s="43" t="s">
        <v>62</v>
      </c>
      <c r="E19" s="43" t="s">
        <v>72</v>
      </c>
      <c r="F19" s="64" t="s">
        <v>152</v>
      </c>
      <c r="G19" s="43" t="s">
        <v>20</v>
      </c>
      <c r="H19" s="106">
        <v>0</v>
      </c>
      <c r="I19" s="44">
        <v>1</v>
      </c>
      <c r="J19" s="75">
        <f>+H19*I19</f>
        <v>0</v>
      </c>
    </row>
    <row r="20" spans="1:10" ht="14.65">
      <c r="A20" s="17" t="s">
        <v>59</v>
      </c>
      <c r="B20" s="19" t="s">
        <v>60</v>
      </c>
      <c r="C20" s="43" t="s">
        <v>61</v>
      </c>
      <c r="D20" s="43" t="s">
        <v>62</v>
      </c>
      <c r="E20" s="43" t="s">
        <v>73</v>
      </c>
      <c r="F20" s="64" t="s">
        <v>153</v>
      </c>
      <c r="G20" s="43" t="s">
        <v>20</v>
      </c>
      <c r="H20" s="106">
        <v>0</v>
      </c>
      <c r="I20" s="44">
        <v>1</v>
      </c>
      <c r="J20" s="75">
        <f>+H20*I20</f>
        <v>0</v>
      </c>
    </row>
    <row r="21" spans="1:10" ht="14.65">
      <c r="A21" s="17" t="s">
        <v>59</v>
      </c>
      <c r="B21" s="19" t="s">
        <v>60</v>
      </c>
      <c r="C21" s="43" t="s">
        <v>61</v>
      </c>
      <c r="D21" s="43" t="s">
        <v>62</v>
      </c>
      <c r="E21" s="43" t="s">
        <v>37</v>
      </c>
      <c r="F21" s="64" t="s">
        <v>154</v>
      </c>
      <c r="G21" s="43" t="s">
        <v>20</v>
      </c>
      <c r="H21" s="106">
        <v>0</v>
      </c>
      <c r="I21" s="44" t="s">
        <v>25</v>
      </c>
      <c r="J21" s="76">
        <f t="shared" ref="J21:J22" si="1">+H21</f>
        <v>0</v>
      </c>
    </row>
    <row r="22" spans="1:10" ht="14.65">
      <c r="A22" s="17" t="s">
        <v>59</v>
      </c>
      <c r="B22" s="19" t="s">
        <v>60</v>
      </c>
      <c r="C22" s="43" t="s">
        <v>61</v>
      </c>
      <c r="D22" s="43" t="s">
        <v>62</v>
      </c>
      <c r="E22" s="43" t="s">
        <v>38</v>
      </c>
      <c r="F22" s="64" t="s">
        <v>155</v>
      </c>
      <c r="G22" s="43" t="s">
        <v>20</v>
      </c>
      <c r="H22" s="106">
        <v>0</v>
      </c>
      <c r="I22" s="44" t="s">
        <v>25</v>
      </c>
      <c r="J22" s="76">
        <f t="shared" si="1"/>
        <v>0</v>
      </c>
    </row>
    <row r="23" spans="1:10" ht="14.65">
      <c r="A23" s="17" t="s">
        <v>59</v>
      </c>
      <c r="B23" s="19" t="s">
        <v>60</v>
      </c>
      <c r="C23" s="43" t="s">
        <v>61</v>
      </c>
      <c r="D23" s="43" t="s">
        <v>62</v>
      </c>
      <c r="E23" s="43" t="s">
        <v>40</v>
      </c>
      <c r="F23" s="64" t="s">
        <v>156</v>
      </c>
      <c r="G23" s="43" t="s">
        <v>20</v>
      </c>
      <c r="H23" s="106">
        <v>0</v>
      </c>
      <c r="I23" s="44">
        <v>1</v>
      </c>
      <c r="J23" s="75">
        <f t="shared" ref="J23" si="2">+H23*I23</f>
        <v>0</v>
      </c>
    </row>
    <row r="24" spans="1:10" ht="14.65">
      <c r="A24" s="17" t="s">
        <v>59</v>
      </c>
      <c r="B24" s="19" t="s">
        <v>60</v>
      </c>
      <c r="C24" s="43" t="s">
        <v>61</v>
      </c>
      <c r="D24" s="43" t="s">
        <v>62</v>
      </c>
      <c r="E24" s="43" t="s">
        <v>42</v>
      </c>
      <c r="F24" s="133" t="s">
        <v>207</v>
      </c>
      <c r="G24" s="43" t="s">
        <v>13</v>
      </c>
      <c r="H24" s="106">
        <v>0</v>
      </c>
      <c r="I24" s="44" t="s">
        <v>25</v>
      </c>
      <c r="J24" s="76">
        <f t="shared" ref="J24:J25" si="3">+H24</f>
        <v>0</v>
      </c>
    </row>
    <row r="25" spans="1:10" ht="15" thickBot="1">
      <c r="A25" s="17" t="s">
        <v>59</v>
      </c>
      <c r="B25" s="19" t="s">
        <v>60</v>
      </c>
      <c r="C25" s="43" t="s">
        <v>61</v>
      </c>
      <c r="D25" s="43" t="s">
        <v>62</v>
      </c>
      <c r="E25" s="43" t="s">
        <v>43</v>
      </c>
      <c r="F25" s="133" t="s">
        <v>210</v>
      </c>
      <c r="G25" s="43" t="s">
        <v>13</v>
      </c>
      <c r="H25" s="106">
        <v>0</v>
      </c>
      <c r="I25" s="77" t="s">
        <v>25</v>
      </c>
      <c r="J25" s="78">
        <f t="shared" si="3"/>
        <v>0</v>
      </c>
    </row>
    <row r="26" spans="1:10" ht="15" thickBot="1">
      <c r="C26" s="28"/>
      <c r="D26" s="28"/>
      <c r="E26" s="92" t="s">
        <v>181</v>
      </c>
      <c r="F26" s="28"/>
      <c r="G26" s="28"/>
      <c r="H26" s="28"/>
      <c r="I26" s="79" t="s">
        <v>179</v>
      </c>
      <c r="J26" s="80">
        <f>SUM(J7:J25)</f>
        <v>0</v>
      </c>
    </row>
  </sheetData>
  <sheetProtection algorithmName="SHA-512" hashValue="rw15f1DhSR/YSr6K+7FQXgZVjei3T5aNvp625Lf1tAUfF0ppA8eYZQPphsTNI3Dm4SHSXcBqD10I1Yu0KvsYCg==" saltValue="j71DVv5ma4RL3xx5EvpB6Q==" spinCount="100000" sheet="1" objects="1" scenarios="1"/>
  <mergeCells count="1">
    <mergeCell ref="A1:I3"/>
  </mergeCells>
  <pageMargins left="0.7" right="0.7" top="0.75" bottom="0.75" header="0.3" footer="0.3"/>
  <pageSetup paperSize="9" scale="65" orientation="landscape" r:id="rId1"/>
  <ignoredErrors>
    <ignoredError sqref="J18 J23 J1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2E97-9511-479E-B180-3AED39260868}">
  <dimension ref="A1:J36"/>
  <sheetViews>
    <sheetView view="pageBreakPreview" topLeftCell="C1" zoomScale="70" zoomScaleNormal="70" zoomScaleSheetLayoutView="70" workbookViewId="0">
      <selection activeCell="J36" sqref="J36"/>
    </sheetView>
  </sheetViews>
  <sheetFormatPr defaultColWidth="8.86328125" defaultRowHeight="13.15"/>
  <cols>
    <col min="1" max="1" width="19.3984375" style="2" hidden="1" customWidth="1"/>
    <col min="2" max="2" width="34.73046875" style="2" hidden="1" customWidth="1"/>
    <col min="3" max="3" width="16" style="2" bestFit="1" customWidth="1"/>
    <col min="4" max="4" width="14.6640625" style="2" bestFit="1" customWidth="1"/>
    <col min="5" max="5" width="110.73046875" style="33" customWidth="1"/>
    <col min="6" max="6" width="14" style="2" bestFit="1" customWidth="1"/>
    <col min="7" max="7" width="37.1328125" style="2" bestFit="1" customWidth="1"/>
    <col min="8" max="8" width="20.73046875" style="2" customWidth="1"/>
    <col min="9" max="9" width="13.86328125" style="2" bestFit="1" customWidth="1"/>
    <col min="10" max="10" width="23.9296875" style="2" customWidth="1"/>
    <col min="11" max="16384" width="8.86328125" style="2"/>
  </cols>
  <sheetData>
    <row r="1" spans="1:10">
      <c r="A1" s="123" t="s">
        <v>74</v>
      </c>
      <c r="B1" s="124"/>
      <c r="C1" s="124"/>
      <c r="D1" s="124"/>
      <c r="E1" s="124"/>
      <c r="F1" s="124"/>
      <c r="G1" s="124"/>
      <c r="H1" s="124"/>
      <c r="I1" s="124"/>
      <c r="J1" s="104"/>
    </row>
    <row r="2" spans="1:10">
      <c r="A2" s="125"/>
      <c r="B2" s="126"/>
      <c r="C2" s="126"/>
      <c r="D2" s="126"/>
      <c r="E2" s="126"/>
      <c r="F2" s="126"/>
      <c r="G2" s="126"/>
      <c r="H2" s="126"/>
      <c r="I2" s="126"/>
      <c r="J2" s="104"/>
    </row>
    <row r="3" spans="1:10">
      <c r="A3" s="125"/>
      <c r="B3" s="126"/>
      <c r="C3" s="126"/>
      <c r="D3" s="126"/>
      <c r="E3" s="126"/>
      <c r="F3" s="126"/>
      <c r="G3" s="126"/>
      <c r="H3" s="126"/>
      <c r="I3" s="126"/>
      <c r="J3" s="104"/>
    </row>
    <row r="4" spans="1:10">
      <c r="A4" s="125"/>
      <c r="B4" s="126"/>
      <c r="C4" s="126"/>
      <c r="D4" s="126"/>
      <c r="E4" s="126"/>
      <c r="F4" s="126"/>
      <c r="G4" s="126"/>
      <c r="H4" s="126"/>
      <c r="I4" s="126"/>
      <c r="J4" s="104"/>
    </row>
    <row r="5" spans="1:10">
      <c r="A5" s="14"/>
      <c r="B5" s="14"/>
      <c r="C5" s="14"/>
      <c r="D5" s="14"/>
      <c r="E5" s="30"/>
      <c r="F5" s="14"/>
      <c r="G5" s="14"/>
      <c r="H5" s="14"/>
      <c r="I5" s="15"/>
      <c r="J5" s="14"/>
    </row>
    <row r="6" spans="1:10" ht="13.5" thickBot="1">
      <c r="A6" s="16"/>
      <c r="B6" s="16"/>
      <c r="C6" s="16"/>
      <c r="D6" s="16"/>
      <c r="E6" s="31"/>
      <c r="F6" s="16"/>
      <c r="G6" s="16"/>
      <c r="H6" s="16"/>
      <c r="I6" s="16"/>
      <c r="J6" s="16"/>
    </row>
    <row r="7" spans="1:10" ht="29.25">
      <c r="A7" s="21" t="s">
        <v>1</v>
      </c>
      <c r="B7" s="21" t="s">
        <v>2</v>
      </c>
      <c r="C7" s="22" t="s">
        <v>3</v>
      </c>
      <c r="D7" s="22" t="s">
        <v>4</v>
      </c>
      <c r="E7" s="22" t="s">
        <v>5</v>
      </c>
      <c r="F7" s="6" t="s">
        <v>157</v>
      </c>
      <c r="G7" s="22" t="s">
        <v>6</v>
      </c>
      <c r="H7" s="39" t="s">
        <v>177</v>
      </c>
      <c r="I7" s="22" t="s">
        <v>7</v>
      </c>
      <c r="J7" s="39" t="s">
        <v>180</v>
      </c>
    </row>
    <row r="8" spans="1:10" ht="14.65">
      <c r="A8" s="23" t="s">
        <v>59</v>
      </c>
      <c r="B8" s="24" t="s">
        <v>75</v>
      </c>
      <c r="C8" s="25" t="s">
        <v>76</v>
      </c>
      <c r="D8" s="25" t="s">
        <v>62</v>
      </c>
      <c r="E8" s="32" t="s">
        <v>12</v>
      </c>
      <c r="F8" s="66" t="s">
        <v>158</v>
      </c>
      <c r="G8" s="25" t="s">
        <v>13</v>
      </c>
      <c r="H8" s="106">
        <v>0</v>
      </c>
      <c r="I8" s="26">
        <v>1</v>
      </c>
      <c r="J8" s="68">
        <f>+H8*I8</f>
        <v>0</v>
      </c>
    </row>
    <row r="9" spans="1:10" ht="14.65">
      <c r="A9" s="23" t="s">
        <v>59</v>
      </c>
      <c r="B9" s="24" t="s">
        <v>75</v>
      </c>
      <c r="C9" s="25" t="s">
        <v>76</v>
      </c>
      <c r="D9" s="25" t="s">
        <v>62</v>
      </c>
      <c r="E9" s="32" t="s">
        <v>77</v>
      </c>
      <c r="F9" s="66" t="s">
        <v>160</v>
      </c>
      <c r="G9" s="25" t="s">
        <v>13</v>
      </c>
      <c r="H9" s="106">
        <v>0</v>
      </c>
      <c r="I9" s="26">
        <v>2</v>
      </c>
      <c r="J9" s="68">
        <f t="shared" ref="J9:J17" si="0">+H9*I9</f>
        <v>0</v>
      </c>
    </row>
    <row r="10" spans="1:10" ht="14.65">
      <c r="A10" s="23" t="s">
        <v>59</v>
      </c>
      <c r="B10" s="24" t="s">
        <v>75</v>
      </c>
      <c r="C10" s="25" t="s">
        <v>76</v>
      </c>
      <c r="D10" s="25" t="s">
        <v>62</v>
      </c>
      <c r="E10" s="32" t="s">
        <v>78</v>
      </c>
      <c r="F10" s="66" t="s">
        <v>159</v>
      </c>
      <c r="G10" s="25" t="s">
        <v>13</v>
      </c>
      <c r="H10" s="106">
        <v>0</v>
      </c>
      <c r="I10" s="26">
        <v>2</v>
      </c>
      <c r="J10" s="68">
        <f t="shared" si="0"/>
        <v>0</v>
      </c>
    </row>
    <row r="11" spans="1:10" ht="14.65">
      <c r="A11" s="23" t="s">
        <v>59</v>
      </c>
      <c r="B11" s="24" t="s">
        <v>75</v>
      </c>
      <c r="C11" s="25" t="s">
        <v>76</v>
      </c>
      <c r="D11" s="25" t="s">
        <v>62</v>
      </c>
      <c r="E11" s="32" t="s">
        <v>16</v>
      </c>
      <c r="F11" s="66" t="s">
        <v>161</v>
      </c>
      <c r="G11" s="25" t="s">
        <v>13</v>
      </c>
      <c r="H11" s="106">
        <v>0</v>
      </c>
      <c r="I11" s="26">
        <v>2</v>
      </c>
      <c r="J11" s="68">
        <f t="shared" si="0"/>
        <v>0</v>
      </c>
    </row>
    <row r="12" spans="1:10" ht="14.65">
      <c r="A12" s="23" t="s">
        <v>59</v>
      </c>
      <c r="B12" s="24" t="s">
        <v>75</v>
      </c>
      <c r="C12" s="25" t="s">
        <v>76</v>
      </c>
      <c r="D12" s="25" t="s">
        <v>62</v>
      </c>
      <c r="E12" s="32" t="s">
        <v>79</v>
      </c>
      <c r="F12" s="95" t="s">
        <v>162</v>
      </c>
      <c r="G12" s="25" t="s">
        <v>13</v>
      </c>
      <c r="H12" s="106">
        <v>0</v>
      </c>
      <c r="I12" s="26">
        <v>1</v>
      </c>
      <c r="J12" s="68">
        <f t="shared" si="0"/>
        <v>0</v>
      </c>
    </row>
    <row r="13" spans="1:10" ht="14.65">
      <c r="A13" s="23" t="s">
        <v>59</v>
      </c>
      <c r="B13" s="24" t="s">
        <v>75</v>
      </c>
      <c r="C13" s="25" t="s">
        <v>76</v>
      </c>
      <c r="D13" s="25" t="s">
        <v>62</v>
      </c>
      <c r="E13" s="32" t="s">
        <v>80</v>
      </c>
      <c r="F13" s="66" t="s">
        <v>163</v>
      </c>
      <c r="G13" s="25" t="s">
        <v>20</v>
      </c>
      <c r="H13" s="106">
        <v>0</v>
      </c>
      <c r="I13" s="26">
        <v>2</v>
      </c>
      <c r="J13" s="68">
        <f t="shared" si="0"/>
        <v>0</v>
      </c>
    </row>
    <row r="14" spans="1:10" ht="14.65">
      <c r="A14" s="23" t="s">
        <v>59</v>
      </c>
      <c r="B14" s="24" t="s">
        <v>75</v>
      </c>
      <c r="C14" s="25" t="s">
        <v>76</v>
      </c>
      <c r="D14" s="25" t="s">
        <v>62</v>
      </c>
      <c r="E14" s="32" t="s">
        <v>81</v>
      </c>
      <c r="F14" s="96" t="s">
        <v>192</v>
      </c>
      <c r="G14" s="25" t="s">
        <v>20</v>
      </c>
      <c r="H14" s="106">
        <v>0</v>
      </c>
      <c r="I14" s="26">
        <v>1</v>
      </c>
      <c r="J14" s="68">
        <f t="shared" si="0"/>
        <v>0</v>
      </c>
    </row>
    <row r="15" spans="1:10" ht="14.65">
      <c r="A15" s="23" t="s">
        <v>59</v>
      </c>
      <c r="B15" s="24" t="s">
        <v>75</v>
      </c>
      <c r="C15" s="25" t="s">
        <v>76</v>
      </c>
      <c r="D15" s="25" t="s">
        <v>62</v>
      </c>
      <c r="E15" s="32" t="s">
        <v>82</v>
      </c>
      <c r="F15" s="66" t="s">
        <v>119</v>
      </c>
      <c r="G15" s="25" t="s">
        <v>20</v>
      </c>
      <c r="H15" s="106">
        <v>0</v>
      </c>
      <c r="I15" s="26">
        <v>1</v>
      </c>
      <c r="J15" s="68">
        <f t="shared" si="0"/>
        <v>0</v>
      </c>
    </row>
    <row r="16" spans="1:10" ht="14.65">
      <c r="A16" s="23" t="s">
        <v>59</v>
      </c>
      <c r="B16" s="24" t="s">
        <v>75</v>
      </c>
      <c r="C16" s="25" t="s">
        <v>76</v>
      </c>
      <c r="D16" s="25" t="s">
        <v>62</v>
      </c>
      <c r="E16" s="32" t="s">
        <v>83</v>
      </c>
      <c r="F16" s="66" t="s">
        <v>164</v>
      </c>
      <c r="G16" s="25" t="s">
        <v>20</v>
      </c>
      <c r="H16" s="106">
        <v>0</v>
      </c>
      <c r="I16" s="26">
        <v>1</v>
      </c>
      <c r="J16" s="68">
        <f t="shared" si="0"/>
        <v>0</v>
      </c>
    </row>
    <row r="17" spans="1:10" ht="14.65">
      <c r="A17" s="23" t="s">
        <v>59</v>
      </c>
      <c r="B17" s="24" t="s">
        <v>75</v>
      </c>
      <c r="C17" s="25" t="s">
        <v>76</v>
      </c>
      <c r="D17" s="25" t="s">
        <v>62</v>
      </c>
      <c r="E17" s="32" t="s">
        <v>84</v>
      </c>
      <c r="F17" s="66" t="s">
        <v>165</v>
      </c>
      <c r="G17" s="25" t="s">
        <v>20</v>
      </c>
      <c r="H17" s="106">
        <v>0</v>
      </c>
      <c r="I17" s="26">
        <v>1</v>
      </c>
      <c r="J17" s="68">
        <f t="shared" si="0"/>
        <v>0</v>
      </c>
    </row>
    <row r="18" spans="1:10" ht="14.65">
      <c r="A18" s="23" t="s">
        <v>59</v>
      </c>
      <c r="B18" s="24" t="s">
        <v>75</v>
      </c>
      <c r="C18" s="25" t="s">
        <v>76</v>
      </c>
      <c r="D18" s="25" t="s">
        <v>62</v>
      </c>
      <c r="E18" s="32" t="s">
        <v>85</v>
      </c>
      <c r="F18" s="66" t="s">
        <v>166</v>
      </c>
      <c r="G18" s="25" t="s">
        <v>20</v>
      </c>
      <c r="H18" s="106">
        <v>0</v>
      </c>
      <c r="I18" s="26">
        <v>1</v>
      </c>
      <c r="J18" s="68">
        <f t="shared" ref="J18:J31" si="1">+H18*I18</f>
        <v>0</v>
      </c>
    </row>
    <row r="19" spans="1:10" ht="14.65">
      <c r="A19" s="23" t="s">
        <v>59</v>
      </c>
      <c r="B19" s="24" t="s">
        <v>75</v>
      </c>
      <c r="C19" s="25" t="s">
        <v>76</v>
      </c>
      <c r="D19" s="25" t="s">
        <v>62</v>
      </c>
      <c r="E19" s="32" t="s">
        <v>70</v>
      </c>
      <c r="F19" s="66" t="s">
        <v>150</v>
      </c>
      <c r="G19" s="25" t="s">
        <v>20</v>
      </c>
      <c r="H19" s="106">
        <v>0</v>
      </c>
      <c r="I19" s="26">
        <v>1</v>
      </c>
      <c r="J19" s="68">
        <f t="shared" si="1"/>
        <v>0</v>
      </c>
    </row>
    <row r="20" spans="1:10" ht="14.65">
      <c r="A20" s="23"/>
      <c r="B20" s="24"/>
      <c r="C20" s="25" t="s">
        <v>76</v>
      </c>
      <c r="D20" s="25" t="s">
        <v>62</v>
      </c>
      <c r="E20" s="32" t="s">
        <v>213</v>
      </c>
      <c r="F20" s="66"/>
      <c r="G20" s="25"/>
      <c r="H20" s="106">
        <v>0</v>
      </c>
      <c r="I20" s="26"/>
      <c r="J20" s="68">
        <f>+H20</f>
        <v>0</v>
      </c>
    </row>
    <row r="21" spans="1:10" ht="14.65">
      <c r="A21" s="23" t="s">
        <v>59</v>
      </c>
      <c r="B21" s="24" t="s">
        <v>75</v>
      </c>
      <c r="C21" s="25" t="s">
        <v>76</v>
      </c>
      <c r="D21" s="25" t="s">
        <v>62</v>
      </c>
      <c r="E21" s="32" t="s">
        <v>86</v>
      </c>
      <c r="F21" s="66" t="s">
        <v>167</v>
      </c>
      <c r="G21" s="25" t="s">
        <v>87</v>
      </c>
      <c r="H21" s="106">
        <v>0</v>
      </c>
      <c r="I21" s="26">
        <v>1</v>
      </c>
      <c r="J21" s="68">
        <f t="shared" si="1"/>
        <v>0</v>
      </c>
    </row>
    <row r="22" spans="1:10" ht="14.65">
      <c r="A22" s="23" t="s">
        <v>59</v>
      </c>
      <c r="B22" s="24" t="s">
        <v>75</v>
      </c>
      <c r="C22" s="25" t="s">
        <v>76</v>
      </c>
      <c r="D22" s="25" t="s">
        <v>62</v>
      </c>
      <c r="E22" s="32" t="s">
        <v>169</v>
      </c>
      <c r="F22" s="66" t="s">
        <v>168</v>
      </c>
      <c r="G22" s="25" t="s">
        <v>87</v>
      </c>
      <c r="H22" s="106">
        <v>0</v>
      </c>
      <c r="I22" s="26">
        <v>1</v>
      </c>
      <c r="J22" s="68">
        <f t="shared" si="1"/>
        <v>0</v>
      </c>
    </row>
    <row r="23" spans="1:10" ht="14.65">
      <c r="A23" s="23" t="s">
        <v>59</v>
      </c>
      <c r="B23" s="24" t="s">
        <v>75</v>
      </c>
      <c r="C23" s="25" t="s">
        <v>76</v>
      </c>
      <c r="D23" s="25" t="s">
        <v>62</v>
      </c>
      <c r="E23" s="32" t="s">
        <v>88</v>
      </c>
      <c r="F23" s="66" t="s">
        <v>170</v>
      </c>
      <c r="G23" s="25" t="s">
        <v>89</v>
      </c>
      <c r="H23" s="106">
        <v>0</v>
      </c>
      <c r="I23" s="26">
        <v>1</v>
      </c>
      <c r="J23" s="68">
        <f t="shared" si="1"/>
        <v>0</v>
      </c>
    </row>
    <row r="24" spans="1:10" ht="14.65">
      <c r="A24" s="23" t="s">
        <v>59</v>
      </c>
      <c r="B24" s="24" t="s">
        <v>75</v>
      </c>
      <c r="C24" s="25" t="s">
        <v>76</v>
      </c>
      <c r="D24" s="25" t="s">
        <v>62</v>
      </c>
      <c r="E24" s="32" t="s">
        <v>90</v>
      </c>
      <c r="F24" s="66" t="s">
        <v>171</v>
      </c>
      <c r="G24" s="25" t="s">
        <v>89</v>
      </c>
      <c r="H24" s="106">
        <v>0</v>
      </c>
      <c r="I24" s="26">
        <v>1</v>
      </c>
      <c r="J24" s="68">
        <f t="shared" si="1"/>
        <v>0</v>
      </c>
    </row>
    <row r="25" spans="1:10" ht="14.65">
      <c r="A25" s="23" t="s">
        <v>59</v>
      </c>
      <c r="B25" s="24" t="s">
        <v>75</v>
      </c>
      <c r="C25" s="25" t="s">
        <v>76</v>
      </c>
      <c r="D25" s="25" t="s">
        <v>62</v>
      </c>
      <c r="E25" s="32" t="s">
        <v>91</v>
      </c>
      <c r="F25" s="95" t="s">
        <v>151</v>
      </c>
      <c r="G25" s="25" t="s">
        <v>89</v>
      </c>
      <c r="H25" s="106">
        <v>0</v>
      </c>
      <c r="I25" s="26">
        <v>1</v>
      </c>
      <c r="J25" s="68">
        <f t="shared" si="1"/>
        <v>0</v>
      </c>
    </row>
    <row r="26" spans="1:10" ht="14.65">
      <c r="A26" s="23" t="s">
        <v>59</v>
      </c>
      <c r="B26" s="24" t="s">
        <v>75</v>
      </c>
      <c r="C26" s="25" t="s">
        <v>76</v>
      </c>
      <c r="D26" s="25" t="s">
        <v>62</v>
      </c>
      <c r="E26" s="32" t="s">
        <v>88</v>
      </c>
      <c r="F26" s="66" t="s">
        <v>170</v>
      </c>
      <c r="G26" s="25" t="s">
        <v>92</v>
      </c>
      <c r="H26" s="106">
        <v>0</v>
      </c>
      <c r="I26" s="26">
        <v>1</v>
      </c>
      <c r="J26" s="68">
        <f t="shared" si="1"/>
        <v>0</v>
      </c>
    </row>
    <row r="27" spans="1:10" ht="14.65">
      <c r="A27" s="23" t="s">
        <v>59</v>
      </c>
      <c r="B27" s="24" t="s">
        <v>75</v>
      </c>
      <c r="C27" s="25" t="s">
        <v>76</v>
      </c>
      <c r="D27" s="25" t="s">
        <v>62</v>
      </c>
      <c r="E27" s="32" t="s">
        <v>93</v>
      </c>
      <c r="F27" s="66" t="s">
        <v>163</v>
      </c>
      <c r="G27" s="25" t="s">
        <v>92</v>
      </c>
      <c r="H27" s="106">
        <v>0</v>
      </c>
      <c r="I27" s="26">
        <v>1</v>
      </c>
      <c r="J27" s="68">
        <f t="shared" si="1"/>
        <v>0</v>
      </c>
    </row>
    <row r="28" spans="1:10" ht="14.65">
      <c r="A28" s="23" t="s">
        <v>59</v>
      </c>
      <c r="B28" s="24" t="s">
        <v>75</v>
      </c>
      <c r="C28" s="25" t="s">
        <v>76</v>
      </c>
      <c r="D28" s="25" t="s">
        <v>62</v>
      </c>
      <c r="E28" s="32" t="s">
        <v>91</v>
      </c>
      <c r="F28" s="95" t="s">
        <v>151</v>
      </c>
      <c r="G28" s="25" t="s">
        <v>92</v>
      </c>
      <c r="H28" s="106">
        <v>0</v>
      </c>
      <c r="I28" s="26">
        <v>1</v>
      </c>
      <c r="J28" s="68">
        <f t="shared" si="1"/>
        <v>0</v>
      </c>
    </row>
    <row r="29" spans="1:10" ht="14.65">
      <c r="A29" s="23" t="s">
        <v>59</v>
      </c>
      <c r="B29" s="24" t="s">
        <v>75</v>
      </c>
      <c r="C29" s="25" t="s">
        <v>76</v>
      </c>
      <c r="D29" s="25" t="s">
        <v>62</v>
      </c>
      <c r="E29" s="32" t="s">
        <v>94</v>
      </c>
      <c r="F29" s="66" t="s">
        <v>172</v>
      </c>
      <c r="G29" s="25" t="s">
        <v>92</v>
      </c>
      <c r="H29" s="106">
        <v>0</v>
      </c>
      <c r="I29" s="26">
        <v>1</v>
      </c>
      <c r="J29" s="68">
        <f t="shared" ref="J29" si="2">+H29*I29</f>
        <v>0</v>
      </c>
    </row>
    <row r="30" spans="1:10" ht="14.65">
      <c r="A30" s="23" t="s">
        <v>59</v>
      </c>
      <c r="B30" s="24" t="s">
        <v>75</v>
      </c>
      <c r="C30" s="25" t="s">
        <v>76</v>
      </c>
      <c r="D30" s="25" t="s">
        <v>62</v>
      </c>
      <c r="E30" s="32" t="s">
        <v>95</v>
      </c>
      <c r="F30" s="67" t="s">
        <v>173</v>
      </c>
      <c r="G30" s="25" t="s">
        <v>92</v>
      </c>
      <c r="H30" s="106">
        <v>0</v>
      </c>
      <c r="I30" s="26">
        <v>1</v>
      </c>
      <c r="J30" s="68">
        <f t="shared" si="1"/>
        <v>0</v>
      </c>
    </row>
    <row r="31" spans="1:10" ht="14.65">
      <c r="A31" s="23" t="s">
        <v>59</v>
      </c>
      <c r="B31" s="24" t="s">
        <v>75</v>
      </c>
      <c r="C31" s="25" t="s">
        <v>76</v>
      </c>
      <c r="D31" s="25" t="s">
        <v>62</v>
      </c>
      <c r="E31" s="32" t="s">
        <v>40</v>
      </c>
      <c r="F31" s="66" t="s">
        <v>174</v>
      </c>
      <c r="G31" s="25" t="s">
        <v>20</v>
      </c>
      <c r="H31" s="106">
        <v>0</v>
      </c>
      <c r="I31" s="26">
        <v>1</v>
      </c>
      <c r="J31" s="68">
        <f t="shared" si="1"/>
        <v>0</v>
      </c>
    </row>
    <row r="32" spans="1:10" ht="14.65">
      <c r="A32" s="23" t="s">
        <v>59</v>
      </c>
      <c r="B32" s="24" t="s">
        <v>75</v>
      </c>
      <c r="C32" s="25" t="s">
        <v>76</v>
      </c>
      <c r="D32" s="25" t="s">
        <v>62</v>
      </c>
      <c r="E32" s="32" t="s">
        <v>42</v>
      </c>
      <c r="F32" s="134" t="s">
        <v>212</v>
      </c>
      <c r="G32" s="25" t="s">
        <v>13</v>
      </c>
      <c r="H32" s="106">
        <v>0</v>
      </c>
      <c r="I32" s="26" t="s">
        <v>25</v>
      </c>
      <c r="J32" s="81">
        <f>+H32</f>
        <v>0</v>
      </c>
    </row>
    <row r="33" spans="1:10" ht="14.65">
      <c r="A33" s="23" t="s">
        <v>59</v>
      </c>
      <c r="B33" s="24" t="s">
        <v>75</v>
      </c>
      <c r="C33" s="25" t="s">
        <v>76</v>
      </c>
      <c r="D33" s="25" t="s">
        <v>62</v>
      </c>
      <c r="E33" s="32" t="s">
        <v>43</v>
      </c>
      <c r="F33" s="134" t="s">
        <v>192</v>
      </c>
      <c r="G33" s="25" t="s">
        <v>13</v>
      </c>
      <c r="H33" s="106">
        <v>0</v>
      </c>
      <c r="I33" s="26" t="s">
        <v>25</v>
      </c>
      <c r="J33" s="81">
        <f t="shared" ref="J33:J34" si="3">+H33</f>
        <v>0</v>
      </c>
    </row>
    <row r="34" spans="1:10" ht="14.65">
      <c r="A34" s="23" t="s">
        <v>59</v>
      </c>
      <c r="B34" s="24" t="s">
        <v>75</v>
      </c>
      <c r="C34" s="25" t="s">
        <v>76</v>
      </c>
      <c r="D34" s="25" t="s">
        <v>62</v>
      </c>
      <c r="E34" s="32" t="s">
        <v>208</v>
      </c>
      <c r="F34" s="66" t="s">
        <v>161</v>
      </c>
      <c r="G34" s="25" t="s">
        <v>13</v>
      </c>
      <c r="H34" s="106">
        <v>0</v>
      </c>
      <c r="I34" s="82" t="s">
        <v>25</v>
      </c>
      <c r="J34" s="83">
        <f t="shared" si="3"/>
        <v>0</v>
      </c>
    </row>
    <row r="35" spans="1:10" ht="15" thickBot="1">
      <c r="A35" s="112"/>
      <c r="B35" s="112"/>
      <c r="C35" s="25" t="s">
        <v>76</v>
      </c>
      <c r="D35" s="25" t="s">
        <v>62</v>
      </c>
      <c r="E35" s="32" t="s">
        <v>209</v>
      </c>
      <c r="F35" s="66" t="s">
        <v>161</v>
      </c>
      <c r="G35" s="25" t="s">
        <v>13</v>
      </c>
      <c r="H35" s="106">
        <v>0</v>
      </c>
      <c r="I35" s="82" t="s">
        <v>25</v>
      </c>
      <c r="J35" s="83">
        <f t="shared" ref="J35" si="4">+H35</f>
        <v>0</v>
      </c>
    </row>
    <row r="36" spans="1:10" ht="15.4" thickBot="1">
      <c r="C36" s="104"/>
      <c r="D36" s="104"/>
      <c r="E36" s="92" t="s">
        <v>181</v>
      </c>
      <c r="F36" s="104"/>
      <c r="G36" s="104"/>
      <c r="H36" s="104"/>
      <c r="I36" s="73" t="s">
        <v>179</v>
      </c>
      <c r="J36" s="84">
        <f>SUM(J8:J34)</f>
        <v>0</v>
      </c>
    </row>
  </sheetData>
  <sheetProtection algorithmName="SHA-512" hashValue="CS02pYP1GRpbX7n5nCDw96YA7JYMCf899cKqfoerj10KiDj7at5vuMCbvsSQJZUphPZqo4dDUZCCNpnEmXsUBQ==" saltValue="yWWjjm3ItEeNGmTMY3fb/g==" spinCount="100000" sheet="1" objects="1" scenarios="1"/>
  <autoFilter ref="A7:I34" xr:uid="{EC9F2E97-9511-479E-B180-3AED39260868}"/>
  <mergeCells count="1">
    <mergeCell ref="A1:I4"/>
  </mergeCells>
  <phoneticPr fontId="37" type="noConversion"/>
  <pageMargins left="0.7" right="0.7" top="0.75" bottom="0.75" header="0.3" footer="0.3"/>
  <pageSetup paperSize="9" scale="52" orientation="landscape" horizontalDpi="4294967293" r:id="rId1"/>
  <ignoredErrors>
    <ignoredError sqref="J2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187AB-C8E9-47E0-AF9A-1EA5643C93DE}">
  <dimension ref="A1:J12"/>
  <sheetViews>
    <sheetView view="pageBreakPreview" topLeftCell="C1" zoomScaleNormal="100" zoomScaleSheetLayoutView="100" workbookViewId="0">
      <selection activeCell="J12" sqref="J12"/>
    </sheetView>
  </sheetViews>
  <sheetFormatPr defaultColWidth="8.86328125" defaultRowHeight="12.4"/>
  <cols>
    <col min="1" max="1" width="8.86328125" style="1" hidden="1" customWidth="1"/>
    <col min="2" max="2" width="22.33203125" style="1" hidden="1" customWidth="1"/>
    <col min="3" max="3" width="25.6640625" style="1" bestFit="1" customWidth="1"/>
    <col min="4" max="4" width="11.73046875" style="1" bestFit="1" customWidth="1"/>
    <col min="5" max="5" width="58.6640625" style="1" bestFit="1" customWidth="1"/>
    <col min="6" max="6" width="8.73046875" style="1" bestFit="1" customWidth="1"/>
    <col min="7" max="8" width="14.6640625" style="1" customWidth="1"/>
    <col min="9" max="9" width="11.73046875" style="1" bestFit="1" customWidth="1"/>
    <col min="10" max="10" width="17.33203125" style="1" customWidth="1"/>
    <col min="11" max="16384" width="8.86328125" style="1"/>
  </cols>
  <sheetData>
    <row r="1" spans="1:10" s="28" customFormat="1">
      <c r="A1" s="119" t="s">
        <v>193</v>
      </c>
      <c r="B1" s="127"/>
      <c r="C1" s="127"/>
      <c r="D1" s="127"/>
      <c r="E1" s="127"/>
      <c r="F1" s="127"/>
      <c r="G1" s="127"/>
      <c r="H1" s="127"/>
      <c r="I1" s="127"/>
    </row>
    <row r="2" spans="1:10" s="28" customFormat="1">
      <c r="A2" s="128"/>
      <c r="B2" s="129"/>
      <c r="C2" s="129"/>
      <c r="D2" s="129"/>
      <c r="E2" s="129"/>
      <c r="F2" s="129"/>
      <c r="G2" s="129"/>
      <c r="H2" s="129"/>
      <c r="I2" s="129"/>
    </row>
    <row r="3" spans="1:10" s="28" customFormat="1">
      <c r="A3" s="128"/>
      <c r="B3" s="129"/>
      <c r="C3" s="129"/>
      <c r="D3" s="129"/>
      <c r="E3" s="129"/>
      <c r="F3" s="129"/>
      <c r="G3" s="129"/>
      <c r="H3" s="129"/>
      <c r="I3" s="129"/>
    </row>
    <row r="4" spans="1:10" s="28" customFormat="1">
      <c r="A4" s="128"/>
      <c r="B4" s="129"/>
      <c r="C4" s="129"/>
      <c r="D4" s="129"/>
      <c r="E4" s="129"/>
      <c r="F4" s="129"/>
      <c r="G4" s="129"/>
      <c r="H4" s="129"/>
      <c r="I4" s="129"/>
    </row>
    <row r="5" spans="1:10">
      <c r="A5" s="11"/>
      <c r="B5" s="11"/>
      <c r="C5" s="11"/>
      <c r="D5" s="11"/>
      <c r="E5" s="11"/>
      <c r="F5" s="11"/>
      <c r="G5" s="11"/>
      <c r="H5" s="11"/>
      <c r="I5" s="12"/>
      <c r="J5" s="11"/>
    </row>
    <row r="6" spans="1:10" ht="12.75" thickBot="1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43.9">
      <c r="A7" s="5" t="s">
        <v>1</v>
      </c>
      <c r="B7" s="5" t="s">
        <v>2</v>
      </c>
      <c r="C7" s="6" t="s">
        <v>3</v>
      </c>
      <c r="D7" s="6" t="s">
        <v>4</v>
      </c>
      <c r="E7" s="6" t="s">
        <v>5</v>
      </c>
      <c r="F7" s="6" t="s">
        <v>157</v>
      </c>
      <c r="G7" s="6" t="s">
        <v>6</v>
      </c>
      <c r="H7" s="39" t="s">
        <v>177</v>
      </c>
      <c r="I7" s="6" t="s">
        <v>7</v>
      </c>
      <c r="J7" s="39" t="s">
        <v>180</v>
      </c>
    </row>
    <row r="8" spans="1:10" ht="14.65">
      <c r="A8" s="17" t="s">
        <v>8</v>
      </c>
      <c r="B8" s="18" t="s">
        <v>96</v>
      </c>
      <c r="C8" s="19" t="s">
        <v>97</v>
      </c>
      <c r="D8" s="19" t="s">
        <v>98</v>
      </c>
      <c r="E8" s="19" t="s">
        <v>48</v>
      </c>
      <c r="F8" s="98" t="s">
        <v>195</v>
      </c>
      <c r="G8" s="19" t="s">
        <v>13</v>
      </c>
      <c r="H8" s="106">
        <v>0</v>
      </c>
      <c r="I8" s="20">
        <v>1</v>
      </c>
      <c r="J8" s="68">
        <f>+H8*I8</f>
        <v>0</v>
      </c>
    </row>
    <row r="9" spans="1:10" ht="14.65">
      <c r="A9" s="17"/>
      <c r="B9" s="18"/>
      <c r="C9" s="19" t="s">
        <v>97</v>
      </c>
      <c r="D9" s="19" t="s">
        <v>98</v>
      </c>
      <c r="E9" s="19" t="s">
        <v>213</v>
      </c>
      <c r="F9" s="98"/>
      <c r="G9" s="19"/>
      <c r="H9" s="106">
        <v>0</v>
      </c>
      <c r="I9" s="20"/>
      <c r="J9" s="68">
        <f>+H9</f>
        <v>0</v>
      </c>
    </row>
    <row r="10" spans="1:10" ht="14.65">
      <c r="A10" s="17" t="s">
        <v>8</v>
      </c>
      <c r="B10" s="18" t="s">
        <v>96</v>
      </c>
      <c r="C10" s="19" t="s">
        <v>97</v>
      </c>
      <c r="D10" s="19" t="s">
        <v>98</v>
      </c>
      <c r="E10" s="19" t="s">
        <v>42</v>
      </c>
      <c r="F10" s="98" t="s">
        <v>207</v>
      </c>
      <c r="G10" s="19" t="s">
        <v>13</v>
      </c>
      <c r="H10" s="106">
        <v>0</v>
      </c>
      <c r="I10" s="20" t="s">
        <v>25</v>
      </c>
      <c r="J10" s="85">
        <f>+H10</f>
        <v>0</v>
      </c>
    </row>
    <row r="11" spans="1:10" ht="15" thickBot="1">
      <c r="A11" s="17" t="s">
        <v>8</v>
      </c>
      <c r="B11" s="18" t="s">
        <v>96</v>
      </c>
      <c r="C11" s="19" t="s">
        <v>97</v>
      </c>
      <c r="D11" s="19" t="s">
        <v>98</v>
      </c>
      <c r="E11" s="19" t="s">
        <v>43</v>
      </c>
      <c r="F11" s="98" t="s">
        <v>210</v>
      </c>
      <c r="G11" s="19" t="s">
        <v>13</v>
      </c>
      <c r="H11" s="106">
        <v>0</v>
      </c>
      <c r="I11" s="86" t="s">
        <v>25</v>
      </c>
      <c r="J11" s="87">
        <f>+H11</f>
        <v>0</v>
      </c>
    </row>
    <row r="12" spans="1:10" ht="15" thickBot="1">
      <c r="C12" s="105"/>
      <c r="D12" s="105"/>
      <c r="E12" s="28" t="s">
        <v>181</v>
      </c>
      <c r="F12" s="105"/>
      <c r="G12" s="105"/>
      <c r="H12" s="105"/>
      <c r="I12" s="88" t="s">
        <v>179</v>
      </c>
      <c r="J12" s="84">
        <f>SUM(J8:J11)</f>
        <v>0</v>
      </c>
    </row>
  </sheetData>
  <sheetProtection algorithmName="SHA-512" hashValue="TmnmrSYAFYD2G/Q/IpBsvXb9uIA4j0yn6qBmeqiy81mi/D5R1G6aDaf5GnA16FKRgNllMxyTK2usWEYiAZDN+A==" saltValue="o01YBNNQT9oN16PaQM7dzA==" spinCount="100000" sheet="1" objects="1" scenarios="1"/>
  <mergeCells count="1">
    <mergeCell ref="A1:I4"/>
  </mergeCells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67F0-036B-4E04-A9E6-7E4133DB8A6E}">
  <dimension ref="A1:J13"/>
  <sheetViews>
    <sheetView view="pageBreakPreview" topLeftCell="C1" zoomScaleNormal="100" zoomScaleSheetLayoutView="100" workbookViewId="0">
      <selection activeCell="J13" sqref="J13"/>
    </sheetView>
  </sheetViews>
  <sheetFormatPr defaultColWidth="8.86328125" defaultRowHeight="12.4"/>
  <cols>
    <col min="1" max="1" width="11.265625" style="1" hidden="1" customWidth="1"/>
    <col min="2" max="2" width="22.33203125" style="1" hidden="1" customWidth="1"/>
    <col min="3" max="3" width="27.73046875" style="1" bestFit="1" customWidth="1"/>
    <col min="4" max="4" width="14.3984375" style="1" bestFit="1" customWidth="1"/>
    <col min="5" max="5" width="61.33203125" style="1" bestFit="1" customWidth="1"/>
    <col min="6" max="6" width="8.73046875" style="1" bestFit="1" customWidth="1"/>
    <col min="7" max="7" width="8.59765625" style="1" bestFit="1" customWidth="1"/>
    <col min="8" max="8" width="17.59765625" style="1" customWidth="1"/>
    <col min="9" max="9" width="11.73046875" style="1" bestFit="1" customWidth="1"/>
    <col min="10" max="10" width="17.19921875" style="1" customWidth="1"/>
    <col min="11" max="16384" width="8.86328125" style="1"/>
  </cols>
  <sheetData>
    <row r="1" spans="1:10" s="28" customFormat="1">
      <c r="A1" s="119" t="s">
        <v>99</v>
      </c>
      <c r="B1" s="120"/>
      <c r="C1" s="120"/>
      <c r="D1" s="120"/>
      <c r="E1" s="120"/>
      <c r="F1" s="120"/>
      <c r="G1" s="120"/>
      <c r="H1" s="120"/>
      <c r="I1" s="120"/>
    </row>
    <row r="2" spans="1:10" s="28" customFormat="1">
      <c r="A2" s="121"/>
      <c r="B2" s="122"/>
      <c r="C2" s="122"/>
      <c r="D2" s="122"/>
      <c r="E2" s="122"/>
      <c r="F2" s="122"/>
      <c r="G2" s="122"/>
      <c r="H2" s="122"/>
      <c r="I2" s="122"/>
    </row>
    <row r="3" spans="1:10" s="28" customFormat="1">
      <c r="A3" s="121"/>
      <c r="B3" s="122"/>
      <c r="C3" s="122"/>
      <c r="D3" s="122"/>
      <c r="E3" s="122"/>
      <c r="F3" s="122"/>
      <c r="G3" s="122"/>
      <c r="H3" s="122"/>
      <c r="I3" s="122"/>
    </row>
    <row r="4" spans="1:10" s="28" customFormat="1">
      <c r="A4" s="121"/>
      <c r="B4" s="122"/>
      <c r="C4" s="122"/>
      <c r="D4" s="122"/>
      <c r="E4" s="122"/>
      <c r="F4" s="122"/>
      <c r="G4" s="122"/>
      <c r="H4" s="122"/>
      <c r="I4" s="122"/>
    </row>
    <row r="5" spans="1:10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ht="12.75" thickBot="1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29.25">
      <c r="A7" s="5" t="s">
        <v>1</v>
      </c>
      <c r="B7" s="5" t="s">
        <v>2</v>
      </c>
      <c r="C7" s="6" t="s">
        <v>3</v>
      </c>
      <c r="D7" s="6" t="s">
        <v>4</v>
      </c>
      <c r="E7" s="6" t="s">
        <v>5</v>
      </c>
      <c r="F7" s="6" t="s">
        <v>175</v>
      </c>
      <c r="G7" s="6" t="s">
        <v>6</v>
      </c>
      <c r="H7" s="39" t="s">
        <v>177</v>
      </c>
      <c r="I7" s="6" t="s">
        <v>7</v>
      </c>
      <c r="J7" s="39" t="s">
        <v>180</v>
      </c>
    </row>
    <row r="8" spans="1:10" ht="14.65">
      <c r="A8" s="17" t="s">
        <v>59</v>
      </c>
      <c r="B8" s="18" t="s">
        <v>100</v>
      </c>
      <c r="C8" s="19" t="s">
        <v>101</v>
      </c>
      <c r="D8" s="19" t="s">
        <v>62</v>
      </c>
      <c r="E8" s="19" t="s">
        <v>12</v>
      </c>
      <c r="F8" s="98" t="s">
        <v>196</v>
      </c>
      <c r="G8" s="19" t="s">
        <v>13</v>
      </c>
      <c r="H8" s="106">
        <v>0</v>
      </c>
      <c r="I8" s="20">
        <v>1</v>
      </c>
      <c r="J8" s="68">
        <f>+H8*I8</f>
        <v>0</v>
      </c>
    </row>
    <row r="9" spans="1:10" ht="14.65">
      <c r="A9" s="17" t="s">
        <v>59</v>
      </c>
      <c r="B9" s="18" t="s">
        <v>100</v>
      </c>
      <c r="C9" s="19" t="s">
        <v>101</v>
      </c>
      <c r="D9" s="19" t="s">
        <v>62</v>
      </c>
      <c r="E9" s="19" t="s">
        <v>106</v>
      </c>
      <c r="F9" s="98" t="s">
        <v>197</v>
      </c>
      <c r="G9" s="19" t="s">
        <v>13</v>
      </c>
      <c r="H9" s="106">
        <v>0</v>
      </c>
      <c r="I9" s="20">
        <v>1</v>
      </c>
      <c r="J9" s="68">
        <f>+H9*I9</f>
        <v>0</v>
      </c>
    </row>
    <row r="10" spans="1:10" ht="14.65">
      <c r="A10" s="17"/>
      <c r="B10" s="18"/>
      <c r="C10" s="19" t="s">
        <v>101</v>
      </c>
      <c r="D10" s="19" t="s">
        <v>62</v>
      </c>
      <c r="E10" s="19" t="s">
        <v>213</v>
      </c>
      <c r="F10" s="98"/>
      <c r="G10" s="19"/>
      <c r="H10" s="106">
        <v>0</v>
      </c>
      <c r="I10" s="20"/>
      <c r="J10" s="68">
        <f>+H10</f>
        <v>0</v>
      </c>
    </row>
    <row r="11" spans="1:10" ht="14.65">
      <c r="A11" s="17" t="s">
        <v>59</v>
      </c>
      <c r="B11" s="18" t="s">
        <v>100</v>
      </c>
      <c r="C11" s="19" t="s">
        <v>101</v>
      </c>
      <c r="D11" s="19" t="s">
        <v>62</v>
      </c>
      <c r="E11" s="19" t="s">
        <v>42</v>
      </c>
      <c r="F11" s="98" t="s">
        <v>207</v>
      </c>
      <c r="G11" s="19" t="s">
        <v>13</v>
      </c>
      <c r="H11" s="106">
        <v>0</v>
      </c>
      <c r="I11" s="20" t="s">
        <v>25</v>
      </c>
      <c r="J11" s="85">
        <f>+H11</f>
        <v>0</v>
      </c>
    </row>
    <row r="12" spans="1:10" ht="15" thickBot="1">
      <c r="A12" s="17" t="s">
        <v>59</v>
      </c>
      <c r="B12" s="18" t="s">
        <v>100</v>
      </c>
      <c r="C12" s="19" t="s">
        <v>101</v>
      </c>
      <c r="D12" s="19" t="s">
        <v>62</v>
      </c>
      <c r="E12" s="19" t="s">
        <v>43</v>
      </c>
      <c r="F12" s="98" t="s">
        <v>192</v>
      </c>
      <c r="G12" s="19" t="s">
        <v>13</v>
      </c>
      <c r="H12" s="106">
        <v>0</v>
      </c>
      <c r="I12" s="20" t="s">
        <v>25</v>
      </c>
      <c r="J12" s="85">
        <f>+H12</f>
        <v>0</v>
      </c>
    </row>
    <row r="13" spans="1:10" ht="15" thickBot="1">
      <c r="C13" s="105"/>
      <c r="D13" s="105"/>
      <c r="E13" s="28" t="s">
        <v>181</v>
      </c>
      <c r="F13" s="105"/>
      <c r="G13" s="105"/>
      <c r="H13" s="105"/>
      <c r="I13" s="88" t="s">
        <v>179</v>
      </c>
      <c r="J13" s="84">
        <f>SUM(J8:J12)</f>
        <v>0</v>
      </c>
    </row>
  </sheetData>
  <sheetProtection algorithmName="SHA-512" hashValue="aAY6uCSa6/MJuVqx0Qen4Gw6kOuIN4EohMLOSSLypMEfSkwXH9G4MeyHsfmoQc7Fo0EG/lcNb4kAjY9mOx66Ag==" saltValue="9EjWxzKBFwyXzDktJgYXBw==" spinCount="100000" sheet="1" objects="1" scenarios="1"/>
  <mergeCells count="1">
    <mergeCell ref="A1:I4"/>
  </mergeCells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DD3976282CD47B3299FDCDCE85821" ma:contentTypeVersion="2" ma:contentTypeDescription="Een nieuw document maken." ma:contentTypeScope="" ma:versionID="c7118370578356555a5abb20384395e9">
  <xsd:schema xmlns:xsd="http://www.w3.org/2001/XMLSchema" xmlns:xs="http://www.w3.org/2001/XMLSchema" xmlns:p="http://schemas.microsoft.com/office/2006/metadata/properties" xmlns:ns2="46171719-efd3-4d50-94ba-e617b2475e45" targetNamespace="http://schemas.microsoft.com/office/2006/metadata/properties" ma:root="true" ma:fieldsID="ad54f9b21d04c3f6605d5f806e25af1e" ns2:_="">
    <xsd:import namespace="46171719-efd3-4d50-94ba-e617b2475e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71719-efd3-4d50-94ba-e617b2475e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A259D4-968D-40F6-8314-8EC613004FB6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6171719-efd3-4d50-94ba-e617b2475e4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5F5F5-0B6F-494D-B03A-CBDE699167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9A85F7-2644-4FCD-B966-687E4F844792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</vt:i4>
      </vt:variant>
    </vt:vector>
  </HeadingPairs>
  <TitlesOfParts>
    <vt:vector size="8" baseType="lpstr">
      <vt:lpstr>Totaal glas + periodiek</vt:lpstr>
      <vt:lpstr>Triangel</vt:lpstr>
      <vt:lpstr>Kalmoes A, B, C</vt:lpstr>
      <vt:lpstr>Abe Lenstra</vt:lpstr>
      <vt:lpstr>Saturnus</vt:lpstr>
      <vt:lpstr>Drachten</vt:lpstr>
      <vt:lpstr>Gezondheidsboulevard</vt:lpstr>
      <vt:lpstr>'Kalmoes A, B, C'!Afdrukbereik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 Janssen</dc:creator>
  <cp:keywords/>
  <dc:description/>
  <cp:lastModifiedBy>Fred Janssen</cp:lastModifiedBy>
  <cp:revision/>
  <cp:lastPrinted>2022-03-21T14:35:09Z</cp:lastPrinted>
  <dcterms:created xsi:type="dcterms:W3CDTF">2021-10-14T13:06:10Z</dcterms:created>
  <dcterms:modified xsi:type="dcterms:W3CDTF">2022-05-11T11:58:57Z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0x0101009ABDD3976282CD47B3299FDCDCE85821</vt:lpwstr>
  </property>
</Properties>
</file>