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eeRJ07\LFFiles\ConnectPeople\W061375f64f0e_4947_a489_44ed29024a2a\1035a2ae-2c48-4945-85e5-e47073fe4661\"/>
    </mc:Choice>
  </mc:AlternateContent>
  <bookViews>
    <workbookView xWindow="0" yWindow="0" windowWidth="20160" windowHeight="9648"/>
  </bookViews>
  <sheets>
    <sheet name="Prijsformulier" sheetId="3" r:id="rId1"/>
    <sheet name="BPK-Grafiek" sheetId="4" r:id="rId2"/>
    <sheet name="DATA" sheetId="5" state="hidden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4" l="1"/>
  <c r="C22" i="5"/>
  <c r="C25" i="5"/>
  <c r="G14" i="4" s="1"/>
  <c r="G15" i="4"/>
  <c r="G16" i="4"/>
  <c r="F16" i="3" l="1"/>
  <c r="F22" i="3" s="1"/>
  <c r="G7" i="4" s="1"/>
  <c r="C21" i="5" s="1"/>
  <c r="C24" i="5" s="1"/>
  <c r="G12" i="4" s="1"/>
</calcChain>
</file>

<file path=xl/sharedStrings.xml><?xml version="1.0" encoding="utf-8"?>
<sst xmlns="http://schemas.openxmlformats.org/spreadsheetml/2006/main" count="64" uniqueCount="56">
  <si>
    <t>Vergelijkingswaarde</t>
  </si>
  <si>
    <t>Indicatie eigen score</t>
  </si>
  <si>
    <t>Score Kwaliteit</t>
  </si>
  <si>
    <t>Indicatie BPK-score</t>
  </si>
  <si>
    <t>Score Referentielijn</t>
  </si>
  <si>
    <t xml:space="preserve"> </t>
  </si>
  <si>
    <t>X-as</t>
  </si>
  <si>
    <t>Y-as</t>
  </si>
  <si>
    <t>Qmax (x-as)</t>
  </si>
  <si>
    <t>BPK-Lijnen</t>
  </si>
  <si>
    <t>Qmax (y-as)</t>
  </si>
  <si>
    <t>Qwensen</t>
  </si>
  <si>
    <t>BPK-Lijn -3</t>
  </si>
  <si>
    <t>BPK-Lijn -2</t>
  </si>
  <si>
    <t>BPK-Lijn -1</t>
  </si>
  <si>
    <t>BPK-lijn Ref</t>
  </si>
  <si>
    <t>BPK-Lijn +1</t>
  </si>
  <si>
    <t>BPK-Lijn +2</t>
  </si>
  <si>
    <t>BPK-Lijn +3</t>
  </si>
  <si>
    <t>Plafondprijs (x-as)</t>
  </si>
  <si>
    <t>Plafondprijs (y-as)</t>
  </si>
  <si>
    <t>Stappen</t>
  </si>
  <si>
    <t>Ref</t>
  </si>
  <si>
    <t>Inputwaade</t>
  </si>
  <si>
    <t>Wq</t>
  </si>
  <si>
    <t>Wp</t>
  </si>
  <si>
    <t>Qref</t>
  </si>
  <si>
    <t>Plafondprijs</t>
  </si>
  <si>
    <t>Ondergrens</t>
  </si>
  <si>
    <t>LAQ</t>
  </si>
  <si>
    <t>n-factor</t>
  </si>
  <si>
    <t>Uw kwaliteit</t>
  </si>
  <si>
    <t>Uw score</t>
  </si>
  <si>
    <t>Score referentie</t>
  </si>
  <si>
    <t>Naam</t>
  </si>
  <si>
    <t>Kenmerk</t>
  </si>
  <si>
    <t>(Prijzen en Tarieven exclusief BTW)</t>
  </si>
  <si>
    <t>Kenmerken</t>
  </si>
  <si>
    <t>Naam inschrijver:</t>
  </si>
  <si>
    <t>Onderwerp</t>
  </si>
  <si>
    <t>TOTAAL</t>
  </si>
  <si>
    <t>Tevens geldt dat er geen afnameverplichting is.</t>
  </si>
  <si>
    <r>
      <t>Eigen inschattting score kwaliteit</t>
    </r>
    <r>
      <rPr>
        <vertAlign val="superscript"/>
        <sz val="10"/>
        <color theme="1"/>
        <rFont val="Verdana"/>
        <family val="2"/>
      </rPr>
      <t>*</t>
    </r>
  </si>
  <si>
    <t xml:space="preserve">Tarief
</t>
  </si>
  <si>
    <t>Aan de indicatie van het aantal af te nemen uren kunnen geen rechten worden ontleend.</t>
  </si>
  <si>
    <t>Uurtarief inclusief reis- en verblijfkosten</t>
  </si>
  <si>
    <t>Vergelijkingwaarde per jaar</t>
  </si>
  <si>
    <t>Indicatie aantal uren per jaar</t>
  </si>
  <si>
    <t>SLM RIJK IBM expertise (perceel 1)</t>
  </si>
  <si>
    <t>Prijsformulier</t>
  </si>
  <si>
    <t>Knock Out op Prijs                                    &gt;</t>
  </si>
  <si>
    <t xml:space="preserve">Knock Out op Kwaliteit                              &lt; </t>
  </si>
  <si>
    <t>BPK-Grafiek</t>
  </si>
  <si>
    <t>IUC21-006</t>
  </si>
  <si>
    <t>SAP en IBM expertise</t>
  </si>
  <si>
    <t>Kenmerk: IUC21-006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</si>
</sst>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43" formatCode="_ * #,##0.00_ ;_ * \-#,##0.00_ ;_ * &quot;-&quot;??_ ;_ @_ "/>
    <numFmt numFmtId="164" formatCode="&quot;€&quot;#,##0.00_);\(&quot;€&quot;#,##0.00\)"/>
    <numFmt numFmtId="165" formatCode="_(&quot;€&quot;* #,##0.00_);_(&quot;€&quot;* \(#,##0.00\);_(&quot;€&quot;* &quot;-&quot;??_);_(@_)"/>
    <numFmt numFmtId="166" formatCode="_(* #,##0.00_);_(* \(#,##0.00\);_(* &quot;-&quot;??_);_(@_)"/>
    <numFmt numFmtId="167" formatCode="0.000"/>
    <numFmt numFmtId="168" formatCode="&quot;€&quot;\ #,##0.00"/>
    <numFmt numFmtId="169" formatCode="&quot;€&quot;\ #,##0.00_-"/>
    <numFmt numFmtId="170" formatCode="_-* #,##0.00_-;_-* #,##0.00\-;_-* &quot;-&quot;??_-;_-@_-"/>
    <numFmt numFmtId="171" formatCode="_-* #,##0_-;_-* #,##0\-;_-* &quot;-&quot;??_-;_-@_-"/>
  </numFmts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Verdana"/>
      <family val="2"/>
    </font>
    <font>
      <sz val="11"/>
      <color theme="1"/>
      <name val="Verdana"/>
      <family val="2"/>
    </font>
    <font>
      <b/>
      <sz val="18"/>
      <color theme="1"/>
      <name val="Verdana"/>
      <family val="2"/>
    </font>
    <font>
      <b/>
      <sz val="14"/>
      <color theme="1"/>
      <name val="Verdana"/>
      <family val="2"/>
    </font>
    <font>
      <b/>
      <sz val="18"/>
      <color theme="0"/>
      <name val="Verdana"/>
      <family val="2"/>
    </font>
    <font>
      <b/>
      <sz val="11"/>
      <color theme="1"/>
      <name val="Verdana"/>
      <family val="2"/>
    </font>
    <font>
      <sz val="10"/>
      <name val="Verdana"/>
      <family val="2"/>
    </font>
    <font>
      <i/>
      <sz val="11"/>
      <color theme="1"/>
      <name val="Verdana"/>
      <family val="2"/>
    </font>
    <font>
      <i/>
      <sz val="10"/>
      <color theme="1"/>
      <name val="Verdana"/>
      <family val="2"/>
    </font>
    <font>
      <sz val="10"/>
      <name val="Arial"/>
      <family val="2"/>
    </font>
    <font>
      <b/>
      <sz val="8"/>
      <color indexed="10"/>
      <name val="Verdana"/>
      <family val="2"/>
    </font>
    <font>
      <b/>
      <sz val="10"/>
      <color theme="1"/>
      <name val="Verdana"/>
      <family val="2"/>
    </font>
    <font>
      <b/>
      <sz val="16"/>
      <color theme="1"/>
      <name val="Verdana"/>
      <family val="2"/>
    </font>
    <font>
      <b/>
      <sz val="8"/>
      <color theme="1"/>
      <name val="Verdana"/>
      <family val="2"/>
    </font>
    <font>
      <b/>
      <sz val="16"/>
      <color theme="0"/>
      <name val="Verdana"/>
      <family val="2"/>
    </font>
    <font>
      <b/>
      <i/>
      <sz val="8"/>
      <color theme="1"/>
      <name val="Verdana"/>
      <family val="2"/>
    </font>
    <font>
      <b/>
      <sz val="10"/>
      <name val="Verdana"/>
      <family val="2"/>
    </font>
    <font>
      <sz val="10"/>
      <color indexed="9"/>
      <name val="Verdana"/>
      <family val="2"/>
    </font>
    <font>
      <sz val="20"/>
      <color theme="1"/>
      <name val="Verdana"/>
      <family val="2"/>
    </font>
    <font>
      <sz val="10"/>
      <color theme="1"/>
      <name val="Verdana"/>
      <family val="2"/>
    </font>
    <font>
      <b/>
      <strike/>
      <sz val="10"/>
      <name val="Verdana"/>
      <family val="2"/>
    </font>
    <font>
      <vertAlign val="superscript"/>
      <sz val="10"/>
      <color theme="1"/>
      <name val="Verdana"/>
      <family val="2"/>
    </font>
    <font>
      <sz val="8"/>
      <color theme="1"/>
      <name val="Verdana"/>
      <family val="2"/>
    </font>
    <font>
      <b/>
      <sz val="12"/>
      <color theme="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8FCAE7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4F16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5F7A7"/>
        <bgColor indexed="64"/>
      </patternFill>
    </fill>
    <fill>
      <patternFill patternType="solid">
        <fgColor theme="9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8">
    <xf numFmtId="0" fontId="0" fillId="0" borderId="0"/>
    <xf numFmtId="166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11" fillId="0" borderId="0"/>
    <xf numFmtId="170" fontId="1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ont="1" applyFill="1"/>
    <xf numFmtId="0" fontId="0" fillId="0" borderId="0" xfId="0" applyFill="1"/>
    <xf numFmtId="3" fontId="0" fillId="0" borderId="0" xfId="0" applyNumberFormat="1"/>
    <xf numFmtId="0" fontId="0" fillId="0" borderId="0" xfId="1" applyNumberFormat="1" applyFont="1"/>
    <xf numFmtId="0" fontId="0" fillId="0" borderId="0" xfId="0" applyFill="1" applyAlignment="1">
      <alignment horizontal="right"/>
    </xf>
    <xf numFmtId="0" fontId="0" fillId="0" borderId="0" xfId="0" applyAlignment="1">
      <alignment horizontal="right"/>
    </xf>
    <xf numFmtId="165" fontId="0" fillId="0" borderId="0" xfId="2" applyFont="1"/>
    <xf numFmtId="2" fontId="0" fillId="0" borderId="0" xfId="0" applyNumberFormat="1"/>
    <xf numFmtId="165" fontId="0" fillId="0" borderId="0" xfId="0" applyNumberFormat="1"/>
    <xf numFmtId="9" fontId="0" fillId="0" borderId="0" xfId="3" applyFont="1"/>
    <xf numFmtId="165" fontId="0" fillId="0" borderId="0" xfId="2" applyNumberFormat="1" applyFont="1"/>
    <xf numFmtId="168" fontId="21" fillId="6" borderId="3" xfId="0" applyNumberFormat="1" applyFont="1" applyFill="1" applyBorder="1" applyAlignment="1" applyProtection="1">
      <alignment vertical="top"/>
      <protection locked="0"/>
    </xf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3" fillId="0" borderId="0" xfId="0" applyFont="1" applyAlignment="1" applyProtection="1">
      <alignment wrapText="1"/>
      <protection hidden="1"/>
    </xf>
    <xf numFmtId="0" fontId="3" fillId="0" borderId="0" xfId="0" applyFont="1" applyBorder="1" applyProtection="1">
      <protection hidden="1"/>
    </xf>
    <xf numFmtId="1" fontId="8" fillId="0" borderId="0" xfId="0" applyNumberFormat="1" applyFont="1" applyFill="1" applyBorder="1" applyProtection="1">
      <protection hidden="1"/>
    </xf>
    <xf numFmtId="0" fontId="2" fillId="0" borderId="0" xfId="0" applyFont="1" applyBorder="1" applyAlignment="1" applyProtection="1">
      <protection hidden="1"/>
    </xf>
    <xf numFmtId="0" fontId="9" fillId="0" borderId="0" xfId="0" applyFont="1" applyProtection="1">
      <protection hidden="1"/>
    </xf>
    <xf numFmtId="0" fontId="10" fillId="0" borderId="1" xfId="4" applyFont="1" applyBorder="1" applyAlignment="1" applyProtection="1">
      <alignment horizontal="left" vertical="center"/>
      <protection hidden="1"/>
    </xf>
    <xf numFmtId="0" fontId="2" fillId="0" borderId="0" xfId="0" applyFont="1" applyAlignment="1" applyProtection="1">
      <protection hidden="1"/>
    </xf>
    <xf numFmtId="165" fontId="2" fillId="0" borderId="0" xfId="2" applyFont="1" applyAlignment="1" applyProtection="1">
      <alignment horizontal="left"/>
      <protection hidden="1"/>
    </xf>
    <xf numFmtId="0" fontId="7" fillId="2" borderId="0" xfId="0" applyFont="1" applyFill="1" applyAlignment="1" applyProtection="1">
      <alignment vertical="center"/>
      <protection hidden="1"/>
    </xf>
    <xf numFmtId="0" fontId="6" fillId="2" borderId="0" xfId="0" applyFont="1" applyFill="1" applyBorder="1" applyProtection="1">
      <protection hidden="1"/>
    </xf>
    <xf numFmtId="0" fontId="5" fillId="2" borderId="0" xfId="0" applyFont="1" applyFill="1" applyAlignment="1" applyProtection="1">
      <protection hidden="1"/>
    </xf>
    <xf numFmtId="0" fontId="4" fillId="2" borderId="0" xfId="0" applyFont="1" applyFill="1" applyAlignment="1" applyProtection="1">
      <protection hidden="1"/>
    </xf>
    <xf numFmtId="0" fontId="13" fillId="0" borderId="1" xfId="0" applyFont="1" applyBorder="1" applyAlignment="1" applyProtection="1">
      <alignment vertical="center"/>
      <protection hidden="1"/>
    </xf>
    <xf numFmtId="0" fontId="21" fillId="0" borderId="0" xfId="0" applyFont="1" applyAlignment="1" applyProtection="1">
      <alignment vertical="center"/>
      <protection hidden="1"/>
    </xf>
    <xf numFmtId="0" fontId="13" fillId="2" borderId="1" xfId="0" applyFont="1" applyFill="1" applyBorder="1" applyAlignment="1" applyProtection="1">
      <alignment vertical="center" wrapText="1"/>
      <protection hidden="1"/>
    </xf>
    <xf numFmtId="0" fontId="13" fillId="2" borderId="3" xfId="0" applyFont="1" applyFill="1" applyBorder="1" applyAlignment="1" applyProtection="1">
      <alignment horizontal="right" vertical="center" wrapText="1"/>
      <protection hidden="1"/>
    </xf>
    <xf numFmtId="0" fontId="21" fillId="0" borderId="1" xfId="0" applyFont="1" applyBorder="1" applyAlignment="1" applyProtection="1">
      <alignment vertical="center"/>
      <protection hidden="1"/>
    </xf>
    <xf numFmtId="0" fontId="10" fillId="0" borderId="3" xfId="4" applyFont="1" applyBorder="1" applyAlignment="1" applyProtection="1">
      <alignment vertical="center"/>
      <protection hidden="1"/>
    </xf>
    <xf numFmtId="167" fontId="13" fillId="5" borderId="2" xfId="0" applyNumberFormat="1" applyFont="1" applyFill="1" applyBorder="1" applyAlignment="1" applyProtection="1">
      <alignment horizontal="right" vertical="center"/>
      <protection hidden="1"/>
    </xf>
    <xf numFmtId="0" fontId="21" fillId="0" borderId="1" xfId="0" applyFont="1" applyFill="1" applyBorder="1" applyAlignment="1" applyProtection="1">
      <alignment vertical="center"/>
      <protection hidden="1"/>
    </xf>
    <xf numFmtId="167" fontId="21" fillId="0" borderId="2" xfId="0" applyNumberFormat="1" applyFont="1" applyBorder="1" applyAlignment="1" applyProtection="1">
      <alignment vertical="center"/>
      <protection hidden="1"/>
    </xf>
    <xf numFmtId="3" fontId="21" fillId="0" borderId="2" xfId="0" applyNumberFormat="1" applyFont="1" applyBorder="1" applyAlignment="1" applyProtection="1">
      <alignment horizontal="right" vertical="center"/>
      <protection hidden="1"/>
    </xf>
    <xf numFmtId="168" fontId="21" fillId="0" borderId="2" xfId="0" applyNumberFormat="1" applyFont="1" applyBorder="1" applyAlignment="1" applyProtection="1">
      <alignment horizontal="right" vertical="center"/>
      <protection hidden="1"/>
    </xf>
    <xf numFmtId="3" fontId="21" fillId="4" borderId="2" xfId="0" quotePrefix="1" applyNumberFormat="1" applyFont="1" applyFill="1" applyBorder="1" applyAlignment="1" applyProtection="1">
      <alignment horizontal="right" vertical="center" wrapText="1"/>
      <protection locked="0"/>
    </xf>
    <xf numFmtId="164" fontId="21" fillId="3" borderId="2" xfId="2" quotePrefix="1" applyNumberFormat="1" applyFont="1" applyFill="1" applyBorder="1" applyAlignment="1" applyProtection="1">
      <alignment horizontal="right" vertical="center" wrapText="1"/>
      <protection hidden="1"/>
    </xf>
    <xf numFmtId="0" fontId="14" fillId="2" borderId="0" xfId="0" applyFont="1" applyFill="1" applyBorder="1" applyAlignment="1" applyProtection="1">
      <alignment vertical="top"/>
      <protection hidden="1"/>
    </xf>
    <xf numFmtId="0" fontId="16" fillId="2" borderId="0" xfId="0" applyFont="1" applyFill="1" applyBorder="1" applyAlignment="1" applyProtection="1">
      <alignment vertical="top"/>
      <protection hidden="1"/>
    </xf>
    <xf numFmtId="0" fontId="25" fillId="2" borderId="0" xfId="0" applyFont="1" applyFill="1" applyAlignment="1" applyProtection="1">
      <alignment vertical="top"/>
      <protection hidden="1"/>
    </xf>
    <xf numFmtId="0" fontId="24" fillId="2" borderId="0" xfId="0" applyFont="1" applyFill="1" applyBorder="1" applyAlignment="1" applyProtection="1">
      <alignment vertical="top"/>
      <protection hidden="1"/>
    </xf>
    <xf numFmtId="0" fontId="21" fillId="0" borderId="0" xfId="0" applyFont="1" applyProtection="1">
      <protection hidden="1"/>
    </xf>
    <xf numFmtId="0" fontId="3" fillId="0" borderId="0" xfId="0" applyFont="1" applyBorder="1" applyAlignment="1" applyProtection="1">
      <alignment wrapText="1"/>
      <protection hidden="1"/>
    </xf>
    <xf numFmtId="169" fontId="13" fillId="6" borderId="1" xfId="0" applyNumberFormat="1" applyFont="1" applyFill="1" applyBorder="1" applyAlignment="1" applyProtection="1">
      <alignment horizontal="center" vertical="top"/>
      <protection locked="0"/>
    </xf>
    <xf numFmtId="169" fontId="13" fillId="6" borderId="3" xfId="0" applyNumberFormat="1" applyFont="1" applyFill="1" applyBorder="1" applyAlignment="1" applyProtection="1">
      <alignment horizontal="center" vertical="top"/>
      <protection locked="0"/>
    </xf>
    <xf numFmtId="0" fontId="12" fillId="0" borderId="0" xfId="5" applyFont="1" applyAlignment="1" applyProtection="1">
      <alignment vertical="top"/>
      <protection hidden="1"/>
    </xf>
    <xf numFmtId="0" fontId="3" fillId="0" borderId="0" xfId="0" applyFont="1" applyAlignment="1" applyProtection="1">
      <alignment vertical="top"/>
      <protection hidden="1"/>
    </xf>
    <xf numFmtId="0" fontId="5" fillId="2" borderId="0" xfId="0" applyFont="1" applyFill="1" applyBorder="1" applyAlignment="1" applyProtection="1">
      <alignment vertical="top"/>
      <protection hidden="1"/>
    </xf>
    <xf numFmtId="169" fontId="15" fillId="2" borderId="0" xfId="0" applyNumberFormat="1" applyFont="1" applyFill="1" applyBorder="1" applyAlignment="1" applyProtection="1">
      <alignment vertical="top"/>
      <protection hidden="1"/>
    </xf>
    <xf numFmtId="0" fontId="14" fillId="2" borderId="0" xfId="0" applyFont="1" applyFill="1" applyAlignment="1" applyProtection="1">
      <alignment vertical="top"/>
      <protection hidden="1"/>
    </xf>
    <xf numFmtId="0" fontId="13" fillId="2" borderId="0" xfId="0" applyFont="1" applyFill="1" applyAlignment="1" applyProtection="1">
      <alignment vertical="top"/>
      <protection hidden="1"/>
    </xf>
    <xf numFmtId="0" fontId="21" fillId="2" borderId="0" xfId="0" applyFont="1" applyFill="1" applyBorder="1" applyAlignment="1" applyProtection="1">
      <alignment vertical="top"/>
      <protection hidden="1"/>
    </xf>
    <xf numFmtId="0" fontId="17" fillId="2" borderId="0" xfId="0" applyFont="1" applyFill="1" applyBorder="1" applyAlignment="1" applyProtection="1">
      <alignment vertical="top"/>
      <protection hidden="1"/>
    </xf>
    <xf numFmtId="0" fontId="8" fillId="0" borderId="0" xfId="5" applyFont="1" applyAlignment="1" applyProtection="1">
      <alignment vertical="top"/>
      <protection hidden="1"/>
    </xf>
    <xf numFmtId="0" fontId="18" fillId="0" borderId="4" xfId="5" applyFont="1" applyFill="1" applyBorder="1" applyAlignment="1" applyProtection="1">
      <alignment vertical="top"/>
      <protection hidden="1"/>
    </xf>
    <xf numFmtId="169" fontId="8" fillId="0" borderId="4" xfId="5" applyNumberFormat="1" applyFont="1" applyFill="1" applyBorder="1" applyAlignment="1" applyProtection="1">
      <alignment vertical="top"/>
      <protection hidden="1"/>
    </xf>
    <xf numFmtId="171" fontId="19" fillId="0" borderId="4" xfId="6" applyNumberFormat="1" applyFont="1" applyFill="1" applyBorder="1" applyAlignment="1" applyProtection="1">
      <alignment vertical="top"/>
      <protection hidden="1"/>
    </xf>
    <xf numFmtId="171" fontId="8" fillId="0" borderId="4" xfId="6" applyNumberFormat="1" applyFont="1" applyFill="1" applyBorder="1" applyAlignment="1" applyProtection="1">
      <alignment horizontal="center" vertical="top"/>
      <protection hidden="1"/>
    </xf>
    <xf numFmtId="0" fontId="18" fillId="0" borderId="0" xfId="5" applyFont="1" applyFill="1" applyBorder="1" applyAlignment="1" applyProtection="1">
      <alignment vertical="top"/>
      <protection hidden="1"/>
    </xf>
    <xf numFmtId="169" fontId="8" fillId="0" borderId="0" xfId="5" applyNumberFormat="1" applyFont="1" applyFill="1" applyBorder="1" applyAlignment="1" applyProtection="1">
      <alignment horizontal="right" vertical="top"/>
      <protection hidden="1"/>
    </xf>
    <xf numFmtId="0" fontId="8" fillId="0" borderId="0" xfId="5" applyFont="1" applyFill="1" applyBorder="1" applyAlignment="1" applyProtection="1">
      <alignment horizontal="right" vertical="top"/>
      <protection hidden="1"/>
    </xf>
    <xf numFmtId="0" fontId="20" fillId="0" borderId="0" xfId="0" applyFont="1" applyAlignment="1" applyProtection="1">
      <alignment horizontal="center" vertical="top"/>
      <protection hidden="1"/>
    </xf>
    <xf numFmtId="169" fontId="5" fillId="2" borderId="0" xfId="0" applyNumberFormat="1" applyFont="1" applyFill="1" applyBorder="1" applyAlignment="1" applyProtection="1">
      <alignment vertical="top"/>
      <protection hidden="1"/>
    </xf>
    <xf numFmtId="169" fontId="13" fillId="2" borderId="0" xfId="0" applyNumberFormat="1" applyFont="1" applyFill="1" applyBorder="1" applyAlignment="1" applyProtection="1">
      <alignment vertical="top"/>
      <protection hidden="1"/>
    </xf>
    <xf numFmtId="169" fontId="13" fillId="2" borderId="0" xfId="0" applyNumberFormat="1" applyFont="1" applyFill="1" applyBorder="1" applyAlignment="1" applyProtection="1">
      <alignment horizontal="right" vertical="top" wrapText="1"/>
      <protection hidden="1"/>
    </xf>
    <xf numFmtId="0" fontId="13" fillId="2" borderId="0" xfId="0" applyNumberFormat="1" applyFont="1" applyFill="1" applyBorder="1" applyAlignment="1" applyProtection="1">
      <alignment horizontal="right" vertical="top" wrapText="1"/>
      <protection hidden="1"/>
    </xf>
    <xf numFmtId="169" fontId="13" fillId="2" borderId="0" xfId="0" applyNumberFormat="1" applyFont="1" applyFill="1" applyBorder="1" applyAlignment="1" applyProtection="1">
      <alignment horizontal="right" vertical="top"/>
      <protection hidden="1"/>
    </xf>
    <xf numFmtId="169" fontId="8" fillId="0" borderId="0" xfId="5" applyNumberFormat="1" applyFont="1" applyFill="1" applyBorder="1" applyAlignment="1" applyProtection="1">
      <alignment vertical="top"/>
      <protection hidden="1"/>
    </xf>
    <xf numFmtId="171" fontId="19" fillId="0" borderId="0" xfId="6" applyNumberFormat="1" applyFont="1" applyFill="1" applyBorder="1" applyAlignment="1" applyProtection="1">
      <alignment vertical="top"/>
      <protection hidden="1"/>
    </xf>
    <xf numFmtId="171" fontId="8" fillId="0" borderId="0" xfId="6" applyNumberFormat="1" applyFont="1" applyFill="1" applyBorder="1" applyAlignment="1" applyProtection="1">
      <alignment horizontal="center" vertical="top"/>
      <protection hidden="1"/>
    </xf>
    <xf numFmtId="169" fontId="13" fillId="2" borderId="5" xfId="0" applyNumberFormat="1" applyFont="1" applyFill="1" applyBorder="1" applyAlignment="1" applyProtection="1">
      <alignment horizontal="left" vertical="top"/>
      <protection hidden="1"/>
    </xf>
    <xf numFmtId="169" fontId="13" fillId="2" borderId="6" xfId="0" applyNumberFormat="1" applyFont="1" applyFill="1" applyBorder="1" applyAlignment="1" applyProtection="1">
      <alignment horizontal="left" vertical="top"/>
      <protection hidden="1"/>
    </xf>
    <xf numFmtId="169" fontId="13" fillId="2" borderId="2" xfId="0" applyNumberFormat="1" applyFont="1" applyFill="1" applyBorder="1" applyAlignment="1" applyProtection="1">
      <alignment horizontal="right" vertical="top" wrapText="1"/>
      <protection hidden="1"/>
    </xf>
    <xf numFmtId="169" fontId="13" fillId="2" borderId="2" xfId="0" applyNumberFormat="1" applyFont="1" applyFill="1" applyBorder="1" applyAlignment="1" applyProtection="1">
      <alignment horizontal="left" wrapText="1"/>
      <protection hidden="1"/>
    </xf>
    <xf numFmtId="169" fontId="13" fillId="2" borderId="2" xfId="0" applyNumberFormat="1" applyFont="1" applyFill="1" applyBorder="1" applyAlignment="1" applyProtection="1">
      <alignment horizontal="left" vertical="top" wrapText="1"/>
      <protection hidden="1"/>
    </xf>
    <xf numFmtId="169" fontId="13" fillId="2" borderId="7" xfId="0" applyNumberFormat="1" applyFont="1" applyFill="1" applyBorder="1" applyAlignment="1" applyProtection="1">
      <alignment horizontal="left" vertical="top"/>
      <protection hidden="1"/>
    </xf>
    <xf numFmtId="169" fontId="13" fillId="2" borderId="8" xfId="0" applyNumberFormat="1" applyFont="1" applyFill="1" applyBorder="1" applyAlignment="1" applyProtection="1">
      <alignment horizontal="left" vertical="top"/>
      <protection hidden="1"/>
    </xf>
    <xf numFmtId="169" fontId="13" fillId="2" borderId="2" xfId="0" applyNumberFormat="1" applyFont="1" applyFill="1" applyBorder="1" applyAlignment="1" applyProtection="1">
      <alignment horizontal="right" vertical="top"/>
      <protection hidden="1"/>
    </xf>
    <xf numFmtId="169" fontId="13" fillId="2" borderId="2" xfId="0" applyNumberFormat="1" applyFont="1" applyFill="1" applyBorder="1" applyAlignment="1" applyProtection="1">
      <alignment horizontal="left"/>
      <protection hidden="1"/>
    </xf>
    <xf numFmtId="169" fontId="13" fillId="2" borderId="2" xfId="0" applyNumberFormat="1" applyFont="1" applyFill="1" applyBorder="1" applyAlignment="1" applyProtection="1">
      <alignment horizontal="left" vertical="top"/>
      <protection hidden="1"/>
    </xf>
    <xf numFmtId="169" fontId="13" fillId="2" borderId="1" xfId="0" applyNumberFormat="1" applyFont="1" applyFill="1" applyBorder="1" applyAlignment="1" applyProtection="1">
      <alignment vertical="top"/>
      <protection hidden="1"/>
    </xf>
    <xf numFmtId="169" fontId="13" fillId="2" borderId="3" xfId="0" applyNumberFormat="1" applyFont="1" applyFill="1" applyBorder="1" applyAlignment="1" applyProtection="1">
      <alignment vertical="top"/>
      <protection hidden="1"/>
    </xf>
    <xf numFmtId="3" fontId="21" fillId="0" borderId="2" xfId="0" applyNumberFormat="1" applyFont="1" applyFill="1" applyBorder="1" applyAlignment="1" applyProtection="1">
      <alignment horizontal="right" vertical="top"/>
      <protection hidden="1"/>
    </xf>
    <xf numFmtId="168" fontId="21" fillId="7" borderId="2" xfId="0" applyNumberFormat="1" applyFont="1" applyFill="1" applyBorder="1" applyAlignment="1" applyProtection="1">
      <alignment vertical="top"/>
      <protection hidden="1"/>
    </xf>
    <xf numFmtId="169" fontId="10" fillId="2" borderId="0" xfId="0" applyNumberFormat="1" applyFont="1" applyFill="1" applyBorder="1" applyAlignment="1" applyProtection="1">
      <alignment vertical="top"/>
      <protection hidden="1"/>
    </xf>
    <xf numFmtId="169" fontId="21" fillId="2" borderId="0" xfId="0" applyNumberFormat="1" applyFont="1" applyFill="1" applyBorder="1" applyAlignment="1" applyProtection="1">
      <alignment vertical="top"/>
      <protection hidden="1"/>
    </xf>
    <xf numFmtId="168" fontId="18" fillId="3" borderId="9" xfId="5" applyNumberFormat="1" applyFont="1" applyFill="1" applyBorder="1" applyAlignment="1" applyProtection="1">
      <alignment horizontal="right" vertical="center"/>
      <protection hidden="1"/>
    </xf>
    <xf numFmtId="0" fontId="22" fillId="0" borderId="4" xfId="5" applyFont="1" applyFill="1" applyBorder="1" applyAlignment="1" applyProtection="1">
      <alignment vertical="top"/>
      <protection hidden="1"/>
    </xf>
    <xf numFmtId="43" fontId="3" fillId="0" borderId="0" xfId="7" applyFont="1" applyAlignment="1" applyProtection="1">
      <alignment vertical="top"/>
      <protection hidden="1"/>
    </xf>
  </cellXfs>
  <cellStyles count="8">
    <cellStyle name="Komma" xfId="1" builtinId="3"/>
    <cellStyle name="Komma 2" xfId="6"/>
    <cellStyle name="Komma 3" xfId="7"/>
    <cellStyle name="Procent" xfId="3" builtinId="5"/>
    <cellStyle name="Standaard" xfId="0" builtinId="0"/>
    <cellStyle name="Standaard 3" xfId="4"/>
    <cellStyle name="Standaard 4" xfId="5"/>
    <cellStyle name="Valuta" xfId="2" builtinId="4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822023826947282"/>
          <c:y val="3.3806845572874819E-2"/>
          <c:w val="0.85131901900198603"/>
          <c:h val="0.88672364955682947"/>
        </c:manualLayout>
      </c:layout>
      <c:scatterChart>
        <c:scatterStyle val="lineMarker"/>
        <c:varyColors val="0"/>
        <c:ser>
          <c:idx val="14"/>
          <c:order val="0"/>
          <c:tx>
            <c:v>Qmax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chemeClr val="tx2">
                    <a:lumMod val="75000"/>
                  </a:schemeClr>
                </a:solidFill>
              </a:ln>
            </c:spPr>
          </c:dPt>
          <c:xVal>
            <c:numRef>
              <c:f>DATA!$C$3:$D$3</c:f>
              <c:numCache>
                <c:formatCode>General</c:formatCode>
                <c:ptCount val="2"/>
                <c:pt idx="0" formatCode="#,##0">
                  <c:v>100</c:v>
                </c:pt>
                <c:pt idx="1">
                  <c:v>100</c:v>
                </c:pt>
              </c:numCache>
            </c:numRef>
          </c:xVal>
          <c:yVal>
            <c:numRef>
              <c:f>DATA!$C$4:$D$4</c:f>
              <c:numCache>
                <c:formatCode>_("€"* #,##0.00_);_("€"* \(#,##0.00\);_("€"* "-"??_);_(@_)</c:formatCode>
                <c:ptCount val="2"/>
                <c:pt idx="0" formatCode="General">
                  <c:v>0</c:v>
                </c:pt>
                <c:pt idx="1">
                  <c:v>174570</c:v>
                </c:pt>
              </c:numCache>
            </c:numRef>
          </c:yVal>
          <c:smooth val="0"/>
        </c:ser>
        <c:ser>
          <c:idx val="39"/>
          <c:order val="1"/>
          <c:tx>
            <c:v>Plafondprijs</c:v>
          </c:tx>
          <c:marker>
            <c:symbol val="none"/>
          </c:marker>
          <c:dPt>
            <c:idx val="1"/>
            <c:bubble3D val="0"/>
            <c:spPr>
              <a:ln w="38100">
                <a:solidFill>
                  <a:srgbClr val="FF0000"/>
                </a:solidFill>
                <a:prstDash val="sysDash"/>
              </a:ln>
            </c:spPr>
          </c:dPt>
          <c:xVal>
            <c:numRef>
              <c:f>DATA!$C$5:$D$5</c:f>
              <c:numCache>
                <c:formatCode>General</c:formatCode>
                <c:ptCount val="2"/>
                <c:pt idx="0">
                  <c:v>0</c:v>
                </c:pt>
                <c:pt idx="1">
                  <c:v>100</c:v>
                </c:pt>
              </c:numCache>
            </c:numRef>
          </c:xVal>
          <c:yVal>
            <c:numRef>
              <c:f>DATA!$C$6:$D$6</c:f>
              <c:numCache>
                <c:formatCode>_("€"* #,##0.00_);_("€"* \(#,##0.00\);_("€"* "-"??_);_(@_)</c:formatCode>
                <c:ptCount val="2"/>
                <c:pt idx="0">
                  <c:v>92575</c:v>
                </c:pt>
                <c:pt idx="1">
                  <c:v>92575</c:v>
                </c:pt>
              </c:numCache>
            </c:numRef>
          </c:yVal>
          <c:smooth val="0"/>
        </c:ser>
        <c:ser>
          <c:idx val="6"/>
          <c:order val="2"/>
          <c:tx>
            <c:v>Vergelijkingswaarde x1000</c:v>
          </c:tx>
          <c:marker>
            <c:symbol val="none"/>
          </c:marker>
          <c:dLbls>
            <c:dLbl>
              <c:idx val="0"/>
              <c:layout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 anchorCtr="0">
                  <a:spAutoFit/>
                </a:bodyPr>
                <a:lstStyle/>
                <a:p>
                  <a:pPr algn="l">
                    <a:defRPr sz="900" b="1"/>
                  </a:pPr>
                  <a:endParaRPr lang="nl-NL"/>
                </a:p>
              </c:txPr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25763270212180789"/>
                      <c:h val="6.3295310519645126E-2"/>
                    </c:manualLayout>
                  </c15:layout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l">
                  <a:defRPr sz="1100" b="1"/>
                </a:pPr>
                <a:endParaRPr lang="nl-NL"/>
              </a:p>
            </c:txPr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DATA!$C$4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DATA!$D$4</c:f>
              <c:numCache>
                <c:formatCode>_("€"* #,##0.00_);_("€"* \(#,##0.00\);_("€"* "-"??_);_(@_)</c:formatCode>
                <c:ptCount val="1"/>
                <c:pt idx="0">
                  <c:v>174570</c:v>
                </c:pt>
              </c:numCache>
            </c:numRef>
          </c:yVal>
          <c:smooth val="0"/>
        </c:ser>
        <c:ser>
          <c:idx val="20"/>
          <c:order val="3"/>
          <c:tx>
            <c:v>Referentie</c:v>
          </c:tx>
          <c:marker>
            <c:symbol val="circle"/>
            <c:size val="12"/>
            <c:spPr>
              <a:solidFill>
                <a:schemeClr val="accent2"/>
              </a:soli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DATA!$C$15</c:f>
              <c:numCache>
                <c:formatCode>#,##0</c:formatCode>
                <c:ptCount val="1"/>
                <c:pt idx="0">
                  <c:v>75</c:v>
                </c:pt>
              </c:numCache>
            </c:numRef>
          </c:xVal>
          <c:yVal>
            <c:numRef>
              <c:f>DATA!$C$11</c:f>
              <c:numCache>
                <c:formatCode>_("€"* #,##0.00_);_("€"* \(#,##0.00\);_("€"* "-"??_);_(@_)</c:formatCode>
                <c:ptCount val="1"/>
                <c:pt idx="0">
                  <c:v>87285</c:v>
                </c:pt>
              </c:numCache>
            </c:numRef>
          </c:yVal>
          <c:smooth val="0"/>
        </c:ser>
        <c:ser>
          <c:idx val="7"/>
          <c:order val="4"/>
          <c:tx>
            <c:strRef>
              <c:f>DATA!$H$4</c:f>
              <c:strCache>
                <c:ptCount val="1"/>
                <c:pt idx="0">
                  <c:v>BPK-Lijn -3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DATA!$H$5:$H$105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0.95786008230452668</c:v>
                </c:pt>
                <c:pt idx="2">
                  <c:v>7.6628806584362135</c:v>
                </c:pt>
                <c:pt idx="3">
                  <c:v>25.862222222222222</c:v>
                </c:pt>
                <c:pt idx="4">
                  <c:v>61.303045267489708</c:v>
                </c:pt>
                <c:pt idx="5">
                  <c:v>119.73251028806584</c:v>
                </c:pt>
                <c:pt idx="6">
                  <c:v>206.89777777777786</c:v>
                </c:pt>
                <c:pt idx="7">
                  <c:v>328.5460082304528</c:v>
                </c:pt>
                <c:pt idx="8">
                  <c:v>490.42436213991766</c:v>
                </c:pt>
                <c:pt idx="9">
                  <c:v>698.28</c:v>
                </c:pt>
                <c:pt idx="10">
                  <c:v>957.86008230452671</c:v>
                </c:pt>
                <c:pt idx="11">
                  <c:v>1274.9117695473244</c:v>
                </c:pt>
                <c:pt idx="12">
                  <c:v>1655.1822222222213</c:v>
                </c:pt>
                <c:pt idx="13">
                  <c:v>2104.4186008230445</c:v>
                </c:pt>
                <c:pt idx="14">
                  <c:v>2628.3680658436201</c:v>
                </c:pt>
                <c:pt idx="15">
                  <c:v>3232.7777777777774</c:v>
                </c:pt>
                <c:pt idx="16">
                  <c:v>3923.3948971193413</c:v>
                </c:pt>
                <c:pt idx="17">
                  <c:v>4705.9665843621397</c:v>
                </c:pt>
                <c:pt idx="18">
                  <c:v>5586.2400000000034</c:v>
                </c:pt>
                <c:pt idx="19">
                  <c:v>6569.9623045267517</c:v>
                </c:pt>
                <c:pt idx="20">
                  <c:v>7662.8806584362173</c:v>
                </c:pt>
                <c:pt idx="21">
                  <c:v>8870.7422222222267</c:v>
                </c:pt>
                <c:pt idx="22">
                  <c:v>10199.29415637861</c:v>
                </c:pt>
                <c:pt idx="23">
                  <c:v>11654.283621399187</c:v>
                </c:pt>
                <c:pt idx="24">
                  <c:v>13241.457777777789</c:v>
                </c:pt>
                <c:pt idx="25">
                  <c:v>14966.563786008242</c:v>
                </c:pt>
                <c:pt idx="26">
                  <c:v>16835.348806584374</c:v>
                </c:pt>
                <c:pt idx="27">
                  <c:v>18853.560000000012</c:v>
                </c:pt>
                <c:pt idx="28">
                  <c:v>21026.944526748986</c:v>
                </c:pt>
                <c:pt idx="29">
                  <c:v>23361.249547325126</c:v>
                </c:pt>
                <c:pt idx="30">
                  <c:v>25862.222222222248</c:v>
                </c:pt>
                <c:pt idx="31">
                  <c:v>28535.609711934187</c:v>
                </c:pt>
                <c:pt idx="32">
                  <c:v>31387.15917695477</c:v>
                </c:pt>
                <c:pt idx="33">
                  <c:v>34422.617777777814</c:v>
                </c:pt>
                <c:pt idx="34">
                  <c:v>37647.732674897168</c:v>
                </c:pt>
                <c:pt idx="35">
                  <c:v>41068.251028806633</c:v>
                </c:pt>
                <c:pt idx="36">
                  <c:v>44689.920000000049</c:v>
                </c:pt>
                <c:pt idx="37">
                  <c:v>48518.486748971249</c:v>
                </c:pt>
                <c:pt idx="38">
                  <c:v>52559.69843621405</c:v>
                </c:pt>
                <c:pt idx="39">
                  <c:v>56819.302222222308</c:v>
                </c:pt>
                <c:pt idx="40">
                  <c:v>61303.045267489812</c:v>
                </c:pt>
                <c:pt idx="41">
                  <c:v>66016.674732510393</c:v>
                </c:pt>
                <c:pt idx="42">
                  <c:v>70965.937777777886</c:v>
                </c:pt>
                <c:pt idx="43">
                  <c:v>76156.581563786109</c:v>
                </c:pt>
                <c:pt idx="44">
                  <c:v>81594.353251028908</c:v>
                </c:pt>
                <c:pt idx="45">
                  <c:v>87285.000000000116</c:v>
                </c:pt>
                <c:pt idx="46">
                  <c:v>93234.268971193538</c:v>
                </c:pt>
                <c:pt idx="47">
                  <c:v>99447.90732510305</c:v>
                </c:pt>
                <c:pt idx="48">
                  <c:v>105931.66222222241</c:v>
                </c:pt>
                <c:pt idx="49">
                  <c:v>112691.28082304545</c:v>
                </c:pt>
                <c:pt idx="50">
                  <c:v>119732.51028806598</c:v>
                </c:pt>
                <c:pt idx="51">
                  <c:v>127061.09777777793</c:v>
                </c:pt>
                <c:pt idx="52">
                  <c:v>134682.79045267505</c:v>
                </c:pt>
                <c:pt idx="53">
                  <c:v>142603.33547325127</c:v>
                </c:pt>
                <c:pt idx="54">
                  <c:v>150828.48000000024</c:v>
                </c:pt>
                <c:pt idx="55">
                  <c:v>159363.97119341587</c:v>
                </c:pt>
                <c:pt idx="56">
                  <c:v>168215.55621399201</c:v>
                </c:pt>
                <c:pt idx="57">
                  <c:v>177388.98222222246</c:v>
                </c:pt>
                <c:pt idx="58">
                  <c:v>186889.99637860109</c:v>
                </c:pt>
                <c:pt idx="59">
                  <c:v>196724.34584362168</c:v>
                </c:pt>
                <c:pt idx="60">
                  <c:v>206897.77777777807</c:v>
                </c:pt>
                <c:pt idx="61">
                  <c:v>217416.03934156409</c:v>
                </c:pt>
                <c:pt idx="62">
                  <c:v>228284.87769547364</c:v>
                </c:pt>
                <c:pt idx="63">
                  <c:v>239510.04000000042</c:v>
                </c:pt>
                <c:pt idx="64">
                  <c:v>251097.27341563816</c:v>
                </c:pt>
                <c:pt idx="65">
                  <c:v>263052.32510288095</c:v>
                </c:pt>
                <c:pt idx="66">
                  <c:v>275380.94222222269</c:v>
                </c:pt>
                <c:pt idx="67">
                  <c:v>288088.87193415692</c:v>
                </c:pt>
                <c:pt idx="68">
                  <c:v>301181.86139917752</c:v>
                </c:pt>
                <c:pt idx="69">
                  <c:v>314665.65777777834</c:v>
                </c:pt>
                <c:pt idx="70">
                  <c:v>328546.00823045324</c:v>
                </c:pt>
                <c:pt idx="71">
                  <c:v>342828.65991769609</c:v>
                </c:pt>
                <c:pt idx="72">
                  <c:v>357519.36000000063</c:v>
                </c:pt>
                <c:pt idx="73">
                  <c:v>372623.85563786072</c:v>
                </c:pt>
                <c:pt idx="74">
                  <c:v>388147.89399177016</c:v>
                </c:pt>
                <c:pt idx="75">
                  <c:v>404097.22222222289</c:v>
                </c:pt>
                <c:pt idx="76">
                  <c:v>420477.58748971263</c:v>
                </c:pt>
                <c:pt idx="77">
                  <c:v>437294.73695473321</c:v>
                </c:pt>
                <c:pt idx="78">
                  <c:v>454554.41777777846</c:v>
                </c:pt>
                <c:pt idx="79">
                  <c:v>472262.37711934227</c:v>
                </c:pt>
                <c:pt idx="80">
                  <c:v>490424.36213991849</c:v>
                </c:pt>
                <c:pt idx="81">
                  <c:v>509046.1200000011</c:v>
                </c:pt>
                <c:pt idx="82">
                  <c:v>528133.39786008338</c:v>
                </c:pt>
                <c:pt idx="83">
                  <c:v>547691.94288065948</c:v>
                </c:pt>
                <c:pt idx="84">
                  <c:v>567727.50222222332</c:v>
                </c:pt>
                <c:pt idx="85">
                  <c:v>588245.82304526865</c:v>
                </c:pt>
                <c:pt idx="86">
                  <c:v>609252.65251028922</c:v>
                </c:pt>
                <c:pt idx="87">
                  <c:v>630753.737777779</c:v>
                </c:pt>
                <c:pt idx="88">
                  <c:v>652754.82600823161</c:v>
                </c:pt>
                <c:pt idx="89">
                  <c:v>675261.66436214116</c:v>
                </c:pt>
                <c:pt idx="90">
                  <c:v>698280.00000000128</c:v>
                </c:pt>
                <c:pt idx="91">
                  <c:v>721815.58008230594</c:v>
                </c:pt>
                <c:pt idx="92">
                  <c:v>745874.15176954877</c:v>
                </c:pt>
                <c:pt idx="93">
                  <c:v>770461.46222222364</c:v>
                </c:pt>
                <c:pt idx="94">
                  <c:v>795583.2586008244</c:v>
                </c:pt>
                <c:pt idx="95">
                  <c:v>821245.28806584503</c:v>
                </c:pt>
                <c:pt idx="96">
                  <c:v>847453.29777777928</c:v>
                </c:pt>
                <c:pt idx="97">
                  <c:v>874213.03489712079</c:v>
                </c:pt>
                <c:pt idx="98">
                  <c:v>901530.2465843641</c:v>
                </c:pt>
                <c:pt idx="99">
                  <c:v>929410.68000000191</c:v>
                </c:pt>
                <c:pt idx="100">
                  <c:v>957860.0823045267</c:v>
                </c:pt>
              </c:numCache>
            </c:numRef>
          </c:yVal>
          <c:smooth val="0"/>
        </c:ser>
        <c:ser>
          <c:idx val="8"/>
          <c:order val="5"/>
          <c:tx>
            <c:strRef>
              <c:f>DATA!$I$4</c:f>
              <c:strCache>
                <c:ptCount val="1"/>
                <c:pt idx="0">
                  <c:v>BPK-Lijn -2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DATA!$I$5:$I$105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0.52462809917355369</c:v>
                </c:pt>
                <c:pt idx="2">
                  <c:v>4.1970247933884295</c:v>
                </c:pt>
                <c:pt idx="3">
                  <c:v>14.164958677685949</c:v>
                </c:pt>
                <c:pt idx="4">
                  <c:v>33.576198347107436</c:v>
                </c:pt>
                <c:pt idx="5">
                  <c:v>65.578512396694208</c:v>
                </c:pt>
                <c:pt idx="6">
                  <c:v>113.31966942148766</c:v>
                </c:pt>
                <c:pt idx="7">
                  <c:v>179.94743801652899</c:v>
                </c:pt>
                <c:pt idx="8">
                  <c:v>268.60958677685949</c:v>
                </c:pt>
                <c:pt idx="9">
                  <c:v>382.45388429752063</c:v>
                </c:pt>
                <c:pt idx="10">
                  <c:v>524.62809917355366</c:v>
                </c:pt>
                <c:pt idx="11">
                  <c:v>698.27999999999963</c:v>
                </c:pt>
                <c:pt idx="12">
                  <c:v>906.55735537190026</c:v>
                </c:pt>
                <c:pt idx="13">
                  <c:v>1152.6079338842969</c:v>
                </c:pt>
                <c:pt idx="14">
                  <c:v>1439.5795041322306</c:v>
                </c:pt>
                <c:pt idx="15">
                  <c:v>1770.6198347107436</c:v>
                </c:pt>
                <c:pt idx="16">
                  <c:v>2148.8766942148759</c:v>
                </c:pt>
                <c:pt idx="17">
                  <c:v>2577.4978512396692</c:v>
                </c:pt>
                <c:pt idx="18">
                  <c:v>3059.6310743801669</c:v>
                </c:pt>
                <c:pt idx="19">
                  <c:v>3598.4241322314065</c:v>
                </c:pt>
                <c:pt idx="20">
                  <c:v>4197.0247933884311</c:v>
                </c:pt>
                <c:pt idx="21">
                  <c:v>4858.5808264462839</c:v>
                </c:pt>
                <c:pt idx="22">
                  <c:v>5586.2400000000052</c:v>
                </c:pt>
                <c:pt idx="23">
                  <c:v>6383.1500826446336</c:v>
                </c:pt>
                <c:pt idx="24">
                  <c:v>7252.458842975213</c:v>
                </c:pt>
                <c:pt idx="25">
                  <c:v>8197.3140495867829</c:v>
                </c:pt>
                <c:pt idx="26">
                  <c:v>9220.8634710743863</c:v>
                </c:pt>
                <c:pt idx="27">
                  <c:v>10326.254876033065</c:v>
                </c:pt>
                <c:pt idx="28">
                  <c:v>11516.636033057861</c:v>
                </c:pt>
                <c:pt idx="29">
                  <c:v>12795.154710743815</c:v>
                </c:pt>
                <c:pt idx="30">
                  <c:v>14164.958677685965</c:v>
                </c:pt>
                <c:pt idx="31">
                  <c:v>15629.195702479356</c:v>
                </c:pt>
                <c:pt idx="32">
                  <c:v>17191.013553719029</c:v>
                </c:pt>
                <c:pt idx="33">
                  <c:v>18853.560000000023</c:v>
                </c:pt>
                <c:pt idx="34">
                  <c:v>20619.982809917379</c:v>
                </c:pt>
                <c:pt idx="35">
                  <c:v>22493.429752066142</c:v>
                </c:pt>
                <c:pt idx="36">
                  <c:v>24477.048595041346</c:v>
                </c:pt>
                <c:pt idx="37">
                  <c:v>26573.987107438046</c:v>
                </c:pt>
                <c:pt idx="38">
                  <c:v>28787.393057851274</c:v>
                </c:pt>
                <c:pt idx="39">
                  <c:v>31120.41421487608</c:v>
                </c:pt>
                <c:pt idx="40">
                  <c:v>33576.198347107493</c:v>
                </c:pt>
                <c:pt idx="41">
                  <c:v>36157.893223140556</c:v>
                </c:pt>
                <c:pt idx="42">
                  <c:v>38868.646611570308</c:v>
                </c:pt>
                <c:pt idx="43">
                  <c:v>41711.606280991793</c:v>
                </c:pt>
                <c:pt idx="44">
                  <c:v>44689.920000000056</c:v>
                </c:pt>
                <c:pt idx="45">
                  <c:v>47806.73553719015</c:v>
                </c:pt>
                <c:pt idx="46">
                  <c:v>51065.200661157091</c:v>
                </c:pt>
                <c:pt idx="47">
                  <c:v>54468.463140495965</c:v>
                </c:pt>
                <c:pt idx="48">
                  <c:v>58019.670743801755</c:v>
                </c:pt>
                <c:pt idx="49">
                  <c:v>61721.971239669525</c:v>
                </c:pt>
                <c:pt idx="50">
                  <c:v>65578.512396694292</c:v>
                </c:pt>
                <c:pt idx="51">
                  <c:v>69592.441983471159</c:v>
                </c:pt>
                <c:pt idx="52">
                  <c:v>73766.907768595134</c:v>
                </c:pt>
                <c:pt idx="53">
                  <c:v>78105.057520661285</c:v>
                </c:pt>
                <c:pt idx="54">
                  <c:v>82610.03900826459</c:v>
                </c:pt>
                <c:pt idx="55">
                  <c:v>87285.000000000131</c:v>
                </c:pt>
                <c:pt idx="56">
                  <c:v>92133.088264462946</c:v>
                </c:pt>
                <c:pt idx="57">
                  <c:v>97157.451570248071</c:v>
                </c:pt>
                <c:pt idx="58">
                  <c:v>102361.23768595056</c:v>
                </c:pt>
                <c:pt idx="59">
                  <c:v>107747.59438016544</c:v>
                </c:pt>
                <c:pt idx="60">
                  <c:v>113319.66942148776</c:v>
                </c:pt>
                <c:pt idx="61">
                  <c:v>119080.61057851255</c:v>
                </c:pt>
                <c:pt idx="62">
                  <c:v>125033.56561983492</c:v>
                </c:pt>
                <c:pt idx="63">
                  <c:v>131181.6823140498</c:v>
                </c:pt>
                <c:pt idx="64">
                  <c:v>137528.10842975223</c:v>
                </c:pt>
                <c:pt idx="65">
                  <c:v>144075.99173553736</c:v>
                </c:pt>
                <c:pt idx="66">
                  <c:v>150828.48000000027</c:v>
                </c:pt>
                <c:pt idx="67">
                  <c:v>157788.72099173584</c:v>
                </c:pt>
                <c:pt idx="68">
                  <c:v>164959.86247933915</c:v>
                </c:pt>
                <c:pt idx="69">
                  <c:v>172345.05223140525</c:v>
                </c:pt>
                <c:pt idx="70">
                  <c:v>179947.43801652925</c:v>
                </c:pt>
                <c:pt idx="71">
                  <c:v>187770.16760330612</c:v>
                </c:pt>
                <c:pt idx="72">
                  <c:v>195816.38876033094</c:v>
                </c:pt>
                <c:pt idx="73">
                  <c:v>204089.2492561987</c:v>
                </c:pt>
                <c:pt idx="74">
                  <c:v>212591.89685950449</c:v>
                </c:pt>
                <c:pt idx="75">
                  <c:v>221327.47933884332</c:v>
                </c:pt>
                <c:pt idx="76">
                  <c:v>230299.14446281031</c:v>
                </c:pt>
                <c:pt idx="77">
                  <c:v>239510.04000000039</c:v>
                </c:pt>
                <c:pt idx="78">
                  <c:v>248963.31371900864</c:v>
                </c:pt>
                <c:pt idx="79">
                  <c:v>258662.11338843012</c:v>
                </c:pt>
                <c:pt idx="80">
                  <c:v>268609.58677685994</c:v>
                </c:pt>
                <c:pt idx="81">
                  <c:v>278808.88165289315</c:v>
                </c:pt>
                <c:pt idx="82">
                  <c:v>289263.14578512457</c:v>
                </c:pt>
                <c:pt idx="83">
                  <c:v>299975.52694214933</c:v>
                </c:pt>
                <c:pt idx="84">
                  <c:v>310949.17289256258</c:v>
                </c:pt>
                <c:pt idx="85">
                  <c:v>322187.23140495934</c:v>
                </c:pt>
                <c:pt idx="86">
                  <c:v>333692.85024793452</c:v>
                </c:pt>
                <c:pt idx="87">
                  <c:v>345469.17719008331</c:v>
                </c:pt>
                <c:pt idx="88">
                  <c:v>357519.36000000063</c:v>
                </c:pt>
                <c:pt idx="89">
                  <c:v>369846.54644628172</c:v>
                </c:pt>
                <c:pt idx="90">
                  <c:v>382453.88429752138</c:v>
                </c:pt>
                <c:pt idx="91">
                  <c:v>395344.5213223148</c:v>
                </c:pt>
                <c:pt idx="92">
                  <c:v>408521.60528925696</c:v>
                </c:pt>
                <c:pt idx="93">
                  <c:v>421988.28396694292</c:v>
                </c:pt>
                <c:pt idx="94">
                  <c:v>435747.70512396772</c:v>
                </c:pt>
                <c:pt idx="95">
                  <c:v>449803.01652892638</c:v>
                </c:pt>
                <c:pt idx="96">
                  <c:v>464157.36595041404</c:v>
                </c:pt>
                <c:pt idx="97">
                  <c:v>478813.9011570256</c:v>
                </c:pt>
                <c:pt idx="98">
                  <c:v>493775.76991735643</c:v>
                </c:pt>
                <c:pt idx="99">
                  <c:v>509046.12000000104</c:v>
                </c:pt>
                <c:pt idx="100">
                  <c:v>524628.09917355364</c:v>
                </c:pt>
              </c:numCache>
            </c:numRef>
          </c:yVal>
          <c:smooth val="0"/>
        </c:ser>
        <c:ser>
          <c:idx val="9"/>
          <c:order val="6"/>
          <c:tx>
            <c:strRef>
              <c:f>DATA!$J$4</c:f>
              <c:strCache>
                <c:ptCount val="1"/>
                <c:pt idx="0">
                  <c:v>BPK-Lijn -1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DATA!$J$5:$J$105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0.31783340919435593</c:v>
                </c:pt>
                <c:pt idx="2">
                  <c:v>2.5426672735548475</c:v>
                </c:pt>
                <c:pt idx="3">
                  <c:v>8.5815020482476108</c:v>
                </c:pt>
                <c:pt idx="4">
                  <c:v>20.34133818843878</c:v>
                </c:pt>
                <c:pt idx="5">
                  <c:v>39.729176149294489</c:v>
                </c:pt>
                <c:pt idx="6">
                  <c:v>68.652016385980914</c:v>
                </c:pt>
                <c:pt idx="7">
                  <c:v>109.01685935366415</c:v>
                </c:pt>
                <c:pt idx="8">
                  <c:v>162.73070550751024</c:v>
                </c:pt>
                <c:pt idx="9">
                  <c:v>231.70055530268547</c:v>
                </c:pt>
                <c:pt idx="10">
                  <c:v>317.83340919435591</c:v>
                </c:pt>
                <c:pt idx="11">
                  <c:v>423.0362676376875</c:v>
                </c:pt>
                <c:pt idx="12">
                  <c:v>549.21613108784675</c:v>
                </c:pt>
                <c:pt idx="13">
                  <c:v>698.27999999999975</c:v>
                </c:pt>
                <c:pt idx="14">
                  <c:v>872.13487482931225</c:v>
                </c:pt>
                <c:pt idx="15">
                  <c:v>1072.6877560309513</c:v>
                </c:pt>
                <c:pt idx="16">
                  <c:v>1301.8456440600819</c:v>
                </c:pt>
                <c:pt idx="17">
                  <c:v>1561.5155393718708</c:v>
                </c:pt>
                <c:pt idx="18">
                  <c:v>1853.6044424214849</c:v>
                </c:pt>
                <c:pt idx="19">
                  <c:v>2180.0193536640886</c:v>
                </c:pt>
                <c:pt idx="20">
                  <c:v>2542.6672735548486</c:v>
                </c:pt>
                <c:pt idx="21">
                  <c:v>2943.455202548932</c:v>
                </c:pt>
                <c:pt idx="22">
                  <c:v>3384.2901411015055</c:v>
                </c:pt>
                <c:pt idx="23">
                  <c:v>3867.0790896677322</c:v>
                </c:pt>
                <c:pt idx="24">
                  <c:v>4393.7290487027803</c:v>
                </c:pt>
                <c:pt idx="25">
                  <c:v>4966.1470186618153</c:v>
                </c:pt>
                <c:pt idx="26">
                  <c:v>5586.2400000000043</c:v>
                </c:pt>
                <c:pt idx="27">
                  <c:v>6255.9149931725124</c:v>
                </c:pt>
                <c:pt idx="28">
                  <c:v>6977.0789986345071</c:v>
                </c:pt>
                <c:pt idx="29">
                  <c:v>7751.6390168411554</c:v>
                </c:pt>
                <c:pt idx="30">
                  <c:v>8581.5020482476193</c:v>
                </c:pt>
                <c:pt idx="31">
                  <c:v>9468.5750933090676</c:v>
                </c:pt>
                <c:pt idx="32">
                  <c:v>10414.76515248067</c:v>
                </c:pt>
                <c:pt idx="33">
                  <c:v>11421.979226217583</c:v>
                </c:pt>
                <c:pt idx="34">
                  <c:v>12492.124314974983</c:v>
                </c:pt>
                <c:pt idx="35">
                  <c:v>13627.107419208027</c:v>
                </c:pt>
                <c:pt idx="36">
                  <c:v>14828.835539371887</c:v>
                </c:pt>
                <c:pt idx="37">
                  <c:v>16099.215675921729</c:v>
                </c:pt>
                <c:pt idx="38">
                  <c:v>17440.15482931272</c:v>
                </c:pt>
                <c:pt idx="39">
                  <c:v>18853.56000000003</c:v>
                </c:pt>
                <c:pt idx="40">
                  <c:v>20341.338188438815</c:v>
                </c:pt>
                <c:pt idx="41">
                  <c:v>21905.396395084241</c:v>
                </c:pt>
                <c:pt idx="42">
                  <c:v>23547.641620391478</c:v>
                </c:pt>
                <c:pt idx="43">
                  <c:v>25269.980864815694</c:v>
                </c:pt>
                <c:pt idx="44">
                  <c:v>27074.321128812051</c:v>
                </c:pt>
                <c:pt idx="45">
                  <c:v>28962.569412835725</c:v>
                </c:pt>
                <c:pt idx="46">
                  <c:v>30936.632717341872</c:v>
                </c:pt>
                <c:pt idx="47">
                  <c:v>32998.418042785677</c:v>
                </c:pt>
                <c:pt idx="48">
                  <c:v>35149.832389622279</c:v>
                </c:pt>
                <c:pt idx="49">
                  <c:v>37392.782758306843</c:v>
                </c:pt>
                <c:pt idx="50">
                  <c:v>39729.176149294544</c:v>
                </c:pt>
                <c:pt idx="51">
                  <c:v>42160.919563040567</c:v>
                </c:pt>
                <c:pt idx="52">
                  <c:v>44689.920000000056</c:v>
                </c:pt>
                <c:pt idx="53">
                  <c:v>47318.084460628212</c:v>
                </c:pt>
                <c:pt idx="54">
                  <c:v>50047.319945380143</c:v>
                </c:pt>
                <c:pt idx="55">
                  <c:v>52879.533454711054</c:v>
                </c:pt>
                <c:pt idx="56">
                  <c:v>55816.631989076093</c:v>
                </c:pt>
                <c:pt idx="57">
                  <c:v>58860.522548930443</c:v>
                </c:pt>
                <c:pt idx="58">
                  <c:v>62013.112134729265</c:v>
                </c:pt>
                <c:pt idx="59">
                  <c:v>65276.30774692772</c:v>
                </c:pt>
                <c:pt idx="60">
                  <c:v>68652.016385980984</c:v>
                </c:pt>
                <c:pt idx="61">
                  <c:v>72142.145052344204</c:v>
                </c:pt>
                <c:pt idx="62">
                  <c:v>75748.600746472584</c:v>
                </c:pt>
                <c:pt idx="63">
                  <c:v>79473.290468821258</c:v>
                </c:pt>
                <c:pt idx="64">
                  <c:v>83318.121219845358</c:v>
                </c:pt>
                <c:pt idx="65">
                  <c:v>87285.000000000102</c:v>
                </c:pt>
                <c:pt idx="66">
                  <c:v>91375.833809740725</c:v>
                </c:pt>
                <c:pt idx="67">
                  <c:v>95592.529649522257</c:v>
                </c:pt>
                <c:pt idx="68">
                  <c:v>99936.994519799904</c:v>
                </c:pt>
                <c:pt idx="69">
                  <c:v>104411.13542102886</c:v>
                </c:pt>
                <c:pt idx="70">
                  <c:v>109016.85935366429</c:v>
                </c:pt>
                <c:pt idx="71">
                  <c:v>113756.07331816133</c:v>
                </c:pt>
                <c:pt idx="72">
                  <c:v>118630.68431497518</c:v>
                </c:pt>
                <c:pt idx="73">
                  <c:v>123642.59934456098</c:v>
                </c:pt>
                <c:pt idx="74">
                  <c:v>128793.72540737392</c:v>
                </c:pt>
                <c:pt idx="75">
                  <c:v>134085.96950386913</c:v>
                </c:pt>
                <c:pt idx="76">
                  <c:v>139521.23863450182</c:v>
                </c:pt>
                <c:pt idx="77">
                  <c:v>145101.43979972714</c:v>
                </c:pt>
                <c:pt idx="78">
                  <c:v>150828.48000000024</c:v>
                </c:pt>
                <c:pt idx="79">
                  <c:v>156704.2662357763</c:v>
                </c:pt>
                <c:pt idx="80">
                  <c:v>162730.70550751052</c:v>
                </c:pt>
                <c:pt idx="81">
                  <c:v>168909.70481565807</c:v>
                </c:pt>
                <c:pt idx="82">
                  <c:v>175243.17116067401</c:v>
                </c:pt>
                <c:pt idx="83">
                  <c:v>181733.01154301356</c:v>
                </c:pt>
                <c:pt idx="84">
                  <c:v>188381.13296313191</c:v>
                </c:pt>
                <c:pt idx="85">
                  <c:v>195189.44242148424</c:v>
                </c:pt>
                <c:pt idx="86">
                  <c:v>202159.84691852567</c:v>
                </c:pt>
                <c:pt idx="87">
                  <c:v>209294.25345471138</c:v>
                </c:pt>
                <c:pt idx="88">
                  <c:v>216594.56903049652</c:v>
                </c:pt>
                <c:pt idx="89">
                  <c:v>224062.70064633637</c:v>
                </c:pt>
                <c:pt idx="90">
                  <c:v>231700.55530268591</c:v>
                </c:pt>
                <c:pt idx="91">
                  <c:v>239510.04000000047</c:v>
                </c:pt>
                <c:pt idx="92">
                  <c:v>247493.06173873512</c:v>
                </c:pt>
                <c:pt idx="93">
                  <c:v>255651.52751934502</c:v>
                </c:pt>
                <c:pt idx="94">
                  <c:v>263987.34434228542</c:v>
                </c:pt>
                <c:pt idx="95">
                  <c:v>272502.41920801142</c:v>
                </c:pt>
                <c:pt idx="96">
                  <c:v>281198.65911697823</c:v>
                </c:pt>
                <c:pt idx="97">
                  <c:v>290077.97106964095</c:v>
                </c:pt>
                <c:pt idx="98">
                  <c:v>299142.26206645492</c:v>
                </c:pt>
                <c:pt idx="99">
                  <c:v>308393.43910787505</c:v>
                </c:pt>
                <c:pt idx="100">
                  <c:v>317833.40919435595</c:v>
                </c:pt>
              </c:numCache>
            </c:numRef>
          </c:yVal>
          <c:smooth val="0"/>
        </c:ser>
        <c:ser>
          <c:idx val="4"/>
          <c:order val="7"/>
          <c:tx>
            <c:strRef>
              <c:f>DATA!$K$4</c:f>
              <c:strCache>
                <c:ptCount val="1"/>
                <c:pt idx="0">
                  <c:v>BPK-lijn Ref</c:v>
                </c:pt>
              </c:strCache>
            </c:strRef>
          </c:tx>
          <c:spPr>
            <a:ln w="38100">
              <a:solidFill>
                <a:schemeClr val="accent2"/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DATA!$K$5:$K$105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0.20689777777777779</c:v>
                </c:pt>
                <c:pt idx="2">
                  <c:v>1.6551822222222223</c:v>
                </c:pt>
                <c:pt idx="3">
                  <c:v>5.5862400000000001</c:v>
                </c:pt>
                <c:pt idx="4">
                  <c:v>13.241457777777779</c:v>
                </c:pt>
                <c:pt idx="5">
                  <c:v>25.862222222222226</c:v>
                </c:pt>
                <c:pt idx="6">
                  <c:v>44.689920000000029</c:v>
                </c:pt>
                <c:pt idx="7">
                  <c:v>70.965937777777825</c:v>
                </c:pt>
                <c:pt idx="8">
                  <c:v>105.93166222222223</c:v>
                </c:pt>
                <c:pt idx="9">
                  <c:v>150.82848000000001</c:v>
                </c:pt>
                <c:pt idx="10">
                  <c:v>206.8977777777778</c:v>
                </c:pt>
                <c:pt idx="11">
                  <c:v>275.38094222222207</c:v>
                </c:pt>
                <c:pt idx="12">
                  <c:v>357.51935999999984</c:v>
                </c:pt>
                <c:pt idx="13">
                  <c:v>454.55441777777764</c:v>
                </c:pt>
                <c:pt idx="14">
                  <c:v>567.72750222222203</c:v>
                </c:pt>
                <c:pt idx="15">
                  <c:v>698.28000000000009</c:v>
                </c:pt>
                <c:pt idx="16">
                  <c:v>847.45329777777783</c:v>
                </c:pt>
                <c:pt idx="17">
                  <c:v>1016.4887822222223</c:v>
                </c:pt>
                <c:pt idx="18">
                  <c:v>1206.6278400000008</c:v>
                </c:pt>
                <c:pt idx="19">
                  <c:v>1419.1118577777786</c:v>
                </c:pt>
                <c:pt idx="20">
                  <c:v>1655.1822222222231</c:v>
                </c:pt>
                <c:pt idx="21">
                  <c:v>1916.0803200000012</c:v>
                </c:pt>
                <c:pt idx="22">
                  <c:v>2203.0475377777802</c:v>
                </c:pt>
                <c:pt idx="23">
                  <c:v>2517.3252622222249</c:v>
                </c:pt>
                <c:pt idx="24">
                  <c:v>2860.1548800000028</c:v>
                </c:pt>
                <c:pt idx="25">
                  <c:v>3232.7777777777806</c:v>
                </c:pt>
                <c:pt idx="26">
                  <c:v>3636.4353422222257</c:v>
                </c:pt>
                <c:pt idx="27">
                  <c:v>4072.3689600000034</c:v>
                </c:pt>
                <c:pt idx="28">
                  <c:v>4541.8200177777817</c:v>
                </c:pt>
                <c:pt idx="29">
                  <c:v>5046.029902222228</c:v>
                </c:pt>
                <c:pt idx="30">
                  <c:v>5586.2400000000061</c:v>
                </c:pt>
                <c:pt idx="31">
                  <c:v>6163.6916977777846</c:v>
                </c:pt>
                <c:pt idx="32">
                  <c:v>6779.6263822222318</c:v>
                </c:pt>
                <c:pt idx="33">
                  <c:v>7435.2854400000097</c:v>
                </c:pt>
                <c:pt idx="34">
                  <c:v>8131.9102577777885</c:v>
                </c:pt>
                <c:pt idx="35">
                  <c:v>8870.742222222234</c:v>
                </c:pt>
                <c:pt idx="36">
                  <c:v>9653.0227200000118</c:v>
                </c:pt>
                <c:pt idx="37">
                  <c:v>10479.99313777779</c:v>
                </c:pt>
                <c:pt idx="38">
                  <c:v>11352.894862222236</c:v>
                </c:pt>
                <c:pt idx="39">
                  <c:v>12272.969280000021</c:v>
                </c:pt>
                <c:pt idx="40">
                  <c:v>13241.457777777801</c:v>
                </c:pt>
                <c:pt idx="41">
                  <c:v>14259.601742222247</c:v>
                </c:pt>
                <c:pt idx="42">
                  <c:v>15328.642560000026</c:v>
                </c:pt>
                <c:pt idx="43">
                  <c:v>16449.821617777801</c:v>
                </c:pt>
                <c:pt idx="44">
                  <c:v>17624.380302222249</c:v>
                </c:pt>
                <c:pt idx="45">
                  <c:v>18853.560000000027</c:v>
                </c:pt>
                <c:pt idx="46">
                  <c:v>20138.602097777806</c:v>
                </c:pt>
                <c:pt idx="47">
                  <c:v>21480.747982222263</c:v>
                </c:pt>
                <c:pt idx="48">
                  <c:v>22881.239040000044</c:v>
                </c:pt>
                <c:pt idx="49">
                  <c:v>24341.316657777821</c:v>
                </c:pt>
                <c:pt idx="50">
                  <c:v>25862.222222222255</c:v>
                </c:pt>
                <c:pt idx="51">
                  <c:v>27445.197120000037</c:v>
                </c:pt>
                <c:pt idx="52">
                  <c:v>29091.482737777817</c:v>
                </c:pt>
                <c:pt idx="53">
                  <c:v>30802.32046222228</c:v>
                </c:pt>
                <c:pt idx="54">
                  <c:v>32578.951680000057</c:v>
                </c:pt>
                <c:pt idx="55">
                  <c:v>34422.617777777836</c:v>
                </c:pt>
                <c:pt idx="56">
                  <c:v>36334.560142222275</c:v>
                </c:pt>
                <c:pt idx="57">
                  <c:v>38316.020160000058</c:v>
                </c:pt>
                <c:pt idx="58">
                  <c:v>40368.239217777838</c:v>
                </c:pt>
                <c:pt idx="59">
                  <c:v>42492.458702222284</c:v>
                </c:pt>
                <c:pt idx="60">
                  <c:v>44689.920000000071</c:v>
                </c:pt>
                <c:pt idx="61">
                  <c:v>46961.864497777846</c:v>
                </c:pt>
                <c:pt idx="62">
                  <c:v>49309.533582222313</c:v>
                </c:pt>
                <c:pt idx="63">
                  <c:v>51734.168640000091</c:v>
                </c:pt>
                <c:pt idx="64">
                  <c:v>54237.011057777854</c:v>
                </c:pt>
                <c:pt idx="65">
                  <c:v>56819.302222222301</c:v>
                </c:pt>
                <c:pt idx="66">
                  <c:v>59482.283520000114</c:v>
                </c:pt>
                <c:pt idx="67">
                  <c:v>62227.196337777903</c:v>
                </c:pt>
                <c:pt idx="68">
                  <c:v>65055.282062222344</c:v>
                </c:pt>
                <c:pt idx="69">
                  <c:v>67967.782080000121</c:v>
                </c:pt>
                <c:pt idx="70">
                  <c:v>70965.937777777915</c:v>
                </c:pt>
                <c:pt idx="71">
                  <c:v>74050.990542222353</c:v>
                </c:pt>
                <c:pt idx="72">
                  <c:v>77224.181760000152</c:v>
                </c:pt>
                <c:pt idx="73">
                  <c:v>80486.752817777931</c:v>
                </c:pt>
                <c:pt idx="74">
                  <c:v>83839.945102222366</c:v>
                </c:pt>
                <c:pt idx="75">
                  <c:v>87285.000000000146</c:v>
                </c:pt>
                <c:pt idx="76">
                  <c:v>90823.158897777947</c:v>
                </c:pt>
                <c:pt idx="77">
                  <c:v>94455.663182222386</c:v>
                </c:pt>
                <c:pt idx="78">
                  <c:v>98183.754240000169</c:v>
                </c:pt>
                <c:pt idx="79">
                  <c:v>102008.67345777794</c:v>
                </c:pt>
                <c:pt idx="80">
                  <c:v>105931.66222222241</c:v>
                </c:pt>
                <c:pt idx="81">
                  <c:v>109953.96192000025</c:v>
                </c:pt>
                <c:pt idx="82">
                  <c:v>114076.81393777803</c:v>
                </c:pt>
                <c:pt idx="83">
                  <c:v>118301.45966222248</c:v>
                </c:pt>
                <c:pt idx="84">
                  <c:v>122629.14048000025</c:v>
                </c:pt>
                <c:pt idx="85">
                  <c:v>127061.09777777805</c:v>
                </c:pt>
                <c:pt idx="86">
                  <c:v>131598.5729422225</c:v>
                </c:pt>
                <c:pt idx="87">
                  <c:v>136242.80736000027</c:v>
                </c:pt>
                <c:pt idx="88">
                  <c:v>140995.04241777805</c:v>
                </c:pt>
                <c:pt idx="89">
                  <c:v>145856.51950222251</c:v>
                </c:pt>
                <c:pt idx="90">
                  <c:v>150828.4800000003</c:v>
                </c:pt>
                <c:pt idx="91">
                  <c:v>155912.16529777809</c:v>
                </c:pt>
                <c:pt idx="92">
                  <c:v>161108.81678222254</c:v>
                </c:pt>
                <c:pt idx="93">
                  <c:v>166419.67584000033</c:v>
                </c:pt>
                <c:pt idx="94">
                  <c:v>171845.9838577781</c:v>
                </c:pt>
                <c:pt idx="95">
                  <c:v>177388.98222222255</c:v>
                </c:pt>
                <c:pt idx="96">
                  <c:v>183049.91232000035</c:v>
                </c:pt>
                <c:pt idx="97">
                  <c:v>188830.01553777812</c:v>
                </c:pt>
                <c:pt idx="98">
                  <c:v>194730.53326222266</c:v>
                </c:pt>
                <c:pt idx="99">
                  <c:v>200752.70688000045</c:v>
                </c:pt>
                <c:pt idx="100">
                  <c:v>206897.77777777778</c:v>
                </c:pt>
              </c:numCache>
            </c:numRef>
          </c:yVal>
          <c:smooth val="0"/>
        </c:ser>
        <c:ser>
          <c:idx val="10"/>
          <c:order val="8"/>
          <c:tx>
            <c:strRef>
              <c:f>DATA!$L$4</c:f>
              <c:strCache>
                <c:ptCount val="1"/>
                <c:pt idx="0">
                  <c:v>BPK-Lijn +1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DATA!$L$5:$L$105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0.14212904538978222</c:v>
                </c:pt>
                <c:pt idx="2">
                  <c:v>1.1370323631182577</c:v>
                </c:pt>
                <c:pt idx="3">
                  <c:v>3.8374842255241197</c:v>
                </c:pt>
                <c:pt idx="4">
                  <c:v>9.0962589049460618</c:v>
                </c:pt>
                <c:pt idx="5">
                  <c:v>17.766130673722778</c:v>
                </c:pt>
                <c:pt idx="6">
                  <c:v>30.699873804192976</c:v>
                </c:pt>
                <c:pt idx="7">
                  <c:v>48.750262568695327</c:v>
                </c:pt>
                <c:pt idx="8">
                  <c:v>72.770071239568495</c:v>
                </c:pt>
                <c:pt idx="9">
                  <c:v>103.61207408915124</c:v>
                </c:pt>
                <c:pt idx="10">
                  <c:v>142.12904538978222</c:v>
                </c:pt>
                <c:pt idx="11">
                  <c:v>189.17375941380004</c:v>
                </c:pt>
                <c:pt idx="12">
                  <c:v>245.59899043354355</c:v>
                </c:pt>
                <c:pt idx="13">
                  <c:v>312.25751272135142</c:v>
                </c:pt>
                <c:pt idx="14">
                  <c:v>390.00210054956221</c:v>
                </c:pt>
                <c:pt idx="15">
                  <c:v>479.68552819051496</c:v>
                </c:pt>
                <c:pt idx="16">
                  <c:v>582.16056991654796</c:v>
                </c:pt>
                <c:pt idx="17">
                  <c:v>698.28</c:v>
                </c:pt>
                <c:pt idx="18">
                  <c:v>828.89659271321045</c:v>
                </c:pt>
                <c:pt idx="19">
                  <c:v>974.86312232851674</c:v>
                </c:pt>
                <c:pt idx="20">
                  <c:v>1137.0323631182582</c:v>
                </c:pt>
                <c:pt idx="21">
                  <c:v>1316.2570893547738</c:v>
                </c:pt>
                <c:pt idx="22">
                  <c:v>1513.3900753104026</c:v>
                </c:pt>
                <c:pt idx="23">
                  <c:v>1729.2840952574818</c:v>
                </c:pt>
                <c:pt idx="24">
                  <c:v>1964.7919234683511</c:v>
                </c:pt>
                <c:pt idx="25">
                  <c:v>2220.7663342153487</c:v>
                </c:pt>
                <c:pt idx="26">
                  <c:v>2498.0601017708141</c:v>
                </c:pt>
                <c:pt idx="27">
                  <c:v>2797.5260004070856</c:v>
                </c:pt>
                <c:pt idx="28">
                  <c:v>3120.0168043965018</c:v>
                </c:pt>
                <c:pt idx="29">
                  <c:v>3466.3852880114023</c:v>
                </c:pt>
                <c:pt idx="30">
                  <c:v>3837.4842255241238</c:v>
                </c:pt>
                <c:pt idx="31">
                  <c:v>4234.1663912070062</c:v>
                </c:pt>
                <c:pt idx="32">
                  <c:v>4657.28455933239</c:v>
                </c:pt>
                <c:pt idx="33">
                  <c:v>5107.6915041726097</c:v>
                </c:pt>
                <c:pt idx="34">
                  <c:v>5586.2400000000071</c:v>
                </c:pt>
                <c:pt idx="35">
                  <c:v>6093.7828210869202</c:v>
                </c:pt>
                <c:pt idx="36">
                  <c:v>6631.1727417056863</c:v>
                </c:pt>
                <c:pt idx="37">
                  <c:v>7199.2625361286473</c:v>
                </c:pt>
                <c:pt idx="38">
                  <c:v>7798.9049786281394</c:v>
                </c:pt>
                <c:pt idx="39">
                  <c:v>8430.9528434765052</c:v>
                </c:pt>
                <c:pt idx="40">
                  <c:v>9096.2589049460767</c:v>
                </c:pt>
                <c:pt idx="41">
                  <c:v>9795.6759373091973</c:v>
                </c:pt>
                <c:pt idx="42">
                  <c:v>10530.056714838202</c:v>
                </c:pt>
                <c:pt idx="43">
                  <c:v>11300.254011805431</c:v>
                </c:pt>
                <c:pt idx="44">
                  <c:v>12107.120602483225</c:v>
                </c:pt>
                <c:pt idx="45">
                  <c:v>12951.509261143923</c:v>
                </c:pt>
                <c:pt idx="46">
                  <c:v>13834.27276205986</c:v>
                </c:pt>
                <c:pt idx="47">
                  <c:v>14756.263879503385</c:v>
                </c:pt>
                <c:pt idx="48">
                  <c:v>15718.335387746823</c:v>
                </c:pt>
                <c:pt idx="49">
                  <c:v>16721.340061062518</c:v>
                </c:pt>
                <c:pt idx="50">
                  <c:v>17766.130673722801</c:v>
                </c:pt>
                <c:pt idx="51">
                  <c:v>18853.560000000027</c:v>
                </c:pt>
                <c:pt idx="52">
                  <c:v>19984.480814166523</c:v>
                </c:pt>
                <c:pt idx="53">
                  <c:v>21159.745890494643</c:v>
                </c:pt>
                <c:pt idx="54">
                  <c:v>22380.208003256703</c:v>
                </c:pt>
                <c:pt idx="55">
                  <c:v>23646.719926725054</c:v>
                </c:pt>
                <c:pt idx="56">
                  <c:v>24960.134435172029</c:v>
                </c:pt>
                <c:pt idx="57">
                  <c:v>26321.304302869976</c:v>
                </c:pt>
                <c:pt idx="58">
                  <c:v>27731.082304091229</c:v>
                </c:pt>
                <c:pt idx="59">
                  <c:v>29190.321213108124</c:v>
                </c:pt>
                <c:pt idx="60">
                  <c:v>30699.873804193005</c:v>
                </c:pt>
                <c:pt idx="61">
                  <c:v>32260.592851618203</c:v>
                </c:pt>
                <c:pt idx="62">
                  <c:v>33873.331129656071</c:v>
                </c:pt>
                <c:pt idx="63">
                  <c:v>35538.941412578934</c:v>
                </c:pt>
                <c:pt idx="64">
                  <c:v>37258.27647465912</c:v>
                </c:pt>
                <c:pt idx="65">
                  <c:v>39032.189090168991</c:v>
                </c:pt>
                <c:pt idx="66">
                  <c:v>40861.5320333809</c:v>
                </c:pt>
                <c:pt idx="67">
                  <c:v>42747.158078567154</c:v>
                </c:pt>
                <c:pt idx="68">
                  <c:v>44689.920000000086</c:v>
                </c:pt>
                <c:pt idx="69">
                  <c:v>46690.670571952047</c:v>
                </c:pt>
                <c:pt idx="70">
                  <c:v>48750.262568695391</c:v>
                </c:pt>
                <c:pt idx="71">
                  <c:v>50869.548764502433</c:v>
                </c:pt>
                <c:pt idx="72">
                  <c:v>53049.381933645534</c:v>
                </c:pt>
                <c:pt idx="73">
                  <c:v>55290.614850397011</c:v>
                </c:pt>
                <c:pt idx="74">
                  <c:v>57594.100289029207</c:v>
                </c:pt>
                <c:pt idx="75">
                  <c:v>59960.69102381447</c:v>
                </c:pt>
                <c:pt idx="76">
                  <c:v>62391.239829025144</c:v>
                </c:pt>
                <c:pt idx="77">
                  <c:v>64886.599478933553</c:v>
                </c:pt>
                <c:pt idx="78">
                  <c:v>67447.622747812042</c:v>
                </c:pt>
                <c:pt idx="79">
                  <c:v>70075.162409932935</c:v>
                </c:pt>
                <c:pt idx="80">
                  <c:v>72770.071239568613</c:v>
                </c:pt>
                <c:pt idx="81">
                  <c:v>75533.202010991416</c:v>
                </c:pt>
                <c:pt idx="82">
                  <c:v>78365.407498473607</c:v>
                </c:pt>
                <c:pt idx="83">
                  <c:v>81267.54047628757</c:v>
                </c:pt>
                <c:pt idx="84">
                  <c:v>84240.453718705641</c:v>
                </c:pt>
                <c:pt idx="85">
                  <c:v>87285.000000000189</c:v>
                </c:pt>
                <c:pt idx="86">
                  <c:v>90402.032094443493</c:v>
                </c:pt>
                <c:pt idx="87">
                  <c:v>93592.402776307936</c:v>
                </c:pt>
                <c:pt idx="88">
                  <c:v>96856.964819865854</c:v>
                </c:pt>
                <c:pt idx="89">
                  <c:v>100196.57099938957</c:v>
                </c:pt>
                <c:pt idx="90">
                  <c:v>103612.07408915143</c:v>
                </c:pt>
                <c:pt idx="91">
                  <c:v>107104.32686342379</c:v>
                </c:pt>
                <c:pt idx="92">
                  <c:v>110674.18209647895</c:v>
                </c:pt>
                <c:pt idx="93">
                  <c:v>114322.49256258926</c:v>
                </c:pt>
                <c:pt idx="94">
                  <c:v>118050.11103602708</c:v>
                </c:pt>
                <c:pt idx="95">
                  <c:v>121857.89029106474</c:v>
                </c:pt>
                <c:pt idx="96">
                  <c:v>125746.68310197459</c:v>
                </c:pt>
                <c:pt idx="97">
                  <c:v>129717.34224302894</c:v>
                </c:pt>
                <c:pt idx="98">
                  <c:v>133770.7204885002</c:v>
                </c:pt>
                <c:pt idx="99">
                  <c:v>137907.67061266059</c:v>
                </c:pt>
                <c:pt idx="100">
                  <c:v>142129.04538978223</c:v>
                </c:pt>
              </c:numCache>
            </c:numRef>
          </c:yVal>
          <c:smooth val="0"/>
        </c:ser>
        <c:ser>
          <c:idx val="11"/>
          <c:order val="9"/>
          <c:tx>
            <c:strRef>
              <c:f>DATA!$M$4</c:f>
              <c:strCache>
                <c:ptCount val="1"/>
                <c:pt idx="0">
                  <c:v>BPK-Lijn +2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DATA!$M$5:$M$105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0.10180492783204549</c:v>
                </c:pt>
                <c:pt idx="2">
                  <c:v>0.81443942265636393</c:v>
                </c:pt>
                <c:pt idx="3">
                  <c:v>2.7487330514652282</c:v>
                </c:pt>
                <c:pt idx="4">
                  <c:v>6.5155153812509115</c:v>
                </c:pt>
                <c:pt idx="5">
                  <c:v>12.725615979005687</c:v>
                </c:pt>
                <c:pt idx="6">
                  <c:v>21.989864411721836</c:v>
                </c:pt>
                <c:pt idx="7">
                  <c:v>34.919090246391619</c:v>
                </c:pt>
                <c:pt idx="8">
                  <c:v>52.124123050007292</c:v>
                </c:pt>
                <c:pt idx="9">
                  <c:v>74.215792389561159</c:v>
                </c:pt>
                <c:pt idx="10">
                  <c:v>101.80492783204549</c:v>
                </c:pt>
                <c:pt idx="11">
                  <c:v>135.50235894445248</c:v>
                </c:pt>
                <c:pt idx="12">
                  <c:v>175.91891529377452</c:v>
                </c:pt>
                <c:pt idx="13">
                  <c:v>223.66542644700385</c:v>
                </c:pt>
                <c:pt idx="14">
                  <c:v>279.35272197113267</c:v>
                </c:pt>
                <c:pt idx="15">
                  <c:v>343.59163143315351</c:v>
                </c:pt>
                <c:pt idx="16">
                  <c:v>416.99298440005833</c:v>
                </c:pt>
                <c:pt idx="17">
                  <c:v>500.16761043883952</c:v>
                </c:pt>
                <c:pt idx="18">
                  <c:v>593.72633911648973</c:v>
                </c:pt>
                <c:pt idx="19">
                  <c:v>698.28000000000043</c:v>
                </c:pt>
                <c:pt idx="20">
                  <c:v>814.43942265636429</c:v>
                </c:pt>
                <c:pt idx="21">
                  <c:v>942.81543665257391</c:v>
                </c:pt>
                <c:pt idx="22">
                  <c:v>1084.0188715556214</c:v>
                </c:pt>
                <c:pt idx="23">
                  <c:v>1238.6605569324986</c:v>
                </c:pt>
                <c:pt idx="24">
                  <c:v>1407.3513223501982</c:v>
                </c:pt>
                <c:pt idx="25">
                  <c:v>1590.7019973757122</c:v>
                </c:pt>
                <c:pt idx="26">
                  <c:v>1789.3234115760331</c:v>
                </c:pt>
                <c:pt idx="27">
                  <c:v>2003.8263945181529</c:v>
                </c:pt>
                <c:pt idx="28">
                  <c:v>2234.8217757690645</c:v>
                </c:pt>
                <c:pt idx="29">
                  <c:v>2482.92038489576</c:v>
                </c:pt>
                <c:pt idx="30">
                  <c:v>2748.7330514652313</c:v>
                </c:pt>
                <c:pt idx="31">
                  <c:v>3032.8706050444707</c:v>
                </c:pt>
                <c:pt idx="32">
                  <c:v>3335.9438752004712</c:v>
                </c:pt>
                <c:pt idx="33">
                  <c:v>3658.5636915002233</c:v>
                </c:pt>
                <c:pt idx="34">
                  <c:v>4001.3408835107211</c:v>
                </c:pt>
                <c:pt idx="35">
                  <c:v>4364.8862807989553</c:v>
                </c:pt>
                <c:pt idx="36">
                  <c:v>4749.8107129319196</c:v>
                </c:pt>
                <c:pt idx="37">
                  <c:v>5156.7250094766059</c:v>
                </c:pt>
                <c:pt idx="38">
                  <c:v>5586.2400000000071</c:v>
                </c:pt>
                <c:pt idx="39">
                  <c:v>6038.9665140691159</c:v>
                </c:pt>
                <c:pt idx="40">
                  <c:v>6515.5153812509225</c:v>
                </c:pt>
                <c:pt idx="41">
                  <c:v>7016.4974311124188</c:v>
                </c:pt>
                <c:pt idx="42">
                  <c:v>7542.5234932205985</c:v>
                </c:pt>
                <c:pt idx="43">
                  <c:v>8094.2043971424528</c:v>
                </c:pt>
                <c:pt idx="44">
                  <c:v>8672.1509724449752</c:v>
                </c:pt>
                <c:pt idx="45">
                  <c:v>9276.9740486951596</c:v>
                </c:pt>
                <c:pt idx="46">
                  <c:v>9909.2844554599924</c:v>
                </c:pt>
                <c:pt idx="47">
                  <c:v>10569.693022306479</c:v>
                </c:pt>
                <c:pt idx="48">
                  <c:v>11258.810578801596</c:v>
                </c:pt>
                <c:pt idx="49">
                  <c:v>11977.247954512341</c:v>
                </c:pt>
                <c:pt idx="50">
                  <c:v>12725.615979005703</c:v>
                </c:pt>
                <c:pt idx="51">
                  <c:v>13504.525481848685</c:v>
                </c:pt>
                <c:pt idx="52">
                  <c:v>14314.58729260827</c:v>
                </c:pt>
                <c:pt idx="53">
                  <c:v>15156.412240851463</c:v>
                </c:pt>
                <c:pt idx="54">
                  <c:v>16030.611156145238</c:v>
                </c:pt>
                <c:pt idx="55">
                  <c:v>16937.794868056597</c:v>
                </c:pt>
                <c:pt idx="56">
                  <c:v>17878.574206152527</c:v>
                </c:pt>
                <c:pt idx="57">
                  <c:v>18853.560000000027</c:v>
                </c:pt>
                <c:pt idx="58">
                  <c:v>19863.363079166091</c:v>
                </c:pt>
                <c:pt idx="59">
                  <c:v>20908.594273217699</c:v>
                </c:pt>
                <c:pt idx="60">
                  <c:v>21989.864411721857</c:v>
                </c:pt>
                <c:pt idx="61">
                  <c:v>23107.784324245549</c:v>
                </c:pt>
                <c:pt idx="62">
                  <c:v>24262.96484035578</c:v>
                </c:pt>
                <c:pt idx="63">
                  <c:v>25456.016789619523</c:v>
                </c:pt>
                <c:pt idx="64">
                  <c:v>26687.55100160377</c:v>
                </c:pt>
                <c:pt idx="65">
                  <c:v>27958.178305875528</c:v>
                </c:pt>
                <c:pt idx="66">
                  <c:v>29268.509532001804</c:v>
                </c:pt>
                <c:pt idx="67">
                  <c:v>30619.155509549557</c:v>
                </c:pt>
                <c:pt idx="68">
                  <c:v>32010.727068085787</c:v>
                </c:pt>
                <c:pt idx="69">
                  <c:v>33443.835037177494</c:v>
                </c:pt>
                <c:pt idx="70">
                  <c:v>34919.090246391672</c:v>
                </c:pt>
                <c:pt idx="71">
                  <c:v>36437.103525295301</c:v>
                </c:pt>
                <c:pt idx="72">
                  <c:v>37998.485703455386</c:v>
                </c:pt>
                <c:pt idx="73">
                  <c:v>39603.847610438912</c:v>
                </c:pt>
                <c:pt idx="74">
                  <c:v>41253.800075812876</c:v>
                </c:pt>
                <c:pt idx="75">
                  <c:v>42948.953929144263</c:v>
                </c:pt>
                <c:pt idx="76">
                  <c:v>44689.920000000078</c:v>
                </c:pt>
                <c:pt idx="77">
                  <c:v>46477.309117947305</c:v>
                </c:pt>
                <c:pt idx="78">
                  <c:v>48311.732112552927</c:v>
                </c:pt>
                <c:pt idx="79">
                  <c:v>50193.799813383957</c:v>
                </c:pt>
                <c:pt idx="80">
                  <c:v>52124.12305000738</c:v>
                </c:pt>
                <c:pt idx="81">
                  <c:v>54103.312651990207</c:v>
                </c:pt>
                <c:pt idx="82">
                  <c:v>56131.979448899379</c:v>
                </c:pt>
                <c:pt idx="83">
                  <c:v>58210.734270301917</c:v>
                </c:pt>
                <c:pt idx="84">
                  <c:v>60340.18794576481</c:v>
                </c:pt>
                <c:pt idx="85">
                  <c:v>62520.951304855065</c:v>
                </c:pt>
                <c:pt idx="86">
                  <c:v>64753.635177139658</c:v>
                </c:pt>
                <c:pt idx="87">
                  <c:v>67038.850392185588</c:v>
                </c:pt>
                <c:pt idx="88">
                  <c:v>69377.207779559831</c:v>
                </c:pt>
                <c:pt idx="89">
                  <c:v>71769.318168829413</c:v>
                </c:pt>
                <c:pt idx="90">
                  <c:v>74215.792389561306</c:v>
                </c:pt>
                <c:pt idx="91">
                  <c:v>76717.241271322506</c:v>
                </c:pt>
                <c:pt idx="92">
                  <c:v>79274.275643679997</c:v>
                </c:pt>
                <c:pt idx="93">
                  <c:v>81887.506336200764</c:v>
                </c:pt>
                <c:pt idx="94">
                  <c:v>84557.544178451833</c:v>
                </c:pt>
                <c:pt idx="95">
                  <c:v>87285.00000000016</c:v>
                </c:pt>
                <c:pt idx="96">
                  <c:v>90070.484630412771</c:v>
                </c:pt>
                <c:pt idx="97">
                  <c:v>92914.608899256622</c:v>
                </c:pt>
                <c:pt idx="98">
                  <c:v>95817.983636098768</c:v>
                </c:pt>
                <c:pt idx="99">
                  <c:v>98781.219670506121</c:v>
                </c:pt>
                <c:pt idx="100">
                  <c:v>101804.92783204549</c:v>
                </c:pt>
              </c:numCache>
            </c:numRef>
          </c:yVal>
          <c:smooth val="0"/>
        </c:ser>
        <c:ser>
          <c:idx val="5"/>
          <c:order val="10"/>
          <c:tx>
            <c:strRef>
              <c:f>DATA!$N$4</c:f>
              <c:strCache>
                <c:ptCount val="1"/>
                <c:pt idx="0">
                  <c:v>BPK-Lijn +3</c:v>
                </c:pt>
              </c:strCache>
            </c:strRef>
          </c:tx>
          <c:spPr>
            <a:ln>
              <a:solidFill>
                <a:schemeClr val="accent2">
                  <a:lumMod val="60000"/>
                  <a:lumOff val="40000"/>
                </a:schemeClr>
              </a:solidFill>
            </a:ln>
          </c:spPr>
          <c:marker>
            <c:symbol val="none"/>
          </c:marker>
          <c:xVal>
            <c:numRef>
              <c:f>DATA!$F$5:$F$105</c:f>
              <c:numCache>
                <c:formatCode>0.00</c:formatCode>
                <c:ptCount val="1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6.0000000000000009</c:v>
                </c:pt>
                <c:pt idx="7">
                  <c:v>7.0000000000000009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10.999999999999998</c:v>
                </c:pt>
                <c:pt idx="12">
                  <c:v>11.999999999999998</c:v>
                </c:pt>
                <c:pt idx="13">
                  <c:v>12.999999999999998</c:v>
                </c:pt>
                <c:pt idx="14">
                  <c:v>13.999999999999998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18.000000000000004</c:v>
                </c:pt>
                <c:pt idx="19">
                  <c:v>19.000000000000004</c:v>
                </c:pt>
                <c:pt idx="20">
                  <c:v>20.000000000000004</c:v>
                </c:pt>
                <c:pt idx="21">
                  <c:v>21.000000000000004</c:v>
                </c:pt>
                <c:pt idx="22">
                  <c:v>22.000000000000007</c:v>
                </c:pt>
                <c:pt idx="23">
                  <c:v>23.000000000000007</c:v>
                </c:pt>
                <c:pt idx="24">
                  <c:v>24.000000000000007</c:v>
                </c:pt>
                <c:pt idx="25">
                  <c:v>25.000000000000007</c:v>
                </c:pt>
                <c:pt idx="26">
                  <c:v>26.000000000000007</c:v>
                </c:pt>
                <c:pt idx="27">
                  <c:v>27.000000000000007</c:v>
                </c:pt>
                <c:pt idx="28">
                  <c:v>28.000000000000007</c:v>
                </c:pt>
                <c:pt idx="29">
                  <c:v>29.000000000000011</c:v>
                </c:pt>
                <c:pt idx="30">
                  <c:v>30.000000000000011</c:v>
                </c:pt>
                <c:pt idx="31">
                  <c:v>31.000000000000011</c:v>
                </c:pt>
                <c:pt idx="32">
                  <c:v>32.000000000000014</c:v>
                </c:pt>
                <c:pt idx="33">
                  <c:v>33.000000000000014</c:v>
                </c:pt>
                <c:pt idx="34">
                  <c:v>34.000000000000014</c:v>
                </c:pt>
                <c:pt idx="35">
                  <c:v>35.000000000000014</c:v>
                </c:pt>
                <c:pt idx="36">
                  <c:v>36.000000000000014</c:v>
                </c:pt>
                <c:pt idx="37">
                  <c:v>37.000000000000014</c:v>
                </c:pt>
                <c:pt idx="38">
                  <c:v>38.000000000000014</c:v>
                </c:pt>
                <c:pt idx="39">
                  <c:v>39.000000000000021</c:v>
                </c:pt>
                <c:pt idx="40">
                  <c:v>40.000000000000021</c:v>
                </c:pt>
                <c:pt idx="41">
                  <c:v>41.000000000000021</c:v>
                </c:pt>
                <c:pt idx="42">
                  <c:v>42.000000000000021</c:v>
                </c:pt>
                <c:pt idx="43">
                  <c:v>43.000000000000021</c:v>
                </c:pt>
                <c:pt idx="44">
                  <c:v>44.000000000000021</c:v>
                </c:pt>
                <c:pt idx="45">
                  <c:v>45.000000000000021</c:v>
                </c:pt>
                <c:pt idx="46">
                  <c:v>46.000000000000021</c:v>
                </c:pt>
                <c:pt idx="47">
                  <c:v>47.000000000000028</c:v>
                </c:pt>
                <c:pt idx="48">
                  <c:v>48.000000000000028</c:v>
                </c:pt>
                <c:pt idx="49">
                  <c:v>49.000000000000028</c:v>
                </c:pt>
                <c:pt idx="50">
                  <c:v>50.000000000000021</c:v>
                </c:pt>
                <c:pt idx="51">
                  <c:v>51.000000000000021</c:v>
                </c:pt>
                <c:pt idx="52">
                  <c:v>52.000000000000021</c:v>
                </c:pt>
                <c:pt idx="53">
                  <c:v>53.000000000000028</c:v>
                </c:pt>
                <c:pt idx="54">
                  <c:v>54.000000000000028</c:v>
                </c:pt>
                <c:pt idx="55">
                  <c:v>55.000000000000028</c:v>
                </c:pt>
                <c:pt idx="56">
                  <c:v>56.000000000000028</c:v>
                </c:pt>
                <c:pt idx="57">
                  <c:v>57.000000000000028</c:v>
                </c:pt>
                <c:pt idx="58">
                  <c:v>58.000000000000028</c:v>
                </c:pt>
                <c:pt idx="59">
                  <c:v>59.000000000000028</c:v>
                </c:pt>
                <c:pt idx="60">
                  <c:v>60.000000000000028</c:v>
                </c:pt>
                <c:pt idx="61">
                  <c:v>61.000000000000028</c:v>
                </c:pt>
                <c:pt idx="62">
                  <c:v>62.000000000000036</c:v>
                </c:pt>
                <c:pt idx="63">
                  <c:v>63.000000000000036</c:v>
                </c:pt>
                <c:pt idx="64">
                  <c:v>64.000000000000028</c:v>
                </c:pt>
                <c:pt idx="65">
                  <c:v>65.000000000000028</c:v>
                </c:pt>
                <c:pt idx="66">
                  <c:v>66.000000000000043</c:v>
                </c:pt>
                <c:pt idx="67">
                  <c:v>67.000000000000043</c:v>
                </c:pt>
                <c:pt idx="68">
                  <c:v>68.000000000000043</c:v>
                </c:pt>
                <c:pt idx="69">
                  <c:v>69.000000000000043</c:v>
                </c:pt>
                <c:pt idx="70">
                  <c:v>70.000000000000043</c:v>
                </c:pt>
                <c:pt idx="71">
                  <c:v>71.000000000000043</c:v>
                </c:pt>
                <c:pt idx="72">
                  <c:v>72.000000000000043</c:v>
                </c:pt>
                <c:pt idx="73">
                  <c:v>73.000000000000043</c:v>
                </c:pt>
                <c:pt idx="74">
                  <c:v>74.000000000000043</c:v>
                </c:pt>
                <c:pt idx="75">
                  <c:v>75.000000000000043</c:v>
                </c:pt>
                <c:pt idx="76">
                  <c:v>76.000000000000043</c:v>
                </c:pt>
                <c:pt idx="77">
                  <c:v>77.000000000000043</c:v>
                </c:pt>
                <c:pt idx="78">
                  <c:v>78.000000000000043</c:v>
                </c:pt>
                <c:pt idx="79">
                  <c:v>79.000000000000043</c:v>
                </c:pt>
                <c:pt idx="80">
                  <c:v>80.000000000000043</c:v>
                </c:pt>
                <c:pt idx="81">
                  <c:v>81.000000000000057</c:v>
                </c:pt>
                <c:pt idx="82">
                  <c:v>82.000000000000057</c:v>
                </c:pt>
                <c:pt idx="83">
                  <c:v>83.000000000000057</c:v>
                </c:pt>
                <c:pt idx="84">
                  <c:v>84.000000000000057</c:v>
                </c:pt>
                <c:pt idx="85">
                  <c:v>85.000000000000057</c:v>
                </c:pt>
                <c:pt idx="86">
                  <c:v>86.000000000000057</c:v>
                </c:pt>
                <c:pt idx="87">
                  <c:v>87.000000000000057</c:v>
                </c:pt>
                <c:pt idx="88">
                  <c:v>88.000000000000057</c:v>
                </c:pt>
                <c:pt idx="89">
                  <c:v>89.000000000000057</c:v>
                </c:pt>
                <c:pt idx="90">
                  <c:v>90.000000000000057</c:v>
                </c:pt>
                <c:pt idx="91">
                  <c:v>91.000000000000057</c:v>
                </c:pt>
                <c:pt idx="92">
                  <c:v>92.000000000000057</c:v>
                </c:pt>
                <c:pt idx="93">
                  <c:v>93.000000000000057</c:v>
                </c:pt>
                <c:pt idx="94">
                  <c:v>94.000000000000057</c:v>
                </c:pt>
                <c:pt idx="95">
                  <c:v>95.000000000000057</c:v>
                </c:pt>
                <c:pt idx="96">
                  <c:v>96.000000000000057</c:v>
                </c:pt>
                <c:pt idx="97">
                  <c:v>97.000000000000057</c:v>
                </c:pt>
                <c:pt idx="98">
                  <c:v>98.000000000000071</c:v>
                </c:pt>
                <c:pt idx="99">
                  <c:v>99.000000000000071</c:v>
                </c:pt>
                <c:pt idx="100">
                  <c:v>100</c:v>
                </c:pt>
              </c:numCache>
            </c:numRef>
          </c:xVal>
          <c:yVal>
            <c:numRef>
              <c:f>DATA!$N$5:$N$105</c:f>
              <c:numCache>
                <c:formatCode>_("€"* #,##0.00_);_("€"* \(#,##0.00\);_("€"* "-"??_);_(@_)</c:formatCode>
                <c:ptCount val="101"/>
                <c:pt idx="0">
                  <c:v>0</c:v>
                </c:pt>
                <c:pt idx="1">
                  <c:v>7.5400064787819895E-2</c:v>
                </c:pt>
                <c:pt idx="2">
                  <c:v>0.60320051830255916</c:v>
                </c:pt>
                <c:pt idx="3">
                  <c:v>2.0358017492711373</c:v>
                </c:pt>
                <c:pt idx="4">
                  <c:v>4.8256041464204733</c:v>
                </c:pt>
                <c:pt idx="5">
                  <c:v>9.4250080984774876</c:v>
                </c:pt>
                <c:pt idx="6">
                  <c:v>16.286413994169106</c:v>
                </c:pt>
                <c:pt idx="7">
                  <c:v>25.862222222222236</c:v>
                </c:pt>
                <c:pt idx="8">
                  <c:v>38.604833171363786</c:v>
                </c:pt>
                <c:pt idx="9">
                  <c:v>54.966647230320703</c:v>
                </c:pt>
                <c:pt idx="10">
                  <c:v>75.4000647878199</c:v>
                </c:pt>
                <c:pt idx="11">
                  <c:v>100.35748623258823</c:v>
                </c:pt>
                <c:pt idx="12">
                  <c:v>130.2913119533527</c:v>
                </c:pt>
                <c:pt idx="13">
                  <c:v>165.65394233884024</c:v>
                </c:pt>
                <c:pt idx="14">
                  <c:v>206.89777777777769</c:v>
                </c:pt>
                <c:pt idx="15">
                  <c:v>254.47521865889215</c:v>
                </c:pt>
                <c:pt idx="16">
                  <c:v>308.83866537091029</c:v>
                </c:pt>
                <c:pt idx="17">
                  <c:v>370.44051830255916</c:v>
                </c:pt>
                <c:pt idx="18">
                  <c:v>439.73317784256591</c:v>
                </c:pt>
                <c:pt idx="19">
                  <c:v>517.16904437965695</c:v>
                </c:pt>
                <c:pt idx="20">
                  <c:v>603.20051830255943</c:v>
                </c:pt>
                <c:pt idx="21">
                  <c:v>698.28000000000043</c:v>
                </c:pt>
                <c:pt idx="22">
                  <c:v>802.85988986070709</c:v>
                </c:pt>
                <c:pt idx="23">
                  <c:v>917.39258827340552</c:v>
                </c:pt>
                <c:pt idx="24">
                  <c:v>1042.3304956268232</c:v>
                </c:pt>
                <c:pt idx="25">
                  <c:v>1178.1260123096868</c:v>
                </c:pt>
                <c:pt idx="26">
                  <c:v>1325.2315387107235</c:v>
                </c:pt>
                <c:pt idx="27">
                  <c:v>1484.09947521866</c:v>
                </c:pt>
                <c:pt idx="28">
                  <c:v>1655.1822222222238</c:v>
                </c:pt>
                <c:pt idx="29">
                  <c:v>1838.9321801101414</c:v>
                </c:pt>
                <c:pt idx="30">
                  <c:v>2035.8017492711394</c:v>
                </c:pt>
                <c:pt idx="31">
                  <c:v>2246.2433300939451</c:v>
                </c:pt>
                <c:pt idx="32">
                  <c:v>2470.7093229672855</c:v>
                </c:pt>
                <c:pt idx="33">
                  <c:v>2709.6521282798867</c:v>
                </c:pt>
                <c:pt idx="34">
                  <c:v>2963.5241464204769</c:v>
                </c:pt>
                <c:pt idx="35">
                  <c:v>3232.7777777777819</c:v>
                </c:pt>
                <c:pt idx="36">
                  <c:v>3517.8654227405291</c:v>
                </c:pt>
                <c:pt idx="37">
                  <c:v>3819.2394816974456</c:v>
                </c:pt>
                <c:pt idx="38">
                  <c:v>4137.3523550372583</c:v>
                </c:pt>
                <c:pt idx="39">
                  <c:v>4472.6564431486959</c:v>
                </c:pt>
                <c:pt idx="40">
                  <c:v>4825.6041464204818</c:v>
                </c:pt>
                <c:pt idx="41">
                  <c:v>5196.6478652413434</c:v>
                </c:pt>
                <c:pt idx="42">
                  <c:v>5586.2400000000089</c:v>
                </c:pt>
                <c:pt idx="43">
                  <c:v>5994.8329510852054</c:v>
                </c:pt>
                <c:pt idx="44">
                  <c:v>6422.8791188856585</c:v>
                </c:pt>
                <c:pt idx="45">
                  <c:v>6870.8309037900981</c:v>
                </c:pt>
                <c:pt idx="46">
                  <c:v>7339.1407061872469</c:v>
                </c:pt>
                <c:pt idx="47">
                  <c:v>7828.2609264658395</c:v>
                </c:pt>
                <c:pt idx="48">
                  <c:v>8338.6439650145931</c:v>
                </c:pt>
                <c:pt idx="49">
                  <c:v>8870.7422222222376</c:v>
                </c:pt>
                <c:pt idx="50">
                  <c:v>9425.0080984774995</c:v>
                </c:pt>
                <c:pt idx="51">
                  <c:v>10001.89399416911</c:v>
                </c:pt>
                <c:pt idx="52">
                  <c:v>10601.852309685793</c:v>
                </c:pt>
                <c:pt idx="53">
                  <c:v>11225.335445416282</c:v>
                </c:pt>
                <c:pt idx="54">
                  <c:v>11872.795801749291</c:v>
                </c:pt>
                <c:pt idx="55">
                  <c:v>12544.685779073556</c:v>
                </c:pt>
                <c:pt idx="56">
                  <c:v>13241.457777777798</c:v>
                </c:pt>
                <c:pt idx="57">
                  <c:v>13963.56419825075</c:v>
                </c:pt>
                <c:pt idx="58">
                  <c:v>14711.457440881137</c:v>
                </c:pt>
                <c:pt idx="59">
                  <c:v>15485.589906057685</c:v>
                </c:pt>
                <c:pt idx="60">
                  <c:v>16286.413994169121</c:v>
                </c:pt>
                <c:pt idx="61">
                  <c:v>17114.382105604171</c:v>
                </c:pt>
                <c:pt idx="62">
                  <c:v>17969.946640751572</c:v>
                </c:pt>
                <c:pt idx="63">
                  <c:v>18853.560000000034</c:v>
                </c:pt>
                <c:pt idx="64">
                  <c:v>19765.674583738284</c:v>
                </c:pt>
                <c:pt idx="65">
                  <c:v>20706.742792355064</c:v>
                </c:pt>
                <c:pt idx="66">
                  <c:v>21677.217026239108</c:v>
                </c:pt>
                <c:pt idx="67">
                  <c:v>22677.549685779119</c:v>
                </c:pt>
                <c:pt idx="68">
                  <c:v>23708.19317136383</c:v>
                </c:pt>
                <c:pt idx="69">
                  <c:v>24769.599883381969</c:v>
                </c:pt>
                <c:pt idx="70">
                  <c:v>25862.222222222274</c:v>
                </c:pt>
                <c:pt idx="71">
                  <c:v>26986.512588273454</c:v>
                </c:pt>
                <c:pt idx="72">
                  <c:v>28142.923381924254</c:v>
                </c:pt>
                <c:pt idx="73">
                  <c:v>29331.907003563385</c:v>
                </c:pt>
                <c:pt idx="74">
                  <c:v>30553.915853579583</c:v>
                </c:pt>
                <c:pt idx="75">
                  <c:v>31809.402332361569</c:v>
                </c:pt>
                <c:pt idx="76">
                  <c:v>33098.818840298081</c:v>
                </c:pt>
                <c:pt idx="77">
                  <c:v>34422.617777777836</c:v>
                </c:pt>
                <c:pt idx="78">
                  <c:v>35781.251545189567</c:v>
                </c:pt>
                <c:pt idx="79">
                  <c:v>37175.172542921988</c:v>
                </c:pt>
                <c:pt idx="80">
                  <c:v>38604.833171363854</c:v>
                </c:pt>
                <c:pt idx="81">
                  <c:v>40070.68583090388</c:v>
                </c:pt>
                <c:pt idx="82">
                  <c:v>41573.182921930769</c:v>
                </c:pt>
                <c:pt idx="83">
                  <c:v>43112.776844833264</c:v>
                </c:pt>
                <c:pt idx="84">
                  <c:v>44689.920000000093</c:v>
                </c:pt>
                <c:pt idx="85">
                  <c:v>46305.064787819989</c:v>
                </c:pt>
                <c:pt idx="86">
                  <c:v>47958.663608681665</c:v>
                </c:pt>
                <c:pt idx="87">
                  <c:v>49651.168862973864</c:v>
                </c:pt>
                <c:pt idx="88">
                  <c:v>51383.032951085297</c:v>
                </c:pt>
                <c:pt idx="89">
                  <c:v>53154.708273404707</c:v>
                </c:pt>
                <c:pt idx="90">
                  <c:v>54966.647230320807</c:v>
                </c:pt>
                <c:pt idx="91">
                  <c:v>56819.302222222337</c:v>
                </c:pt>
                <c:pt idx="92">
                  <c:v>58713.125649498012</c:v>
                </c:pt>
                <c:pt idx="93">
                  <c:v>60648.569912536565</c:v>
                </c:pt>
                <c:pt idx="94">
                  <c:v>62626.087411726716</c:v>
                </c:pt>
                <c:pt idx="95">
                  <c:v>64646.1305474572</c:v>
                </c:pt>
                <c:pt idx="96">
                  <c:v>66709.151720116744</c:v>
                </c:pt>
                <c:pt idx="97">
                  <c:v>68815.603330094076</c:v>
                </c:pt>
                <c:pt idx="98">
                  <c:v>70965.937777777945</c:v>
                </c:pt>
                <c:pt idx="99">
                  <c:v>73160.607463557011</c:v>
                </c:pt>
                <c:pt idx="100">
                  <c:v>75400.064787819894</c:v>
                </c:pt>
              </c:numCache>
            </c:numRef>
          </c:yVal>
          <c:smooth val="0"/>
        </c:ser>
        <c:ser>
          <c:idx val="13"/>
          <c:order val="11"/>
          <c:tx>
            <c:v>Qknockout</c:v>
          </c:tx>
          <c:marker>
            <c:symbol val="none"/>
          </c:marker>
          <c:xVal>
            <c:numRef>
              <c:f>DATA!$C$18:$D$18</c:f>
              <c:numCache>
                <c:formatCode>0.00</c:formatCode>
                <c:ptCount val="2"/>
                <c:pt idx="0" formatCode="#,##0">
                  <c:v>-10</c:v>
                </c:pt>
              </c:numCache>
            </c:numRef>
          </c:xVal>
          <c:yVal>
            <c:numRef>
              <c:f>DATA!$C$7:$D$7</c:f>
              <c:numCache>
                <c:formatCode>0%</c:formatCode>
                <c:ptCount val="2"/>
              </c:numCache>
            </c:numRef>
          </c:yVal>
          <c:smooth val="0"/>
        </c:ser>
        <c:ser>
          <c:idx val="0"/>
          <c:order val="12"/>
          <c:tx>
            <c:v>Uw Inschrijving</c:v>
          </c:tx>
          <c:spPr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12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dLbls>
            <c:dLbl>
              <c:idx val="0"/>
              <c:layout>
                <c:manualLayout>
                  <c:x val="-0.203531592832914"/>
                  <c:y val="-3.2953105196451248E-2"/>
                </c:manualLayout>
              </c:layout>
              <c:tx>
                <c:rich>
                  <a:bodyPr/>
                  <a:lstStyle/>
                  <a:p>
                    <a:fld id="{67CD9CA2-4881-42F7-8DCB-BA8FF66AF654}" type="SERIESNAME">
                      <a:rPr lang="en-US" b="1"/>
                      <a:pPr/>
                      <a:t>[REEKSNAAM]</a:t>
                    </a:fld>
                    <a:endParaRPr lang="nl-NL"/>
                  </a:p>
                </c:rich>
              </c:tx>
              <c:dLblPos val="r"/>
              <c:showLegendKey val="0"/>
              <c:showVal val="0"/>
              <c:showCatName val="0"/>
              <c:showSerName val="1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</c:extLst>
            </c:dLbl>
            <c:spPr>
              <a:noFill/>
              <a:ln>
                <a:noFill/>
              </a:ln>
              <a:effectLst/>
            </c:spPr>
            <c:dLblPos val="l"/>
            <c:showLegendKey val="0"/>
            <c:showVal val="0"/>
            <c:showCatName val="0"/>
            <c:showSerName val="1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'BPK-Grafiek'!$G$10</c:f>
              <c:numCache>
                <c:formatCode>#,##0</c:formatCode>
                <c:ptCount val="1"/>
              </c:numCache>
            </c:numRef>
          </c:xVal>
          <c:yVal>
            <c:numRef>
              <c:f>'BPK-Grafiek'!$G$7</c:f>
              <c:numCache>
                <c:formatCode>"€"#,##0.00_);\("€"#,##0.00\)</c:formatCode>
                <c:ptCount val="1"/>
                <c:pt idx="0">
                  <c:v>0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7558256"/>
        <c:axId val="157558648"/>
        <c:extLst/>
      </c:scatterChart>
      <c:valAx>
        <c:axId val="157558256"/>
        <c:scaling>
          <c:orientation val="minMax"/>
          <c:max val="100"/>
          <c:min val="0"/>
        </c:scaling>
        <c:delete val="0"/>
        <c:axPos val="b"/>
        <c:numFmt formatCode="0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57558648"/>
        <c:crosses val="autoZero"/>
        <c:crossBetween val="midCat"/>
        <c:majorUnit val="10"/>
      </c:valAx>
      <c:valAx>
        <c:axId val="157558648"/>
        <c:scaling>
          <c:orientation val="minMax"/>
          <c:max val="174570"/>
          <c:min val="0"/>
        </c:scaling>
        <c:delete val="0"/>
        <c:axPos val="l"/>
        <c:numFmt formatCode="&quot;€&quot;\ #,##0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txPr>
          <a:bodyPr/>
          <a:lstStyle/>
          <a:p>
            <a:pPr>
              <a:defRPr sz="1000"/>
            </a:pPr>
            <a:endParaRPr lang="nl-NL"/>
          </a:p>
        </c:txPr>
        <c:crossAx val="157558256"/>
        <c:crosses val="autoZero"/>
        <c:crossBetween val="midCat"/>
        <c:majorUnit val="8728.5"/>
        <c:dispUnits>
          <c:builtInUnit val="thousands"/>
        </c:dispUnits>
      </c:valAx>
      <c:spPr>
        <a:solidFill>
          <a:srgbClr val="8FCAE7">
            <a:alpha val="50000"/>
          </a:srgbClr>
        </a:solidFill>
        <a:ln>
          <a:noFill/>
        </a:ln>
      </c:spPr>
    </c:plotArea>
    <c:plotVisOnly val="1"/>
    <c:dispBlanksAs val="gap"/>
    <c:showDLblsOverMax val="0"/>
  </c:chart>
  <c:spPr>
    <a:solidFill>
      <a:srgbClr val="8FCAE7"/>
    </a:solidFill>
    <a:ln>
      <a:solidFill>
        <a:schemeClr val="tx1"/>
      </a:solidFill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802452</xdr:colOff>
      <xdr:row>1</xdr:row>
      <xdr:rowOff>0</xdr:rowOff>
    </xdr:from>
    <xdr:to>
      <xdr:col>6</xdr:col>
      <xdr:colOff>230097</xdr:colOff>
      <xdr:row>4</xdr:row>
      <xdr:rowOff>102133</xdr:rowOff>
    </xdr:to>
    <xdr:pic>
      <xdr:nvPicPr>
        <xdr:cNvPr id="2" name="Afbeelding 1"/>
        <xdr:cNvPicPr>
          <a:picLocks noChangeAspect="1"/>
        </xdr:cNvPicPr>
      </xdr:nvPicPr>
      <xdr:blipFill rotWithShape="1"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7873812" y="190500"/>
          <a:ext cx="974505" cy="856513"/>
        </a:xfrm>
        <a:prstGeom prst="rect">
          <a:avLst/>
        </a:prstGeom>
      </xdr:spPr>
    </xdr:pic>
    <xdr:clientData/>
  </xdr:twoCellAnchor>
  <xdr:twoCellAnchor editAs="oneCell">
    <xdr:from>
      <xdr:col>4</xdr:col>
      <xdr:colOff>339764</xdr:colOff>
      <xdr:row>2</xdr:row>
      <xdr:rowOff>222866</xdr:rowOff>
    </xdr:from>
    <xdr:to>
      <xdr:col>5</xdr:col>
      <xdr:colOff>642771</xdr:colOff>
      <xdr:row>5</xdr:row>
      <xdr:rowOff>35971</xdr:rowOff>
    </xdr:to>
    <xdr:pic>
      <xdr:nvPicPr>
        <xdr:cNvPr id="3" name="Afbeelding 2"/>
        <xdr:cNvPicPr>
          <a:picLocks noChangeAspect="1"/>
        </xdr:cNvPicPr>
      </xdr:nvPicPr>
      <xdr:blipFill>
        <a:blip xmlns:r="http://schemas.openxmlformats.org/officeDocument/2006/relationships" r:embed="rId2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6031904" y="855326"/>
          <a:ext cx="1651747" cy="49128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15875</xdr:colOff>
      <xdr:row>5</xdr:row>
      <xdr:rowOff>238125</xdr:rowOff>
    </xdr:from>
    <xdr:to>
      <xdr:col>4</xdr:col>
      <xdr:colOff>638175</xdr:colOff>
      <xdr:row>22</xdr:row>
      <xdr:rowOff>114300</xdr:rowOff>
    </xdr:to>
    <xdr:graphicFrame macro="">
      <xdr:nvGraphicFramePr>
        <xdr:cNvPr id="3" name="Grafiek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6</xdr:col>
      <xdr:colOff>298858</xdr:colOff>
      <xdr:row>1</xdr:row>
      <xdr:rowOff>0</xdr:rowOff>
    </xdr:from>
    <xdr:to>
      <xdr:col>7</xdr:col>
      <xdr:colOff>7169</xdr:colOff>
      <xdr:row>4</xdr:row>
      <xdr:rowOff>199287</xdr:rowOff>
    </xdr:to>
    <xdr:pic>
      <xdr:nvPicPr>
        <xdr:cNvPr id="4" name="Afbeelding 3"/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</a:blip>
        <a:srcRect l="-906" r="-6048"/>
        <a:stretch/>
      </xdr:blipFill>
      <xdr:spPr>
        <a:xfrm>
          <a:off x="8966608" y="266700"/>
          <a:ext cx="1137061" cy="999387"/>
        </a:xfrm>
        <a:prstGeom prst="rect">
          <a:avLst/>
        </a:prstGeom>
      </xdr:spPr>
    </xdr:pic>
    <xdr:clientData/>
  </xdr:twoCellAnchor>
  <xdr:twoCellAnchor editAs="oneCell">
    <xdr:from>
      <xdr:col>5</xdr:col>
      <xdr:colOff>1895475</xdr:colOff>
      <xdr:row>2</xdr:row>
      <xdr:rowOff>198100</xdr:rowOff>
    </xdr:from>
    <xdr:to>
      <xdr:col>6</xdr:col>
      <xdr:colOff>344917</xdr:colOff>
      <xdr:row>4</xdr:row>
      <xdr:rowOff>155985</xdr:rowOff>
    </xdr:to>
    <xdr:pic>
      <xdr:nvPicPr>
        <xdr:cNvPr id="5" name="Afbeelding 4"/>
        <xdr:cNvPicPr>
          <a:picLocks noChangeAspect="1"/>
        </xdr:cNvPicPr>
      </xdr:nvPicPr>
      <xdr:blipFill>
        <a:blip xmlns:r="http://schemas.openxmlformats.org/officeDocument/2006/relationships" r:embed="rId3">
          <a:clrChange>
            <a:clrFrom>
              <a:srgbClr val="8FCAE7"/>
            </a:clrFrom>
            <a:clrTo>
              <a:srgbClr val="8FCAE7">
                <a:alpha val="0"/>
              </a:srgbClr>
            </a:clrTo>
          </a:clrChange>
        </a:blip>
        <a:stretch>
          <a:fillRect/>
        </a:stretch>
      </xdr:blipFill>
      <xdr:spPr>
        <a:xfrm>
          <a:off x="7353300" y="731500"/>
          <a:ext cx="1659367" cy="491285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0.80218</cdr:x>
      <cdr:y>0.83888</cdr:y>
    </cdr:from>
    <cdr:to>
      <cdr:x>0.97089</cdr:x>
      <cdr:y>0.92494</cdr:y>
    </cdr:to>
    <cdr:sp macro="" textlink="">
      <cdr:nvSpPr>
        <cdr:cNvPr id="2" name="Rechthoek 1"/>
        <cdr:cNvSpPr/>
      </cdr:nvSpPr>
      <cdr:spPr>
        <a:xfrm xmlns:a="http://schemas.openxmlformats.org/drawingml/2006/main">
          <a:off x="3937554" y="4202936"/>
          <a:ext cx="828121" cy="4311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nl-NL" sz="1000" b="1" u="none" baseline="0">
              <a:solidFill>
                <a:schemeClr val="tx1"/>
              </a:solidFill>
            </a:rPr>
            <a:t>Kwaliteit in</a:t>
          </a:r>
          <a:br>
            <a:rPr lang="nl-NL" sz="1000" b="1" u="none" baseline="0">
              <a:solidFill>
                <a:schemeClr val="tx1"/>
              </a:solidFill>
            </a:rPr>
          </a:br>
          <a:r>
            <a:rPr lang="nl-NL" sz="1000" b="1" u="none" baseline="0">
              <a:solidFill>
                <a:schemeClr val="tx1"/>
              </a:solidFill>
            </a:rPr>
            <a:t>punten</a:t>
          </a:r>
        </a:p>
        <a:p xmlns:a="http://schemas.openxmlformats.org/drawingml/2006/main">
          <a:pPr algn="ctr"/>
          <a:endParaRPr lang="nl-NL" sz="1000" b="1" u="none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0.14259</cdr:x>
      <cdr:y>0.07784</cdr:y>
    </cdr:from>
    <cdr:to>
      <cdr:x>0.40206</cdr:x>
      <cdr:y>0.3</cdr:y>
    </cdr:to>
    <cdr:pic>
      <cdr:nvPicPr>
        <cdr:cNvPr id="6" name="chart"/>
        <cdr:cNvPicPr>
          <a:picLocks xmlns:a="http://schemas.openxmlformats.org/drawingml/2006/main" noChangeAspect="1"/>
        </cdr:cNvPicPr>
      </cdr:nvPicPr>
      <cdr:blipFill rotWithShape="1">
        <a:blip xmlns:a="http://schemas.openxmlformats.org/drawingml/2006/main" xmlns:r="http://schemas.openxmlformats.org/officeDocument/2006/relationships" r:embed="rId1"/>
        <a:srcRect xmlns:a="http://schemas.openxmlformats.org/drawingml/2006/main" b="19265"/>
        <a:stretch xmlns:a="http://schemas.openxmlformats.org/drawingml/2006/main"/>
      </cdr:blipFill>
      <cdr:spPr>
        <a:xfrm xmlns:a="http://schemas.openxmlformats.org/drawingml/2006/main">
          <a:off x="905447" y="494284"/>
          <a:ext cx="1647634" cy="1410716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0"/>
  <sheetViews>
    <sheetView showGridLines="0" tabSelected="1" zoomScale="80" zoomScaleNormal="80" workbookViewId="0">
      <selection activeCell="C9" sqref="C9:D9"/>
    </sheetView>
  </sheetViews>
  <sheetFormatPr defaultColWidth="9.21875" defaultRowHeight="0" customHeight="1" zeroHeight="1" x14ac:dyDescent="0.3"/>
  <cols>
    <col min="1" max="1" width="2.77734375" style="49" customWidth="1"/>
    <col min="2" max="2" width="37.5546875" style="49" customWidth="1"/>
    <col min="3" max="3" width="23.21875" style="49" customWidth="1"/>
    <col min="4" max="5" width="19.77734375" style="49" customWidth="1"/>
    <col min="6" max="6" width="22.5546875" style="49" customWidth="1"/>
    <col min="7" max="7" width="3.77734375" style="49" customWidth="1"/>
    <col min="8" max="9" width="9.21875" style="49" customWidth="1"/>
    <col min="10" max="16384" width="9.21875" style="49"/>
  </cols>
  <sheetData>
    <row r="1" spans="1:7" ht="15" customHeight="1" x14ac:dyDescent="0.3">
      <c r="A1" s="48"/>
      <c r="B1" s="48"/>
      <c r="C1" s="48"/>
      <c r="D1" s="48"/>
      <c r="E1" s="48"/>
      <c r="F1" s="48"/>
      <c r="G1" s="48"/>
    </row>
    <row r="2" spans="1:7" ht="19.8" x14ac:dyDescent="0.3">
      <c r="A2" s="48"/>
      <c r="B2" s="40" t="s">
        <v>48</v>
      </c>
      <c r="C2" s="50"/>
      <c r="D2" s="51"/>
      <c r="E2" s="51"/>
      <c r="F2" s="51"/>
      <c r="G2" s="51"/>
    </row>
    <row r="3" spans="1:7" ht="19.8" x14ac:dyDescent="0.3">
      <c r="A3" s="48"/>
      <c r="B3" s="41" t="s">
        <v>49</v>
      </c>
      <c r="C3" s="41"/>
      <c r="D3" s="51"/>
      <c r="E3" s="51"/>
      <c r="F3" s="51"/>
      <c r="G3" s="51"/>
    </row>
    <row r="4" spans="1:7" ht="19.8" x14ac:dyDescent="0.3">
      <c r="A4" s="48"/>
      <c r="B4" s="52" t="s">
        <v>55</v>
      </c>
      <c r="C4" s="53"/>
      <c r="D4" s="51"/>
      <c r="E4" s="51"/>
      <c r="F4" s="51"/>
      <c r="G4" s="51"/>
    </row>
    <row r="5" spans="1:7" ht="13.8" x14ac:dyDescent="0.3">
      <c r="A5" s="48"/>
      <c r="B5" s="54" t="s">
        <v>36</v>
      </c>
      <c r="C5" s="55"/>
      <c r="D5" s="51"/>
      <c r="E5" s="51"/>
      <c r="F5" s="51"/>
      <c r="G5" s="51"/>
    </row>
    <row r="6" spans="1:7" ht="14.4" thickBot="1" x14ac:dyDescent="0.35">
      <c r="A6" s="56"/>
      <c r="B6" s="57"/>
      <c r="C6" s="57"/>
      <c r="D6" s="57"/>
      <c r="E6" s="58"/>
      <c r="F6" s="59"/>
      <c r="G6" s="60"/>
    </row>
    <row r="7" spans="1:7" ht="15" customHeight="1" x14ac:dyDescent="0.3">
      <c r="A7" s="56"/>
      <c r="B7" s="61"/>
      <c r="C7" s="61"/>
      <c r="D7" s="62"/>
      <c r="E7" s="62"/>
      <c r="F7" s="62"/>
      <c r="G7" s="63"/>
    </row>
    <row r="8" spans="1:7" ht="24.6" x14ac:dyDescent="0.3">
      <c r="A8" s="64"/>
      <c r="B8" s="65" t="s">
        <v>37</v>
      </c>
      <c r="C8" s="65"/>
      <c r="D8" s="66"/>
      <c r="E8" s="66"/>
      <c r="F8" s="66"/>
      <c r="G8" s="66"/>
    </row>
    <row r="9" spans="1:7" ht="15" customHeight="1" x14ac:dyDescent="0.3">
      <c r="A9" s="56"/>
      <c r="B9" s="66" t="s">
        <v>38</v>
      </c>
      <c r="C9" s="46"/>
      <c r="D9" s="47"/>
      <c r="E9" s="67"/>
      <c r="F9" s="67"/>
      <c r="G9" s="68"/>
    </row>
    <row r="10" spans="1:7" ht="13.8" x14ac:dyDescent="0.3">
      <c r="B10" s="66"/>
      <c r="C10" s="66"/>
      <c r="D10" s="67"/>
      <c r="E10" s="69" t="s">
        <v>5</v>
      </c>
      <c r="F10" s="67"/>
      <c r="G10" s="68"/>
    </row>
    <row r="11" spans="1:7" ht="14.4" thickBot="1" x14ac:dyDescent="0.35">
      <c r="B11" s="57"/>
      <c r="C11" s="57"/>
      <c r="D11" s="57"/>
      <c r="E11" s="58"/>
      <c r="F11" s="59"/>
      <c r="G11" s="60"/>
    </row>
    <row r="12" spans="1:7" ht="13.8" x14ac:dyDescent="0.3">
      <c r="B12" s="61"/>
      <c r="C12" s="61"/>
      <c r="D12" s="61"/>
      <c r="E12" s="70"/>
      <c r="F12" s="71"/>
      <c r="G12" s="72"/>
    </row>
    <row r="13" spans="1:7" ht="13.8" x14ac:dyDescent="0.3">
      <c r="B13" s="66"/>
      <c r="C13" s="66"/>
      <c r="D13" s="66"/>
      <c r="E13" s="66"/>
      <c r="F13" s="66"/>
      <c r="G13" s="66"/>
    </row>
    <row r="14" spans="1:7" ht="14.25" customHeight="1" x14ac:dyDescent="0.3">
      <c r="B14" s="73" t="s">
        <v>39</v>
      </c>
      <c r="C14" s="74"/>
      <c r="D14" s="75" t="s">
        <v>43</v>
      </c>
      <c r="E14" s="76" t="s">
        <v>47</v>
      </c>
      <c r="F14" s="77" t="s">
        <v>40</v>
      </c>
      <c r="G14" s="66"/>
    </row>
    <row r="15" spans="1:7" ht="13.8" x14ac:dyDescent="0.3">
      <c r="B15" s="78"/>
      <c r="C15" s="79"/>
      <c r="D15" s="80"/>
      <c r="E15" s="81"/>
      <c r="F15" s="82"/>
      <c r="G15" s="66"/>
    </row>
    <row r="16" spans="1:7" ht="13.8" x14ac:dyDescent="0.3">
      <c r="B16" s="83" t="s">
        <v>45</v>
      </c>
      <c r="C16" s="84"/>
      <c r="D16" s="12"/>
      <c r="E16" s="85">
        <v>529</v>
      </c>
      <c r="F16" s="86">
        <f>E16*D16</f>
        <v>0</v>
      </c>
      <c r="G16" s="66"/>
    </row>
    <row r="17" spans="2:7" ht="13.8" x14ac:dyDescent="0.3">
      <c r="B17" s="66"/>
      <c r="C17" s="66"/>
      <c r="D17" s="66"/>
      <c r="E17" s="66" t="s">
        <v>5</v>
      </c>
      <c r="F17" s="66" t="s">
        <v>5</v>
      </c>
      <c r="G17" s="66"/>
    </row>
    <row r="18" spans="2:7" ht="13.8" x14ac:dyDescent="0.3">
      <c r="B18" s="87" t="s">
        <v>44</v>
      </c>
      <c r="C18" s="88"/>
      <c r="D18" s="88"/>
      <c r="E18" s="88"/>
      <c r="F18" s="88"/>
      <c r="G18" s="66"/>
    </row>
    <row r="19" spans="2:7" ht="13.8" x14ac:dyDescent="0.3">
      <c r="B19" s="87" t="s">
        <v>41</v>
      </c>
      <c r="C19" s="66"/>
      <c r="D19" s="66"/>
      <c r="E19" s="66"/>
      <c r="F19" s="66"/>
      <c r="G19" s="66"/>
    </row>
    <row r="20" spans="2:7" ht="14.4" thickBot="1" x14ac:dyDescent="0.35">
      <c r="B20" s="57"/>
      <c r="C20" s="57"/>
      <c r="D20" s="57"/>
      <c r="E20" s="58"/>
      <c r="F20" s="59"/>
      <c r="G20" s="60"/>
    </row>
    <row r="21" spans="2:7" ht="13.8" x14ac:dyDescent="0.3">
      <c r="B21" s="61"/>
      <c r="C21" s="61"/>
      <c r="D21" s="61"/>
      <c r="E21" s="61"/>
      <c r="F21" s="61"/>
      <c r="G21" s="61"/>
    </row>
    <row r="22" spans="2:7" ht="18" thickBot="1" x14ac:dyDescent="0.35">
      <c r="B22" s="65" t="s">
        <v>46</v>
      </c>
      <c r="C22" s="65"/>
      <c r="D22" s="65"/>
      <c r="E22" s="65"/>
      <c r="F22" s="89">
        <f>F16</f>
        <v>0</v>
      </c>
      <c r="G22" s="66"/>
    </row>
    <row r="23" spans="2:7" ht="15" thickTop="1" thickBot="1" x14ac:dyDescent="0.35">
      <c r="B23" s="90"/>
      <c r="C23" s="90"/>
      <c r="D23" s="90"/>
      <c r="E23" s="90"/>
      <c r="F23" s="90"/>
      <c r="G23" s="90"/>
    </row>
    <row r="24" spans="2:7" ht="13.8" x14ac:dyDescent="0.3"/>
    <row r="25" spans="2:7" s="91" customFormat="1" ht="13.8" hidden="1" x14ac:dyDescent="0.3">
      <c r="B25" s="66"/>
      <c r="C25" s="66"/>
      <c r="D25" s="66"/>
      <c r="E25" s="66"/>
      <c r="F25" s="66"/>
      <c r="G25" s="66"/>
    </row>
    <row r="26" spans="2:7" ht="13.8" hidden="1" x14ac:dyDescent="0.3"/>
    <row r="27" spans="2:7" ht="13.8" hidden="1" x14ac:dyDescent="0.3"/>
    <row r="28" spans="2:7" ht="13.8" hidden="1" x14ac:dyDescent="0.3"/>
    <row r="29" spans="2:7" ht="13.8" hidden="1" x14ac:dyDescent="0.3"/>
    <row r="30" spans="2:7" ht="13.8" hidden="1" x14ac:dyDescent="0.3"/>
    <row r="31" spans="2:7" ht="13.8" hidden="1" x14ac:dyDescent="0.3"/>
    <row r="32" spans="2:7" ht="13.8" hidden="1" x14ac:dyDescent="0.3"/>
    <row r="33" ht="13.8" hidden="1" x14ac:dyDescent="0.3"/>
    <row r="34" ht="13.8" hidden="1" x14ac:dyDescent="0.3"/>
    <row r="35" ht="13.8" hidden="1" x14ac:dyDescent="0.3"/>
    <row r="36" ht="13.8" hidden="1" x14ac:dyDescent="0.3"/>
    <row r="37" ht="13.8" hidden="1" x14ac:dyDescent="0.3"/>
    <row r="38" ht="13.8" hidden="1" x14ac:dyDescent="0.3"/>
    <row r="39" ht="13.8" hidden="1" x14ac:dyDescent="0.3"/>
    <row r="40" ht="13.8" hidden="1" x14ac:dyDescent="0.3"/>
    <row r="41" ht="13.8" hidden="1" x14ac:dyDescent="0.3"/>
    <row r="42" ht="13.8" hidden="1" x14ac:dyDescent="0.3"/>
    <row r="43" ht="13.8" hidden="1" x14ac:dyDescent="0.3"/>
    <row r="44" ht="13.8" hidden="1" x14ac:dyDescent="0.3"/>
    <row r="45" ht="13.8" hidden="1" x14ac:dyDescent="0.3"/>
    <row r="46" ht="13.8" hidden="1" x14ac:dyDescent="0.3"/>
    <row r="47" ht="13.8" hidden="1" x14ac:dyDescent="0.3"/>
    <row r="48" ht="13.8" hidden="1" x14ac:dyDescent="0.3"/>
    <row r="49" ht="13.8" hidden="1" x14ac:dyDescent="0.3"/>
    <row r="50" ht="13.8" hidden="1" x14ac:dyDescent="0.3"/>
    <row r="51" ht="13.8" hidden="1" x14ac:dyDescent="0.3"/>
    <row r="52" ht="13.8" hidden="1" x14ac:dyDescent="0.3"/>
    <row r="53" ht="13.8" hidden="1" x14ac:dyDescent="0.3"/>
    <row r="54" ht="13.8" hidden="1" x14ac:dyDescent="0.3"/>
    <row r="55" ht="13.8" hidden="1" x14ac:dyDescent="0.3"/>
    <row r="56" ht="13.8" hidden="1" x14ac:dyDescent="0.3"/>
    <row r="57" ht="13.8" hidden="1" x14ac:dyDescent="0.3"/>
    <row r="58" ht="13.8" hidden="1" x14ac:dyDescent="0.3"/>
    <row r="59" ht="13.8" hidden="1" x14ac:dyDescent="0.3"/>
    <row r="60" ht="13.8" hidden="1" x14ac:dyDescent="0.3"/>
    <row r="61" ht="13.8" hidden="1" x14ac:dyDescent="0.3"/>
    <row r="62" ht="13.8" hidden="1" x14ac:dyDescent="0.3"/>
    <row r="63" ht="13.8" hidden="1" x14ac:dyDescent="0.3"/>
    <row r="64" ht="13.8" hidden="1" x14ac:dyDescent="0.3"/>
    <row r="65" ht="13.8" hidden="1" x14ac:dyDescent="0.3"/>
    <row r="66" ht="13.8" hidden="1" x14ac:dyDescent="0.3"/>
    <row r="67" ht="13.8" hidden="1" x14ac:dyDescent="0.3"/>
    <row r="68" ht="13.8" hidden="1" x14ac:dyDescent="0.3"/>
    <row r="69" ht="13.8" hidden="1" x14ac:dyDescent="0.3"/>
    <row r="70" ht="13.8" hidden="1" x14ac:dyDescent="0.3"/>
    <row r="71" ht="13.8" hidden="1" x14ac:dyDescent="0.3"/>
    <row r="72" ht="13.8" hidden="1" x14ac:dyDescent="0.3"/>
    <row r="73" ht="13.8" hidden="1" x14ac:dyDescent="0.3"/>
    <row r="74" ht="13.8" hidden="1" x14ac:dyDescent="0.3"/>
    <row r="75" ht="13.8" hidden="1" x14ac:dyDescent="0.3"/>
    <row r="76" ht="13.8" hidden="1" x14ac:dyDescent="0.3"/>
    <row r="77" ht="13.8" hidden="1" x14ac:dyDescent="0.3"/>
    <row r="78" ht="13.8" hidden="1" x14ac:dyDescent="0.3"/>
    <row r="79" ht="13.8" hidden="1" x14ac:dyDescent="0.3"/>
    <row r="80" ht="13.8" hidden="1" x14ac:dyDescent="0.3"/>
  </sheetData>
  <sheetProtection algorithmName="SHA-512" hashValue="CMy9OeQOKQb7K9Szi3f/64wPIaGc7HMhrQ0M3VYIbsIPLuj6hMjExKzVMcxeMnzaYw/H5S6YZ5FPA1CnWKmSQA==" saltValue="fhrRKUwvO3biOfivyc4DmA==" spinCount="100000" sheet="1" objects="1" scenarios="1"/>
  <mergeCells count="5">
    <mergeCell ref="C9:D9"/>
    <mergeCell ref="B14:C15"/>
    <mergeCell ref="D14:D15"/>
    <mergeCell ref="E14:E15"/>
    <mergeCell ref="F14:F15"/>
  </mergeCells>
  <dataValidations count="2">
    <dataValidation type="decimal" allowBlank="1" showInputMessage="1" showErrorMessage="1" errorTitle="Maximum tarief overschreven" error="Het aangeboden tarief mag maximaal € 175,00 zijn." sqref="D16">
      <formula1>0</formula1>
      <formula2>175</formula2>
    </dataValidation>
    <dataValidation type="decimal" showInputMessage="1" showErrorMessage="1" sqref="F16">
      <formula1>0</formula1>
      <formula2>75000</formula2>
    </dataValidation>
  </dataValidation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 tint="-0.499984740745262"/>
    <pageSetUpPr fitToPage="1"/>
  </sheetPr>
  <dimension ref="A1:O102"/>
  <sheetViews>
    <sheetView showGridLines="0" zoomScale="80" zoomScaleNormal="80" workbookViewId="0">
      <selection activeCell="G10" sqref="G10"/>
    </sheetView>
  </sheetViews>
  <sheetFormatPr defaultColWidth="0" defaultRowHeight="0" customHeight="1" zeroHeight="1" x14ac:dyDescent="0.3"/>
  <cols>
    <col min="1" max="1" width="3.6640625" style="13" customWidth="1"/>
    <col min="2" max="4" width="20.77734375" style="13" customWidth="1"/>
    <col min="5" max="5" width="13.44140625" style="13" customWidth="1"/>
    <col min="6" max="6" width="46.77734375" style="13" customWidth="1"/>
    <col min="7" max="7" width="20.77734375" style="13" customWidth="1"/>
    <col min="8" max="8" width="3.6640625" style="13" customWidth="1"/>
    <col min="9" max="16384" width="9.109375" style="13" hidden="1"/>
  </cols>
  <sheetData>
    <row r="1" spans="1:9" s="14" customFormat="1" ht="21" customHeight="1" x14ac:dyDescent="0.25">
      <c r="A1" s="21"/>
      <c r="B1" s="21"/>
      <c r="C1" s="21"/>
      <c r="D1" s="21"/>
      <c r="E1" s="21"/>
      <c r="F1" s="21"/>
      <c r="G1" s="21"/>
    </row>
    <row r="2" spans="1:9" s="14" customFormat="1" ht="21" customHeight="1" x14ac:dyDescent="0.35">
      <c r="A2" s="21"/>
      <c r="B2" s="40" t="s">
        <v>48</v>
      </c>
      <c r="C2" s="26"/>
      <c r="D2" s="26"/>
      <c r="E2" s="26"/>
      <c r="F2" s="26"/>
      <c r="G2" s="26"/>
    </row>
    <row r="3" spans="1:9" s="14" customFormat="1" ht="21" customHeight="1" x14ac:dyDescent="0.3">
      <c r="A3" s="21"/>
      <c r="B3" s="41" t="s">
        <v>52</v>
      </c>
      <c r="C3" s="25"/>
      <c r="D3" s="25"/>
      <c r="E3" s="25"/>
      <c r="F3" s="25"/>
      <c r="G3" s="25"/>
    </row>
    <row r="4" spans="1:9" s="14" customFormat="1" ht="21" customHeight="1" x14ac:dyDescent="0.35">
      <c r="A4" s="21"/>
      <c r="B4" s="42" t="s">
        <v>55</v>
      </c>
      <c r="C4" s="24"/>
      <c r="D4" s="24"/>
      <c r="E4" s="24"/>
      <c r="F4" s="24"/>
      <c r="G4" s="24"/>
    </row>
    <row r="5" spans="1:9" s="14" customFormat="1" ht="21" customHeight="1" x14ac:dyDescent="0.25">
      <c r="A5" s="21"/>
      <c r="B5" s="43" t="s">
        <v>36</v>
      </c>
      <c r="C5" s="23"/>
      <c r="D5" s="23"/>
      <c r="E5" s="23"/>
      <c r="F5" s="23"/>
      <c r="G5" s="23"/>
    </row>
    <row r="6" spans="1:9" s="21" customFormat="1" ht="21" customHeight="1" x14ac:dyDescent="0.2">
      <c r="A6" s="18"/>
      <c r="B6" s="17"/>
      <c r="C6" s="17"/>
      <c r="D6" s="17"/>
      <c r="E6" s="17"/>
      <c r="F6" s="17"/>
      <c r="G6" s="17"/>
      <c r="I6" s="22"/>
    </row>
    <row r="7" spans="1:9" s="14" customFormat="1" ht="21" customHeight="1" x14ac:dyDescent="0.25">
      <c r="A7" s="18"/>
      <c r="B7" s="16"/>
      <c r="C7" s="16"/>
      <c r="D7" s="16"/>
      <c r="E7" s="16"/>
      <c r="F7" s="27" t="s">
        <v>0</v>
      </c>
      <c r="G7" s="39">
        <f>Prijsformulier!F22</f>
        <v>0</v>
      </c>
    </row>
    <row r="8" spans="1:9" s="14" customFormat="1" ht="21" customHeight="1" x14ac:dyDescent="0.25">
      <c r="A8" s="15"/>
      <c r="B8" s="15"/>
      <c r="C8" s="15"/>
      <c r="D8" s="15"/>
      <c r="E8" s="15"/>
      <c r="F8" s="28"/>
      <c r="G8" s="28"/>
    </row>
    <row r="9" spans="1:9" s="14" customFormat="1" ht="21" customHeight="1" x14ac:dyDescent="0.25">
      <c r="B9" s="15"/>
      <c r="C9" s="15"/>
      <c r="D9" s="15"/>
      <c r="E9" s="15"/>
      <c r="F9" s="29" t="s">
        <v>1</v>
      </c>
      <c r="G9" s="30" t="s">
        <v>2</v>
      </c>
    </row>
    <row r="10" spans="1:9" s="14" customFormat="1" ht="21" customHeight="1" x14ac:dyDescent="0.25">
      <c r="B10" s="15"/>
      <c r="C10" s="15"/>
      <c r="D10" s="15"/>
      <c r="E10" s="15"/>
      <c r="F10" s="31" t="s">
        <v>42</v>
      </c>
      <c r="G10" s="38"/>
    </row>
    <row r="11" spans="1:9" s="14" customFormat="1" ht="21" customHeight="1" x14ac:dyDescent="0.25">
      <c r="B11" s="15"/>
      <c r="C11" s="15"/>
      <c r="D11" s="15"/>
      <c r="E11" s="15"/>
      <c r="F11" s="20" t="str">
        <f>"* Eigen inschatting door Inschrijver. Waarde tussen 0 en "&amp; DATA!C9 &amp;" punten."</f>
        <v>* Eigen inschatting door Inschrijver. Waarde tussen 0 en 100 punten.</v>
      </c>
      <c r="G11" s="32"/>
    </row>
    <row r="12" spans="1:9" s="14" customFormat="1" ht="21" customHeight="1" x14ac:dyDescent="0.25">
      <c r="B12" s="15"/>
      <c r="C12" s="15"/>
      <c r="D12" s="15"/>
      <c r="E12" s="15"/>
      <c r="F12" s="27" t="s">
        <v>3</v>
      </c>
      <c r="G12" s="33" t="str">
        <f>IF(ISERROR(+DATA!C24)," ",+DATA!C24)</f>
        <v xml:space="preserve"> </v>
      </c>
    </row>
    <row r="13" spans="1:9" s="14" customFormat="1" ht="21" customHeight="1" x14ac:dyDescent="0.25">
      <c r="F13" s="28"/>
      <c r="G13" s="28"/>
    </row>
    <row r="14" spans="1:9" s="14" customFormat="1" ht="21" customHeight="1" x14ac:dyDescent="0.25">
      <c r="F14" s="34" t="s">
        <v>4</v>
      </c>
      <c r="G14" s="35">
        <f>+DATA!C25</f>
        <v>2.068977777777778</v>
      </c>
    </row>
    <row r="15" spans="1:9" s="14" customFormat="1" ht="21" customHeight="1" x14ac:dyDescent="0.25">
      <c r="B15" s="15"/>
      <c r="C15" s="15"/>
      <c r="D15" s="15"/>
      <c r="E15" s="15"/>
      <c r="F15" s="34" t="s">
        <v>51</v>
      </c>
      <c r="G15" s="36" t="str">
        <f>IF(DATA!C18&lt;0,"",DATA!C18 &amp; " punten.")</f>
        <v/>
      </c>
    </row>
    <row r="16" spans="1:9" s="14" customFormat="1" ht="27.9" customHeight="1" x14ac:dyDescent="0.25">
      <c r="F16" s="34" t="s">
        <v>50</v>
      </c>
      <c r="G16" s="37">
        <f>+DATA!C16</f>
        <v>92575</v>
      </c>
    </row>
    <row r="17" spans="2:11" s="14" customFormat="1" ht="27.9" customHeight="1" x14ac:dyDescent="0.25">
      <c r="F17" s="44"/>
      <c r="G17" s="44"/>
    </row>
    <row r="18" spans="2:11" s="14" customFormat="1" ht="27.9" customHeight="1" x14ac:dyDescent="0.25">
      <c r="F18" s="44"/>
      <c r="G18" s="44"/>
    </row>
    <row r="19" spans="2:11" s="14" customFormat="1" ht="27.9" customHeight="1" x14ac:dyDescent="0.25">
      <c r="F19" s="15"/>
      <c r="G19" s="15"/>
      <c r="I19" s="19"/>
      <c r="J19" s="19"/>
      <c r="K19" s="19"/>
    </row>
    <row r="20" spans="2:11" s="14" customFormat="1" ht="27.9" customHeight="1" x14ac:dyDescent="0.25">
      <c r="B20" s="15"/>
      <c r="C20" s="15"/>
      <c r="D20" s="15"/>
      <c r="E20" s="15"/>
      <c r="F20" s="15"/>
      <c r="G20" s="15"/>
    </row>
    <row r="21" spans="2:11" s="14" customFormat="1" ht="27.9" customHeight="1" x14ac:dyDescent="0.25">
      <c r="B21" s="15"/>
      <c r="C21" s="15"/>
      <c r="D21" s="15"/>
      <c r="E21" s="15"/>
      <c r="F21" s="15"/>
      <c r="G21" s="15"/>
    </row>
    <row r="22" spans="2:11" s="14" customFormat="1" ht="27.9" customHeight="1" x14ac:dyDescent="0.25">
      <c r="B22" s="15"/>
      <c r="C22" s="15"/>
      <c r="D22" s="15"/>
      <c r="E22" s="15"/>
      <c r="F22" s="45"/>
      <c r="G22" s="45"/>
    </row>
    <row r="23" spans="2:11" s="14" customFormat="1" ht="27.9" customHeight="1" x14ac:dyDescent="0.25">
      <c r="B23" s="15"/>
      <c r="C23" s="15"/>
      <c r="D23" s="15"/>
      <c r="E23" s="15"/>
      <c r="F23" s="45"/>
      <c r="G23" s="45"/>
    </row>
    <row r="24" spans="2:11" s="14" customFormat="1" ht="27.9" hidden="1" customHeight="1" x14ac:dyDescent="0.25">
      <c r="B24" s="15"/>
      <c r="C24" s="15"/>
      <c r="D24" s="15"/>
      <c r="E24" s="15"/>
      <c r="F24" s="45"/>
      <c r="G24" s="45"/>
    </row>
    <row r="25" spans="2:11" s="14" customFormat="1" ht="27.9" hidden="1" customHeight="1" x14ac:dyDescent="0.25">
      <c r="B25" s="15"/>
      <c r="C25" s="15"/>
      <c r="D25" s="15"/>
      <c r="E25" s="15"/>
      <c r="F25" s="45"/>
      <c r="G25" s="45"/>
    </row>
    <row r="26" spans="2:11" s="14" customFormat="1" ht="27.9" hidden="1" customHeight="1" x14ac:dyDescent="0.25">
      <c r="B26" s="15"/>
      <c r="C26" s="15"/>
      <c r="D26" s="15"/>
      <c r="E26" s="15"/>
      <c r="F26" s="45"/>
      <c r="G26" s="45"/>
    </row>
    <row r="27" spans="2:11" s="14" customFormat="1" ht="27.9" hidden="1" customHeight="1" x14ac:dyDescent="0.25">
      <c r="B27" s="15"/>
      <c r="C27" s="15"/>
      <c r="D27" s="15"/>
      <c r="E27" s="15"/>
      <c r="F27" s="45"/>
      <c r="G27" s="45"/>
    </row>
    <row r="28" spans="2:11" s="14" customFormat="1" ht="27.9" hidden="1" customHeight="1" x14ac:dyDescent="0.25">
      <c r="B28" s="15"/>
      <c r="C28" s="15"/>
      <c r="D28" s="15"/>
      <c r="E28" s="15"/>
      <c r="F28" s="45"/>
      <c r="G28" s="45"/>
    </row>
    <row r="29" spans="2:11" s="14" customFormat="1" ht="27.9" hidden="1" customHeight="1" x14ac:dyDescent="0.25">
      <c r="B29" s="15"/>
      <c r="C29" s="15"/>
      <c r="D29" s="15"/>
      <c r="E29" s="15"/>
      <c r="F29" s="45"/>
      <c r="G29" s="45"/>
    </row>
    <row r="30" spans="2:11" s="14" customFormat="1" ht="27.9" hidden="1" customHeight="1" x14ac:dyDescent="0.25">
      <c r="B30" s="15"/>
      <c r="C30" s="15"/>
      <c r="D30" s="15"/>
      <c r="E30" s="15"/>
      <c r="F30" s="45"/>
      <c r="G30" s="45"/>
    </row>
    <row r="31" spans="2:11" s="14" customFormat="1" ht="27.9" hidden="1" customHeight="1" x14ac:dyDescent="0.25">
      <c r="B31" s="45"/>
      <c r="C31" s="45"/>
      <c r="D31" s="45"/>
      <c r="E31" s="45"/>
      <c r="F31" s="17"/>
      <c r="G31" s="17"/>
      <c r="H31" s="16"/>
    </row>
    <row r="32" spans="2:11" s="14" customFormat="1" ht="27.9" hidden="1" customHeight="1" x14ac:dyDescent="0.25">
      <c r="B32" s="17"/>
      <c r="C32" s="17"/>
      <c r="D32" s="17"/>
      <c r="E32" s="17"/>
      <c r="F32" s="16"/>
      <c r="G32" s="16"/>
      <c r="H32" s="16"/>
    </row>
    <row r="33" spans="1:15" s="14" customFormat="1" ht="27.9" hidden="1" customHeight="1" x14ac:dyDescent="0.25">
      <c r="B33" s="16"/>
      <c r="C33" s="16"/>
      <c r="D33" s="16"/>
      <c r="E33" s="16"/>
      <c r="F33" s="45"/>
      <c r="G33" s="45"/>
      <c r="H33" s="16"/>
    </row>
    <row r="34" spans="1:15" s="14" customFormat="1" ht="27.75" hidden="1" customHeight="1" x14ac:dyDescent="0.25">
      <c r="A34" s="18"/>
      <c r="B34" s="45"/>
      <c r="C34" s="45"/>
      <c r="D34" s="45"/>
      <c r="E34" s="45"/>
      <c r="F34" s="17"/>
      <c r="G34" s="17"/>
    </row>
    <row r="35" spans="1:15" s="14" customFormat="1" ht="15" hidden="1" customHeight="1" x14ac:dyDescent="0.25">
      <c r="A35" s="18"/>
      <c r="B35" s="17"/>
      <c r="C35" s="17"/>
      <c r="D35" s="17"/>
      <c r="E35" s="17"/>
      <c r="F35" s="16"/>
      <c r="G35" s="16"/>
    </row>
    <row r="36" spans="1:15" s="14" customFormat="1" ht="15" hidden="1" customHeight="1" x14ac:dyDescent="0.25">
      <c r="A36" s="16"/>
      <c r="B36" s="16"/>
      <c r="C36" s="16"/>
      <c r="D36" s="16"/>
      <c r="E36" s="16"/>
      <c r="F36" s="15"/>
      <c r="G36" s="15"/>
    </row>
    <row r="37" spans="1:15" s="14" customFormat="1" ht="27.9" hidden="1" customHeight="1" x14ac:dyDescent="0.25">
      <c r="B37" s="15"/>
      <c r="C37" s="15"/>
      <c r="D37" s="15"/>
      <c r="E37" s="15"/>
      <c r="F37" s="15"/>
      <c r="G37" s="15"/>
    </row>
    <row r="38" spans="1:15" s="14" customFormat="1" ht="27.9" hidden="1" customHeight="1" x14ac:dyDescent="0.25">
      <c r="B38" s="15"/>
      <c r="C38" s="15"/>
      <c r="D38" s="15"/>
      <c r="E38" s="15"/>
      <c r="F38" s="15"/>
      <c r="G38" s="15"/>
    </row>
    <row r="39" spans="1:15" s="14" customFormat="1" ht="27.9" hidden="1" customHeight="1" x14ac:dyDescent="0.25">
      <c r="B39" s="15"/>
      <c r="C39" s="15"/>
      <c r="D39" s="15"/>
      <c r="E39" s="15"/>
      <c r="F39" s="15"/>
      <c r="G39" s="15"/>
    </row>
    <row r="40" spans="1:15" s="14" customFormat="1" ht="27.9" hidden="1" customHeight="1" x14ac:dyDescent="0.25">
      <c r="B40" s="15"/>
      <c r="C40" s="15"/>
      <c r="D40" s="15"/>
      <c r="E40" s="15"/>
      <c r="F40" s="15"/>
      <c r="G40" s="15"/>
    </row>
    <row r="41" spans="1:15" s="14" customFormat="1" ht="27.9" hidden="1" customHeight="1" x14ac:dyDescent="0.25">
      <c r="B41" s="15"/>
      <c r="C41" s="15"/>
      <c r="D41" s="15"/>
      <c r="E41" s="15"/>
      <c r="F41" s="15"/>
      <c r="G41" s="15"/>
    </row>
    <row r="42" spans="1:15" s="14" customFormat="1" ht="27.9" hidden="1" customHeight="1" x14ac:dyDescent="0.25">
      <c r="B42" s="15"/>
      <c r="C42" s="15"/>
      <c r="D42" s="15"/>
      <c r="E42" s="15"/>
      <c r="F42" s="15"/>
      <c r="G42" s="15"/>
      <c r="O42" s="14" t="s">
        <v>5</v>
      </c>
    </row>
    <row r="43" spans="1:15" s="14" customFormat="1" ht="27.9" hidden="1" customHeight="1" x14ac:dyDescent="0.25">
      <c r="B43" s="15"/>
      <c r="C43" s="15"/>
      <c r="D43" s="15"/>
      <c r="E43" s="15"/>
      <c r="F43" s="15"/>
      <c r="G43" s="15"/>
    </row>
    <row r="44" spans="1:15" s="14" customFormat="1" ht="27.9" hidden="1" customHeight="1" x14ac:dyDescent="0.25">
      <c r="B44" s="15"/>
      <c r="C44" s="15"/>
      <c r="D44" s="15"/>
      <c r="E44" s="15"/>
      <c r="F44" s="15"/>
      <c r="G44" s="15"/>
    </row>
    <row r="45" spans="1:15" s="14" customFormat="1" ht="27.9" hidden="1" customHeight="1" x14ac:dyDescent="0.25">
      <c r="B45" s="15"/>
      <c r="C45" s="15"/>
      <c r="D45" s="15"/>
      <c r="E45" s="15"/>
    </row>
    <row r="46" spans="1:15" s="14" customFormat="1" ht="27.9" hidden="1" customHeight="1" x14ac:dyDescent="0.3">
      <c r="F46" s="13"/>
      <c r="G46" s="13"/>
    </row>
    <row r="47" spans="1:15" ht="15" hidden="1" customHeight="1" x14ac:dyDescent="0.3"/>
    <row r="48" spans="1:15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" hidden="1" customHeight="1" x14ac:dyDescent="0.3"/>
    <row r="54" ht="15" hidden="1" customHeight="1" x14ac:dyDescent="0.3"/>
    <row r="55" ht="15" hidden="1" customHeight="1" x14ac:dyDescent="0.3"/>
    <row r="56" ht="15" hidden="1" customHeight="1" x14ac:dyDescent="0.3"/>
    <row r="57" ht="15" hidden="1" customHeight="1" x14ac:dyDescent="0.3"/>
    <row r="58" ht="15" hidden="1" customHeight="1" x14ac:dyDescent="0.3"/>
    <row r="59" ht="15" hidden="1" customHeight="1" x14ac:dyDescent="0.3"/>
    <row r="60" ht="15" hidden="1" customHeight="1" x14ac:dyDescent="0.3"/>
    <row r="61" ht="15" hidden="1" customHeight="1" x14ac:dyDescent="0.3"/>
    <row r="62" ht="15" hidden="1" customHeight="1" x14ac:dyDescent="0.3"/>
    <row r="63" ht="15" hidden="1" customHeight="1" x14ac:dyDescent="0.3"/>
    <row r="64" ht="15" hidden="1" customHeight="1" x14ac:dyDescent="0.3"/>
    <row r="65" ht="15" hidden="1" customHeight="1" x14ac:dyDescent="0.3"/>
    <row r="66" ht="15" hidden="1" customHeight="1" x14ac:dyDescent="0.3"/>
    <row r="67" ht="15" hidden="1" customHeight="1" x14ac:dyDescent="0.3"/>
    <row r="68" ht="15" hidden="1" customHeight="1" x14ac:dyDescent="0.3"/>
    <row r="69" ht="15" hidden="1" customHeight="1" x14ac:dyDescent="0.3"/>
    <row r="70" ht="15" hidden="1" customHeight="1" x14ac:dyDescent="0.3"/>
    <row r="71" ht="15" hidden="1" customHeight="1" x14ac:dyDescent="0.3"/>
    <row r="72" ht="15" hidden="1" customHeight="1" x14ac:dyDescent="0.3"/>
    <row r="73" ht="15" hidden="1" customHeight="1" x14ac:dyDescent="0.3"/>
    <row r="74" ht="15" hidden="1" customHeight="1" x14ac:dyDescent="0.3"/>
    <row r="75" ht="15" hidden="1" customHeight="1" x14ac:dyDescent="0.3"/>
    <row r="76" ht="15" hidden="1" customHeight="1" x14ac:dyDescent="0.3"/>
    <row r="77" ht="15" hidden="1" customHeight="1" x14ac:dyDescent="0.3"/>
    <row r="78" ht="15" hidden="1" customHeight="1" x14ac:dyDescent="0.3"/>
    <row r="79" ht="15" hidden="1" customHeight="1" x14ac:dyDescent="0.3"/>
    <row r="80" ht="15" hidden="1" customHeight="1" x14ac:dyDescent="0.3"/>
    <row r="81" ht="15" hidden="1" customHeight="1" x14ac:dyDescent="0.3"/>
    <row r="82" ht="15" hidden="1" customHeight="1" x14ac:dyDescent="0.3"/>
    <row r="83" ht="15" hidden="1" customHeight="1" x14ac:dyDescent="0.3"/>
    <row r="84" ht="15" hidden="1" customHeight="1" x14ac:dyDescent="0.3"/>
    <row r="85" ht="15" hidden="1" customHeight="1" x14ac:dyDescent="0.3"/>
    <row r="86" ht="15" hidden="1" customHeight="1" x14ac:dyDescent="0.3"/>
    <row r="87" ht="15" hidden="1" customHeight="1" x14ac:dyDescent="0.3"/>
    <row r="88" ht="15" hidden="1" customHeight="1" x14ac:dyDescent="0.3"/>
    <row r="89" ht="15" hidden="1" customHeight="1" x14ac:dyDescent="0.3"/>
    <row r="90" ht="15" hidden="1" customHeight="1" x14ac:dyDescent="0.3"/>
    <row r="91" ht="15" hidden="1" customHeight="1" x14ac:dyDescent="0.3"/>
    <row r="92" ht="15" hidden="1" customHeight="1" x14ac:dyDescent="0.3"/>
    <row r="93" ht="15" hidden="1" customHeight="1" x14ac:dyDescent="0.3"/>
    <row r="94" ht="15" hidden="1" customHeight="1" x14ac:dyDescent="0.3"/>
    <row r="95" ht="15" hidden="1" customHeight="1" x14ac:dyDescent="0.3"/>
    <row r="96" ht="15" hidden="1" customHeight="1" x14ac:dyDescent="0.3"/>
    <row r="97" ht="15" hidden="1" customHeight="1" x14ac:dyDescent="0.3"/>
    <row r="98" ht="15" hidden="1" customHeight="1" x14ac:dyDescent="0.3"/>
    <row r="99" ht="15" hidden="1" customHeight="1" x14ac:dyDescent="0.3"/>
    <row r="100" ht="15" hidden="1" customHeight="1" x14ac:dyDescent="0.3"/>
    <row r="101" ht="15" hidden="1" customHeight="1" x14ac:dyDescent="0.3"/>
    <row r="102" ht="15" hidden="1" customHeight="1" x14ac:dyDescent="0.3"/>
  </sheetData>
  <sheetProtection algorithmName="SHA-512" hashValue="+guYSpCNJHPrwS63dRR3BJHs+CtHYdNFkj6a4K1jUsO64ftbE2MmztcU0M3cRB5lGbYnfHiH1XkVCjtU0NB9lQ==" saltValue="gX2gF86XXS4KbA2IYlSckA==" spinCount="100000" sheet="1" objects="1" scenarios="1"/>
  <conditionalFormatting sqref="G15">
    <cfRule type="expression" dxfId="1" priority="2">
      <formula>$G$10&lt;40</formula>
    </cfRule>
  </conditionalFormatting>
  <conditionalFormatting sqref="G16">
    <cfRule type="expression" dxfId="0" priority="1">
      <formula>$G$7&gt;1800000</formula>
    </cfRule>
  </conditionalFormatting>
  <dataValidations count="1">
    <dataValidation type="whole" allowBlank="1" showInputMessage="1" showErrorMessage="1" error="Waarde tussen 0 en 100 punten." sqref="G10">
      <formula1>0</formula1>
      <formula2>100</formula2>
    </dataValidation>
  </dataValidations>
  <pageMargins left="0.7" right="0.7" top="0.75" bottom="0.75" header="0.3" footer="0.3"/>
  <pageSetup paperSize="9" scale="6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105"/>
  <sheetViews>
    <sheetView workbookViewId="0">
      <selection activeCell="H10" sqref="H10"/>
    </sheetView>
  </sheetViews>
  <sheetFormatPr defaultRowHeight="14.4" x14ac:dyDescent="0.3"/>
  <cols>
    <col min="2" max="2" width="20.33203125" customWidth="1"/>
    <col min="3" max="4" width="15.5546875" customWidth="1"/>
    <col min="6" max="6" width="8.5546875" bestFit="1" customWidth="1"/>
    <col min="7" max="7" width="0" hidden="1" customWidth="1"/>
    <col min="8" max="14" width="17.44140625" customWidth="1"/>
  </cols>
  <sheetData>
    <row r="2" spans="2:17" x14ac:dyDescent="0.3">
      <c r="F2" s="1" t="s">
        <v>6</v>
      </c>
      <c r="G2" s="1"/>
      <c r="H2" s="1" t="s">
        <v>7</v>
      </c>
      <c r="I2" s="2"/>
      <c r="J2" s="2"/>
      <c r="K2" s="2"/>
      <c r="L2" s="2"/>
      <c r="M2" s="2"/>
      <c r="N2" s="2"/>
    </row>
    <row r="3" spans="2:17" x14ac:dyDescent="0.3">
      <c r="B3" t="s">
        <v>8</v>
      </c>
      <c r="C3" s="3">
        <v>100</v>
      </c>
      <c r="D3" s="4">
        <v>100</v>
      </c>
      <c r="F3" s="5"/>
      <c r="G3" s="5"/>
      <c r="H3" s="5" t="s">
        <v>9</v>
      </c>
      <c r="I3" s="5"/>
      <c r="J3" s="5"/>
      <c r="K3" s="5"/>
      <c r="L3" s="5"/>
      <c r="M3" s="5"/>
      <c r="N3" s="5"/>
      <c r="O3" s="6"/>
      <c r="P3" s="6"/>
    </row>
    <row r="4" spans="2:17" x14ac:dyDescent="0.3">
      <c r="B4" t="s">
        <v>10</v>
      </c>
      <c r="C4">
        <v>0</v>
      </c>
      <c r="D4" s="7">
        <v>174570</v>
      </c>
      <c r="F4" s="5" t="s">
        <v>11</v>
      </c>
      <c r="G4" s="5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6"/>
      <c r="P4" s="6"/>
    </row>
    <row r="5" spans="2:17" x14ac:dyDescent="0.3">
      <c r="B5" t="s">
        <v>19</v>
      </c>
      <c r="C5">
        <v>0</v>
      </c>
      <c r="D5" s="4">
        <v>100</v>
      </c>
      <c r="F5" s="8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/>
      <c r="P5" s="7"/>
      <c r="Q5" s="7"/>
    </row>
    <row r="6" spans="2:17" x14ac:dyDescent="0.3">
      <c r="B6" t="s">
        <v>20</v>
      </c>
      <c r="C6" s="9">
        <v>92575</v>
      </c>
      <c r="D6" s="7">
        <v>92575</v>
      </c>
      <c r="F6" s="8">
        <v>1</v>
      </c>
      <c r="H6" s="7">
        <v>0.95786008230452668</v>
      </c>
      <c r="I6" s="7">
        <v>0.52462809917355369</v>
      </c>
      <c r="J6" s="7">
        <v>0.31783340919435593</v>
      </c>
      <c r="K6" s="7">
        <v>0.20689777777777779</v>
      </c>
      <c r="L6" s="7">
        <v>0.14212904538978222</v>
      </c>
      <c r="M6" s="7">
        <v>0.10180492783204549</v>
      </c>
      <c r="N6" s="7">
        <v>7.5400064787819895E-2</v>
      </c>
      <c r="O6" s="7"/>
      <c r="P6" s="7"/>
      <c r="Q6" s="7"/>
    </row>
    <row r="7" spans="2:17" x14ac:dyDescent="0.3">
      <c r="D7" s="10"/>
      <c r="F7" s="8">
        <v>2</v>
      </c>
      <c r="H7" s="7">
        <v>7.6628806584362135</v>
      </c>
      <c r="I7" s="7">
        <v>4.1970247933884295</v>
      </c>
      <c r="J7" s="7">
        <v>2.5426672735548475</v>
      </c>
      <c r="K7" s="7">
        <v>1.6551822222222223</v>
      </c>
      <c r="L7" s="7">
        <v>1.1370323631182577</v>
      </c>
      <c r="M7" s="7">
        <v>0.81443942265636393</v>
      </c>
      <c r="N7" s="7">
        <v>0.60320051830255916</v>
      </c>
      <c r="O7" s="7"/>
      <c r="P7" s="7"/>
      <c r="Q7" s="7"/>
    </row>
    <row r="8" spans="2:17" x14ac:dyDescent="0.3">
      <c r="D8" s="10"/>
      <c r="F8" s="8">
        <v>3</v>
      </c>
      <c r="H8" s="7">
        <v>25.862222222222222</v>
      </c>
      <c r="I8" s="7">
        <v>14.164958677685949</v>
      </c>
      <c r="J8" s="7">
        <v>8.5815020482476108</v>
      </c>
      <c r="K8" s="7">
        <v>5.5862400000000001</v>
      </c>
      <c r="L8" s="7">
        <v>3.8374842255241197</v>
      </c>
      <c r="M8" s="7">
        <v>2.7487330514652282</v>
      </c>
      <c r="N8" s="7">
        <v>2.0358017492711373</v>
      </c>
      <c r="O8" s="7"/>
      <c r="P8" s="7"/>
      <c r="Q8" s="7"/>
    </row>
    <row r="9" spans="2:17" x14ac:dyDescent="0.3">
      <c r="B9" t="s">
        <v>8</v>
      </c>
      <c r="C9" s="3">
        <v>100</v>
      </c>
      <c r="D9" s="3"/>
      <c r="F9" s="8">
        <v>4</v>
      </c>
      <c r="H9" s="7">
        <v>61.303045267489708</v>
      </c>
      <c r="I9" s="7">
        <v>33.576198347107436</v>
      </c>
      <c r="J9" s="7">
        <v>20.34133818843878</v>
      </c>
      <c r="K9" s="7">
        <v>13.241457777777779</v>
      </c>
      <c r="L9" s="7">
        <v>9.0962589049460618</v>
      </c>
      <c r="M9" s="7">
        <v>6.5155153812509115</v>
      </c>
      <c r="N9" s="7">
        <v>4.8256041464204733</v>
      </c>
      <c r="O9" s="7"/>
      <c r="P9" s="7"/>
      <c r="Q9" s="7"/>
    </row>
    <row r="10" spans="2:17" x14ac:dyDescent="0.3">
      <c r="B10" t="s">
        <v>21</v>
      </c>
      <c r="C10" s="3">
        <v>10</v>
      </c>
      <c r="D10" s="11"/>
      <c r="F10" s="8">
        <v>5</v>
      </c>
      <c r="H10" s="7">
        <v>119.73251028806584</v>
      </c>
      <c r="I10" s="7">
        <v>65.578512396694208</v>
      </c>
      <c r="J10" s="7">
        <v>39.729176149294489</v>
      </c>
      <c r="K10" s="7">
        <v>25.862222222222226</v>
      </c>
      <c r="L10" s="7">
        <v>17.766130673722778</v>
      </c>
      <c r="M10" s="7">
        <v>12.725615979005687</v>
      </c>
      <c r="N10" s="7">
        <v>9.4250080984774876</v>
      </c>
      <c r="O10" s="7"/>
      <c r="P10" s="7"/>
      <c r="Q10" s="7"/>
    </row>
    <row r="11" spans="2:17" x14ac:dyDescent="0.3">
      <c r="B11" t="s">
        <v>22</v>
      </c>
      <c r="C11" s="11">
        <v>87285</v>
      </c>
      <c r="D11" s="11"/>
      <c r="F11" s="8">
        <v>6.0000000000000009</v>
      </c>
      <c r="H11" s="7">
        <v>206.89777777777786</v>
      </c>
      <c r="I11" s="7">
        <v>113.31966942148766</v>
      </c>
      <c r="J11" s="7">
        <v>68.652016385980914</v>
      </c>
      <c r="K11" s="7">
        <v>44.689920000000029</v>
      </c>
      <c r="L11" s="7">
        <v>30.699873804192976</v>
      </c>
      <c r="M11" s="7">
        <v>21.989864411721836</v>
      </c>
      <c r="N11" s="7">
        <v>16.286413994169106</v>
      </c>
      <c r="O11" s="7"/>
      <c r="P11" s="7"/>
      <c r="Q11" s="7"/>
    </row>
    <row r="12" spans="2:17" x14ac:dyDescent="0.3">
      <c r="B12" t="s">
        <v>23</v>
      </c>
      <c r="C12" s="3">
        <v>75</v>
      </c>
      <c r="D12" s="3"/>
      <c r="F12" s="8">
        <v>7.0000000000000009</v>
      </c>
      <c r="H12" s="7">
        <v>328.5460082304528</v>
      </c>
      <c r="I12" s="7">
        <v>179.94743801652899</v>
      </c>
      <c r="J12" s="7">
        <v>109.01685935366415</v>
      </c>
      <c r="K12" s="7">
        <v>70.965937777777825</v>
      </c>
      <c r="L12" s="7">
        <v>48.750262568695327</v>
      </c>
      <c r="M12" s="7">
        <v>34.919090246391619</v>
      </c>
      <c r="N12" s="7">
        <v>25.862222222222236</v>
      </c>
      <c r="O12" s="7"/>
      <c r="P12" s="7"/>
      <c r="Q12" s="7"/>
    </row>
    <row r="13" spans="2:17" x14ac:dyDescent="0.3">
      <c r="B13" t="s">
        <v>24</v>
      </c>
      <c r="C13" s="10">
        <v>0.75</v>
      </c>
      <c r="D13" s="3"/>
      <c r="F13" s="8">
        <v>8</v>
      </c>
      <c r="H13" s="7">
        <v>490.42436213991766</v>
      </c>
      <c r="I13" s="7">
        <v>268.60958677685949</v>
      </c>
      <c r="J13" s="7">
        <v>162.73070550751024</v>
      </c>
      <c r="K13" s="7">
        <v>105.93166222222223</v>
      </c>
      <c r="L13" s="7">
        <v>72.770071239568495</v>
      </c>
      <c r="M13" s="7">
        <v>52.124123050007292</v>
      </c>
      <c r="N13" s="7">
        <v>38.604833171363786</v>
      </c>
      <c r="O13" s="7"/>
      <c r="P13" s="7"/>
      <c r="Q13" s="7"/>
    </row>
    <row r="14" spans="2:17" x14ac:dyDescent="0.3">
      <c r="B14" t="s">
        <v>25</v>
      </c>
      <c r="C14" s="10">
        <v>0.25</v>
      </c>
      <c r="F14" s="8">
        <v>9</v>
      </c>
      <c r="H14" s="7">
        <v>698.28</v>
      </c>
      <c r="I14" s="7">
        <v>382.45388429752063</v>
      </c>
      <c r="J14" s="7">
        <v>231.70055530268547</v>
      </c>
      <c r="K14" s="7">
        <v>150.82848000000001</v>
      </c>
      <c r="L14" s="7">
        <v>103.61207408915124</v>
      </c>
      <c r="M14" s="7">
        <v>74.215792389561159</v>
      </c>
      <c r="N14" s="7">
        <v>54.966647230320703</v>
      </c>
      <c r="O14" s="7"/>
      <c r="P14" s="7"/>
      <c r="Q14" s="7"/>
    </row>
    <row r="15" spans="2:17" x14ac:dyDescent="0.3">
      <c r="B15" t="s">
        <v>26</v>
      </c>
      <c r="C15" s="3">
        <v>75</v>
      </c>
      <c r="D15" s="7"/>
      <c r="F15" s="8">
        <v>10</v>
      </c>
      <c r="H15" s="7">
        <v>957.86008230452671</v>
      </c>
      <c r="I15" s="7">
        <v>524.62809917355366</v>
      </c>
      <c r="J15" s="7">
        <v>317.83340919435591</v>
      </c>
      <c r="K15" s="7">
        <v>206.8977777777778</v>
      </c>
      <c r="L15" s="7">
        <v>142.12904538978222</v>
      </c>
      <c r="M15" s="7">
        <v>101.80492783204549</v>
      </c>
      <c r="N15" s="7">
        <v>75.4000647878199</v>
      </c>
      <c r="O15" s="7"/>
      <c r="P15" s="7"/>
      <c r="Q15" s="7"/>
    </row>
    <row r="16" spans="2:17" x14ac:dyDescent="0.3">
      <c r="B16" t="s">
        <v>27</v>
      </c>
      <c r="C16" s="11">
        <v>92575</v>
      </c>
      <c r="D16" s="3"/>
      <c r="F16" s="8">
        <v>10.999999999999998</v>
      </c>
      <c r="H16" s="7">
        <v>1274.9117695473244</v>
      </c>
      <c r="I16" s="7">
        <v>698.27999999999963</v>
      </c>
      <c r="J16" s="7">
        <v>423.0362676376875</v>
      </c>
      <c r="K16" s="7">
        <v>275.38094222222207</v>
      </c>
      <c r="L16" s="7">
        <v>189.17375941380004</v>
      </c>
      <c r="M16" s="7">
        <v>135.50235894445248</v>
      </c>
      <c r="N16" s="7">
        <v>100.35748623258823</v>
      </c>
      <c r="O16" s="7"/>
      <c r="P16" s="7"/>
      <c r="Q16" s="7"/>
    </row>
    <row r="17" spans="2:17" x14ac:dyDescent="0.3">
      <c r="B17" t="s">
        <v>28</v>
      </c>
      <c r="C17" s="11">
        <v>0</v>
      </c>
      <c r="F17" s="8">
        <v>11.999999999999998</v>
      </c>
      <c r="H17" s="7">
        <v>1655.1822222222213</v>
      </c>
      <c r="I17" s="7">
        <v>906.55735537190026</v>
      </c>
      <c r="J17" s="7">
        <v>549.21613108784675</v>
      </c>
      <c r="K17" s="7">
        <v>357.51935999999984</v>
      </c>
      <c r="L17" s="7">
        <v>245.59899043354355</v>
      </c>
      <c r="M17" s="7">
        <v>175.91891529377452</v>
      </c>
      <c r="N17" s="7">
        <v>130.2913119533527</v>
      </c>
      <c r="O17" s="7"/>
      <c r="P17" s="7"/>
      <c r="Q17" s="7"/>
    </row>
    <row r="18" spans="2:17" x14ac:dyDescent="0.3">
      <c r="B18" t="s">
        <v>29</v>
      </c>
      <c r="C18" s="3">
        <v>-10</v>
      </c>
      <c r="D18" s="8"/>
      <c r="F18" s="8">
        <v>12.999999999999998</v>
      </c>
      <c r="H18" s="7">
        <v>2104.4186008230445</v>
      </c>
      <c r="I18" s="7">
        <v>1152.6079338842969</v>
      </c>
      <c r="J18" s="7">
        <v>698.27999999999975</v>
      </c>
      <c r="K18" s="7">
        <v>454.55441777777764</v>
      </c>
      <c r="L18" s="7">
        <v>312.25751272135142</v>
      </c>
      <c r="M18" s="7">
        <v>223.66542644700385</v>
      </c>
      <c r="N18" s="7">
        <v>165.65394233884024</v>
      </c>
      <c r="O18" s="7"/>
      <c r="P18" s="7"/>
      <c r="Q18" s="7"/>
    </row>
    <row r="19" spans="2:17" x14ac:dyDescent="0.3">
      <c r="B19" t="s">
        <v>30</v>
      </c>
      <c r="C19" s="3">
        <v>1</v>
      </c>
      <c r="D19" s="8"/>
      <c r="F19" s="8">
        <v>13.999999999999998</v>
      </c>
      <c r="H19" s="7">
        <v>2628.3680658436201</v>
      </c>
      <c r="I19" s="7">
        <v>1439.5795041322306</v>
      </c>
      <c r="J19" s="7">
        <v>872.13487482931225</v>
      </c>
      <c r="K19" s="7">
        <v>567.72750222222203</v>
      </c>
      <c r="L19" s="7">
        <v>390.00210054956221</v>
      </c>
      <c r="M19" s="7">
        <v>279.35272197113267</v>
      </c>
      <c r="N19" s="7">
        <v>206.89777777777769</v>
      </c>
      <c r="O19" s="7"/>
      <c r="P19" s="7"/>
      <c r="Q19" s="7"/>
    </row>
    <row r="20" spans="2:17" x14ac:dyDescent="0.3">
      <c r="F20" s="8">
        <v>15</v>
      </c>
      <c r="H20" s="7">
        <v>3232.7777777777774</v>
      </c>
      <c r="I20" s="7">
        <v>1770.6198347107436</v>
      </c>
      <c r="J20" s="7">
        <v>1072.6877560309513</v>
      </c>
      <c r="K20" s="7">
        <v>698.28000000000009</v>
      </c>
      <c r="L20" s="7">
        <v>479.68552819051496</v>
      </c>
      <c r="M20" s="7">
        <v>343.59163143315351</v>
      </c>
      <c r="N20" s="7">
        <v>254.47521865889215</v>
      </c>
      <c r="O20" s="7"/>
      <c r="P20" s="7"/>
      <c r="Q20" s="7"/>
    </row>
    <row r="21" spans="2:17" x14ac:dyDescent="0.3">
      <c r="B21" t="s">
        <v>0</v>
      </c>
      <c r="C21" s="7">
        <f>+'BPK-Grafiek'!G7</f>
        <v>0</v>
      </c>
      <c r="F21" s="8">
        <v>16</v>
      </c>
      <c r="H21" s="7">
        <v>3923.3948971193413</v>
      </c>
      <c r="I21" s="7">
        <v>2148.8766942148759</v>
      </c>
      <c r="J21" s="7">
        <v>1301.8456440600819</v>
      </c>
      <c r="K21" s="7">
        <v>847.45329777777783</v>
      </c>
      <c r="L21" s="7">
        <v>582.16056991654796</v>
      </c>
      <c r="M21" s="7">
        <v>416.99298440005833</v>
      </c>
      <c r="N21" s="7">
        <v>308.83866537091029</v>
      </c>
      <c r="O21" s="7"/>
      <c r="P21" s="7"/>
      <c r="Q21" s="7"/>
    </row>
    <row r="22" spans="2:17" x14ac:dyDescent="0.3">
      <c r="B22" t="s">
        <v>31</v>
      </c>
      <c r="C22" s="3">
        <f>+'BPK-Grafiek'!G10</f>
        <v>0</v>
      </c>
      <c r="F22" s="8">
        <v>17</v>
      </c>
      <c r="H22" s="7">
        <v>4705.9665843621397</v>
      </c>
      <c r="I22" s="7">
        <v>2577.4978512396692</v>
      </c>
      <c r="J22" s="7">
        <v>1561.5155393718708</v>
      </c>
      <c r="K22" s="7">
        <v>1016.4887822222223</v>
      </c>
      <c r="L22" s="7">
        <v>698.28</v>
      </c>
      <c r="M22" s="7">
        <v>500.16761043883952</v>
      </c>
      <c r="N22" s="7">
        <v>370.44051830255916</v>
      </c>
      <c r="O22" s="7"/>
      <c r="P22" s="7"/>
      <c r="Q22" s="7"/>
    </row>
    <row r="23" spans="2:17" x14ac:dyDescent="0.3">
      <c r="F23" s="8">
        <v>18.000000000000004</v>
      </c>
      <c r="H23" s="7">
        <v>5586.2400000000034</v>
      </c>
      <c r="I23" s="7">
        <v>3059.6310743801669</v>
      </c>
      <c r="J23" s="7">
        <v>1853.6044424214849</v>
      </c>
      <c r="K23" s="7">
        <v>1206.6278400000008</v>
      </c>
      <c r="L23" s="7">
        <v>828.89659271321045</v>
      </c>
      <c r="M23" s="7">
        <v>593.72633911648973</v>
      </c>
      <c r="N23" s="7">
        <v>439.73317784256591</v>
      </c>
      <c r="O23" s="7"/>
      <c r="P23" s="7"/>
      <c r="Q23" s="7"/>
    </row>
    <row r="24" spans="2:17" x14ac:dyDescent="0.3">
      <c r="B24" t="s">
        <v>32</v>
      </c>
      <c r="C24" s="8" t="e">
        <f>(+C21/C22^($C$13/$C$14))*10^$C$19</f>
        <v>#DIV/0!</v>
      </c>
      <c r="F24" s="8">
        <v>19.000000000000004</v>
      </c>
      <c r="H24" s="7">
        <v>6569.9623045267517</v>
      </c>
      <c r="I24" s="7">
        <v>3598.4241322314065</v>
      </c>
      <c r="J24" s="7">
        <v>2180.0193536640886</v>
      </c>
      <c r="K24" s="7">
        <v>1419.1118577777786</v>
      </c>
      <c r="L24" s="7">
        <v>974.86312232851674</v>
      </c>
      <c r="M24" s="7">
        <v>698.28000000000043</v>
      </c>
      <c r="N24" s="7">
        <v>517.16904437965695</v>
      </c>
      <c r="O24" s="7"/>
      <c r="P24" s="7"/>
      <c r="Q24" s="7"/>
    </row>
    <row r="25" spans="2:17" x14ac:dyDescent="0.3">
      <c r="B25" t="s">
        <v>33</v>
      </c>
      <c r="C25" s="8">
        <f>(C11/C15^($C$13/$C$14))*10^$C$19</f>
        <v>2.068977777777778</v>
      </c>
      <c r="F25" s="8">
        <v>20.000000000000004</v>
      </c>
      <c r="H25" s="7">
        <v>7662.8806584362173</v>
      </c>
      <c r="I25" s="7">
        <v>4197.0247933884311</v>
      </c>
      <c r="J25" s="7">
        <v>2542.6672735548486</v>
      </c>
      <c r="K25" s="7">
        <v>1655.1822222222231</v>
      </c>
      <c r="L25" s="7">
        <v>1137.0323631182582</v>
      </c>
      <c r="M25" s="7">
        <v>814.43942265636429</v>
      </c>
      <c r="N25" s="7">
        <v>603.20051830255943</v>
      </c>
      <c r="O25" s="7"/>
      <c r="P25" s="7"/>
      <c r="Q25" s="7"/>
    </row>
    <row r="26" spans="2:17" x14ac:dyDescent="0.3">
      <c r="F26" s="8">
        <v>21.000000000000004</v>
      </c>
      <c r="H26" s="7">
        <v>8870.7422222222267</v>
      </c>
      <c r="I26" s="7">
        <v>4858.5808264462839</v>
      </c>
      <c r="J26" s="7">
        <v>2943.455202548932</v>
      </c>
      <c r="K26" s="7">
        <v>1916.0803200000012</v>
      </c>
      <c r="L26" s="7">
        <v>1316.2570893547738</v>
      </c>
      <c r="M26" s="7">
        <v>942.81543665257391</v>
      </c>
      <c r="N26" s="7">
        <v>698.28000000000043</v>
      </c>
    </row>
    <row r="27" spans="2:17" x14ac:dyDescent="0.3">
      <c r="F27" s="8">
        <v>22.000000000000007</v>
      </c>
      <c r="H27" s="7">
        <v>10199.29415637861</v>
      </c>
      <c r="I27" s="7">
        <v>5586.2400000000052</v>
      </c>
      <c r="J27" s="7">
        <v>3384.2901411015055</v>
      </c>
      <c r="K27" s="7">
        <v>2203.0475377777802</v>
      </c>
      <c r="L27" s="7">
        <v>1513.3900753104026</v>
      </c>
      <c r="M27" s="7">
        <v>1084.0188715556214</v>
      </c>
      <c r="N27" s="7">
        <v>802.85988986070709</v>
      </c>
    </row>
    <row r="28" spans="2:17" x14ac:dyDescent="0.3">
      <c r="B28" t="s">
        <v>34</v>
      </c>
      <c r="C28" t="s">
        <v>54</v>
      </c>
      <c r="F28" s="8">
        <v>23.000000000000007</v>
      </c>
      <c r="H28" s="7">
        <v>11654.283621399187</v>
      </c>
      <c r="I28" s="7">
        <v>6383.1500826446336</v>
      </c>
      <c r="J28" s="7">
        <v>3867.0790896677322</v>
      </c>
      <c r="K28" s="7">
        <v>2517.3252622222249</v>
      </c>
      <c r="L28" s="7">
        <v>1729.2840952574818</v>
      </c>
      <c r="M28" s="7">
        <v>1238.6605569324986</v>
      </c>
      <c r="N28" s="7">
        <v>917.39258827340552</v>
      </c>
    </row>
    <row r="29" spans="2:17" x14ac:dyDescent="0.3">
      <c r="B29" t="s">
        <v>35</v>
      </c>
      <c r="C29" t="s">
        <v>53</v>
      </c>
      <c r="F29" s="8">
        <v>24.000000000000007</v>
      </c>
      <c r="H29" s="7">
        <v>13241.457777777789</v>
      </c>
      <c r="I29" s="7">
        <v>7252.458842975213</v>
      </c>
      <c r="J29" s="7">
        <v>4393.7290487027803</v>
      </c>
      <c r="K29" s="7">
        <v>2860.1548800000028</v>
      </c>
      <c r="L29" s="7">
        <v>1964.7919234683511</v>
      </c>
      <c r="M29" s="7">
        <v>1407.3513223501982</v>
      </c>
      <c r="N29" s="7">
        <v>1042.3304956268232</v>
      </c>
    </row>
    <row r="30" spans="2:17" x14ac:dyDescent="0.3">
      <c r="F30" s="8">
        <v>25.000000000000007</v>
      </c>
      <c r="H30" s="7">
        <v>14966.563786008242</v>
      </c>
      <c r="I30" s="7">
        <v>8197.3140495867829</v>
      </c>
      <c r="J30" s="7">
        <v>4966.1470186618153</v>
      </c>
      <c r="K30" s="7">
        <v>3232.7777777777806</v>
      </c>
      <c r="L30" s="7">
        <v>2220.7663342153487</v>
      </c>
      <c r="M30" s="7">
        <v>1590.7019973757122</v>
      </c>
      <c r="N30" s="7">
        <v>1178.1260123096868</v>
      </c>
    </row>
    <row r="31" spans="2:17" x14ac:dyDescent="0.3">
      <c r="F31" s="8">
        <v>26.000000000000007</v>
      </c>
      <c r="H31" s="7">
        <v>16835.348806584374</v>
      </c>
      <c r="I31" s="7">
        <v>9220.8634710743863</v>
      </c>
      <c r="J31" s="7">
        <v>5586.2400000000043</v>
      </c>
      <c r="K31" s="7">
        <v>3636.4353422222257</v>
      </c>
      <c r="L31" s="7">
        <v>2498.0601017708141</v>
      </c>
      <c r="M31" s="7">
        <v>1789.3234115760331</v>
      </c>
      <c r="N31" s="7">
        <v>1325.2315387107235</v>
      </c>
    </row>
    <row r="32" spans="2:17" x14ac:dyDescent="0.3">
      <c r="F32" s="8">
        <v>27.000000000000007</v>
      </c>
      <c r="H32" s="7">
        <v>18853.560000000012</v>
      </c>
      <c r="I32" s="7">
        <v>10326.254876033065</v>
      </c>
      <c r="J32" s="7">
        <v>6255.9149931725124</v>
      </c>
      <c r="K32" s="7">
        <v>4072.3689600000034</v>
      </c>
      <c r="L32" s="7">
        <v>2797.5260004070856</v>
      </c>
      <c r="M32" s="7">
        <v>2003.8263945181529</v>
      </c>
      <c r="N32" s="7">
        <v>1484.09947521866</v>
      </c>
    </row>
    <row r="33" spans="6:14" x14ac:dyDescent="0.3">
      <c r="F33" s="8">
        <v>28.000000000000007</v>
      </c>
      <c r="H33" s="7">
        <v>21026.944526748986</v>
      </c>
      <c r="I33" s="7">
        <v>11516.636033057861</v>
      </c>
      <c r="J33" s="7">
        <v>6977.0789986345071</v>
      </c>
      <c r="K33" s="7">
        <v>4541.8200177777817</v>
      </c>
      <c r="L33" s="7">
        <v>3120.0168043965018</v>
      </c>
      <c r="M33" s="7">
        <v>2234.8217757690645</v>
      </c>
      <c r="N33" s="7">
        <v>1655.1822222222238</v>
      </c>
    </row>
    <row r="34" spans="6:14" x14ac:dyDescent="0.3">
      <c r="F34" s="8">
        <v>29.000000000000011</v>
      </c>
      <c r="H34" s="7">
        <v>23361.249547325126</v>
      </c>
      <c r="I34" s="7">
        <v>12795.154710743815</v>
      </c>
      <c r="J34" s="7">
        <v>7751.6390168411554</v>
      </c>
      <c r="K34" s="7">
        <v>5046.029902222228</v>
      </c>
      <c r="L34" s="7">
        <v>3466.3852880114023</v>
      </c>
      <c r="M34" s="7">
        <v>2482.92038489576</v>
      </c>
      <c r="N34" s="7">
        <v>1838.9321801101414</v>
      </c>
    </row>
    <row r="35" spans="6:14" x14ac:dyDescent="0.3">
      <c r="F35" s="8">
        <v>30.000000000000011</v>
      </c>
      <c r="H35" s="7">
        <v>25862.222222222248</v>
      </c>
      <c r="I35" s="7">
        <v>14164.958677685965</v>
      </c>
      <c r="J35" s="7">
        <v>8581.5020482476193</v>
      </c>
      <c r="K35" s="7">
        <v>5586.2400000000061</v>
      </c>
      <c r="L35" s="7">
        <v>3837.4842255241238</v>
      </c>
      <c r="M35" s="7">
        <v>2748.7330514652313</v>
      </c>
      <c r="N35" s="7">
        <v>2035.8017492711394</v>
      </c>
    </row>
    <row r="36" spans="6:14" x14ac:dyDescent="0.3">
      <c r="F36" s="8">
        <v>31.000000000000011</v>
      </c>
      <c r="H36" s="7">
        <v>28535.609711934187</v>
      </c>
      <c r="I36" s="7">
        <v>15629.195702479356</v>
      </c>
      <c r="J36" s="7">
        <v>9468.5750933090676</v>
      </c>
      <c r="K36" s="7">
        <v>6163.6916977777846</v>
      </c>
      <c r="L36" s="7">
        <v>4234.1663912070062</v>
      </c>
      <c r="M36" s="7">
        <v>3032.8706050444707</v>
      </c>
      <c r="N36" s="7">
        <v>2246.2433300939451</v>
      </c>
    </row>
    <row r="37" spans="6:14" x14ac:dyDescent="0.3">
      <c r="F37" s="8">
        <v>32.000000000000014</v>
      </c>
      <c r="H37" s="7">
        <v>31387.15917695477</v>
      </c>
      <c r="I37" s="7">
        <v>17191.013553719029</v>
      </c>
      <c r="J37" s="7">
        <v>10414.76515248067</v>
      </c>
      <c r="K37" s="7">
        <v>6779.6263822222318</v>
      </c>
      <c r="L37" s="7">
        <v>4657.28455933239</v>
      </c>
      <c r="M37" s="7">
        <v>3335.9438752004712</v>
      </c>
      <c r="N37" s="7">
        <v>2470.7093229672855</v>
      </c>
    </row>
    <row r="38" spans="6:14" x14ac:dyDescent="0.3">
      <c r="F38" s="8">
        <v>33.000000000000014</v>
      </c>
      <c r="H38" s="7">
        <v>34422.617777777814</v>
      </c>
      <c r="I38" s="7">
        <v>18853.560000000023</v>
      </c>
      <c r="J38" s="7">
        <v>11421.979226217583</v>
      </c>
      <c r="K38" s="7">
        <v>7435.2854400000097</v>
      </c>
      <c r="L38" s="7">
        <v>5107.6915041726097</v>
      </c>
      <c r="M38" s="7">
        <v>3658.5636915002233</v>
      </c>
      <c r="N38" s="7">
        <v>2709.6521282798867</v>
      </c>
    </row>
    <row r="39" spans="6:14" x14ac:dyDescent="0.3">
      <c r="F39" s="8">
        <v>34.000000000000014</v>
      </c>
      <c r="H39" s="7">
        <v>37647.732674897168</v>
      </c>
      <c r="I39" s="7">
        <v>20619.982809917379</v>
      </c>
      <c r="J39" s="7">
        <v>12492.124314974983</v>
      </c>
      <c r="K39" s="7">
        <v>8131.9102577777885</v>
      </c>
      <c r="L39" s="7">
        <v>5586.2400000000071</v>
      </c>
      <c r="M39" s="7">
        <v>4001.3408835107211</v>
      </c>
      <c r="N39" s="7">
        <v>2963.5241464204769</v>
      </c>
    </row>
    <row r="40" spans="6:14" x14ac:dyDescent="0.3">
      <c r="F40" s="8">
        <v>35.000000000000014</v>
      </c>
      <c r="H40" s="7">
        <v>41068.251028806633</v>
      </c>
      <c r="I40" s="7">
        <v>22493.429752066142</v>
      </c>
      <c r="J40" s="7">
        <v>13627.107419208027</v>
      </c>
      <c r="K40" s="7">
        <v>8870.742222222234</v>
      </c>
      <c r="L40" s="7">
        <v>6093.7828210869202</v>
      </c>
      <c r="M40" s="7">
        <v>4364.8862807989553</v>
      </c>
      <c r="N40" s="7">
        <v>3232.7777777777819</v>
      </c>
    </row>
    <row r="41" spans="6:14" x14ac:dyDescent="0.3">
      <c r="F41" s="8">
        <v>36.000000000000014</v>
      </c>
      <c r="H41" s="7">
        <v>44689.920000000049</v>
      </c>
      <c r="I41" s="7">
        <v>24477.048595041346</v>
      </c>
      <c r="J41" s="7">
        <v>14828.835539371887</v>
      </c>
      <c r="K41" s="7">
        <v>9653.0227200000118</v>
      </c>
      <c r="L41" s="7">
        <v>6631.1727417056863</v>
      </c>
      <c r="M41" s="7">
        <v>4749.8107129319196</v>
      </c>
      <c r="N41" s="7">
        <v>3517.8654227405291</v>
      </c>
    </row>
    <row r="42" spans="6:14" x14ac:dyDescent="0.3">
      <c r="F42" s="8">
        <v>37.000000000000014</v>
      </c>
      <c r="H42" s="7">
        <v>48518.486748971249</v>
      </c>
      <c r="I42" s="7">
        <v>26573.987107438046</v>
      </c>
      <c r="J42" s="7">
        <v>16099.215675921729</v>
      </c>
      <c r="K42" s="7">
        <v>10479.99313777779</v>
      </c>
      <c r="L42" s="7">
        <v>7199.2625361286473</v>
      </c>
      <c r="M42" s="7">
        <v>5156.7250094766059</v>
      </c>
      <c r="N42" s="7">
        <v>3819.2394816974456</v>
      </c>
    </row>
    <row r="43" spans="6:14" x14ac:dyDescent="0.3">
      <c r="F43" s="8">
        <v>38.000000000000014</v>
      </c>
      <c r="H43" s="7">
        <v>52559.69843621405</v>
      </c>
      <c r="I43" s="7">
        <v>28787.393057851274</v>
      </c>
      <c r="J43" s="7">
        <v>17440.15482931272</v>
      </c>
      <c r="K43" s="7">
        <v>11352.894862222236</v>
      </c>
      <c r="L43" s="7">
        <v>7798.9049786281394</v>
      </c>
      <c r="M43" s="7">
        <v>5586.2400000000071</v>
      </c>
      <c r="N43" s="7">
        <v>4137.3523550372583</v>
      </c>
    </row>
    <row r="44" spans="6:14" x14ac:dyDescent="0.3">
      <c r="F44" s="8">
        <v>39.000000000000021</v>
      </c>
      <c r="H44" s="7">
        <v>56819.302222222308</v>
      </c>
      <c r="I44" s="7">
        <v>31120.41421487608</v>
      </c>
      <c r="J44" s="7">
        <v>18853.56000000003</v>
      </c>
      <c r="K44" s="7">
        <v>12272.969280000021</v>
      </c>
      <c r="L44" s="7">
        <v>8430.9528434765052</v>
      </c>
      <c r="M44" s="7">
        <v>6038.9665140691159</v>
      </c>
      <c r="N44" s="7">
        <v>4472.6564431486959</v>
      </c>
    </row>
    <row r="45" spans="6:14" x14ac:dyDescent="0.3">
      <c r="F45" s="8">
        <v>40.000000000000021</v>
      </c>
      <c r="H45" s="7">
        <v>61303.045267489812</v>
      </c>
      <c r="I45" s="7">
        <v>33576.198347107493</v>
      </c>
      <c r="J45" s="7">
        <v>20341.338188438815</v>
      </c>
      <c r="K45" s="7">
        <v>13241.457777777801</v>
      </c>
      <c r="L45" s="7">
        <v>9096.2589049460767</v>
      </c>
      <c r="M45" s="7">
        <v>6515.5153812509225</v>
      </c>
      <c r="N45" s="7">
        <v>4825.6041464204818</v>
      </c>
    </row>
    <row r="46" spans="6:14" x14ac:dyDescent="0.3">
      <c r="F46" s="8">
        <v>41.000000000000021</v>
      </c>
      <c r="H46" s="7">
        <v>66016.674732510393</v>
      </c>
      <c r="I46" s="7">
        <v>36157.893223140556</v>
      </c>
      <c r="J46" s="7">
        <v>21905.396395084241</v>
      </c>
      <c r="K46" s="7">
        <v>14259.601742222247</v>
      </c>
      <c r="L46" s="7">
        <v>9795.6759373091973</v>
      </c>
      <c r="M46" s="7">
        <v>7016.4974311124188</v>
      </c>
      <c r="N46" s="7">
        <v>5196.6478652413434</v>
      </c>
    </row>
    <row r="47" spans="6:14" x14ac:dyDescent="0.3">
      <c r="F47" s="8">
        <v>42.000000000000021</v>
      </c>
      <c r="H47" s="7">
        <v>70965.937777777886</v>
      </c>
      <c r="I47" s="7">
        <v>38868.646611570308</v>
      </c>
      <c r="J47" s="7">
        <v>23547.641620391478</v>
      </c>
      <c r="K47" s="7">
        <v>15328.642560000026</v>
      </c>
      <c r="L47" s="7">
        <v>10530.056714838202</v>
      </c>
      <c r="M47" s="7">
        <v>7542.5234932205985</v>
      </c>
      <c r="N47" s="7">
        <v>5586.2400000000089</v>
      </c>
    </row>
    <row r="48" spans="6:14" x14ac:dyDescent="0.3">
      <c r="F48" s="8">
        <v>43.000000000000021</v>
      </c>
      <c r="H48" s="7">
        <v>76156.581563786109</v>
      </c>
      <c r="I48" s="7">
        <v>41711.606280991793</v>
      </c>
      <c r="J48" s="7">
        <v>25269.980864815694</v>
      </c>
      <c r="K48" s="7">
        <v>16449.821617777801</v>
      </c>
      <c r="L48" s="7">
        <v>11300.254011805431</v>
      </c>
      <c r="M48" s="7">
        <v>8094.2043971424528</v>
      </c>
      <c r="N48" s="7">
        <v>5994.8329510852054</v>
      </c>
    </row>
    <row r="49" spans="6:14" x14ac:dyDescent="0.3">
      <c r="F49" s="8">
        <v>44.000000000000021</v>
      </c>
      <c r="H49" s="7">
        <v>81594.353251028908</v>
      </c>
      <c r="I49" s="7">
        <v>44689.920000000056</v>
      </c>
      <c r="J49" s="7">
        <v>27074.321128812051</v>
      </c>
      <c r="K49" s="7">
        <v>17624.380302222249</v>
      </c>
      <c r="L49" s="7">
        <v>12107.120602483225</v>
      </c>
      <c r="M49" s="7">
        <v>8672.1509724449752</v>
      </c>
      <c r="N49" s="7">
        <v>6422.8791188856585</v>
      </c>
    </row>
    <row r="50" spans="6:14" x14ac:dyDescent="0.3">
      <c r="F50" s="8">
        <v>45.000000000000021</v>
      </c>
      <c r="H50" s="7">
        <v>87285.000000000116</v>
      </c>
      <c r="I50" s="7">
        <v>47806.73553719015</v>
      </c>
      <c r="J50" s="7">
        <v>28962.569412835725</v>
      </c>
      <c r="K50" s="7">
        <v>18853.560000000027</v>
      </c>
      <c r="L50" s="7">
        <v>12951.509261143923</v>
      </c>
      <c r="M50" s="7">
        <v>9276.9740486951596</v>
      </c>
      <c r="N50" s="7">
        <v>6870.8309037900981</v>
      </c>
    </row>
    <row r="51" spans="6:14" x14ac:dyDescent="0.3">
      <c r="F51" s="8">
        <v>46.000000000000021</v>
      </c>
      <c r="H51" s="7">
        <v>93234.268971193538</v>
      </c>
      <c r="I51" s="7">
        <v>51065.200661157091</v>
      </c>
      <c r="J51" s="7">
        <v>30936.632717341872</v>
      </c>
      <c r="K51" s="7">
        <v>20138.602097777806</v>
      </c>
      <c r="L51" s="7">
        <v>13834.27276205986</v>
      </c>
      <c r="M51" s="7">
        <v>9909.2844554599924</v>
      </c>
      <c r="N51" s="7">
        <v>7339.1407061872469</v>
      </c>
    </row>
    <row r="52" spans="6:14" x14ac:dyDescent="0.3">
      <c r="F52" s="8">
        <v>47.000000000000028</v>
      </c>
      <c r="H52" s="7">
        <v>99447.90732510305</v>
      </c>
      <c r="I52" s="7">
        <v>54468.463140495965</v>
      </c>
      <c r="J52" s="7">
        <v>32998.418042785677</v>
      </c>
      <c r="K52" s="7">
        <v>21480.747982222263</v>
      </c>
      <c r="L52" s="7">
        <v>14756.263879503385</v>
      </c>
      <c r="M52" s="7">
        <v>10569.693022306479</v>
      </c>
      <c r="N52" s="7">
        <v>7828.2609264658395</v>
      </c>
    </row>
    <row r="53" spans="6:14" x14ac:dyDescent="0.3">
      <c r="F53" s="8">
        <v>48.000000000000028</v>
      </c>
      <c r="H53" s="7">
        <v>105931.66222222241</v>
      </c>
      <c r="I53" s="7">
        <v>58019.670743801755</v>
      </c>
      <c r="J53" s="7">
        <v>35149.832389622279</v>
      </c>
      <c r="K53" s="7">
        <v>22881.239040000044</v>
      </c>
      <c r="L53" s="7">
        <v>15718.335387746823</v>
      </c>
      <c r="M53" s="7">
        <v>11258.810578801596</v>
      </c>
      <c r="N53" s="7">
        <v>8338.6439650145931</v>
      </c>
    </row>
    <row r="54" spans="6:14" x14ac:dyDescent="0.3">
      <c r="F54" s="8">
        <v>49.000000000000028</v>
      </c>
      <c r="H54" s="7">
        <v>112691.28082304545</v>
      </c>
      <c r="I54" s="7">
        <v>61721.971239669525</v>
      </c>
      <c r="J54" s="7">
        <v>37392.782758306843</v>
      </c>
      <c r="K54" s="7">
        <v>24341.316657777821</v>
      </c>
      <c r="L54" s="7">
        <v>16721.340061062518</v>
      </c>
      <c r="M54" s="7">
        <v>11977.247954512341</v>
      </c>
      <c r="N54" s="7">
        <v>8870.7422222222376</v>
      </c>
    </row>
    <row r="55" spans="6:14" x14ac:dyDescent="0.3">
      <c r="F55" s="8">
        <v>50.000000000000021</v>
      </c>
      <c r="H55" s="7">
        <v>119732.51028806598</v>
      </c>
      <c r="I55" s="7">
        <v>65578.512396694292</v>
      </c>
      <c r="J55" s="7">
        <v>39729.176149294544</v>
      </c>
      <c r="K55" s="7">
        <v>25862.222222222255</v>
      </c>
      <c r="L55" s="7">
        <v>17766.130673722801</v>
      </c>
      <c r="M55" s="7">
        <v>12725.615979005703</v>
      </c>
      <c r="N55" s="7">
        <v>9425.0080984774995</v>
      </c>
    </row>
    <row r="56" spans="6:14" x14ac:dyDescent="0.3">
      <c r="F56" s="8">
        <v>51.000000000000021</v>
      </c>
      <c r="H56" s="7">
        <v>127061.09777777793</v>
      </c>
      <c r="I56" s="7">
        <v>69592.441983471159</v>
      </c>
      <c r="J56" s="7">
        <v>42160.919563040567</v>
      </c>
      <c r="K56" s="7">
        <v>27445.197120000037</v>
      </c>
      <c r="L56" s="7">
        <v>18853.560000000027</v>
      </c>
      <c r="M56" s="7">
        <v>13504.525481848685</v>
      </c>
      <c r="N56" s="7">
        <v>10001.89399416911</v>
      </c>
    </row>
    <row r="57" spans="6:14" x14ac:dyDescent="0.3">
      <c r="F57" s="8">
        <v>52.000000000000021</v>
      </c>
      <c r="H57" s="7">
        <v>134682.79045267505</v>
      </c>
      <c r="I57" s="7">
        <v>73766.907768595134</v>
      </c>
      <c r="J57" s="7">
        <v>44689.920000000056</v>
      </c>
      <c r="K57" s="7">
        <v>29091.482737777817</v>
      </c>
      <c r="L57" s="7">
        <v>19984.480814166523</v>
      </c>
      <c r="M57" s="7">
        <v>14314.58729260827</v>
      </c>
      <c r="N57" s="7">
        <v>10601.852309685793</v>
      </c>
    </row>
    <row r="58" spans="6:14" x14ac:dyDescent="0.3">
      <c r="F58" s="8">
        <v>53.000000000000028</v>
      </c>
      <c r="H58" s="7">
        <v>142603.33547325127</v>
      </c>
      <c r="I58" s="7">
        <v>78105.057520661285</v>
      </c>
      <c r="J58" s="7">
        <v>47318.084460628212</v>
      </c>
      <c r="K58" s="7">
        <v>30802.32046222228</v>
      </c>
      <c r="L58" s="7">
        <v>21159.745890494643</v>
      </c>
      <c r="M58" s="7">
        <v>15156.412240851463</v>
      </c>
      <c r="N58" s="7">
        <v>11225.335445416282</v>
      </c>
    </row>
    <row r="59" spans="6:14" x14ac:dyDescent="0.3">
      <c r="F59" s="8">
        <v>54.000000000000028</v>
      </c>
      <c r="H59" s="7">
        <v>150828.48000000024</v>
      </c>
      <c r="I59" s="7">
        <v>82610.03900826459</v>
      </c>
      <c r="J59" s="7">
        <v>50047.319945380143</v>
      </c>
      <c r="K59" s="7">
        <v>32578.951680000057</v>
      </c>
      <c r="L59" s="7">
        <v>22380.208003256703</v>
      </c>
      <c r="M59" s="7">
        <v>16030.611156145238</v>
      </c>
      <c r="N59" s="7">
        <v>11872.795801749291</v>
      </c>
    </row>
    <row r="60" spans="6:14" x14ac:dyDescent="0.3">
      <c r="F60" s="8">
        <v>55.000000000000028</v>
      </c>
      <c r="H60" s="7">
        <v>159363.97119341587</v>
      </c>
      <c r="I60" s="7">
        <v>87285.000000000131</v>
      </c>
      <c r="J60" s="7">
        <v>52879.533454711054</v>
      </c>
      <c r="K60" s="7">
        <v>34422.617777777836</v>
      </c>
      <c r="L60" s="7">
        <v>23646.719926725054</v>
      </c>
      <c r="M60" s="7">
        <v>16937.794868056597</v>
      </c>
      <c r="N60" s="7">
        <v>12544.685779073556</v>
      </c>
    </row>
    <row r="61" spans="6:14" x14ac:dyDescent="0.3">
      <c r="F61" s="8">
        <v>56.000000000000028</v>
      </c>
      <c r="H61" s="7">
        <v>168215.55621399201</v>
      </c>
      <c r="I61" s="7">
        <v>92133.088264462946</v>
      </c>
      <c r="J61" s="7">
        <v>55816.631989076093</v>
      </c>
      <c r="K61" s="7">
        <v>36334.560142222275</v>
      </c>
      <c r="L61" s="7">
        <v>24960.134435172029</v>
      </c>
      <c r="M61" s="7">
        <v>17878.574206152527</v>
      </c>
      <c r="N61" s="7">
        <v>13241.457777777798</v>
      </c>
    </row>
    <row r="62" spans="6:14" x14ac:dyDescent="0.3">
      <c r="F62" s="8">
        <v>57.000000000000028</v>
      </c>
      <c r="H62" s="7">
        <v>177388.98222222246</v>
      </c>
      <c r="I62" s="7">
        <v>97157.451570248071</v>
      </c>
      <c r="J62" s="7">
        <v>58860.522548930443</v>
      </c>
      <c r="K62" s="7">
        <v>38316.020160000058</v>
      </c>
      <c r="L62" s="7">
        <v>26321.304302869976</v>
      </c>
      <c r="M62" s="7">
        <v>18853.560000000027</v>
      </c>
      <c r="N62" s="7">
        <v>13963.56419825075</v>
      </c>
    </row>
    <row r="63" spans="6:14" x14ac:dyDescent="0.3">
      <c r="F63" s="8">
        <v>58.000000000000028</v>
      </c>
      <c r="H63" s="7">
        <v>186889.99637860109</v>
      </c>
      <c r="I63" s="7">
        <v>102361.23768595056</v>
      </c>
      <c r="J63" s="7">
        <v>62013.112134729265</v>
      </c>
      <c r="K63" s="7">
        <v>40368.239217777838</v>
      </c>
      <c r="L63" s="7">
        <v>27731.082304091229</v>
      </c>
      <c r="M63" s="7">
        <v>19863.363079166091</v>
      </c>
      <c r="N63" s="7">
        <v>14711.457440881137</v>
      </c>
    </row>
    <row r="64" spans="6:14" x14ac:dyDescent="0.3">
      <c r="F64" s="8">
        <v>59.000000000000028</v>
      </c>
      <c r="H64" s="7">
        <v>196724.34584362168</v>
      </c>
      <c r="I64" s="7">
        <v>107747.59438016544</v>
      </c>
      <c r="J64" s="7">
        <v>65276.30774692772</v>
      </c>
      <c r="K64" s="7">
        <v>42492.458702222284</v>
      </c>
      <c r="L64" s="7">
        <v>29190.321213108124</v>
      </c>
      <c r="M64" s="7">
        <v>20908.594273217699</v>
      </c>
      <c r="N64" s="7">
        <v>15485.589906057685</v>
      </c>
    </row>
    <row r="65" spans="6:14" x14ac:dyDescent="0.3">
      <c r="F65" s="8">
        <v>60.000000000000028</v>
      </c>
      <c r="H65" s="7">
        <v>206897.77777777807</v>
      </c>
      <c r="I65" s="7">
        <v>113319.66942148776</v>
      </c>
      <c r="J65" s="7">
        <v>68652.016385980984</v>
      </c>
      <c r="K65" s="7">
        <v>44689.920000000071</v>
      </c>
      <c r="L65" s="7">
        <v>30699.873804193005</v>
      </c>
      <c r="M65" s="7">
        <v>21989.864411721857</v>
      </c>
      <c r="N65" s="7">
        <v>16286.413994169121</v>
      </c>
    </row>
    <row r="66" spans="6:14" x14ac:dyDescent="0.3">
      <c r="F66" s="8">
        <v>61.000000000000028</v>
      </c>
      <c r="H66" s="7">
        <v>217416.03934156409</v>
      </c>
      <c r="I66" s="7">
        <v>119080.61057851255</v>
      </c>
      <c r="J66" s="7">
        <v>72142.145052344204</v>
      </c>
      <c r="K66" s="7">
        <v>46961.864497777846</v>
      </c>
      <c r="L66" s="7">
        <v>32260.592851618203</v>
      </c>
      <c r="M66" s="7">
        <v>23107.784324245549</v>
      </c>
      <c r="N66" s="7">
        <v>17114.382105604171</v>
      </c>
    </row>
    <row r="67" spans="6:14" x14ac:dyDescent="0.3">
      <c r="F67" s="8">
        <v>62.000000000000036</v>
      </c>
      <c r="H67" s="7">
        <v>228284.87769547364</v>
      </c>
      <c r="I67" s="7">
        <v>125033.56561983492</v>
      </c>
      <c r="J67" s="7">
        <v>75748.600746472584</v>
      </c>
      <c r="K67" s="7">
        <v>49309.533582222313</v>
      </c>
      <c r="L67" s="7">
        <v>33873.331129656071</v>
      </c>
      <c r="M67" s="7">
        <v>24262.96484035578</v>
      </c>
      <c r="N67" s="7">
        <v>17969.946640751572</v>
      </c>
    </row>
    <row r="68" spans="6:14" x14ac:dyDescent="0.3">
      <c r="F68" s="8">
        <v>63.000000000000036</v>
      </c>
      <c r="H68" s="7">
        <v>239510.04000000042</v>
      </c>
      <c r="I68" s="7">
        <v>131181.6823140498</v>
      </c>
      <c r="J68" s="7">
        <v>79473.290468821258</v>
      </c>
      <c r="K68" s="7">
        <v>51734.168640000091</v>
      </c>
      <c r="L68" s="7">
        <v>35538.941412578934</v>
      </c>
      <c r="M68" s="7">
        <v>25456.016789619523</v>
      </c>
      <c r="N68" s="7">
        <v>18853.560000000034</v>
      </c>
    </row>
    <row r="69" spans="6:14" x14ac:dyDescent="0.3">
      <c r="F69" s="8">
        <v>64.000000000000028</v>
      </c>
      <c r="H69" s="7">
        <v>251097.27341563816</v>
      </c>
      <c r="I69" s="7">
        <v>137528.10842975223</v>
      </c>
      <c r="J69" s="7">
        <v>83318.121219845358</v>
      </c>
      <c r="K69" s="7">
        <v>54237.011057777854</v>
      </c>
      <c r="L69" s="7">
        <v>37258.27647465912</v>
      </c>
      <c r="M69" s="7">
        <v>26687.55100160377</v>
      </c>
      <c r="N69" s="7">
        <v>19765.674583738284</v>
      </c>
    </row>
    <row r="70" spans="6:14" x14ac:dyDescent="0.3">
      <c r="F70" s="8">
        <v>65.000000000000028</v>
      </c>
      <c r="H70" s="7">
        <v>263052.32510288095</v>
      </c>
      <c r="I70" s="7">
        <v>144075.99173553736</v>
      </c>
      <c r="J70" s="7">
        <v>87285.000000000102</v>
      </c>
      <c r="K70" s="7">
        <v>56819.302222222301</v>
      </c>
      <c r="L70" s="7">
        <v>39032.189090168991</v>
      </c>
      <c r="M70" s="7">
        <v>27958.178305875528</v>
      </c>
      <c r="N70" s="7">
        <v>20706.742792355064</v>
      </c>
    </row>
    <row r="71" spans="6:14" x14ac:dyDescent="0.3">
      <c r="F71" s="8">
        <v>66.000000000000043</v>
      </c>
      <c r="H71" s="7">
        <v>275380.94222222269</v>
      </c>
      <c r="I71" s="7">
        <v>150828.48000000027</v>
      </c>
      <c r="J71" s="7">
        <v>91375.833809740725</v>
      </c>
      <c r="K71" s="7">
        <v>59482.283520000114</v>
      </c>
      <c r="L71" s="7">
        <v>40861.5320333809</v>
      </c>
      <c r="M71" s="7">
        <v>29268.509532001804</v>
      </c>
      <c r="N71" s="7">
        <v>21677.217026239108</v>
      </c>
    </row>
    <row r="72" spans="6:14" x14ac:dyDescent="0.3">
      <c r="F72" s="8">
        <v>67.000000000000043</v>
      </c>
      <c r="H72" s="7">
        <v>288088.87193415692</v>
      </c>
      <c r="I72" s="7">
        <v>157788.72099173584</v>
      </c>
      <c r="J72" s="7">
        <v>95592.529649522257</v>
      </c>
      <c r="K72" s="7">
        <v>62227.196337777903</v>
      </c>
      <c r="L72" s="7">
        <v>42747.158078567154</v>
      </c>
      <c r="M72" s="7">
        <v>30619.155509549557</v>
      </c>
      <c r="N72" s="7">
        <v>22677.549685779119</v>
      </c>
    </row>
    <row r="73" spans="6:14" x14ac:dyDescent="0.3">
      <c r="F73" s="8">
        <v>68.000000000000043</v>
      </c>
      <c r="H73" s="7">
        <v>301181.86139917752</v>
      </c>
      <c r="I73" s="7">
        <v>164959.86247933915</v>
      </c>
      <c r="J73" s="7">
        <v>99936.994519799904</v>
      </c>
      <c r="K73" s="7">
        <v>65055.282062222344</v>
      </c>
      <c r="L73" s="7">
        <v>44689.920000000086</v>
      </c>
      <c r="M73" s="7">
        <v>32010.727068085787</v>
      </c>
      <c r="N73" s="7">
        <v>23708.19317136383</v>
      </c>
    </row>
    <row r="74" spans="6:14" x14ac:dyDescent="0.3">
      <c r="F74" s="8">
        <v>69.000000000000043</v>
      </c>
      <c r="H74" s="7">
        <v>314665.65777777834</v>
      </c>
      <c r="I74" s="7">
        <v>172345.05223140525</v>
      </c>
      <c r="J74" s="7">
        <v>104411.13542102886</v>
      </c>
      <c r="K74" s="7">
        <v>67967.782080000121</v>
      </c>
      <c r="L74" s="7">
        <v>46690.670571952047</v>
      </c>
      <c r="M74" s="7">
        <v>33443.835037177494</v>
      </c>
      <c r="N74" s="7">
        <v>24769.599883381969</v>
      </c>
    </row>
    <row r="75" spans="6:14" x14ac:dyDescent="0.3">
      <c r="F75" s="8">
        <v>70.000000000000043</v>
      </c>
      <c r="H75" s="7">
        <v>328546.00823045324</v>
      </c>
      <c r="I75" s="7">
        <v>179947.43801652925</v>
      </c>
      <c r="J75" s="7">
        <v>109016.85935366429</v>
      </c>
      <c r="K75" s="7">
        <v>70965.937777777915</v>
      </c>
      <c r="L75" s="7">
        <v>48750.262568695391</v>
      </c>
      <c r="M75" s="7">
        <v>34919.090246391672</v>
      </c>
      <c r="N75" s="7">
        <v>25862.222222222274</v>
      </c>
    </row>
    <row r="76" spans="6:14" x14ac:dyDescent="0.3">
      <c r="F76" s="8">
        <v>71.000000000000043</v>
      </c>
      <c r="H76" s="7">
        <v>342828.65991769609</v>
      </c>
      <c r="I76" s="7">
        <v>187770.16760330612</v>
      </c>
      <c r="J76" s="7">
        <v>113756.07331816133</v>
      </c>
      <c r="K76" s="7">
        <v>74050.990542222353</v>
      </c>
      <c r="L76" s="7">
        <v>50869.548764502433</v>
      </c>
      <c r="M76" s="7">
        <v>36437.103525295301</v>
      </c>
      <c r="N76" s="7">
        <v>26986.512588273454</v>
      </c>
    </row>
    <row r="77" spans="6:14" x14ac:dyDescent="0.3">
      <c r="F77" s="8">
        <v>72.000000000000043</v>
      </c>
      <c r="H77" s="7">
        <v>357519.36000000063</v>
      </c>
      <c r="I77" s="7">
        <v>195816.38876033094</v>
      </c>
      <c r="J77" s="7">
        <v>118630.68431497518</v>
      </c>
      <c r="K77" s="7">
        <v>77224.181760000152</v>
      </c>
      <c r="L77" s="7">
        <v>53049.381933645534</v>
      </c>
      <c r="M77" s="7">
        <v>37998.485703455386</v>
      </c>
      <c r="N77" s="7">
        <v>28142.923381924254</v>
      </c>
    </row>
    <row r="78" spans="6:14" x14ac:dyDescent="0.3">
      <c r="F78" s="8">
        <v>73.000000000000043</v>
      </c>
      <c r="H78" s="7">
        <v>372623.85563786072</v>
      </c>
      <c r="I78" s="7">
        <v>204089.2492561987</v>
      </c>
      <c r="J78" s="7">
        <v>123642.59934456098</v>
      </c>
      <c r="K78" s="7">
        <v>80486.752817777931</v>
      </c>
      <c r="L78" s="7">
        <v>55290.614850397011</v>
      </c>
      <c r="M78" s="7">
        <v>39603.847610438912</v>
      </c>
      <c r="N78" s="7">
        <v>29331.907003563385</v>
      </c>
    </row>
    <row r="79" spans="6:14" x14ac:dyDescent="0.3">
      <c r="F79" s="8">
        <v>74.000000000000043</v>
      </c>
      <c r="H79" s="7">
        <v>388147.89399177016</v>
      </c>
      <c r="I79" s="7">
        <v>212591.89685950449</v>
      </c>
      <c r="J79" s="7">
        <v>128793.72540737392</v>
      </c>
      <c r="K79" s="7">
        <v>83839.945102222366</v>
      </c>
      <c r="L79" s="7">
        <v>57594.100289029207</v>
      </c>
      <c r="M79" s="7">
        <v>41253.800075812876</v>
      </c>
      <c r="N79" s="7">
        <v>30553.915853579583</v>
      </c>
    </row>
    <row r="80" spans="6:14" x14ac:dyDescent="0.3">
      <c r="F80" s="8">
        <v>75.000000000000043</v>
      </c>
      <c r="H80" s="7">
        <v>404097.22222222289</v>
      </c>
      <c r="I80" s="7">
        <v>221327.47933884332</v>
      </c>
      <c r="J80" s="7">
        <v>134085.96950386913</v>
      </c>
      <c r="K80" s="7">
        <v>87285.000000000146</v>
      </c>
      <c r="L80" s="7">
        <v>59960.69102381447</v>
      </c>
      <c r="M80" s="7">
        <v>42948.953929144263</v>
      </c>
      <c r="N80" s="7">
        <v>31809.402332361569</v>
      </c>
    </row>
    <row r="81" spans="6:14" x14ac:dyDescent="0.3">
      <c r="F81" s="8">
        <v>76.000000000000043</v>
      </c>
      <c r="H81" s="7">
        <v>420477.58748971263</v>
      </c>
      <c r="I81" s="7">
        <v>230299.14446281031</v>
      </c>
      <c r="J81" s="7">
        <v>139521.23863450182</v>
      </c>
      <c r="K81" s="7">
        <v>90823.158897777947</v>
      </c>
      <c r="L81" s="7">
        <v>62391.239829025144</v>
      </c>
      <c r="M81" s="7">
        <v>44689.920000000078</v>
      </c>
      <c r="N81" s="7">
        <v>33098.818840298081</v>
      </c>
    </row>
    <row r="82" spans="6:14" x14ac:dyDescent="0.3">
      <c r="F82" s="8">
        <v>77.000000000000043</v>
      </c>
      <c r="H82" s="7">
        <v>437294.73695473321</v>
      </c>
      <c r="I82" s="7">
        <v>239510.04000000039</v>
      </c>
      <c r="J82" s="7">
        <v>145101.43979972714</v>
      </c>
      <c r="K82" s="7">
        <v>94455.663182222386</v>
      </c>
      <c r="L82" s="7">
        <v>64886.599478933553</v>
      </c>
      <c r="M82" s="7">
        <v>46477.309117947305</v>
      </c>
      <c r="N82" s="7">
        <v>34422.617777777836</v>
      </c>
    </row>
    <row r="83" spans="6:14" x14ac:dyDescent="0.3">
      <c r="F83" s="8">
        <v>78.000000000000043</v>
      </c>
      <c r="H83" s="7">
        <v>454554.41777777846</v>
      </c>
      <c r="I83" s="7">
        <v>248963.31371900864</v>
      </c>
      <c r="J83" s="7">
        <v>150828.48000000024</v>
      </c>
      <c r="K83" s="7">
        <v>98183.754240000169</v>
      </c>
      <c r="L83" s="7">
        <v>67447.622747812042</v>
      </c>
      <c r="M83" s="7">
        <v>48311.732112552927</v>
      </c>
      <c r="N83" s="7">
        <v>35781.251545189567</v>
      </c>
    </row>
    <row r="84" spans="6:14" x14ac:dyDescent="0.3">
      <c r="F84" s="8">
        <v>79.000000000000043</v>
      </c>
      <c r="H84" s="7">
        <v>472262.37711934227</v>
      </c>
      <c r="I84" s="7">
        <v>258662.11338843012</v>
      </c>
      <c r="J84" s="7">
        <v>156704.2662357763</v>
      </c>
      <c r="K84" s="7">
        <v>102008.67345777794</v>
      </c>
      <c r="L84" s="7">
        <v>70075.162409932935</v>
      </c>
      <c r="M84" s="7">
        <v>50193.799813383957</v>
      </c>
      <c r="N84" s="7">
        <v>37175.172542921988</v>
      </c>
    </row>
    <row r="85" spans="6:14" x14ac:dyDescent="0.3">
      <c r="F85" s="8">
        <v>80.000000000000043</v>
      </c>
      <c r="H85" s="7">
        <v>490424.36213991849</v>
      </c>
      <c r="I85" s="7">
        <v>268609.58677685994</v>
      </c>
      <c r="J85" s="7">
        <v>162730.70550751052</v>
      </c>
      <c r="K85" s="7">
        <v>105931.66222222241</v>
      </c>
      <c r="L85" s="7">
        <v>72770.071239568613</v>
      </c>
      <c r="M85" s="7">
        <v>52124.12305000738</v>
      </c>
      <c r="N85" s="7">
        <v>38604.833171363854</v>
      </c>
    </row>
    <row r="86" spans="6:14" x14ac:dyDescent="0.3">
      <c r="F86" s="8">
        <v>81.000000000000057</v>
      </c>
      <c r="H86" s="7">
        <v>509046.1200000011</v>
      </c>
      <c r="I86" s="7">
        <v>278808.88165289315</v>
      </c>
      <c r="J86" s="7">
        <v>168909.70481565807</v>
      </c>
      <c r="K86" s="7">
        <v>109953.96192000025</v>
      </c>
      <c r="L86" s="7">
        <v>75533.202010991416</v>
      </c>
      <c r="M86" s="7">
        <v>54103.312651990207</v>
      </c>
      <c r="N86" s="7">
        <v>40070.68583090388</v>
      </c>
    </row>
    <row r="87" spans="6:14" x14ac:dyDescent="0.3">
      <c r="F87" s="8">
        <v>82.000000000000057</v>
      </c>
      <c r="H87" s="7">
        <v>528133.39786008338</v>
      </c>
      <c r="I87" s="7">
        <v>289263.14578512457</v>
      </c>
      <c r="J87" s="7">
        <v>175243.17116067401</v>
      </c>
      <c r="K87" s="7">
        <v>114076.81393777803</v>
      </c>
      <c r="L87" s="7">
        <v>78365.407498473607</v>
      </c>
      <c r="M87" s="7">
        <v>56131.979448899379</v>
      </c>
      <c r="N87" s="7">
        <v>41573.182921930769</v>
      </c>
    </row>
    <row r="88" spans="6:14" x14ac:dyDescent="0.3">
      <c r="F88" s="8">
        <v>83.000000000000057</v>
      </c>
      <c r="H88" s="7">
        <v>547691.94288065948</v>
      </c>
      <c r="I88" s="7">
        <v>299975.52694214933</v>
      </c>
      <c r="J88" s="7">
        <v>181733.01154301356</v>
      </c>
      <c r="K88" s="7">
        <v>118301.45966222248</v>
      </c>
      <c r="L88" s="7">
        <v>81267.54047628757</v>
      </c>
      <c r="M88" s="7">
        <v>58210.734270301917</v>
      </c>
      <c r="N88" s="7">
        <v>43112.776844833264</v>
      </c>
    </row>
    <row r="89" spans="6:14" x14ac:dyDescent="0.3">
      <c r="F89" s="8">
        <v>84.000000000000057</v>
      </c>
      <c r="H89" s="7">
        <v>567727.50222222332</v>
      </c>
      <c r="I89" s="7">
        <v>310949.17289256258</v>
      </c>
      <c r="J89" s="7">
        <v>188381.13296313191</v>
      </c>
      <c r="K89" s="7">
        <v>122629.14048000025</v>
      </c>
      <c r="L89" s="7">
        <v>84240.453718705641</v>
      </c>
      <c r="M89" s="7">
        <v>60340.18794576481</v>
      </c>
      <c r="N89" s="7">
        <v>44689.920000000093</v>
      </c>
    </row>
    <row r="90" spans="6:14" x14ac:dyDescent="0.3">
      <c r="F90" s="8">
        <v>85.000000000000057</v>
      </c>
      <c r="H90" s="7">
        <v>588245.82304526865</v>
      </c>
      <c r="I90" s="7">
        <v>322187.23140495934</v>
      </c>
      <c r="J90" s="7">
        <v>195189.44242148424</v>
      </c>
      <c r="K90" s="7">
        <v>127061.09777777805</v>
      </c>
      <c r="L90" s="7">
        <v>87285.000000000189</v>
      </c>
      <c r="M90" s="7">
        <v>62520.951304855065</v>
      </c>
      <c r="N90" s="7">
        <v>46305.064787819989</v>
      </c>
    </row>
    <row r="91" spans="6:14" x14ac:dyDescent="0.3">
      <c r="F91" s="8">
        <v>86.000000000000057</v>
      </c>
      <c r="H91" s="7">
        <v>609252.65251028922</v>
      </c>
      <c r="I91" s="7">
        <v>333692.85024793452</v>
      </c>
      <c r="J91" s="7">
        <v>202159.84691852567</v>
      </c>
      <c r="K91" s="7">
        <v>131598.5729422225</v>
      </c>
      <c r="L91" s="7">
        <v>90402.032094443493</v>
      </c>
      <c r="M91" s="7">
        <v>64753.635177139658</v>
      </c>
      <c r="N91" s="7">
        <v>47958.663608681665</v>
      </c>
    </row>
    <row r="92" spans="6:14" x14ac:dyDescent="0.3">
      <c r="F92" s="8">
        <v>87.000000000000057</v>
      </c>
      <c r="H92" s="7">
        <v>630753.737777779</v>
      </c>
      <c r="I92" s="7">
        <v>345469.17719008331</v>
      </c>
      <c r="J92" s="7">
        <v>209294.25345471138</v>
      </c>
      <c r="K92" s="7">
        <v>136242.80736000027</v>
      </c>
      <c r="L92" s="7">
        <v>93592.402776307936</v>
      </c>
      <c r="M92" s="7">
        <v>67038.850392185588</v>
      </c>
      <c r="N92" s="7">
        <v>49651.168862973864</v>
      </c>
    </row>
    <row r="93" spans="6:14" x14ac:dyDescent="0.3">
      <c r="F93" s="8">
        <v>88.000000000000057</v>
      </c>
      <c r="H93" s="7">
        <v>652754.82600823161</v>
      </c>
      <c r="I93" s="7">
        <v>357519.36000000063</v>
      </c>
      <c r="J93" s="7">
        <v>216594.56903049652</v>
      </c>
      <c r="K93" s="7">
        <v>140995.04241777805</v>
      </c>
      <c r="L93" s="7">
        <v>96856.964819865854</v>
      </c>
      <c r="M93" s="7">
        <v>69377.207779559831</v>
      </c>
      <c r="N93" s="7">
        <v>51383.032951085297</v>
      </c>
    </row>
    <row r="94" spans="6:14" x14ac:dyDescent="0.3">
      <c r="F94" s="8">
        <v>89.000000000000057</v>
      </c>
      <c r="H94" s="7">
        <v>675261.66436214116</v>
      </c>
      <c r="I94" s="7">
        <v>369846.54644628172</v>
      </c>
      <c r="J94" s="7">
        <v>224062.70064633637</v>
      </c>
      <c r="K94" s="7">
        <v>145856.51950222251</v>
      </c>
      <c r="L94" s="7">
        <v>100196.57099938957</v>
      </c>
      <c r="M94" s="7">
        <v>71769.318168829413</v>
      </c>
      <c r="N94" s="7">
        <v>53154.708273404707</v>
      </c>
    </row>
    <row r="95" spans="6:14" x14ac:dyDescent="0.3">
      <c r="F95" s="8">
        <v>90.000000000000057</v>
      </c>
      <c r="H95" s="7">
        <v>698280.00000000128</v>
      </c>
      <c r="I95" s="7">
        <v>382453.88429752138</v>
      </c>
      <c r="J95" s="7">
        <v>231700.55530268591</v>
      </c>
      <c r="K95" s="7">
        <v>150828.4800000003</v>
      </c>
      <c r="L95" s="7">
        <v>103612.07408915143</v>
      </c>
      <c r="M95" s="7">
        <v>74215.792389561306</v>
      </c>
      <c r="N95" s="7">
        <v>54966.647230320807</v>
      </c>
    </row>
    <row r="96" spans="6:14" x14ac:dyDescent="0.3">
      <c r="F96" s="8">
        <v>91.000000000000057</v>
      </c>
      <c r="H96" s="7">
        <v>721815.58008230594</v>
      </c>
      <c r="I96" s="7">
        <v>395344.5213223148</v>
      </c>
      <c r="J96" s="7">
        <v>239510.04000000047</v>
      </c>
      <c r="K96" s="7">
        <v>155912.16529777809</v>
      </c>
      <c r="L96" s="7">
        <v>107104.32686342379</v>
      </c>
      <c r="M96" s="7">
        <v>76717.241271322506</v>
      </c>
      <c r="N96" s="7">
        <v>56819.302222222337</v>
      </c>
    </row>
    <row r="97" spans="6:14" x14ac:dyDescent="0.3">
      <c r="F97" s="8">
        <v>92.000000000000057</v>
      </c>
      <c r="H97" s="7">
        <v>745874.15176954877</v>
      </c>
      <c r="I97" s="7">
        <v>408521.60528925696</v>
      </c>
      <c r="J97" s="7">
        <v>247493.06173873512</v>
      </c>
      <c r="K97" s="7">
        <v>161108.81678222254</v>
      </c>
      <c r="L97" s="7">
        <v>110674.18209647895</v>
      </c>
      <c r="M97" s="7">
        <v>79274.275643679997</v>
      </c>
      <c r="N97" s="7">
        <v>58713.125649498012</v>
      </c>
    </row>
    <row r="98" spans="6:14" x14ac:dyDescent="0.3">
      <c r="F98" s="8">
        <v>93.000000000000057</v>
      </c>
      <c r="H98" s="7">
        <v>770461.46222222364</v>
      </c>
      <c r="I98" s="7">
        <v>421988.28396694292</v>
      </c>
      <c r="J98" s="7">
        <v>255651.52751934502</v>
      </c>
      <c r="K98" s="7">
        <v>166419.67584000033</v>
      </c>
      <c r="L98" s="7">
        <v>114322.49256258926</v>
      </c>
      <c r="M98" s="7">
        <v>81887.506336200764</v>
      </c>
      <c r="N98" s="7">
        <v>60648.569912536565</v>
      </c>
    </row>
    <row r="99" spans="6:14" x14ac:dyDescent="0.3">
      <c r="F99" s="8">
        <v>94.000000000000057</v>
      </c>
      <c r="H99" s="7">
        <v>795583.2586008244</v>
      </c>
      <c r="I99" s="7">
        <v>435747.70512396772</v>
      </c>
      <c r="J99" s="7">
        <v>263987.34434228542</v>
      </c>
      <c r="K99" s="7">
        <v>171845.9838577781</v>
      </c>
      <c r="L99" s="7">
        <v>118050.11103602708</v>
      </c>
      <c r="M99" s="7">
        <v>84557.544178451833</v>
      </c>
      <c r="N99" s="7">
        <v>62626.087411726716</v>
      </c>
    </row>
    <row r="100" spans="6:14" x14ac:dyDescent="0.3">
      <c r="F100" s="8">
        <v>95.000000000000057</v>
      </c>
      <c r="H100" s="7">
        <v>821245.28806584503</v>
      </c>
      <c r="I100" s="7">
        <v>449803.01652892638</v>
      </c>
      <c r="J100" s="7">
        <v>272502.41920801142</v>
      </c>
      <c r="K100" s="7">
        <v>177388.98222222255</v>
      </c>
      <c r="L100" s="7">
        <v>121857.89029106474</v>
      </c>
      <c r="M100" s="7">
        <v>87285.00000000016</v>
      </c>
      <c r="N100" s="7">
        <v>64646.1305474572</v>
      </c>
    </row>
    <row r="101" spans="6:14" x14ac:dyDescent="0.3">
      <c r="F101" s="8">
        <v>96.000000000000057</v>
      </c>
      <c r="H101" s="7">
        <v>847453.29777777928</v>
      </c>
      <c r="I101" s="7">
        <v>464157.36595041404</v>
      </c>
      <c r="J101" s="7">
        <v>281198.65911697823</v>
      </c>
      <c r="K101" s="7">
        <v>183049.91232000035</v>
      </c>
      <c r="L101" s="7">
        <v>125746.68310197459</v>
      </c>
      <c r="M101" s="7">
        <v>90070.484630412771</v>
      </c>
      <c r="N101" s="7">
        <v>66709.151720116744</v>
      </c>
    </row>
    <row r="102" spans="6:14" x14ac:dyDescent="0.3">
      <c r="F102" s="8">
        <v>97.000000000000057</v>
      </c>
      <c r="H102" s="7">
        <v>874213.03489712079</v>
      </c>
      <c r="I102" s="7">
        <v>478813.9011570256</v>
      </c>
      <c r="J102" s="7">
        <v>290077.97106964095</v>
      </c>
      <c r="K102" s="7">
        <v>188830.01553777812</v>
      </c>
      <c r="L102" s="7">
        <v>129717.34224302894</v>
      </c>
      <c r="M102" s="7">
        <v>92914.608899256622</v>
      </c>
      <c r="N102" s="7">
        <v>68815.603330094076</v>
      </c>
    </row>
    <row r="103" spans="6:14" x14ac:dyDescent="0.3">
      <c r="F103" s="8">
        <v>98.000000000000071</v>
      </c>
      <c r="H103" s="7">
        <v>901530.2465843641</v>
      </c>
      <c r="I103" s="7">
        <v>493775.76991735643</v>
      </c>
      <c r="J103" s="7">
        <v>299142.26206645492</v>
      </c>
      <c r="K103" s="7">
        <v>194730.53326222266</v>
      </c>
      <c r="L103" s="7">
        <v>133770.7204885002</v>
      </c>
      <c r="M103" s="7">
        <v>95817.983636098768</v>
      </c>
      <c r="N103" s="7">
        <v>70965.937777777945</v>
      </c>
    </row>
    <row r="104" spans="6:14" x14ac:dyDescent="0.3">
      <c r="F104" s="8">
        <v>99.000000000000071</v>
      </c>
      <c r="H104" s="7">
        <v>929410.68000000191</v>
      </c>
      <c r="I104" s="7">
        <v>509046.12000000104</v>
      </c>
      <c r="J104" s="7">
        <v>308393.43910787505</v>
      </c>
      <c r="K104" s="7">
        <v>200752.70688000045</v>
      </c>
      <c r="L104" s="7">
        <v>137907.67061266059</v>
      </c>
      <c r="M104" s="7">
        <v>98781.219670506121</v>
      </c>
      <c r="N104" s="7">
        <v>73160.607463557011</v>
      </c>
    </row>
    <row r="105" spans="6:14" x14ac:dyDescent="0.3">
      <c r="F105" s="8">
        <v>100</v>
      </c>
      <c r="H105" s="7">
        <v>957860.0823045267</v>
      </c>
      <c r="I105" s="7">
        <v>524628.09917355364</v>
      </c>
      <c r="J105" s="7">
        <v>317833.40919435595</v>
      </c>
      <c r="K105" s="7">
        <v>206897.77777777778</v>
      </c>
      <c r="L105" s="7">
        <v>142129.04538978223</v>
      </c>
      <c r="M105" s="7">
        <v>101804.92783204549</v>
      </c>
      <c r="N105" s="7">
        <v>75400.064787819894</v>
      </c>
    </row>
  </sheetData>
  <sheetProtection algorithmName="SHA-512" hashValue="yeINwTlQ4UYTdRv4N93sLbbIoCaf+eohjTvKaR2zWFZ2tEQzr73GIEXuh664m9/bZz9nYd4nXK0ofNKcYY2HdQ==" saltValue="/dESG63LDanJ/KOeSemPiQ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Prijsformulier</vt:lpstr>
      <vt:lpstr>BPK-Grafiek</vt:lpstr>
      <vt:lpstr>DATA</vt:lpstr>
    </vt:vector>
  </TitlesOfParts>
  <Company>Ministerie van Financien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Pieter P.C. van Dorth</dc:creator>
  <cp:lastModifiedBy>Jaques J. Heeren</cp:lastModifiedBy>
  <dcterms:created xsi:type="dcterms:W3CDTF">2021-04-20T14:33:39Z</dcterms:created>
  <dcterms:modified xsi:type="dcterms:W3CDTF">2021-11-16T15:03:38Z</dcterms:modified>
</cp:coreProperties>
</file>