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vrtw.sharepoint.com/sites/Inkoop/ICT/2022/Nationaal Openbaar Hardware Infra Switches Routers/ICT/"/>
    </mc:Choice>
  </mc:AlternateContent>
  <xr:revisionPtr revIDLastSave="2605" documentId="8_{665DDD01-3C77-4210-954C-D4A74039647D}" xr6:coauthVersionLast="47" xr6:coauthVersionMax="47" xr10:uidLastSave="{B078237C-C798-4F1B-887B-967D55517AF4}"/>
  <bookViews>
    <workbookView xWindow="4290" yWindow="4290" windowWidth="38700" windowHeight="15435" activeTab="1" xr2:uid="{B62D48AD-84AB-4B95-8127-81B4773B20EC}"/>
  </bookViews>
  <sheets>
    <sheet name="START" sheetId="8" r:id="rId1"/>
    <sheet name="F-Functionaliteit" sheetId="14" r:id="rId2"/>
    <sheet name="N-NAC-oplossing" sheetId="5" r:id="rId3"/>
    <sheet name="P-Prijzen" sheetId="9" r:id="rId4"/>
    <sheet name="I-Implementatie  PVA" sheetId="13" r:id="rId5"/>
    <sheet name="Overzicht benodigheden" sheetId="6" r:id="rId6"/>
    <sheet name="Locatie Troned verbindingen" sheetId="11" r:id="rId7"/>
    <sheet name="BEOORDELING" sheetId="7" r:id="rId8"/>
  </sheets>
  <definedNames>
    <definedName name="_xlnm._FilterDatabase" localSheetId="5" hidden="1">'Overzicht benodigheden'!$A$1:$G$47</definedName>
    <definedName name="_xlnm._FilterDatabase" localSheetId="3" hidden="1">'P-Prijzen'!$A$1:$K$1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7" l="1"/>
  <c r="G137" i="14"/>
  <c r="G135" i="14"/>
  <c r="G134" i="14"/>
  <c r="G131" i="14"/>
  <c r="B6" i="7"/>
  <c r="D6" i="7" s="1"/>
  <c r="B5" i="7"/>
  <c r="B4" i="7"/>
  <c r="G117" i="14"/>
  <c r="G116" i="14"/>
  <c r="G115" i="14"/>
  <c r="G108" i="14"/>
  <c r="G100" i="14"/>
  <c r="G99" i="14"/>
  <c r="G98" i="14"/>
  <c r="G83" i="14"/>
  <c r="G81" i="14"/>
  <c r="G70" i="14"/>
  <c r="G58" i="14"/>
  <c r="G57" i="14"/>
  <c r="G56" i="14"/>
  <c r="G40" i="14"/>
  <c r="G39" i="14"/>
  <c r="G4" i="14"/>
  <c r="G5" i="14"/>
  <c r="G3" i="14"/>
  <c r="D49" i="6"/>
  <c r="C16" i="13"/>
  <c r="B2" i="7"/>
  <c r="G28" i="5"/>
  <c r="C8" i="7"/>
  <c r="D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8" i="9"/>
  <c r="G7" i="9"/>
  <c r="G6" i="9"/>
  <c r="G5" i="9"/>
  <c r="G4" i="9"/>
  <c r="G3" i="9"/>
  <c r="G2" i="9"/>
  <c r="B54" i="9"/>
  <c r="B53" i="9"/>
  <c r="B52" i="9"/>
  <c r="B51" i="9"/>
  <c r="F49" i="9"/>
  <c r="E49" i="9"/>
  <c r="B52" i="6"/>
  <c r="B51" i="6"/>
  <c r="D50" i="6"/>
  <c r="B50" i="6"/>
  <c r="B49" i="6"/>
  <c r="D5" i="7" l="1"/>
  <c r="G139" i="14"/>
  <c r="D4" i="7" s="1"/>
  <c r="G49" i="9"/>
  <c r="B61" i="9" s="1"/>
  <c r="B64" i="9" s="1"/>
  <c r="D3" i="7" s="1"/>
  <c r="D8"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tc={7B98151E-4F1A-4FB9-96FF-7609FD85F883}</author>
  </authors>
  <commentList>
    <comment ref="E5" authorId="0" shapeId="0" xr:uid="{7B98151E-4F1A-4FB9-96FF-7609FD85F883}">
      <text>
        <t>[Opmerkingenthread]
U kunt deze opmerkingenthread lezen in uw versie van Excel. Eventuele wijzigingen aan de thread gaan echter verloren als het bestand wordt geopend in een nieuwere versie van Excel. Meer informatie: https://go.microsoft.com/fwlink/?linkid=870924
Opmerking:
    @Stephan Hampsink graag de juiste aantallen vermelden en een schematisch tekening toevoegen voor de volledigheid
Beantwoorden:
    Het aantal poorten klopt, en SFP poorten is wat we huidig nodig zouden hebben...
Beantwoorden:
    Bedankt voor de schema, we moeten volgens mij uitvragen wat nodig hebben aan poorten (aantalle en soorten) om lokale appartuur aan te kunnen sluiten. Wij hoeven niet de poorten te benoemen voor de aansluitingen van alle switches. Ik vind het prima om per locatie aan te geven hoeveel vrije SPF poorten je wilt voor de toekomst. 
Vermeld ook in de word document dat het gaat omm vrij SFP poorten , de benodige SFP/Ethernet poorten om routers/switches aan te sluiten vallen hier buiten
Beantwoorden:
    Ik heb op elke switch ingelogd en elke poort geteld waarbij het aantal input/output packets groter is dan nul. Dit aantal heb ik voor elke locatie ingelogd in het excel document. Ook het daadwerkelijk aantal vrij sfp poorten indien reeds aanwezig op de switch.
Beantwoorden:
    maar ik wil op elke switch eigenlijk wel minimaal 2 sfp(+) poorten
Beantwoorden:
    wil je dat op elke switch of per locatie? Dus een spaandland wil je dan 2x 6 bijvoorbeeld dus 12 vrije SFP of heb je aan 2 vrije gewoon genoeg? Kan mij voorstellen voor de datacenter dat je er zeker 4 per switch wil?
Beantwoorden:
    Switches wil ik onderling koppeling dmv SPF+ poorten zodat alles met 10G aan elkaar zit, maar ook wil ik kijken of ik op de ndix locaties het glas direct op switch kan aansluiten via een spf poort. dus op alles locaties minimaal 2 sfp poorten op de switch en op de grote locaties minimaal 4 of 6 sfp poorten per switch lijkt mij.</t>
      </text>
    </comment>
  </commentList>
</comments>
</file>

<file path=xl/sharedStrings.xml><?xml version="1.0" encoding="utf-8"?>
<sst xmlns="http://schemas.openxmlformats.org/spreadsheetml/2006/main" count="915" uniqueCount="487">
  <si>
    <t>INSCHRIJVER</t>
  </si>
  <si>
    <t>Naam:</t>
  </si>
  <si>
    <t>Datum:</t>
  </si>
  <si>
    <t>CONTACTPERSOON</t>
  </si>
  <si>
    <t>Emailadres:</t>
  </si>
  <si>
    <t>Telefoonnummer:</t>
  </si>
  <si>
    <t>UITLEG TABBLADEN</t>
  </si>
  <si>
    <t>Wat GROEN gearceerd is dient indien nodig te worden ingevuld door de inschrijver</t>
  </si>
  <si>
    <t>Wat ORANJE gearceerd is dient te worden ingevuld door de beoordeelaar</t>
  </si>
  <si>
    <t>F-Functionaliteit</t>
  </si>
  <si>
    <t>Hierin staat de functionaliteiten beschreven waar de apparatuur aan moet voldoen, verdeeld in MoSCoW methode, zie uitleg hieronder</t>
  </si>
  <si>
    <t>N-NAC-oplossing</t>
  </si>
  <si>
    <t>Hierin staat de functionaliteiten beschreven waar de oplossing aan moet voldoen</t>
  </si>
  <si>
    <t>P-Prijzen:</t>
  </si>
  <si>
    <t>Hier wordt verwacht om per locatie het type switch / router of oplossing te vermelden met aantallen, merk, model, fabrikant artikel code en prijs, extra regels toevoegen is toegestaan</t>
  </si>
  <si>
    <t>I-Implementatie PVA</t>
  </si>
  <si>
    <t>Het plan van aanpak met daarin het implementatie plan dient te worden beschreven in maximaal 2x A4</t>
  </si>
  <si>
    <t>Overzicht benodgidheden:</t>
  </si>
  <si>
    <t>Hierin staat de huidige apparatuur per locatie</t>
  </si>
  <si>
    <t>Locatie Troned verbindingen</t>
  </si>
  <si>
    <t>Hierin staat een schematische tekening van Troned omdat dit een aparte locatie is met diverse bijgebouwen</t>
  </si>
  <si>
    <t>Beoordeling:</t>
  </si>
  <si>
    <t>Hier komt alles samen en dit tabblad is bedoeld voor de beoordeelaars</t>
  </si>
  <si>
    <t>ALGEMEEN</t>
  </si>
  <si>
    <t>Op elk tabblad vindt je deze legenda informatie</t>
  </si>
  <si>
    <t>Legenda</t>
  </si>
  <si>
    <t>PrioriteitCode </t>
  </si>
  <si>
    <t>Omschrijving </t>
  </si>
  <si>
    <t>Betekenis </t>
  </si>
  <si>
    <t>M </t>
  </si>
  <si>
    <t>Must have </t>
  </si>
  <si>
    <t>Aan deze eis dient zeker te worden voldaan, anders is de inschrijving niet geldig en wordt deze niet meegenomen in de beoordeling</t>
  </si>
  <si>
    <t>S </t>
  </si>
  <si>
    <t>Should have - punten keer waardefactor x3 punten</t>
  </si>
  <si>
    <t>Deze eis is zeer belangrijk, maar gelijkwaardige functionaliteit of een workaround is acceptabel.  </t>
  </si>
  <si>
    <t>C </t>
  </si>
  <si>
    <t>Could have - punten keer waardefactor x2 punten</t>
  </si>
  <si>
    <t>Deze eis is een nice-to-have, mits binnen budget </t>
  </si>
  <si>
    <t>W </t>
  </si>
  <si>
    <t>Won't have - punten keer waardefactor x1 punten</t>
  </si>
  <si>
    <t>Deze eis wordt niet meegenomen op dit moment, maar wordt genoemd voor toekomstig gebruik. </t>
  </si>
  <si>
    <t>Punten  te krijgen bij de S / C / W wensen in de diverse tabbladen</t>
  </si>
  <si>
    <t>Betekenis</t>
  </si>
  <si>
    <t>Volledige functionaliteit zonder extra kosten </t>
  </si>
  <si>
    <t>5 </t>
  </si>
  <si>
    <t>Beoordelaar geeft 5 punten als aangetoond wordt dat de functionaliteit zonder extra kosten aanwezig is</t>
  </si>
  <si>
    <t>Volledige functionaliteit met extra kosten </t>
  </si>
  <si>
    <t>4 </t>
  </si>
  <si>
    <t>Beoordelaar geeft 4 punten als aangetoond wordt dat de functionaliteit aanwezig is met extra kosten</t>
  </si>
  <si>
    <t>Gedeeltelijke functionaliteit zonder extra kosten </t>
  </si>
  <si>
    <t>3 </t>
  </si>
  <si>
    <t>Beoordelaar geeft 3 punten als aangetoond wordt dat de functionaliteit gedeeltelijk aanwezig is zonder extra kosten</t>
  </si>
  <si>
    <t>Gedeeltelijke functionaliteit met extra kosten </t>
  </si>
  <si>
    <t>2 </t>
  </si>
  <si>
    <t>Beoordelaar geeft 2 punten als aangetoond wordt dat de functionaliteit gedeeltelijk aanwezig is met extra kosten</t>
  </si>
  <si>
    <t>Minimale functionaliteit </t>
  </si>
  <si>
    <t>1 </t>
  </si>
  <si>
    <t>Beoordelaar geeft 1 punten als aangetoond wordt dat de functionaliteit minimaal is en zonder extra kosten aanwezig is</t>
  </si>
  <si>
    <t>Kan niet voldoen </t>
  </si>
  <si>
    <t>0 </t>
  </si>
  <si>
    <t>Beoordelaar geeft 0 punten als aangetoond wordt dat de functionaliteit niet beschikbaar is</t>
  </si>
  <si>
    <t>Eis </t>
  </si>
  <si>
    <t>Server Access - Beschikbaarheidseisen </t>
  </si>
  <si>
    <t>Prioriteit </t>
  </si>
  <si>
    <t>Waarde</t>
  </si>
  <si>
    <t>Wegingsfactor</t>
  </si>
  <si>
    <t>Punten</t>
  </si>
  <si>
    <t>Score</t>
  </si>
  <si>
    <t>Inschrijver</t>
  </si>
  <si>
    <t>Opmerkingen</t>
  </si>
  <si>
    <t>VB01</t>
  </si>
  <si>
    <t>Voorbeeld functionaliteit 1</t>
  </si>
  <si>
    <t>Ja</t>
  </si>
  <si>
    <t>VB02</t>
  </si>
  <si>
    <t>Voorbeeld functionaliteit 2</t>
  </si>
  <si>
    <t>S</t>
  </si>
  <si>
    <t>Deze optie zit kostenloos bij de oplossing bij in begrepen</t>
  </si>
  <si>
    <t>VB03</t>
  </si>
  <si>
    <t>Voorbeeld functionaliteit 3</t>
  </si>
  <si>
    <t>C</t>
  </si>
  <si>
    <t>Dit is mogelijk, maar je kunt maar beperkt aantal zaken uitvoeren namelijk x en y, wil je alles kunnen dan zit hier een licentie x aan gekoppeld</t>
  </si>
  <si>
    <t>VB04</t>
  </si>
  <si>
    <t>Voorbeeld functionaliteit 4</t>
  </si>
  <si>
    <t>W</t>
  </si>
  <si>
    <t>Nee</t>
  </si>
  <si>
    <t>Is niet beschikbaar</t>
  </si>
  <si>
    <t>SE01 </t>
  </si>
  <si>
    <t>Beschikbaarheid dient minimaal 99.9% te zijn (8 uur niet geplande downtime per jaar).  </t>
  </si>
  <si>
    <t>SE02 </t>
  </si>
  <si>
    <t>Stroomvoorziening van een datacenter/server-switch dient voorzien te zijn van redundante voeding </t>
  </si>
  <si>
    <t>SE03 </t>
  </si>
  <si>
    <t>Een defecte server-switch dient zo snel en eenvoudig mogelijk vervangen te kunnen worden (geen her configuratie, geen downtime voor redundant aangesloten apparatuur) </t>
  </si>
  <si>
    <t>SE04 </t>
  </si>
  <si>
    <t>Gebruikte apparatuur dient een zo goed mogelijke scheiding van control en data plane te bieden.  </t>
  </si>
  <si>
    <t>SE05 </t>
  </si>
  <si>
    <t>De apparatuur biedt mogelijkheid tot het koppelen van servers op meerdere switches met bijvoorbeeld LACP/LAG </t>
  </si>
  <si>
    <t>Prestatie Eisen </t>
  </si>
  <si>
    <t>SE11 </t>
  </si>
  <si>
    <t>Poorten op server-switches worden ingesteld op auto en bieden een 100, 1000 of 10000 of verbinding. </t>
  </si>
  <si>
    <t>SE12 </t>
  </si>
  <si>
    <t>De apparatuur moet routeringsprotocollen zoals OSPF ondersteunen </t>
  </si>
  <si>
    <t>Schaalbaarheidseisen </t>
  </si>
  <si>
    <t>SE21 </t>
  </si>
  <si>
    <t>Individuele server-switches dienen voorzien te zijn van een aantal minimaal vrije SFP poorten (aantallen staan benoemd in het overzicht benodigheden).  </t>
  </si>
  <si>
    <t>SE22 </t>
  </si>
  <si>
    <t>Individuele server-switches dienen voorzien te zijn van minimaal 48 ethernet poorten.  </t>
  </si>
  <si>
    <t>Beveiligingseisen </t>
  </si>
  <si>
    <t>SE31 </t>
  </si>
  <si>
    <t>Authenticatie en autorisatie voor toegang tot apparatuur dient verleend te worden op basis van een centrale directory. Als fallback dienen lokale accounts aanwezig te zijn. </t>
  </si>
  <si>
    <t>SE32 </t>
  </si>
  <si>
    <t>Alle netwerkbeheerverkeer dient beveiligd en versleuteld te kunnen worden. </t>
  </si>
  <si>
    <t>SE33 </t>
  </si>
  <si>
    <t>De apparatuur moet gedurende minimaal 5 jaar voorzien kunnen worden van security-updates. </t>
  </si>
  <si>
    <t>Beheer eisen </t>
  </si>
  <si>
    <t>SE41 </t>
  </si>
  <si>
    <t>Apparatuur biedt de mogelijkheid tot het updaten van minor updates zonder downtime voor redundant aangesloten servers.  </t>
  </si>
  <si>
    <t>SE42 </t>
  </si>
  <si>
    <t>Reguliere beheerprotocollen zoals SNMPv3, syslog, NTP dienen ondersteund te worden.  </t>
  </si>
  <si>
    <t>SE43 </t>
  </si>
  <si>
    <t>Server-switches dienen NetFlow/sFlow te ondersteunen.  </t>
  </si>
  <si>
    <t>SE44 </t>
  </si>
  <si>
    <t>Server-switches moeten centraal beheerd kunnen worden, waarbij de orchestratie via een web-gui plaats kan vinden. </t>
  </si>
  <si>
    <t>Specifieke eisen </t>
  </si>
  <si>
    <t>SE51 </t>
  </si>
  <si>
    <t>Aangeboden apparatuur dient geschikt te zijn voor inbouw in een 19” rack. </t>
  </si>
  <si>
    <t>Locatie koppeling - Beschikbaarheidseisen </t>
  </si>
  <si>
    <t xml:space="preserve">Opmerkingen </t>
  </si>
  <si>
    <t>LK01 </t>
  </si>
  <si>
    <t>LK02 </t>
  </si>
  <si>
    <t>Stroomvoorziening van locatie-koppeling apparatuur dient een zo’n hoog mogelijke beschikbaarheid te hebben. De apparatuur voor de datacenter locaties moet hierbij beschikken over een redundante voeding </t>
  </si>
  <si>
    <t>LK11 </t>
  </si>
  <si>
    <t>Wanneer gekoppeld aan het trusted netwerk (ndix/regiotwente net) moet data verstuurd kunnen worden met een throughput van tenminste 1 Gbit/s. </t>
  </si>
  <si>
    <t>LK12 </t>
  </si>
  <si>
    <t>Wanneer gekoppeld aan het untrusted netwerk (internet) moet data versleuteld verstuurd kunnen worden met een throughput van tenminste 500 Mbit/s. </t>
  </si>
  <si>
    <t>LK13 </t>
  </si>
  <si>
    <t>LK21 </t>
  </si>
  <si>
    <t>De locatie-koppeling functie mag geïntegreerd worden in de LAN-access functie </t>
  </si>
  <si>
    <t>LK22 </t>
  </si>
  <si>
    <t>De apparatuur moet minimaal voorzien in 1 uplink en 4 downlink UTP-poorten </t>
  </si>
  <si>
    <t>LK23 </t>
  </si>
  <si>
    <t>Optioneel moet de apparatuur voor locatie-koppeling (trusted netwerk) kunnen worden voorzien van extra SFP of SFP+ modules </t>
  </si>
  <si>
    <t>LK24 </t>
  </si>
  <si>
    <t>LK31 </t>
  </si>
  <si>
    <t>Wanneer gebruik gemaakt wordt van untrusted netwerken (internet) moet alle communicatie naar de interne omgeving versleuteld worden. </t>
  </si>
  <si>
    <t>LK32 </t>
  </si>
  <si>
    <t>Authenticatie en autorisatie voor toegang tot apparatuur dient verleend worden op basis van een centrale directory. Als fallback dienen lokale accounts aanwezig te zijn.  </t>
  </si>
  <si>
    <t>LK33 </t>
  </si>
  <si>
    <t>Alle netwerkbeheerverkeer dient beveiligd en versleuteld worden met minimaal TLS 1.3. </t>
  </si>
  <si>
    <t>LK34 </t>
  </si>
  <si>
    <t>De apparatuur moet gedurende minimaal 5 jaar voorzien kunnen worden van actuele security-updates. </t>
  </si>
  <si>
    <t>LK41 </t>
  </si>
  <si>
    <t>Apparatuur moet centraal beheerd kunnen worden, waarbij de orchestratie via een web-gui plaats kan vinden </t>
  </si>
  <si>
    <t>Specifieke Eisen </t>
  </si>
  <si>
    <t>LK51 </t>
  </si>
  <si>
    <t>De koppeling moet voorzien in een laag 3 koppelvlak. Het is niet gewenst om rechtstreeks via het trusted netwerk meerdere vlans te transporteren. Deze vlans moeten wel via een overlay-netwerk getransporteerd kunnen worden. </t>
  </si>
  <si>
    <t>LK52 </t>
  </si>
  <si>
    <t>De apparatuur dient een underlay/overlay en/of SDN-concept te ondersteunen.  </t>
  </si>
  <si>
    <t>LK53 </t>
  </si>
  <si>
    <t>De apparatuur dient COA (Change of authorisation) te ondersteunen </t>
  </si>
  <si>
    <t>LK54 </t>
  </si>
  <si>
    <t>LAN-Access - Beschikbaarheidseisen </t>
  </si>
  <si>
    <t>LA01 </t>
  </si>
  <si>
    <t>LA02 </t>
  </si>
  <si>
    <t>Stroomvoorziening van een access-switch dient een zo’n hoog mogelijke beschikbaarheid te hebben. Bijvoorbeeld door de mogelijkheid van een redundante voeding </t>
  </si>
  <si>
    <t>LA03 </t>
  </si>
  <si>
    <t>Een kapotte access-switch dient zo snel en eenvoudig mogelijk vervangen te kunnen worden. (bijvoorbeeld door cloning) </t>
  </si>
  <si>
    <t>LA04 </t>
  </si>
  <si>
    <t>LA11 </t>
  </si>
  <si>
    <t>Poorten op access-switches worden ingesteld op auto/auto en bieden een 10, 100 of 1000Mbps verbinding. </t>
  </si>
  <si>
    <t>LA12 </t>
  </si>
  <si>
    <t>Access-switches dienen op alle poorten POE+ te ondersteunen. Hierbij moeten alle poorten   gelijktijdig op PoE (802.3af) kunnen werken of minimaal de helft gelijktijdig op PoE+  (802.3at). </t>
  </si>
  <si>
    <t>LA13 </t>
  </si>
  <si>
    <t>Access verbindingen dienen gebundeld te kunnen worden tot een enkele logische verbinding. (LACP).  </t>
  </si>
  <si>
    <t>LA14 </t>
  </si>
  <si>
    <t>Poorten op de access-switches moeten gebruik maken van RJ-45 Ethernet aansluitingen. </t>
  </si>
  <si>
    <t>LA15 </t>
  </si>
  <si>
    <t>Uplink verbindingen van meerdere switches uit de stack dienen gebundeld te kunnen worden tot een enkele logische verbinding waarbij alle poorten actief gebruikt worden. </t>
  </si>
  <si>
    <t>LA16 </t>
  </si>
  <si>
    <t>Access-switches moeten de mogelijkheid hebben om verkeer centraal uit te koppelen, zonder dat een laag-2 (VLAN) nodig is op het tussenliggende traject </t>
  </si>
  <si>
    <t>LA21 </t>
  </si>
  <si>
    <t>Het aantal aansluitingen dient eenvoudig uit te breiden te zijn.  </t>
  </si>
  <si>
    <t>LA22 </t>
  </si>
  <si>
    <t>Access-switches dienen voorzien te zijn van minimaal 24x 10/100/1000Gbps UTP poorten.  </t>
  </si>
  <si>
    <t>LA23 </t>
  </si>
  <si>
    <t>In de access-laag dient gebruik gemaakt te kunnen worden van stacking technologie. Apparatuur moet hiervoor geschikt zijn </t>
  </si>
  <si>
    <t>LA24 </t>
  </si>
  <si>
    <t>Een stack van switches dient te kunnen bestaan uit minimaal 5 switches.  </t>
  </si>
  <si>
    <t>LA25 </t>
  </si>
  <si>
    <t>Access-switches dienen voorzien te zijn van minimaal aantal vrije SFP+ poorten.  Per locatie is aangeven hoeveel er moeten zijn (per locatie) de aantal vind u in het tab overzicht benodigheden</t>
  </si>
  <si>
    <t>LA31 </t>
  </si>
  <si>
    <t>Authenticatie en autorisatie voor toegang tot apparatuur dient verleend worden op basis van een centrale directory. Als fallback dienen lokale accounts aanwezig te zijn. </t>
  </si>
  <si>
    <t>Het ontwerp dient de implementatie van network access control te ondersteunen.  </t>
  </si>
  <si>
    <t>LA32 </t>
  </si>
  <si>
    <t>De access-switches dienen automatische VLAN-toewijzing te ondersteunen.  </t>
  </si>
  <si>
    <t>LA33 </t>
  </si>
  <si>
    <t>Het netwerk dient te voorzien in client-isolatie binnen een VLAN.  </t>
  </si>
  <si>
    <t>LA34 </t>
  </si>
  <si>
    <t>De access-switches dienen concurrent MAC-authenticatie en 802.1X authenticatie te ondersteunen waarbij 802.1X preferent dient te zijn. </t>
  </si>
  <si>
    <t>LA35 </t>
  </si>
  <si>
    <t>De MAC-authenticatie mag geen vertraging hebben ten opzichte van de 802.1X authenticatie (geen fallback).  </t>
  </si>
  <si>
    <t>LA36 </t>
  </si>
  <si>
    <t>De apparatuur moet gedurende looptijd van de aanbesteding voorzien kunnen worden van actuele security-updates </t>
  </si>
  <si>
    <t>Beheerseisen </t>
  </si>
  <si>
    <t>LA41 </t>
  </si>
  <si>
    <t>Eindgebruikersverkeer te kunnen traceren naar een fysieke poort.  </t>
  </si>
  <si>
    <t>LA42 </t>
  </si>
  <si>
    <t>In de access-laag dienen zo min mogelijk verschillende type switches gebruikt te worden.  </t>
  </si>
  <si>
    <t>LA43 </t>
  </si>
  <si>
    <t>Het netwerk dient te voorzien in Wake-on-LAN.  </t>
  </si>
  <si>
    <t xml:space="preserve">S </t>
  </si>
  <si>
    <t>LA44 </t>
  </si>
  <si>
    <t>LA45 </t>
  </si>
  <si>
    <t>LA46 </t>
  </si>
  <si>
    <t>Access-switches moeten centraal beheerd kunnen worden, waarbij de orchestratie van bijvoorbeeld de VLANS of ACL via een web-gui plaats kan vinden. </t>
  </si>
  <si>
    <t>LA51 </t>
  </si>
  <si>
    <t>Het LAN dient VOIP ondersteunen.  </t>
  </si>
  <si>
    <t>LA52 </t>
  </si>
  <si>
    <t>Het LAN dient end-to-end QoS ondersteunen.  </t>
  </si>
  <si>
    <t>LA53 </t>
  </si>
  <si>
    <t>Het QoS model op het LAN dient aan te sluiten op de QoS model op het WLAN.  </t>
  </si>
  <si>
    <t>LA54 </t>
  </si>
  <si>
    <t>LA55 </t>
  </si>
  <si>
    <t>De LAN-access dient multicast op laag2 te ondersteunen (IGMP snooping + querier).  </t>
  </si>
  <si>
    <t>LA56 </t>
  </si>
  <si>
    <t>Netwerkbeheer - Beschikbaarheidseisen </t>
  </si>
  <si>
    <t>BE01 </t>
  </si>
  <si>
    <t>Operationeel netwerkbeheer dient 24*7 mogelijk te zijn </t>
  </si>
  <si>
    <t>BE11 </t>
  </si>
  <si>
    <t>Problemen dienen snel en eenvoudig te doorgronden te zijn met de tooling </t>
  </si>
  <si>
    <t>BE12 </t>
  </si>
  <si>
    <t>Met de tooling dient het mogelijk te zijn snel de oorzaak van incidenten te achterhalen </t>
  </si>
  <si>
    <t>BE13 </t>
  </si>
  <si>
    <t>De tooling moet in staat zijn om dmv machine-learning pro-actief mogelijke issues te detecteren </t>
  </si>
  <si>
    <t>BE21 </t>
  </si>
  <si>
    <t>De omgeving moet in staat zijn om alle apparatuur (switches, wireless) te kunnen beheren qua capaciteit </t>
  </si>
  <si>
    <t xml:space="preserve">C </t>
  </si>
  <si>
    <t>BE31 </t>
  </si>
  <si>
    <t>Authenticatie en autorisatie voor toegang tot apparatuur dient verleend worden op basis van een centrale directory. Als fallback dienen lokale accounts aanwezig te zijn. </t>
  </si>
  <si>
    <t>BE32 </t>
  </si>
  <si>
    <t>Meerdere autorisatie-rollen dienen beschikbaar te zijn </t>
  </si>
  <si>
    <t>BE33 </t>
  </si>
  <si>
    <t>Alle netwerkbeheerverkeer dient beveiligd en versleuteld worden, minimaal TLS versie 1.3. </t>
  </si>
  <si>
    <t>BE34 </t>
  </si>
  <si>
    <t>Alle doorgevoerde wijzigingen dienen gelogd te worden </t>
  </si>
  <si>
    <t>BE35 </t>
  </si>
  <si>
    <t> Het dient mogelijk te zijn om te achterhalen welke engineer wijzigingen heeft doorgevoerd </t>
  </si>
  <si>
    <t>BE41 </t>
  </si>
  <si>
    <t>Het dient mogelijk te zijn om de logging te verzamelen en op te slaan in de centrale netwerkbeheersomgeving middels syslog </t>
  </si>
  <si>
    <t>BE42 </t>
  </si>
  <si>
    <t>De web-based GUI ondersteunt zonder beperkingen de internetbrowsers Chrome, Microsoft Edge, Safari. In geen geval zijn additionele plug-ins (Flash, Java, Silverlight, etc.) benodigd voor een volledige functionele werking. </t>
  </si>
  <si>
    <t>BE51 </t>
  </si>
  <si>
    <t>Alle apparatuur dient beheerd kunnen te worden via open standaard protocollen </t>
  </si>
  <si>
    <t>BE52 </t>
  </si>
  <si>
    <t>De centrale logging moet middels API-data kunnen uitwisselen  </t>
  </si>
  <si>
    <t>BE53 </t>
  </si>
  <si>
    <t>Het moet mogelijk zijn om via de centrale omgeving ook de wireless (beheer)omgeving te benaderen </t>
  </si>
  <si>
    <t>BE54 </t>
  </si>
  <si>
    <t>Apparatuur configuraties dienen opgeslagen te worden zodat ze direct gebruikt kunnen worden wanneer een apparaat dient te worden vervangen. </t>
  </si>
  <si>
    <t>BE55 </t>
  </si>
  <si>
    <t>Het liefst één 'off the shelf tool', dat wil zeggen dat er zo weinig mogelijk eigen ontwikkeling nodig is. </t>
  </si>
  <si>
    <t>BE56 </t>
  </si>
  <si>
    <t>Ondersteunende systemen mogen 'cloud-based' zijn mits het netwerk bij het niet beschikbaar zijn van de cloudomgeving, het netwerk volledig blijft functioneren in de staat waarin het functioneerde voor deze onbeschikbaarheid. </t>
  </si>
  <si>
    <t>BE57</t>
  </si>
  <si>
    <t>Leverancier - Beschikbaarheidseisen</t>
  </si>
  <si>
    <t>LE01</t>
  </si>
  <si>
    <t>De looptijd van de garantie gaat in op de dag van aflevering bij de Opdrachtgever. </t>
  </si>
  <si>
    <t xml:space="preserve">M </t>
  </si>
  <si>
    <t>LE02</t>
  </si>
  <si>
    <t>Alle producten worden geleverd met standaard fabrieks- garantie en mogelijk verkoopgarantie.</t>
  </si>
  <si>
    <t>LE03</t>
  </si>
  <si>
    <t>Bij reparatie worden uitsluitend via de originele fabrikant geleverde onderdelen gebruikt met ten minste dezelfde kwaliteit en levensduur als de originele onderdelen</t>
  </si>
  <si>
    <t>LE04</t>
  </si>
  <si>
    <t>Na reparatie blijft de afgesproken garantietermijn ongewijzigd, tenzij uitdrukkelijk anders schriftelijk is overeengekomen. Indien een onderdeel vervangen wordt, geldt voor het betreffende onderdeel de afgesproken garantie.</t>
  </si>
  <si>
    <t>LE05</t>
  </si>
  <si>
    <t xml:space="preserve">De te leveren apparatuur en accessoires dienen nieuw geproduceerd, origineel, ongebruikt en niet refurbished, compleet, inclusief alle toebehoren en benodigdheden geleverd te worden. </t>
  </si>
  <si>
    <t>M</t>
  </si>
  <si>
    <t>LE06</t>
  </si>
  <si>
    <t>Opdrachtgever wil een garantietermijn van de aangeboden hardware van minimaal 3 jaar vanaf de eerste levering van de apparatuur. Uitbreidingen en onderdelen zijn in deze periode leverbaar.</t>
  </si>
  <si>
    <t>LE07</t>
  </si>
  <si>
    <t xml:space="preserve">De aangeboden producten en diensten zijn geschikt voor de Nederlandse markt en zijn voorzien van Nederlandstalige of Engelstalige eindgebruikers software, technische handboeken, gebruiks- en onderhoudsvoorschriften en handleidingen.  </t>
  </si>
  <si>
    <t>LE08</t>
  </si>
  <si>
    <t>Opdrachtgever wil een responsetijd binnen kantooruren van 8 uur en een oplostijd van 7 werkdagen voor alle middelen genoemd in deze aanbesteding. Met oplostijd wordt bedoeld dat de functionaliteit van de middelen hersteld is. Indien dit niet binnen 7 werkdagen lukt dient het middel vervangen te worden door een vervangend middel binnen één kalendermaand.</t>
  </si>
  <si>
    <t>LE09</t>
  </si>
  <si>
    <t>Meldingen dienen 24/7 via e-mail of een website doorgegeven te kunnen worden.</t>
  </si>
  <si>
    <t>LE10</t>
  </si>
  <si>
    <t>Meldingen en hun status dien door VRT te kunnen worden ingezien, bij voorkeur via een portal</t>
  </si>
  <si>
    <t>LE11</t>
  </si>
  <si>
    <t>Opdrachtnemer hanteert geen separate toeslagen, factuurkosten, verpakkingskosten, bezorgkosten, parkeerkosten en voorrijkosten etc. De geoffreerde tarieven dienen alle kosten van de Opdrachtnemer te dekken. </t>
  </si>
  <si>
    <t>LE12</t>
  </si>
  <si>
    <t>Een DOA kan tot 30 dagen na ingebruikname door Opdrachtgever gemeld worden.</t>
  </si>
  <si>
    <t>LE13</t>
  </si>
  <si>
    <t>inschrijver beschikt over een voor de VRT toegankelijk Track en Trace systeem voor verzonden pakketten</t>
  </si>
  <si>
    <t>LE14</t>
  </si>
  <si>
    <t>Opdrachtnemer is verplicht Opdrachtgever tijdig, en minimaal 3 maanden van te voren, op de hoogte te stellen indien (delen van) de bestelde netwerkapparatuur uit productie zal worden genomen.</t>
  </si>
  <si>
    <t>LE15</t>
  </si>
  <si>
    <t>Leveringen geschieden conform bestelling. Deelleveringen zijn alleen toegestaan na toestemming van de Opdrachtgever. </t>
  </si>
  <si>
    <t>LE16</t>
  </si>
  <si>
    <t>De inschrijver dient de opdrachtgever pro-actief op de hoogte te houden van de laatste upgrades, updates, patches en beveiligingslekken voor alle onderdelen uit deze aanbesteding en onderdeel zijn van het onderhoudscontract.</t>
  </si>
  <si>
    <t>LE17</t>
  </si>
  <si>
    <r>
      <t>Opdrachtnemer neemt geleverde a</t>
    </r>
    <r>
      <rPr>
        <sz val="11"/>
        <color theme="1"/>
        <rFont val="Calibri"/>
        <family val="2"/>
        <scheme val="minor"/>
      </rPr>
      <t xml:space="preserve">pparatuur </t>
    </r>
    <r>
      <rPr>
        <sz val="11"/>
        <color rgb="FF000000"/>
        <rFont val="Calibri"/>
        <family val="2"/>
        <scheme val="minor"/>
      </rPr>
      <t>zonder extra kosten voor Opdrachtgever retour, indien bij ingebruikname door Opdrachtgever blijkt dat er sprake is van “dead on arrival” (DOA). In dat geval levert Opdrachtnemer binnen maximaal 10 werkdagen nieuwe apparatuur.</t>
    </r>
  </si>
  <si>
    <t>TOTAAL</t>
  </si>
  <si>
    <t>Beoordeling Functionaliteit: De punten worden verdeeld op basis van het aantal inschrijvers, zijn er 5 inschrijvers krijgt de inschrijver met de hoogste score 5 punten, de nummer 2 krijgt 4 punten etc.</t>
  </si>
  <si>
    <t>Punten gegeven door beoordeelaar</t>
  </si>
  <si>
    <t>Hier is het mogelijk dat meerdere inschrijvers 5 punten kunnen verdienen indien score gelijk is tussen de inschrijvers</t>
  </si>
  <si>
    <t>Beschikbaarheidseisen </t>
  </si>
  <si>
    <t>NA01 </t>
  </si>
  <si>
    <t>De centrale NAC-infrastructuur dient redundant te zijn uitgevoerd </t>
  </si>
  <si>
    <t>NA02 </t>
  </si>
  <si>
    <t>Updates van de NAC-omgeving moeten non-disruptive kunnen worden uitgevoerd. </t>
  </si>
  <si>
    <t>NA11 </t>
  </si>
  <si>
    <t>De NAC-oplossing dient gebruikers en apparaten op het LAN en WLAN automatisch te kunnen herkennen aan de hand van bepaalde kenmerken. </t>
  </si>
  <si>
    <t>NA12 </t>
  </si>
  <si>
    <t>De NAC-oplossing dient aan de hand van wie je bent en welk device je gebruikt dynamisch de toegang tot het netwerk te bepalen. </t>
  </si>
  <si>
    <t>NA13 </t>
  </si>
  <si>
    <t>Het netwerk en NAC tooling dient 802.1x te ondersteunen waaronder Kerberos, EAP-TLS, en MAC-authenticatie </t>
  </si>
  <si>
    <t>NA14 </t>
  </si>
  <si>
    <t>De NAC-oplossing moet geïntegreerd kunnen worden met Active Directory. </t>
  </si>
  <si>
    <t>NA15 </t>
  </si>
  <si>
    <t>NA16 </t>
  </si>
  <si>
    <t>De NAC-oplossing moet een gast-portaal bieden </t>
  </si>
  <si>
    <t>NA21 </t>
  </si>
  <si>
    <t>De NAC-oplossing moet het totaal aantal clients (zowel wired als wireless) van alle locaties ondersteunen </t>
  </si>
  <si>
    <t>NA31 </t>
  </si>
  <si>
    <t>De NAC-oplossing moet beheerd kunnen worden middels versleutelde verbindingen  TLS 1.2 en hoger</t>
  </si>
  <si>
    <t>NA32 </t>
  </si>
  <si>
    <t>Authenticatie en autorisatie voor beheer van de NAC-oplossing dient verleend te worden op basis van een centrale directory. </t>
  </si>
  <si>
    <t>NA33 </t>
  </si>
  <si>
    <t>Het beheer van de NAC-oplossing moet beperkt kunnen worden tot aangegeven IP-adressen </t>
  </si>
  <si>
    <t>NA34 </t>
  </si>
  <si>
    <t>De oplossing moet gedurende minimaal 5 jaar voorzien kunnen worden van security-updates  </t>
  </si>
  <si>
    <t>NA41 </t>
  </si>
  <si>
    <t>De web-based GUI ondersteunt zonder beperkingen de internetbrowsers Chrome, Microsoft Edge,. In geen geval zijn additionele plug-ins (Flash, Java, Silverlight, etc.) benodigd voor een volledige functionele werking. </t>
  </si>
  <si>
    <t>NA51 </t>
  </si>
  <si>
    <t>Als platform voor de NAC-oplossing bij voorkeur fysieke appliance aanbieden. </t>
  </si>
  <si>
    <t>NA52 </t>
  </si>
  <si>
    <t>Aangeboden apparatuur (indien van toepassing) dient geschikt te zijn voor inbouw in een 19” rack. </t>
  </si>
  <si>
    <t>Oplossing en benodigheden</t>
  </si>
  <si>
    <t>Aantal</t>
  </si>
  <si>
    <t>Merk</t>
  </si>
  <si>
    <t>Model</t>
  </si>
  <si>
    <t>Fabrikant Artikel code</t>
  </si>
  <si>
    <t>Prijs</t>
  </si>
  <si>
    <t>Beoordeling NAC-oplossing. De punten worden verdeeld op basis van het aantal inschrijvers, zijn er 5 inschrijvers krijgt de inschrijver met de laagste prijs 5 punten, de nummer 2 krijgt 4 punten etc.</t>
  </si>
  <si>
    <t>Inschrijver met de laagste prijs krijgt 5 punten</t>
  </si>
  <si>
    <t>Inschrijver met daaropvolgend de laagste prijs krijgt 4 punten</t>
  </si>
  <si>
    <t>Inschrijver met daaropvolgend de laagste prijs krijgt 3 punten</t>
  </si>
  <si>
    <t>Inschrijver met daaropvolgend de laagste prijs krijgt 2 punten</t>
  </si>
  <si>
    <t>Inschrijver met daaropvolgend de laagste prijs krijgt 1 punten</t>
  </si>
  <si>
    <t>Inschrijver met de hoogste prijs krijgt 0 punten</t>
  </si>
  <si>
    <t>Locatie</t>
  </si>
  <si>
    <t>Type locatie</t>
  </si>
  <si>
    <t>Aanschafkosten (eenmalig)</t>
  </si>
  <si>
    <t>Licentiekosten per jaar</t>
  </si>
  <si>
    <t>Overige kosten (eenmalig)</t>
  </si>
  <si>
    <t>Totaal kosten (4 jaar)</t>
  </si>
  <si>
    <t>Fabrikant artikel code</t>
  </si>
  <si>
    <t>Opmerkingen leverancier</t>
  </si>
  <si>
    <t>VOORBEELD KAZERNE X</t>
  </si>
  <si>
    <t>Type 1</t>
  </si>
  <si>
    <t>Switch</t>
  </si>
  <si>
    <t>modelnummer</t>
  </si>
  <si>
    <t>artikel code fabrikant</t>
  </si>
  <si>
    <t>Geen</t>
  </si>
  <si>
    <t>Router</t>
  </si>
  <si>
    <t>-</t>
  </si>
  <si>
    <t>Core Equinix</t>
  </si>
  <si>
    <t>Hoofdlocatie</t>
  </si>
  <si>
    <t>Core Demmersweg</t>
  </si>
  <si>
    <t>Veiligheidsbureau</t>
  </si>
  <si>
    <t>Troned ( vliegveld )</t>
  </si>
  <si>
    <t>Troned - C40</t>
  </si>
  <si>
    <t>sub locatie</t>
  </si>
  <si>
    <t>Troned - C39</t>
  </si>
  <si>
    <t>Troned - H7 kast 1</t>
  </si>
  <si>
    <t>Troned - H7 kast 2</t>
  </si>
  <si>
    <t>Troned - oefenterrein kast 1</t>
  </si>
  <si>
    <t>Troned - oefenterrein kast 2</t>
  </si>
  <si>
    <t>Troned - oefenterrein kast 3</t>
  </si>
  <si>
    <t>Troned - oefenterrein straatkast</t>
  </si>
  <si>
    <t>Troned - ETS</t>
  </si>
  <si>
    <t>VRT Meldkamer</t>
  </si>
  <si>
    <t>Hengelo Centrum</t>
  </si>
  <si>
    <t>Hengelo Noord</t>
  </si>
  <si>
    <t>Type 2</t>
  </si>
  <si>
    <t>Borne</t>
  </si>
  <si>
    <t>Goor</t>
  </si>
  <si>
    <t>Delden</t>
  </si>
  <si>
    <t>Markelo</t>
  </si>
  <si>
    <t>Diepenheim</t>
  </si>
  <si>
    <t>Oldenzaal</t>
  </si>
  <si>
    <t>Losser</t>
  </si>
  <si>
    <t>Denekamp</t>
  </si>
  <si>
    <t>Tubbergen</t>
  </si>
  <si>
    <t>De Lutte</t>
  </si>
  <si>
    <t>Ootmarsum</t>
  </si>
  <si>
    <t>Weerselo</t>
  </si>
  <si>
    <t>Almelo Centrum</t>
  </si>
  <si>
    <t>Almelo Noord</t>
  </si>
  <si>
    <t>Almelo Zuid</t>
  </si>
  <si>
    <t>Den Ham</t>
  </si>
  <si>
    <t>Vroomshoop</t>
  </si>
  <si>
    <t>Vriezenveen</t>
  </si>
  <si>
    <t>Enschede Hoofdpost</t>
  </si>
  <si>
    <t>Enschede Noord</t>
  </si>
  <si>
    <t>Glanerbrug</t>
  </si>
  <si>
    <t>Boekelo</t>
  </si>
  <si>
    <t>Haaksbergen</t>
  </si>
  <si>
    <t>Rijssen</t>
  </si>
  <si>
    <t>Holten</t>
  </si>
  <si>
    <t>Hellendoorn</t>
  </si>
  <si>
    <t>Nijverdal</t>
  </si>
  <si>
    <t>Wierden</t>
  </si>
  <si>
    <t>Enter</t>
  </si>
  <si>
    <t>Totaal</t>
  </si>
  <si>
    <t>Totaal locaties :</t>
  </si>
  <si>
    <t>Totaal hoofdlocaties :</t>
  </si>
  <si>
    <t>Totaal Type 1 locaties :</t>
  </si>
  <si>
    <t>Totaal Type 2 locaties :</t>
  </si>
  <si>
    <t>PRIJS</t>
  </si>
  <si>
    <t>Opleidingskosten t.b.v. 2 netwerkbeheerders</t>
  </si>
  <si>
    <t>Implementatiekosten</t>
  </si>
  <si>
    <t>Projectkosten</t>
  </si>
  <si>
    <t>Totale kosten over 4 jaar</t>
  </si>
  <si>
    <t>Opmerking: Alle kosten wat niet genoemd staan kan ook niet gefactureerd worden</t>
  </si>
  <si>
    <t>Beoordeling Prijs. De punten worden verdeeld op basis van het aantal inschrijvers, zijn er 5 inschrijvers krijgt de inschrijver met de laagste prijs 5 punten, de nummer 2 krijgt 4 punten etc.</t>
  </si>
  <si>
    <t>Implementatie / Plan van Aanpak maximaal 2x A4 (enkelzijdig)</t>
  </si>
  <si>
    <t>IE01</t>
  </si>
  <si>
    <t>Elk doel is uitgewerkt volgens SMART.</t>
  </si>
  <si>
    <t>IE02</t>
  </si>
  <si>
    <t>De doelen die opgesteld zijn, geven antwoord op de vragen: wie, wanneer, wat, waar en hoe</t>
  </si>
  <si>
    <t>IE03</t>
  </si>
  <si>
    <t>De tijdsplanning is realistisch en biedt ruimte voor onverwachte omstandigheden.</t>
  </si>
  <si>
    <t>IE04</t>
  </si>
  <si>
    <t>Het plan is logisch opgebouwd.</t>
  </si>
  <si>
    <t>IE05</t>
  </si>
  <si>
    <t>Er wordt duidelijk beschreven wat de implementatie inhoudt.</t>
  </si>
  <si>
    <t>IE06</t>
  </si>
  <si>
    <t>Er wordt duidelijk beschreven welke stappen er ondernomen gaan worden met betrekking tot de implementatie</t>
  </si>
  <si>
    <t>IE07</t>
  </si>
  <si>
    <t>Data, contactpersonen en benodigdheden (etc.) voor de implementatie worden duidelijk beschreven.</t>
  </si>
  <si>
    <t>IE08</t>
  </si>
  <si>
    <t>De woorden zijn vrijwel altijd juist gespeld.</t>
  </si>
  <si>
    <t>IE09</t>
  </si>
  <si>
    <t>Hoofdletters en leestekens zijn vrijwel altijd juist gebruikt.</t>
  </si>
  <si>
    <t>IE10</t>
  </si>
  <si>
    <t>De lay-out is verzorgd en met aandacht vormgegeven.</t>
  </si>
  <si>
    <t>Totaal (maximaal 10 punten te verdienen)</t>
  </si>
  <si>
    <t>5 punten als de criteria uitstekend is beantwoordt</t>
  </si>
  <si>
    <t>3 punten als de criteria goed is beantwoord</t>
  </si>
  <si>
    <t>1 punt als de criteria redelijk is beantwoord</t>
  </si>
  <si>
    <t>0 punten als de criteria slecht of niet is beantwoord</t>
  </si>
  <si>
    <t>Beoordeling Implementatie: De punten worden verdeeld op basis van het aantal inschrijvers, zijn er 5 inschrijvers krijgt de inschrijver met de hoogste score 5 punten, de nummer 2 krijgt 4 punten etc.</t>
  </si>
  <si>
    <t>Hier is het mogelijk dat meerdere inschrijvers 5 punten kunnen verdienen</t>
  </si>
  <si>
    <t>Locatie koppeling ( Layer 2 of 3 )</t>
  </si>
  <si>
    <t>Bandbreedte WAN (huidig)</t>
  </si>
  <si>
    <t>Opmerking</t>
  </si>
  <si>
    <t>Minimaal aantal Ethernet aansluitingen tbv werkplekken/apparatuur</t>
  </si>
  <si>
    <t>Aantal vrij beschikbare SFP poorten</t>
  </si>
  <si>
    <t>RDNG ( L2 )</t>
  </si>
  <si>
    <t>10Gbit/s</t>
  </si>
  <si>
    <t xml:space="preserve">Datacenter 1 </t>
  </si>
  <si>
    <t>Datacenter 2</t>
  </si>
  <si>
    <t>1Gbit/s</t>
  </si>
  <si>
    <t>Letop deze locatie heeft 7 patchkasten verdeeld over meerdere sublocaties op het terrein. De verschillende patchkasten zijn middels glasvezel (multimode en singlemode, afstanden zitten tussen de 100 en 500meter) gekoppeld. Voor deze locatie vind u op tab "locatie Troned" een schematisch weergave van hoe de lokale verbindingen lopen. De glasvezels dienen zonder externe media converters aangesloten te worden op de switches</t>
  </si>
  <si>
    <t>Ziggo ( L3 )</t>
  </si>
  <si>
    <t>100Mbit/1Gbit/s</t>
  </si>
  <si>
    <t>NDIX/Sollie ( L3 )</t>
  </si>
  <si>
    <t>100Mbit</t>
  </si>
  <si>
    <t>NDIX ( L2 )</t>
  </si>
  <si>
    <t>Locatie heeft 1 patch ruimte met 3 patch kasten naast elkaar, de verdeling is relatief 50/50 m.b.t. wall-outlet aansluitingen</t>
  </si>
  <si>
    <t xml:space="preserve">100Mbit </t>
  </si>
  <si>
    <t>Totaal layer 2 :</t>
  </si>
  <si>
    <t>Totaal layer 3 :</t>
  </si>
  <si>
    <t>Beoordeelaar:</t>
  </si>
  <si>
    <t>Uitleg beoordeling systematiek</t>
  </si>
  <si>
    <t>Onderdeel</t>
  </si>
  <si>
    <t>Weging</t>
  </si>
  <si>
    <t>P-Prijs</t>
  </si>
  <si>
    <t>Voor elk onderdeel kun je maximaal aantal punten krijgen na gelang het aantal inschrijvers, aan de hand van de wegingsscore komt hier een getal uit</t>
  </si>
  <si>
    <t>Alle onderdelen bij elkaar en met een maxmiale score kun je dus 20 punten in totaal krijgen bij het voorbeeld van 5 inschrijvers</t>
  </si>
  <si>
    <t>N-NAC oplossing</t>
  </si>
  <si>
    <t>De leverancier met het hoogst aantal punten krijgt de opdracht gegund.</t>
  </si>
  <si>
    <t>I-Implementatie / PVA</t>
  </si>
  <si>
    <t>De Veiligheidsregio Twente heeft 4 beoordelaars wat inhoudt dat het gemiddelde wordt genomen per onderdeel waar een totaal score uit komt</t>
  </si>
  <si>
    <t>De NAC-oplossing moet geïntegreerd kunnen worden met MDM (Intune).  - VERVALLEN</t>
  </si>
  <si>
    <t>De LAN-access dient een underlay/overlay en/of SDN-concept te ondersteunen.  - VERVALLEN</t>
  </si>
  <si>
    <t>Access-switches dienen NetFlow/sFlow, of vergelijkbare protocollen, te ondersteunen.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</si>
</sst>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1"/>
      <color rgb="FF3F3F3F"/>
      <name val="Calibri"/>
      <family val="2"/>
      <scheme val="minor"/>
    </font>
    <font>
      <b/>
      <sz val="11"/>
      <color theme="1"/>
      <name val="Calibri"/>
      <family val="2"/>
      <scheme val="minor"/>
    </font>
    <font>
      <b/>
      <sz val="11"/>
      <color theme="0"/>
      <name val="Calibri"/>
      <scheme val="minor"/>
    </font>
    <font>
      <sz val="10"/>
      <name val="Arial"/>
      <charset val="1"/>
    </font>
    <font>
      <i/>
      <sz val="11"/>
      <color theme="1"/>
      <name val="Calibri"/>
      <family val="2"/>
      <scheme val="minor"/>
    </font>
    <font>
      <sz val="11"/>
      <color rgb="FF000000"/>
      <name val="Calibri"/>
      <family val="2"/>
      <scheme val="minor"/>
    </font>
    <font>
      <sz val="11"/>
      <color theme="1"/>
      <name val="Calibri"/>
      <family val="2"/>
      <scheme val="minor"/>
    </font>
    <font>
      <b/>
      <sz val="14"/>
      <color rgb="FF3F3F3F"/>
      <name val="Calibri"/>
      <family val="2"/>
      <scheme val="minor"/>
    </font>
    <font>
      <b/>
      <sz val="14"/>
      <color theme="1"/>
      <name val="Calibri"/>
      <family val="2"/>
      <scheme val="minor"/>
    </font>
    <font>
      <sz val="14"/>
      <color theme="1"/>
      <name val="Calibri"/>
      <family val="2"/>
      <scheme val="minor"/>
    </font>
    <font>
      <b/>
      <i/>
      <sz val="11"/>
      <color theme="1"/>
      <name val="Calibri"/>
      <family val="2"/>
      <scheme val="minor"/>
    </font>
    <font>
      <sz val="8"/>
      <name val="Calibri"/>
      <family val="2"/>
      <scheme val="minor"/>
    </font>
  </fonts>
  <fills count="10">
    <fill>
      <patternFill patternType="none"/>
    </fill>
    <fill>
      <patternFill patternType="gray125"/>
    </fill>
    <fill>
      <patternFill patternType="solid">
        <fgColor rgb="FFF2F2F2"/>
      </patternFill>
    </fill>
    <fill>
      <patternFill patternType="solid">
        <fgColor rgb="FFA5A5A5"/>
      </patternFill>
    </fill>
    <fill>
      <patternFill patternType="solid">
        <fgColor rgb="FFFFFF00"/>
        <bgColor indexed="64"/>
      </patternFill>
    </fill>
    <fill>
      <patternFill patternType="solid">
        <fgColor rgb="FFFFFFCC"/>
      </patternFill>
    </fill>
    <fill>
      <patternFill patternType="solid">
        <fgColor rgb="FF92D050"/>
        <bgColor indexed="64"/>
      </patternFill>
    </fill>
    <fill>
      <patternFill patternType="solid">
        <fgColor rgb="FFFFC000"/>
        <bgColor indexed="64"/>
      </patternFill>
    </fill>
    <fill>
      <patternFill patternType="solid">
        <fgColor rgb="FFFFFFFF"/>
        <bgColor indexed="64"/>
      </patternFill>
    </fill>
    <fill>
      <patternFill patternType="solid">
        <fgColor rgb="FFFF0000"/>
        <bgColor indexed="64"/>
      </patternFill>
    </fill>
  </fills>
  <borders count="69">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style="thick">
        <color rgb="FF000000"/>
      </left>
      <right style="thick">
        <color rgb="FF000000"/>
      </right>
      <top style="thick">
        <color rgb="FF000000"/>
      </top>
      <bottom style="medium">
        <color rgb="FF000000"/>
      </bottom>
      <diagonal/>
    </border>
    <border>
      <left style="thick">
        <color rgb="FF000000"/>
      </left>
      <right style="thick">
        <color rgb="FF000000"/>
      </right>
      <top/>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ck">
        <color rgb="FF000000"/>
      </left>
      <right style="medium">
        <color rgb="FF000000"/>
      </right>
      <top/>
      <bottom/>
      <diagonal/>
    </border>
    <border>
      <left style="medium">
        <color rgb="FF000000"/>
      </left>
      <right style="medium">
        <color rgb="FF000000"/>
      </right>
      <top/>
      <bottom/>
      <diagonal/>
    </border>
    <border>
      <left style="thick">
        <color rgb="FF000000"/>
      </left>
      <right style="medium">
        <color rgb="FF000000"/>
      </right>
      <top style="thick">
        <color rgb="FF000000"/>
      </top>
      <bottom style="thick">
        <color rgb="FF000000"/>
      </bottom>
      <diagonal/>
    </border>
    <border>
      <left style="thin">
        <color rgb="FF3F3F3F"/>
      </left>
      <right style="thin">
        <color auto="1"/>
      </right>
      <top style="thin">
        <color rgb="FF3F3F3F"/>
      </top>
      <bottom style="thin">
        <color auto="1"/>
      </bottom>
      <diagonal/>
    </border>
    <border>
      <left style="thin">
        <color auto="1"/>
      </left>
      <right style="thin">
        <color auto="1"/>
      </right>
      <top style="thin">
        <color rgb="FF3F3F3F"/>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3F3F3F"/>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style="thin">
        <color auto="1"/>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ck">
        <color auto="1"/>
      </left>
      <right style="thin">
        <color auto="1"/>
      </right>
      <top/>
      <bottom style="thick">
        <color auto="1"/>
      </bottom>
      <diagonal/>
    </border>
    <border>
      <left style="thick">
        <color rgb="FF000000"/>
      </left>
      <right/>
      <top style="thick">
        <color rgb="FF000000"/>
      </top>
      <bottom style="medium">
        <color rgb="FF000000"/>
      </bottom>
      <diagonal/>
    </border>
    <border>
      <left style="medium">
        <color rgb="FF000000"/>
      </left>
      <right/>
      <top style="thick">
        <color rgb="FF000000"/>
      </top>
      <bottom style="thick">
        <color rgb="FF000000"/>
      </bottom>
      <diagonal/>
    </border>
    <border>
      <left/>
      <right style="medium">
        <color rgb="FF000000"/>
      </right>
      <top style="medium">
        <color rgb="FF000000"/>
      </top>
      <bottom style="medium">
        <color rgb="FF000000"/>
      </bottom>
      <diagonal/>
    </border>
    <border>
      <left style="thin">
        <color auto="1"/>
      </left>
      <right style="thin">
        <color auto="1"/>
      </right>
      <top/>
      <bottom/>
      <diagonal/>
    </border>
    <border>
      <left style="medium">
        <color rgb="FF000000"/>
      </left>
      <right style="medium">
        <color rgb="FF000000"/>
      </right>
      <top/>
      <bottom style="medium">
        <color rgb="FF000000"/>
      </bottom>
      <diagonal/>
    </border>
    <border>
      <left/>
      <right/>
      <top style="thin">
        <color auto="1"/>
      </top>
      <bottom style="thin">
        <color auto="1"/>
      </bottom>
      <diagonal/>
    </border>
    <border>
      <left style="thick">
        <color auto="1"/>
      </left>
      <right style="thick">
        <color auto="1"/>
      </right>
      <top/>
      <bottom style="thin">
        <color auto="1"/>
      </bottom>
      <diagonal/>
    </border>
    <border>
      <left style="thick">
        <color auto="1"/>
      </left>
      <right style="thick">
        <color auto="1"/>
      </right>
      <top/>
      <bottom style="thick">
        <color auto="1"/>
      </bottom>
      <diagonal/>
    </border>
    <border>
      <left style="thin">
        <color rgb="FFB2B2B2"/>
      </left>
      <right style="thin">
        <color auto="1"/>
      </right>
      <top style="thin">
        <color auto="1"/>
      </top>
      <bottom style="thin">
        <color auto="1"/>
      </bottom>
      <diagonal/>
    </border>
    <border>
      <left style="medium">
        <color rgb="FF000000"/>
      </left>
      <right style="thick">
        <color rgb="FF000000"/>
      </right>
      <top/>
      <bottom/>
      <diagonal/>
    </border>
    <border>
      <left style="medium">
        <color rgb="FF000000"/>
      </left>
      <right style="thick">
        <color rgb="FF000000"/>
      </right>
      <top/>
      <bottom style="thick">
        <color rgb="FF000000"/>
      </bottom>
      <diagonal/>
    </border>
    <border>
      <left style="medium">
        <color rgb="FF000000"/>
      </left>
      <right style="medium">
        <color rgb="FF000000"/>
      </right>
      <top/>
      <bottom style="thick">
        <color rgb="FF000000"/>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bottom/>
      <diagonal/>
    </border>
    <border>
      <left style="thin">
        <color auto="1"/>
      </left>
      <right style="thick">
        <color auto="1"/>
      </right>
      <top/>
      <bottom/>
      <diagonal/>
    </border>
    <border>
      <left style="thin">
        <color rgb="FF3F3F3F"/>
      </left>
      <right style="thin">
        <color rgb="FF3F3F3F"/>
      </right>
      <top style="thin">
        <color rgb="FF3F3F3F"/>
      </top>
      <bottom style="double">
        <color rgb="FF3F3F3F"/>
      </bottom>
      <diagonal/>
    </border>
  </borders>
  <cellStyleXfs count="4">
    <xf numFmtId="0" fontId="0" fillId="0" borderId="0"/>
    <xf numFmtId="0" fontId="1" fillId="2" borderId="1" applyNumberFormat="0" applyAlignment="0" applyProtection="0"/>
    <xf numFmtId="0" fontId="3" fillId="3" borderId="2" applyNumberFormat="0" applyAlignment="0" applyProtection="0"/>
    <xf numFmtId="0" fontId="7" fillId="5" borderId="15" applyNumberFormat="0" applyFont="0" applyAlignment="0" applyProtection="0"/>
  </cellStyleXfs>
  <cellXfs count="181">
    <xf numFmtId="0" fontId="0" fillId="0" borderId="0" xfId="0"/>
    <xf numFmtId="0" fontId="1" fillId="2" borderId="1" xfId="1"/>
    <xf numFmtId="0" fontId="0" fillId="0" borderId="3" xfId="0" applyBorder="1"/>
    <xf numFmtId="0" fontId="0" fillId="0" borderId="4" xfId="0" applyBorder="1"/>
    <xf numFmtId="0" fontId="0" fillId="0" borderId="5" xfId="0" applyBorder="1"/>
    <xf numFmtId="0" fontId="0" fillId="0" borderId="0" xfId="0" applyAlignment="1">
      <alignment wrapText="1"/>
    </xf>
    <xf numFmtId="0" fontId="0" fillId="0" borderId="0" xfId="0" applyAlignment="1">
      <alignment horizontal="left"/>
    </xf>
    <xf numFmtId="0" fontId="3" fillId="3" borderId="2" xfId="2"/>
    <xf numFmtId="0" fontId="0" fillId="0" borderId="6" xfId="0" applyBorder="1"/>
    <xf numFmtId="0" fontId="0" fillId="0" borderId="7" xfId="0" applyBorder="1" applyAlignment="1">
      <alignment horizontal="left"/>
    </xf>
    <xf numFmtId="0" fontId="0" fillId="0" borderId="7" xfId="0" applyBorder="1"/>
    <xf numFmtId="0" fontId="0" fillId="0" borderId="8" xfId="0" applyBorder="1" applyAlignment="1">
      <alignment horizontal="left"/>
    </xf>
    <xf numFmtId="0" fontId="0" fillId="0" borderId="9" xfId="0" applyBorder="1"/>
    <xf numFmtId="0" fontId="0" fillId="0" borderId="10" xfId="0" applyBorder="1" applyAlignment="1">
      <alignment horizontal="left"/>
    </xf>
    <xf numFmtId="0" fontId="0" fillId="0" borderId="10" xfId="0" applyBorder="1"/>
    <xf numFmtId="0" fontId="0" fillId="0" borderId="11" xfId="0" applyBorder="1"/>
    <xf numFmtId="0" fontId="0" fillId="0" borderId="12" xfId="0" applyBorder="1" applyAlignment="1">
      <alignment horizontal="left"/>
    </xf>
    <xf numFmtId="0" fontId="0" fillId="0" borderId="12" xfId="0" applyBorder="1"/>
    <xf numFmtId="0" fontId="0" fillId="0" borderId="13" xfId="0" applyBorder="1"/>
    <xf numFmtId="44" fontId="0" fillId="0" borderId="0" xfId="0" applyNumberFormat="1" applyAlignment="1">
      <alignment horizontal="left"/>
    </xf>
    <xf numFmtId="0" fontId="2" fillId="0" borderId="9" xfId="0" applyFont="1" applyBorder="1"/>
    <xf numFmtId="0" fontId="2" fillId="0" borderId="0" xfId="0" applyFont="1" applyAlignment="1">
      <alignment horizontal="center"/>
    </xf>
    <xf numFmtId="0" fontId="5" fillId="0" borderId="0" xfId="0" applyFont="1" applyAlignment="1">
      <alignment horizontal="center"/>
    </xf>
    <xf numFmtId="0" fontId="2" fillId="0" borderId="18"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left"/>
    </xf>
    <xf numFmtId="0" fontId="0" fillId="0" borderId="21" xfId="0" applyBorder="1" applyAlignment="1">
      <alignment horizontal="center"/>
    </xf>
    <xf numFmtId="0" fontId="2" fillId="0" borderId="16" xfId="0" applyFont="1" applyBorder="1" applyAlignment="1">
      <alignment horizontal="center" vertical="center"/>
    </xf>
    <xf numFmtId="0" fontId="0" fillId="0" borderId="24" xfId="0" applyBorder="1" applyAlignment="1">
      <alignment horizontal="center"/>
    </xf>
    <xf numFmtId="0" fontId="1" fillId="2" borderId="27" xfId="1" applyBorder="1"/>
    <xf numFmtId="0" fontId="1" fillId="2" borderId="28" xfId="1" applyBorder="1"/>
    <xf numFmtId="0" fontId="0" fillId="0" borderId="29" xfId="0" applyBorder="1"/>
    <xf numFmtId="0" fontId="0" fillId="0" borderId="30" xfId="0" applyBorder="1"/>
    <xf numFmtId="0" fontId="0" fillId="0" borderId="31" xfId="0" applyBorder="1"/>
    <xf numFmtId="0" fontId="0" fillId="6" borderId="31" xfId="0" applyFill="1" applyBorder="1"/>
    <xf numFmtId="0" fontId="1" fillId="2" borderId="31" xfId="1" applyBorder="1"/>
    <xf numFmtId="0" fontId="1" fillId="2" borderId="32" xfId="1" applyBorder="1"/>
    <xf numFmtId="0" fontId="1" fillId="2" borderId="31" xfId="1" applyBorder="1" applyAlignment="1">
      <alignment wrapText="1"/>
    </xf>
    <xf numFmtId="0" fontId="0" fillId="0" borderId="34" xfId="0" applyBorder="1"/>
    <xf numFmtId="0" fontId="0" fillId="0" borderId="35" xfId="0" applyBorder="1"/>
    <xf numFmtId="0" fontId="1" fillId="2" borderId="39" xfId="1" applyBorder="1"/>
    <xf numFmtId="0" fontId="1" fillId="2" borderId="40" xfId="1" applyBorder="1"/>
    <xf numFmtId="0" fontId="0" fillId="0" borderId="39" xfId="0" applyBorder="1"/>
    <xf numFmtId="0" fontId="0" fillId="0" borderId="40" xfId="0" applyBorder="1"/>
    <xf numFmtId="0" fontId="0" fillId="0" borderId="43" xfId="0" applyBorder="1"/>
    <xf numFmtId="0" fontId="0" fillId="0" borderId="31" xfId="0" applyBorder="1" applyAlignment="1">
      <alignment horizontal="center"/>
    </xf>
    <xf numFmtId="0" fontId="2" fillId="0" borderId="31" xfId="0" applyFont="1" applyBorder="1"/>
    <xf numFmtId="0" fontId="0" fillId="0" borderId="44" xfId="0" applyBorder="1"/>
    <xf numFmtId="0" fontId="0" fillId="0" borderId="37" xfId="0" applyBorder="1"/>
    <xf numFmtId="0" fontId="0" fillId="0" borderId="38" xfId="0" applyBorder="1"/>
    <xf numFmtId="0" fontId="2" fillId="0" borderId="36" xfId="0" applyFont="1" applyBorder="1"/>
    <xf numFmtId="44" fontId="0" fillId="0" borderId="31" xfId="0" applyNumberFormat="1" applyBorder="1"/>
    <xf numFmtId="44" fontId="0" fillId="6" borderId="31" xfId="0" applyNumberFormat="1" applyFill="1" applyBorder="1"/>
    <xf numFmtId="2" fontId="0" fillId="0" borderId="22" xfId="0" applyNumberFormat="1" applyBorder="1" applyAlignment="1">
      <alignment horizontal="center"/>
    </xf>
    <xf numFmtId="0" fontId="2" fillId="0" borderId="30" xfId="0" applyFont="1" applyBorder="1"/>
    <xf numFmtId="0" fontId="0" fillId="0" borderId="30" xfId="0" applyBorder="1" applyAlignment="1">
      <alignment horizontal="center"/>
    </xf>
    <xf numFmtId="0" fontId="2" fillId="0" borderId="31" xfId="0" applyFont="1" applyBorder="1" applyAlignment="1">
      <alignment horizontal="center"/>
    </xf>
    <xf numFmtId="2" fontId="0" fillId="0" borderId="24" xfId="0" applyNumberFormat="1" applyBorder="1" applyAlignment="1">
      <alignment horizontal="center"/>
    </xf>
    <xf numFmtId="0" fontId="10" fillId="0" borderId="31" xfId="0" applyFont="1" applyBorder="1"/>
    <xf numFmtId="0" fontId="1" fillId="6" borderId="31" xfId="1" applyFill="1" applyBorder="1"/>
    <xf numFmtId="2" fontId="2" fillId="0" borderId="26" xfId="0" applyNumberFormat="1" applyFont="1" applyBorder="1" applyAlignment="1">
      <alignment horizontal="center" vertical="center"/>
    </xf>
    <xf numFmtId="0" fontId="2" fillId="0" borderId="52" xfId="0" applyFont="1" applyBorder="1" applyAlignment="1">
      <alignment horizontal="center"/>
    </xf>
    <xf numFmtId="9" fontId="2" fillId="0" borderId="53" xfId="0" applyNumberFormat="1" applyFont="1" applyBorder="1" applyAlignment="1">
      <alignment horizontal="center" vertical="center"/>
    </xf>
    <xf numFmtId="0" fontId="0" fillId="0" borderId="17" xfId="0" applyBorder="1" applyAlignment="1">
      <alignment horizontal="center"/>
    </xf>
    <xf numFmtId="0" fontId="2" fillId="0" borderId="16" xfId="0" applyFont="1" applyBorder="1" applyAlignment="1">
      <alignment horizontal="center"/>
    </xf>
    <xf numFmtId="2" fontId="2" fillId="0" borderId="16" xfId="0" applyNumberFormat="1" applyFont="1" applyBorder="1" applyAlignment="1">
      <alignment horizontal="center" vertical="center"/>
    </xf>
    <xf numFmtId="44" fontId="0" fillId="0" borderId="10" xfId="0" applyNumberFormat="1" applyBorder="1" applyAlignment="1">
      <alignment horizontal="left"/>
    </xf>
    <xf numFmtId="0" fontId="2" fillId="0" borderId="14" xfId="0" applyFont="1" applyBorder="1"/>
    <xf numFmtId="0" fontId="3" fillId="3" borderId="31" xfId="2" applyBorder="1"/>
    <xf numFmtId="0" fontId="0" fillId="0" borderId="39" xfId="0" applyBorder="1" applyAlignment="1">
      <alignment horizontal="right"/>
    </xf>
    <xf numFmtId="0" fontId="0" fillId="6" borderId="40" xfId="0" applyFill="1" applyBorder="1"/>
    <xf numFmtId="0" fontId="2" fillId="0" borderId="39" xfId="0" applyFont="1" applyBorder="1"/>
    <xf numFmtId="0" fontId="0" fillId="0" borderId="41" xfId="0" applyBorder="1" applyAlignment="1">
      <alignment horizontal="right"/>
    </xf>
    <xf numFmtId="0" fontId="0" fillId="6" borderId="43" xfId="0" applyFill="1" applyBorder="1"/>
    <xf numFmtId="0" fontId="2" fillId="0" borderId="36" xfId="0" applyFont="1" applyBorder="1" applyAlignment="1">
      <alignment horizontal="left"/>
    </xf>
    <xf numFmtId="0" fontId="0" fillId="6" borderId="38" xfId="0" applyFill="1" applyBorder="1"/>
    <xf numFmtId="0" fontId="0" fillId="0" borderId="55" xfId="0" applyBorder="1"/>
    <xf numFmtId="0" fontId="3" fillId="3" borderId="39" xfId="2" applyBorder="1"/>
    <xf numFmtId="0" fontId="3" fillId="3" borderId="40" xfId="2" applyBorder="1"/>
    <xf numFmtId="0" fontId="8" fillId="2" borderId="31" xfId="1" applyFont="1" applyBorder="1" applyAlignment="1">
      <alignment horizontal="center"/>
    </xf>
    <xf numFmtId="0" fontId="1" fillId="2" borderId="31" xfId="1" applyBorder="1" applyAlignment="1">
      <alignment horizontal="center"/>
    </xf>
    <xf numFmtId="0" fontId="10" fillId="0" borderId="31" xfId="0" applyFont="1" applyBorder="1" applyAlignment="1">
      <alignment horizontal="center"/>
    </xf>
    <xf numFmtId="0" fontId="9" fillId="0" borderId="31" xfId="0" applyFont="1" applyBorder="1" applyAlignment="1">
      <alignment horizontal="center"/>
    </xf>
    <xf numFmtId="0" fontId="0" fillId="0" borderId="57" xfId="0" applyBorder="1" applyAlignment="1">
      <alignment horizontal="center"/>
    </xf>
    <xf numFmtId="0" fontId="0" fillId="7" borderId="31" xfId="0" applyFill="1" applyBorder="1"/>
    <xf numFmtId="0" fontId="0" fillId="7" borderId="31" xfId="0" applyFill="1" applyBorder="1" applyAlignment="1">
      <alignment horizontal="center"/>
    </xf>
    <xf numFmtId="0" fontId="0" fillId="0" borderId="13" xfId="0" applyBorder="1" applyAlignment="1">
      <alignment horizontal="left"/>
    </xf>
    <xf numFmtId="0" fontId="11" fillId="7" borderId="31" xfId="0" applyFont="1" applyFill="1" applyBorder="1"/>
    <xf numFmtId="0" fontId="11" fillId="7" borderId="11" xfId="0" applyFont="1" applyFill="1" applyBorder="1"/>
    <xf numFmtId="0" fontId="2" fillId="0" borderId="48" xfId="0" applyFont="1" applyBorder="1" applyAlignment="1">
      <alignment horizontal="left"/>
    </xf>
    <xf numFmtId="0" fontId="0" fillId="7" borderId="49" xfId="0" applyFill="1" applyBorder="1"/>
    <xf numFmtId="0" fontId="8" fillId="4" borderId="31" xfId="1" applyFont="1" applyFill="1" applyBorder="1" applyAlignment="1">
      <alignment horizontal="center"/>
    </xf>
    <xf numFmtId="0" fontId="0" fillId="5" borderId="60" xfId="3" applyFont="1" applyBorder="1"/>
    <xf numFmtId="0" fontId="0" fillId="5" borderId="31" xfId="3" applyFont="1" applyBorder="1"/>
    <xf numFmtId="0" fontId="0" fillId="5" borderId="31" xfId="3" applyFont="1" applyBorder="1" applyAlignment="1">
      <alignment horizontal="center"/>
    </xf>
    <xf numFmtId="0" fontId="0" fillId="0" borderId="31" xfId="0" applyBorder="1" applyAlignment="1">
      <alignment wrapText="1"/>
    </xf>
    <xf numFmtId="9" fontId="2" fillId="0" borderId="23" xfId="0" applyNumberFormat="1" applyFont="1" applyBorder="1" applyAlignment="1">
      <alignment horizontal="center"/>
    </xf>
    <xf numFmtId="2" fontId="2" fillId="0" borderId="61" xfId="0" applyNumberFormat="1" applyFont="1" applyBorder="1" applyAlignment="1">
      <alignment horizontal="center"/>
    </xf>
    <xf numFmtId="9" fontId="2" fillId="0" borderId="25" xfId="0" applyNumberFormat="1" applyFont="1" applyBorder="1" applyAlignment="1">
      <alignment horizontal="center"/>
    </xf>
    <xf numFmtId="0" fontId="0" fillId="0" borderId="63" xfId="0" applyBorder="1" applyAlignment="1">
      <alignment horizontal="center"/>
    </xf>
    <xf numFmtId="0" fontId="0" fillId="0" borderId="62" xfId="0" applyBorder="1" applyAlignment="1">
      <alignment horizontal="center"/>
    </xf>
    <xf numFmtId="0" fontId="0" fillId="8" borderId="31" xfId="0" applyFill="1" applyBorder="1"/>
    <xf numFmtId="0" fontId="0" fillId="8" borderId="0" xfId="0" applyFill="1" applyAlignment="1">
      <alignment wrapText="1"/>
    </xf>
    <xf numFmtId="0" fontId="2" fillId="0" borderId="39" xfId="0" applyFont="1" applyBorder="1" applyAlignment="1">
      <alignment horizontal="right"/>
    </xf>
    <xf numFmtId="0" fontId="2" fillId="0" borderId="41" xfId="0" applyFont="1" applyBorder="1" applyAlignment="1">
      <alignment horizontal="right"/>
    </xf>
    <xf numFmtId="0" fontId="4" fillId="7" borderId="39" xfId="0" applyFont="1" applyFill="1" applyBorder="1" applyAlignment="1">
      <alignment wrapText="1"/>
    </xf>
    <xf numFmtId="0" fontId="4" fillId="7" borderId="39" xfId="0" applyFont="1" applyFill="1" applyBorder="1"/>
    <xf numFmtId="0" fontId="4" fillId="7" borderId="41" xfId="0" applyFont="1" applyFill="1" applyBorder="1" applyAlignment="1">
      <alignment wrapText="1"/>
    </xf>
    <xf numFmtId="0" fontId="0" fillId="7" borderId="40" xfId="0" applyFill="1" applyBorder="1"/>
    <xf numFmtId="0" fontId="0" fillId="7" borderId="43" xfId="0" applyFill="1" applyBorder="1"/>
    <xf numFmtId="0" fontId="4" fillId="7" borderId="31" xfId="0" applyFont="1" applyFill="1" applyBorder="1" applyAlignment="1">
      <alignment horizontal="center" wrapText="1"/>
    </xf>
    <xf numFmtId="0" fontId="4" fillId="7" borderId="42" xfId="0" applyFont="1" applyFill="1" applyBorder="1" applyAlignment="1">
      <alignment horizontal="center" wrapText="1"/>
    </xf>
    <xf numFmtId="0" fontId="8" fillId="2" borderId="31" xfId="1" applyFont="1" applyBorder="1" applyAlignment="1">
      <alignment horizontal="center" wrapText="1"/>
    </xf>
    <xf numFmtId="0" fontId="0" fillId="5" borderId="31" xfId="3" applyFont="1" applyBorder="1" applyAlignment="1">
      <alignment wrapText="1"/>
    </xf>
    <xf numFmtId="0" fontId="11" fillId="7" borderId="31" xfId="0" applyFont="1" applyFill="1" applyBorder="1" applyAlignment="1">
      <alignment wrapText="1"/>
    </xf>
    <xf numFmtId="0" fontId="0" fillId="6" borderId="44" xfId="0" applyFill="1" applyBorder="1"/>
    <xf numFmtId="0" fontId="6" fillId="0" borderId="31" xfId="0" applyFont="1" applyBorder="1" applyAlignment="1">
      <alignment wrapText="1"/>
    </xf>
    <xf numFmtId="0" fontId="2" fillId="7" borderId="47" xfId="0" applyFont="1" applyFill="1" applyBorder="1"/>
    <xf numFmtId="0" fontId="1" fillId="2" borderId="28" xfId="1" applyBorder="1" applyAlignment="1">
      <alignment horizontal="center"/>
    </xf>
    <xf numFmtId="0" fontId="2" fillId="7" borderId="33" xfId="0" applyFont="1" applyFill="1" applyBorder="1"/>
    <xf numFmtId="0" fontId="0" fillId="7" borderId="58" xfId="0" applyFill="1" applyBorder="1"/>
    <xf numFmtId="0" fontId="0" fillId="7" borderId="46" xfId="0" applyFill="1" applyBorder="1"/>
    <xf numFmtId="0" fontId="0" fillId="7" borderId="59" xfId="0" applyFill="1" applyBorder="1"/>
    <xf numFmtId="0" fontId="2" fillId="7" borderId="45" xfId="0" applyFont="1" applyFill="1" applyBorder="1" applyAlignment="1">
      <alignment wrapText="1"/>
    </xf>
    <xf numFmtId="0" fontId="2" fillId="7" borderId="31" xfId="0" applyFont="1" applyFill="1" applyBorder="1" applyAlignment="1">
      <alignment wrapText="1"/>
    </xf>
    <xf numFmtId="0" fontId="0" fillId="7" borderId="35" xfId="0" applyFill="1" applyBorder="1"/>
    <xf numFmtId="0" fontId="2" fillId="7" borderId="50" xfId="0" applyFont="1" applyFill="1" applyBorder="1"/>
    <xf numFmtId="0" fontId="0" fillId="7" borderId="48" xfId="0" applyFill="1" applyBorder="1"/>
    <xf numFmtId="0" fontId="0" fillId="7" borderId="39" xfId="0" applyFill="1" applyBorder="1"/>
    <xf numFmtId="0" fontId="0" fillId="7" borderId="51" xfId="0" applyFill="1" applyBorder="1"/>
    <xf numFmtId="0" fontId="2" fillId="7" borderId="23" xfId="0" applyFont="1" applyFill="1" applyBorder="1"/>
    <xf numFmtId="0" fontId="0" fillId="7" borderId="25" xfId="0" applyFill="1" applyBorder="1"/>
    <xf numFmtId="0" fontId="5" fillId="7" borderId="25" xfId="0" applyFont="1" applyFill="1" applyBorder="1"/>
    <xf numFmtId="0" fontId="5" fillId="7" borderId="56" xfId="0" applyFont="1" applyFill="1" applyBorder="1"/>
    <xf numFmtId="0" fontId="2" fillId="7" borderId="31" xfId="0" applyFont="1" applyFill="1" applyBorder="1"/>
    <xf numFmtId="0" fontId="1" fillId="7" borderId="36" xfId="1" applyFill="1" applyBorder="1" applyAlignment="1">
      <alignment wrapText="1"/>
    </xf>
    <xf numFmtId="0" fontId="1" fillId="7" borderId="37" xfId="1" applyFill="1" applyBorder="1" applyAlignment="1">
      <alignment horizontal="center" wrapText="1"/>
    </xf>
    <xf numFmtId="0" fontId="2" fillId="7" borderId="38" xfId="0" applyFont="1" applyFill="1" applyBorder="1"/>
    <xf numFmtId="0" fontId="0" fillId="0" borderId="66" xfId="0" applyBorder="1"/>
    <xf numFmtId="0" fontId="0" fillId="0" borderId="67" xfId="0" applyBorder="1"/>
    <xf numFmtId="0" fontId="0" fillId="0" borderId="41" xfId="0" applyBorder="1"/>
    <xf numFmtId="0" fontId="0" fillId="0" borderId="42" xfId="0" applyBorder="1"/>
    <xf numFmtId="0" fontId="0" fillId="0" borderId="57" xfId="0" applyBorder="1"/>
    <xf numFmtId="0" fontId="1" fillId="5" borderId="1" xfId="3" applyFont="1" applyBorder="1"/>
    <xf numFmtId="0" fontId="1" fillId="5" borderId="1" xfId="3" applyFont="1" applyBorder="1" applyAlignment="1">
      <alignment horizontal="center"/>
    </xf>
    <xf numFmtId="44" fontId="1" fillId="5" borderId="1" xfId="3" applyNumberFormat="1" applyFont="1" applyBorder="1"/>
    <xf numFmtId="44" fontId="0" fillId="5" borderId="1" xfId="3" applyNumberFormat="1" applyFont="1" applyBorder="1"/>
    <xf numFmtId="0" fontId="0" fillId="0" borderId="1" xfId="0" applyBorder="1"/>
    <xf numFmtId="0" fontId="0" fillId="6" borderId="1" xfId="0" applyFill="1" applyBorder="1" applyAlignment="1">
      <alignment horizontal="center"/>
    </xf>
    <xf numFmtId="44" fontId="1" fillId="6" borderId="1" xfId="3" applyNumberFormat="1" applyFont="1" applyFill="1" applyBorder="1"/>
    <xf numFmtId="44" fontId="0" fillId="0" borderId="1" xfId="0" applyNumberFormat="1" applyBorder="1"/>
    <xf numFmtId="0" fontId="0" fillId="6" borderId="1" xfId="0" applyFill="1" applyBorder="1"/>
    <xf numFmtId="44" fontId="1" fillId="0" borderId="1" xfId="3" applyNumberFormat="1" applyFont="1" applyFill="1" applyBorder="1"/>
    <xf numFmtId="0" fontId="3" fillId="3" borderId="68" xfId="2" applyBorder="1"/>
    <xf numFmtId="44" fontId="3" fillId="3" borderId="68" xfId="2" applyNumberFormat="1" applyBorder="1"/>
    <xf numFmtId="0" fontId="11" fillId="7" borderId="35" xfId="0" applyFont="1" applyFill="1" applyBorder="1"/>
    <xf numFmtId="0" fontId="2" fillId="0" borderId="44" xfId="0" applyFont="1" applyBorder="1" applyAlignment="1">
      <alignment horizontal="center"/>
    </xf>
    <xf numFmtId="2" fontId="0" fillId="7" borderId="33" xfId="0" applyNumberFormat="1" applyFill="1" applyBorder="1"/>
    <xf numFmtId="44" fontId="0" fillId="0" borderId="8" xfId="0" applyNumberFormat="1" applyBorder="1" applyAlignment="1">
      <alignment horizontal="left"/>
    </xf>
    <xf numFmtId="2" fontId="0" fillId="7" borderId="16" xfId="0" applyNumberFormat="1" applyFill="1" applyBorder="1" applyAlignment="1">
      <alignment horizontal="left"/>
    </xf>
    <xf numFmtId="44" fontId="0" fillId="0" borderId="44" xfId="0" applyNumberFormat="1" applyBorder="1"/>
    <xf numFmtId="0" fontId="0" fillId="7" borderId="35" xfId="0" applyFill="1" applyBorder="1" applyAlignment="1">
      <alignment horizontal="center"/>
    </xf>
    <xf numFmtId="0" fontId="0" fillId="7" borderId="57" xfId="0" applyFill="1" applyBorder="1"/>
    <xf numFmtId="0" fontId="2" fillId="7" borderId="44" xfId="0" applyFont="1" applyFill="1" applyBorder="1" applyAlignment="1">
      <alignment horizontal="center"/>
    </xf>
    <xf numFmtId="0" fontId="0" fillId="0" borderId="29" xfId="0" applyBorder="1" applyAlignment="1">
      <alignment horizontal="center"/>
    </xf>
    <xf numFmtId="0" fontId="0" fillId="7" borderId="33" xfId="0" applyFill="1" applyBorder="1" applyAlignment="1">
      <alignment horizontal="center"/>
    </xf>
    <xf numFmtId="0" fontId="2" fillId="0" borderId="64" xfId="0" applyFont="1" applyBorder="1" applyAlignment="1">
      <alignment horizontal="right"/>
    </xf>
    <xf numFmtId="0" fontId="0" fillId="0" borderId="65" xfId="0" applyBorder="1"/>
    <xf numFmtId="0" fontId="2" fillId="0" borderId="14" xfId="0" applyFont="1" applyBorder="1" applyAlignment="1">
      <alignment horizontal="center"/>
    </xf>
    <xf numFmtId="0" fontId="2" fillId="0" borderId="54" xfId="0" applyFont="1" applyBorder="1" applyAlignment="1">
      <alignment horizontal="center"/>
    </xf>
    <xf numFmtId="0" fontId="5" fillId="0" borderId="11" xfId="0" applyFont="1" applyBorder="1" applyAlignment="1">
      <alignment horizontal="left"/>
    </xf>
    <xf numFmtId="0" fontId="5" fillId="0" borderId="13" xfId="0" applyFont="1" applyBorder="1" applyAlignment="1">
      <alignment horizontal="left"/>
    </xf>
    <xf numFmtId="0" fontId="0" fillId="0" borderId="19" xfId="0" applyBorder="1" applyAlignment="1">
      <alignment horizontal="center"/>
    </xf>
    <xf numFmtId="0" fontId="0" fillId="9" borderId="30" xfId="0" applyFill="1" applyBorder="1"/>
    <xf numFmtId="0" fontId="0" fillId="9" borderId="31" xfId="0" applyFill="1" applyBorder="1"/>
    <xf numFmtId="0" fontId="0" fillId="9" borderId="35" xfId="0" applyFill="1" applyBorder="1"/>
    <xf numFmtId="0" fontId="0" fillId="9" borderId="31" xfId="0" applyFill="1" applyBorder="1" applyAlignment="1">
      <alignment wrapText="1"/>
    </xf>
    <xf numFmtId="0" fontId="0" fillId="9" borderId="31" xfId="0" applyFill="1" applyBorder="1" applyAlignment="1">
      <alignment horizontal="center"/>
    </xf>
    <xf numFmtId="0" fontId="0" fillId="0" borderId="31" xfId="0" applyFill="1" applyBorder="1"/>
    <xf numFmtId="0" fontId="0" fillId="0" borderId="31" xfId="0" applyFill="1" applyBorder="1" applyAlignment="1">
      <alignment wrapText="1"/>
    </xf>
    <xf numFmtId="0" fontId="0" fillId="0" borderId="31" xfId="0" applyFill="1" applyBorder="1" applyAlignment="1">
      <alignment horizontal="center"/>
    </xf>
  </cellXfs>
  <cellStyles count="4">
    <cellStyle name="Controlecel" xfId="2" builtinId="23"/>
    <cellStyle name="Notitie" xfId="3" builtinId="10"/>
    <cellStyle name="Standaard" xfId="0" builtinId="0"/>
    <cellStyle name="Uitvoer"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57150</xdr:colOff>
      <xdr:row>49</xdr:row>
      <xdr:rowOff>104775</xdr:rowOff>
    </xdr:to>
    <xdr:pic>
      <xdr:nvPicPr>
        <xdr:cNvPr id="4" name="Afbeelding 1">
          <a:extLst>
            <a:ext uri="{FF2B5EF4-FFF2-40B4-BE49-F238E27FC236}">
              <a16:creationId xmlns:a16="http://schemas.microsoft.com/office/drawing/2014/main" id="{B5F13181-4D84-413D-AF96-8694F27A489B}"/>
            </a:ext>
          </a:extLst>
        </xdr:cNvPr>
        <xdr:cNvPicPr>
          <a:picLocks noChangeAspect="1"/>
        </xdr:cNvPicPr>
      </xdr:nvPicPr>
      <xdr:blipFill>
        <a:blip xmlns:r="http://schemas.openxmlformats.org/officeDocument/2006/relationships" r:embed="rId1"/>
        <a:stretch>
          <a:fillRect/>
        </a:stretch>
      </xdr:blipFill>
      <xdr:spPr>
        <a:xfrm>
          <a:off x="0" y="0"/>
          <a:ext cx="15906750" cy="94392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tephan Hampsink" id="{D98298CD-A317-4A69-8560-B90AC4DA5AB9}" userId="s.hampsink@brandweertwente.nl" providerId="PeoplePicker"/>
  <person displayName="Marijn Hilbrink" id="{251BE384-08AC-42CE-B6CF-6F9940806161}" userId="S::m.hilbrink@brandweertwente.nl::1178badb-6b3c-4358-af63-cc447f5df4ac" providerId="AD"/>
  <person displayName="Stephan Hampsink" id="{79DBD126-1034-4A43-A5B4-09EC4C17CC32}" userId="S::s.hampsink@brandweertwente.nl::45e2b91b-0e51-48da-9f5f-c0978da335a2"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 dT="2022-01-28T15:14:58.07" personId="{251BE384-08AC-42CE-B6CF-6F9940806161}" id="{7B98151E-4F1A-4FB9-96FF-7609FD85F883}">
    <text>@Stephan Hampsink graag de juiste aantallen vermelden en een schematisch tekening toevoegen voor de volledigheid</text>
    <mentions>
      <mention mentionpersonId="{D98298CD-A317-4A69-8560-B90AC4DA5AB9}" mentionId="{E7CA2C7F-406F-45BA-8AC1-A53352D94A8D}" startIndex="0" length="17"/>
    </mentions>
  </threadedComment>
  <threadedComment ref="E5" dT="2022-01-31T08:42:29.35" personId="{79DBD126-1034-4A43-A5B4-09EC4C17CC32}" id="{F19B2DDB-1FFE-4B77-A839-D8AA4BB74D19}" parentId="{7B98151E-4F1A-4FB9-96FF-7609FD85F883}">
    <text>Het aantal poorten klopt, en SFP poorten is wat we huidig nodig zouden hebben...</text>
  </threadedComment>
  <threadedComment ref="E5" dT="2022-01-31T09:54:34.82" personId="{251BE384-08AC-42CE-B6CF-6F9940806161}" id="{C23F734C-E609-416E-A363-0887AB339608}" parentId="{7B98151E-4F1A-4FB9-96FF-7609FD85F883}">
    <text>Bedankt voor de schema, we moeten volgens mij uitvragen wat nodig hebben aan poorten (aantalle en soorten) om lokale appartuur aan te kunnen sluiten. Wij hoeven niet de poorten te benoemen voor de aansluitingen van alle switches. Ik vind het prima om per locatie aan te geven hoeveel vrije SPF poorten je wilt voor de toekomst. 
Vermeld ook in de word document dat het gaat omm vrij SFP poorten , de benodige SFP/Ethernet poorten om routers/switches aan te sluiten vallen hier buiten</text>
  </threadedComment>
  <threadedComment ref="E5" dT="2022-02-02T15:17:00.28" personId="{79DBD126-1034-4A43-A5B4-09EC4C17CC32}" id="{AE8F7483-76EE-41A6-823E-2C3FE0C89D26}" parentId="{7B98151E-4F1A-4FB9-96FF-7609FD85F883}">
    <text>Ik heb op elke switch ingelogd en elke poort geteld waarbij het aantal input/output packets groter is dan nul. Dit aantal heb ik voor elke locatie ingelogd in het excel document. Ook het daadwerkelijk aantal vrij sfp poorten indien reeds aanwezig op de switch.</text>
  </threadedComment>
  <threadedComment ref="E5" dT="2022-02-02T15:19:15.71" personId="{79DBD126-1034-4A43-A5B4-09EC4C17CC32}" id="{9398927F-CEA5-4B50-89BD-41ECE522392E}" parentId="{7B98151E-4F1A-4FB9-96FF-7609FD85F883}">
    <text>maar ik wil op elke switch eigenlijk wel minimaal 2 sfp(+) poorten</text>
  </threadedComment>
  <threadedComment ref="E5" dT="2022-02-02T17:07:14.74" personId="{251BE384-08AC-42CE-B6CF-6F9940806161}" id="{8EC8F3CD-131A-4361-83C7-02AA921C4291}" parentId="{7B98151E-4F1A-4FB9-96FF-7609FD85F883}">
    <text>wil je dat op elke switch of per locatie? Dus een spaandland wil je dan 2x 6 bijvoorbeeld dus 12 vrije SFP of heb je aan 2 vrije gewoon genoeg? Kan mij voorstellen voor de datacenter dat je er zeker 4 per switch wil?</text>
  </threadedComment>
  <threadedComment ref="E5" dT="2022-02-03T07:58:58.62" personId="{79DBD126-1034-4A43-A5B4-09EC4C17CC32}" id="{8D116C89-C7F8-4EC6-A871-F06E9983D099}" parentId="{7B98151E-4F1A-4FB9-96FF-7609FD85F883}">
    <text>Switches wil ik onderling koppeling dmv SPF+ poorten zodat alles met 10G aan elkaar zit, maar ook wil ik kijken of ik op de ndix locaties het glas direct op switch kan aansluiten via een spf poort. dus op alles locaties minimaal 2 sfp poorten op de switch en op de grote locaties minimaal 4 of 6 sfp poorten per switch lijkt mij.</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7D044-C066-42B1-B857-2351F65FC38B}">
  <dimension ref="A1:D36"/>
  <sheetViews>
    <sheetView workbookViewId="0">
      <selection activeCell="A34" sqref="A34"/>
    </sheetView>
  </sheetViews>
  <sheetFormatPr defaultRowHeight="15" x14ac:dyDescent="0.25"/>
  <cols>
    <col min="1" max="1" width="42.28515625" style="33" customWidth="1"/>
    <col min="2" max="2" width="164.42578125" style="33" bestFit="1" customWidth="1"/>
    <col min="3" max="3" width="121.5703125" style="33" bestFit="1" customWidth="1"/>
    <col min="4" max="16384" width="9.140625" style="33"/>
  </cols>
  <sheetData>
    <row r="1" spans="1:3" ht="15.75" thickTop="1" x14ac:dyDescent="0.25">
      <c r="A1" s="50" t="s">
        <v>0</v>
      </c>
      <c r="B1" s="49"/>
      <c r="C1" s="32"/>
    </row>
    <row r="2" spans="1:3" x14ac:dyDescent="0.25">
      <c r="A2" s="69" t="s">
        <v>1</v>
      </c>
      <c r="B2" s="70"/>
      <c r="C2" s="32"/>
    </row>
    <row r="3" spans="1:3" x14ac:dyDescent="0.25">
      <c r="A3" s="69" t="s">
        <v>2</v>
      </c>
      <c r="B3" s="70"/>
      <c r="C3" s="32"/>
    </row>
    <row r="4" spans="1:3" x14ac:dyDescent="0.25">
      <c r="A4" s="42"/>
      <c r="B4" s="43"/>
      <c r="C4" s="32"/>
    </row>
    <row r="5" spans="1:3" x14ac:dyDescent="0.25">
      <c r="A5" s="71" t="s">
        <v>3</v>
      </c>
      <c r="B5" s="43"/>
      <c r="C5" s="32"/>
    </row>
    <row r="6" spans="1:3" x14ac:dyDescent="0.25">
      <c r="A6" s="69" t="s">
        <v>1</v>
      </c>
      <c r="B6" s="70"/>
      <c r="C6" s="32"/>
    </row>
    <row r="7" spans="1:3" x14ac:dyDescent="0.25">
      <c r="A7" s="69" t="s">
        <v>4</v>
      </c>
      <c r="B7" s="70"/>
      <c r="C7" s="32"/>
    </row>
    <row r="8" spans="1:3" ht="15.75" thickBot="1" x14ac:dyDescent="0.3">
      <c r="A8" s="72" t="s">
        <v>5</v>
      </c>
      <c r="B8" s="73"/>
      <c r="C8" s="32"/>
    </row>
    <row r="9" spans="1:3" ht="15.75" thickTop="1" x14ac:dyDescent="0.25">
      <c r="A9" s="31"/>
      <c r="B9" s="31"/>
    </row>
    <row r="10" spans="1:3" ht="15.75" thickBot="1" x14ac:dyDescent="0.3">
      <c r="A10" s="47"/>
      <c r="B10" s="47"/>
    </row>
    <row r="11" spans="1:3" ht="15.75" thickTop="1" x14ac:dyDescent="0.25">
      <c r="A11" s="74" t="s">
        <v>6</v>
      </c>
      <c r="B11" s="75" t="s">
        <v>7</v>
      </c>
      <c r="C11" s="32"/>
    </row>
    <row r="12" spans="1:3" x14ac:dyDescent="0.25">
      <c r="A12" s="89"/>
      <c r="B12" s="90" t="s">
        <v>8</v>
      </c>
      <c r="C12" s="32"/>
    </row>
    <row r="13" spans="1:3" x14ac:dyDescent="0.25">
      <c r="A13" s="103" t="s">
        <v>9</v>
      </c>
      <c r="B13" s="43" t="s">
        <v>10</v>
      </c>
      <c r="C13" s="32"/>
    </row>
    <row r="14" spans="1:3" x14ac:dyDescent="0.25">
      <c r="A14" s="103" t="s">
        <v>11</v>
      </c>
      <c r="B14" s="43" t="s">
        <v>12</v>
      </c>
      <c r="C14" s="32"/>
    </row>
    <row r="15" spans="1:3" x14ac:dyDescent="0.25">
      <c r="A15" s="103" t="s">
        <v>13</v>
      </c>
      <c r="B15" s="43" t="s">
        <v>14</v>
      </c>
      <c r="C15" s="32"/>
    </row>
    <row r="16" spans="1:3" x14ac:dyDescent="0.25">
      <c r="A16" s="103" t="s">
        <v>15</v>
      </c>
      <c r="B16" s="43" t="s">
        <v>16</v>
      </c>
      <c r="C16" s="32"/>
    </row>
    <row r="17" spans="1:4" x14ac:dyDescent="0.25">
      <c r="A17" s="103" t="s">
        <v>17</v>
      </c>
      <c r="B17" s="43" t="s">
        <v>18</v>
      </c>
      <c r="C17" s="32"/>
    </row>
    <row r="18" spans="1:4" x14ac:dyDescent="0.25">
      <c r="A18" s="166" t="s">
        <v>19</v>
      </c>
      <c r="B18" s="167" t="s">
        <v>20</v>
      </c>
      <c r="C18" s="32"/>
    </row>
    <row r="19" spans="1:4" ht="15.75" thickBot="1" x14ac:dyDescent="0.3">
      <c r="A19" s="104" t="s">
        <v>21</v>
      </c>
      <c r="B19" s="44" t="s">
        <v>22</v>
      </c>
      <c r="C19" s="32"/>
    </row>
    <row r="20" spans="1:4" ht="16.5" thickTop="1" thickBot="1" x14ac:dyDescent="0.3">
      <c r="A20" s="76"/>
      <c r="B20" s="76"/>
      <c r="C20" s="47"/>
    </row>
    <row r="21" spans="1:4" ht="15.75" thickTop="1" x14ac:dyDescent="0.25">
      <c r="A21" s="74" t="s">
        <v>23</v>
      </c>
      <c r="B21" s="48" t="s">
        <v>24</v>
      </c>
      <c r="C21" s="49"/>
      <c r="D21" s="32"/>
    </row>
    <row r="22" spans="1:4" x14ac:dyDescent="0.25">
      <c r="A22" s="77" t="s">
        <v>25</v>
      </c>
      <c r="B22" s="68"/>
      <c r="C22" s="78"/>
      <c r="D22" s="32"/>
    </row>
    <row r="23" spans="1:4" x14ac:dyDescent="0.25">
      <c r="A23" s="40" t="s">
        <v>26</v>
      </c>
      <c r="B23" s="35" t="s">
        <v>27</v>
      </c>
      <c r="C23" s="41" t="s">
        <v>28</v>
      </c>
      <c r="D23" s="32"/>
    </row>
    <row r="24" spans="1:4" x14ac:dyDescent="0.25">
      <c r="A24" s="42" t="s">
        <v>29</v>
      </c>
      <c r="B24" s="33" t="s">
        <v>30</v>
      </c>
      <c r="C24" s="43" t="s">
        <v>31</v>
      </c>
      <c r="D24" s="32"/>
    </row>
    <row r="25" spans="1:4" x14ac:dyDescent="0.25">
      <c r="A25" s="42" t="s">
        <v>32</v>
      </c>
      <c r="B25" s="33" t="s">
        <v>33</v>
      </c>
      <c r="C25" s="43" t="s">
        <v>34</v>
      </c>
      <c r="D25" s="32"/>
    </row>
    <row r="26" spans="1:4" x14ac:dyDescent="0.25">
      <c r="A26" s="42" t="s">
        <v>35</v>
      </c>
      <c r="B26" s="33" t="s">
        <v>36</v>
      </c>
      <c r="C26" s="43" t="s">
        <v>37</v>
      </c>
      <c r="D26" s="32"/>
    </row>
    <row r="27" spans="1:4" ht="15.75" thickBot="1" x14ac:dyDescent="0.3">
      <c r="A27" s="140" t="s">
        <v>38</v>
      </c>
      <c r="B27" s="141" t="s">
        <v>39</v>
      </c>
      <c r="C27" s="44" t="s">
        <v>40</v>
      </c>
      <c r="D27" s="32"/>
    </row>
    <row r="28" spans="1:4" ht="16.5" thickTop="1" thickBot="1" x14ac:dyDescent="0.3">
      <c r="A28" s="138"/>
      <c r="B28" s="76"/>
      <c r="C28" s="139"/>
      <c r="D28" s="32"/>
    </row>
    <row r="29" spans="1:4" ht="15.75" thickTop="1" x14ac:dyDescent="0.25">
      <c r="A29" s="135" t="s">
        <v>27</v>
      </c>
      <c r="B29" s="136" t="s">
        <v>41</v>
      </c>
      <c r="C29" s="137" t="s">
        <v>42</v>
      </c>
      <c r="D29" s="32"/>
    </row>
    <row r="30" spans="1:4" x14ac:dyDescent="0.25">
      <c r="A30" s="105" t="s">
        <v>43</v>
      </c>
      <c r="B30" s="110" t="s">
        <v>44</v>
      </c>
      <c r="C30" s="108" t="s">
        <v>45</v>
      </c>
      <c r="D30" s="32"/>
    </row>
    <row r="31" spans="1:4" x14ac:dyDescent="0.25">
      <c r="A31" s="105" t="s">
        <v>46</v>
      </c>
      <c r="B31" s="110" t="s">
        <v>47</v>
      </c>
      <c r="C31" s="108" t="s">
        <v>48</v>
      </c>
      <c r="D31" s="32"/>
    </row>
    <row r="32" spans="1:4" x14ac:dyDescent="0.25">
      <c r="A32" s="105" t="s">
        <v>49</v>
      </c>
      <c r="B32" s="110" t="s">
        <v>50</v>
      </c>
      <c r="C32" s="108" t="s">
        <v>51</v>
      </c>
      <c r="D32" s="32"/>
    </row>
    <row r="33" spans="1:4" x14ac:dyDescent="0.25">
      <c r="A33" s="106" t="s">
        <v>52</v>
      </c>
      <c r="B33" s="110" t="s">
        <v>53</v>
      </c>
      <c r="C33" s="108" t="s">
        <v>54</v>
      </c>
      <c r="D33" s="32"/>
    </row>
    <row r="34" spans="1:4" x14ac:dyDescent="0.25">
      <c r="A34" s="105" t="s">
        <v>55</v>
      </c>
      <c r="B34" s="110" t="s">
        <v>56</v>
      </c>
      <c r="C34" s="108" t="s">
        <v>57</v>
      </c>
      <c r="D34" s="32"/>
    </row>
    <row r="35" spans="1:4" ht="15.75" thickBot="1" x14ac:dyDescent="0.3">
      <c r="A35" s="107" t="s">
        <v>58</v>
      </c>
      <c r="B35" s="111" t="s">
        <v>59</v>
      </c>
      <c r="C35" s="109" t="s">
        <v>60</v>
      </c>
      <c r="D35" s="32"/>
    </row>
    <row r="36" spans="1:4" ht="15.75" thickTop="1" x14ac:dyDescent="0.25">
      <c r="A36" s="31"/>
      <c r="B36" s="31"/>
      <c r="C36" s="3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60A1E-3054-4A2E-99A1-6A3D9F03F5B8}">
  <dimension ref="A1:J141"/>
  <sheetViews>
    <sheetView tabSelected="1" topLeftCell="A42" workbookViewId="0">
      <selection activeCell="B75" sqref="B75"/>
    </sheetView>
  </sheetViews>
  <sheetFormatPr defaultRowHeight="15" x14ac:dyDescent="0.25"/>
  <cols>
    <col min="1" max="1" width="6" style="33" bestFit="1" customWidth="1"/>
    <col min="2" max="2" width="224.140625" style="95" customWidth="1"/>
    <col min="3" max="3" width="12.28515625" style="33" bestFit="1" customWidth="1"/>
    <col min="4" max="4" width="12.28515625" style="45" customWidth="1"/>
    <col min="5" max="5" width="18" style="45" bestFit="1" customWidth="1"/>
    <col min="6" max="6" width="9.42578125" style="45" bestFit="1" customWidth="1"/>
    <col min="7" max="7" width="10.5703125" style="45" bestFit="1" customWidth="1"/>
    <col min="8" max="8" width="13.42578125" style="33" bestFit="1" customWidth="1"/>
    <col min="9" max="9" width="130" style="33" bestFit="1" customWidth="1"/>
    <col min="10" max="10" width="13.7109375" style="33" bestFit="1" customWidth="1"/>
    <col min="11" max="16384" width="9.140625" style="33"/>
  </cols>
  <sheetData>
    <row r="1" spans="1:9" s="81" customFormat="1" ht="16.5" customHeight="1" x14ac:dyDescent="0.3">
      <c r="A1" s="91" t="s">
        <v>61</v>
      </c>
      <c r="B1" s="112" t="s">
        <v>62</v>
      </c>
      <c r="C1" s="79" t="s">
        <v>63</v>
      </c>
      <c r="D1" s="79" t="s">
        <v>64</v>
      </c>
      <c r="E1" s="79" t="s">
        <v>65</v>
      </c>
      <c r="F1" s="79" t="s">
        <v>66</v>
      </c>
      <c r="G1" s="79" t="s">
        <v>67</v>
      </c>
      <c r="H1" s="79" t="s">
        <v>68</v>
      </c>
      <c r="I1" s="79" t="s">
        <v>69</v>
      </c>
    </row>
    <row r="2" spans="1:9" s="58" customFormat="1" ht="16.5" customHeight="1" x14ac:dyDescent="0.3">
      <c r="A2" s="92" t="s">
        <v>70</v>
      </c>
      <c r="B2" s="113" t="s">
        <v>71</v>
      </c>
      <c r="C2" s="93" t="s">
        <v>29</v>
      </c>
      <c r="D2" s="94"/>
      <c r="E2" s="94"/>
      <c r="F2" s="94"/>
      <c r="G2" s="94"/>
      <c r="H2" s="93" t="s">
        <v>72</v>
      </c>
      <c r="I2" s="93"/>
    </row>
    <row r="3" spans="1:9" s="58" customFormat="1" ht="16.5" customHeight="1" x14ac:dyDescent="0.3">
      <c r="A3" s="92" t="s">
        <v>73</v>
      </c>
      <c r="B3" s="113" t="s">
        <v>74</v>
      </c>
      <c r="C3" s="93" t="s">
        <v>75</v>
      </c>
      <c r="D3" s="94">
        <v>3</v>
      </c>
      <c r="E3" s="94">
        <v>3</v>
      </c>
      <c r="F3" s="94">
        <v>5</v>
      </c>
      <c r="G3" s="94">
        <f>SUM(F3*E3)*D3</f>
        <v>45</v>
      </c>
      <c r="H3" s="93" t="s">
        <v>72</v>
      </c>
      <c r="I3" s="93" t="s">
        <v>76</v>
      </c>
    </row>
    <row r="4" spans="1:9" s="58" customFormat="1" ht="16.5" customHeight="1" x14ac:dyDescent="0.3">
      <c r="A4" s="92" t="s">
        <v>77</v>
      </c>
      <c r="B4" s="113" t="s">
        <v>78</v>
      </c>
      <c r="C4" s="93" t="s">
        <v>79</v>
      </c>
      <c r="D4" s="94">
        <v>2</v>
      </c>
      <c r="E4" s="94">
        <v>3</v>
      </c>
      <c r="F4" s="94">
        <v>4</v>
      </c>
      <c r="G4" s="94">
        <f>SUM(F4*E4)*D4</f>
        <v>24</v>
      </c>
      <c r="H4" s="93" t="s">
        <v>72</v>
      </c>
      <c r="I4" s="93" t="s">
        <v>80</v>
      </c>
    </row>
    <row r="5" spans="1:9" s="58" customFormat="1" ht="16.5" customHeight="1" x14ac:dyDescent="0.3">
      <c r="A5" s="92" t="s">
        <v>81</v>
      </c>
      <c r="B5" s="113" t="s">
        <v>82</v>
      </c>
      <c r="C5" s="93" t="s">
        <v>83</v>
      </c>
      <c r="D5" s="94">
        <v>1</v>
      </c>
      <c r="E5" s="94">
        <v>2</v>
      </c>
      <c r="F5" s="94">
        <v>0</v>
      </c>
      <c r="G5" s="94">
        <f>SUM(F5*E5)*D5</f>
        <v>0</v>
      </c>
      <c r="H5" s="93" t="s">
        <v>84</v>
      </c>
      <c r="I5" s="93" t="s">
        <v>85</v>
      </c>
    </row>
    <row r="6" spans="1:9" x14ac:dyDescent="0.25">
      <c r="A6" s="33" t="s">
        <v>86</v>
      </c>
      <c r="B6" s="95" t="s">
        <v>87</v>
      </c>
      <c r="C6" s="33" t="s">
        <v>29</v>
      </c>
      <c r="H6" s="34"/>
      <c r="I6" s="34"/>
    </row>
    <row r="7" spans="1:9" x14ac:dyDescent="0.25">
      <c r="A7" s="101" t="s">
        <v>88</v>
      </c>
      <c r="B7" s="95" t="s">
        <v>89</v>
      </c>
      <c r="C7" s="33" t="s">
        <v>29</v>
      </c>
      <c r="H7" s="34"/>
      <c r="I7" s="34"/>
    </row>
    <row r="8" spans="1:9" x14ac:dyDescent="0.25">
      <c r="A8" s="33" t="s">
        <v>90</v>
      </c>
      <c r="B8" s="95" t="s">
        <v>91</v>
      </c>
      <c r="C8" s="33" t="s">
        <v>29</v>
      </c>
      <c r="H8" s="34"/>
      <c r="I8" s="34"/>
    </row>
    <row r="9" spans="1:9" x14ac:dyDescent="0.25">
      <c r="A9" s="101" t="s">
        <v>92</v>
      </c>
      <c r="B9" s="95" t="s">
        <v>93</v>
      </c>
      <c r="C9" s="33" t="s">
        <v>29</v>
      </c>
      <c r="H9" s="34"/>
      <c r="I9" s="34"/>
    </row>
    <row r="10" spans="1:9" x14ac:dyDescent="0.25">
      <c r="A10" s="33" t="s">
        <v>94</v>
      </c>
      <c r="B10" s="95" t="s">
        <v>95</v>
      </c>
      <c r="C10" s="33" t="s">
        <v>29</v>
      </c>
      <c r="H10" s="34"/>
      <c r="I10" s="34"/>
    </row>
    <row r="11" spans="1:9" x14ac:dyDescent="0.25">
      <c r="A11" s="35"/>
      <c r="B11" s="37" t="s">
        <v>96</v>
      </c>
      <c r="C11" s="35" t="s">
        <v>63</v>
      </c>
      <c r="D11" s="80"/>
      <c r="E11" s="80"/>
      <c r="F11" s="80"/>
      <c r="G11" s="80"/>
      <c r="H11" s="35"/>
      <c r="I11" s="35"/>
    </row>
    <row r="12" spans="1:9" x14ac:dyDescent="0.25">
      <c r="A12" s="33" t="s">
        <v>97</v>
      </c>
      <c r="B12" s="95" t="s">
        <v>98</v>
      </c>
      <c r="C12" s="33" t="s">
        <v>29</v>
      </c>
      <c r="H12" s="34"/>
      <c r="I12" s="34"/>
    </row>
    <row r="13" spans="1:9" x14ac:dyDescent="0.25">
      <c r="A13" s="33" t="s">
        <v>99</v>
      </c>
      <c r="B13" s="95" t="s">
        <v>100</v>
      </c>
      <c r="C13" s="33" t="s">
        <v>29</v>
      </c>
      <c r="H13" s="34"/>
      <c r="I13" s="34"/>
    </row>
    <row r="14" spans="1:9" x14ac:dyDescent="0.25">
      <c r="A14" s="35"/>
      <c r="B14" s="37" t="s">
        <v>101</v>
      </c>
      <c r="C14" s="35" t="s">
        <v>63</v>
      </c>
      <c r="D14" s="80"/>
      <c r="E14" s="80"/>
      <c r="F14" s="80"/>
      <c r="G14" s="80"/>
      <c r="H14" s="35"/>
      <c r="I14" s="35"/>
    </row>
    <row r="15" spans="1:9" x14ac:dyDescent="0.25">
      <c r="A15" s="101" t="s">
        <v>102</v>
      </c>
      <c r="B15" s="95" t="s">
        <v>103</v>
      </c>
      <c r="C15" s="33" t="s">
        <v>29</v>
      </c>
      <c r="H15" s="34"/>
      <c r="I15" s="34"/>
    </row>
    <row r="16" spans="1:9" x14ac:dyDescent="0.25">
      <c r="A16" s="33" t="s">
        <v>104</v>
      </c>
      <c r="B16" s="95" t="s">
        <v>105</v>
      </c>
      <c r="C16" s="33" t="s">
        <v>29</v>
      </c>
      <c r="H16" s="34"/>
      <c r="I16" s="34"/>
    </row>
    <row r="17" spans="1:9" x14ac:dyDescent="0.25">
      <c r="A17" s="35"/>
      <c r="B17" s="37" t="s">
        <v>106</v>
      </c>
      <c r="C17" s="35" t="s">
        <v>63</v>
      </c>
      <c r="D17" s="80"/>
      <c r="E17" s="80"/>
      <c r="F17" s="80"/>
      <c r="G17" s="80"/>
      <c r="H17" s="35"/>
      <c r="I17" s="35"/>
    </row>
    <row r="18" spans="1:9" x14ac:dyDescent="0.25">
      <c r="A18" s="33" t="s">
        <v>107</v>
      </c>
      <c r="B18" s="95" t="s">
        <v>108</v>
      </c>
      <c r="C18" s="33" t="s">
        <v>29</v>
      </c>
      <c r="H18" s="34"/>
      <c r="I18" s="34"/>
    </row>
    <row r="19" spans="1:9" x14ac:dyDescent="0.25">
      <c r="A19" s="33" t="s">
        <v>109</v>
      </c>
      <c r="B19" s="95" t="s">
        <v>110</v>
      </c>
      <c r="C19" s="33" t="s">
        <v>29</v>
      </c>
      <c r="H19" s="34"/>
      <c r="I19" s="34"/>
    </row>
    <row r="20" spans="1:9" x14ac:dyDescent="0.25">
      <c r="A20" s="33" t="s">
        <v>111</v>
      </c>
      <c r="B20" s="95" t="s">
        <v>112</v>
      </c>
      <c r="C20" s="33" t="s">
        <v>29</v>
      </c>
      <c r="H20" s="34"/>
      <c r="I20" s="34"/>
    </row>
    <row r="21" spans="1:9" x14ac:dyDescent="0.25">
      <c r="A21" s="35"/>
      <c r="B21" s="37" t="s">
        <v>113</v>
      </c>
      <c r="C21" s="35" t="s">
        <v>63</v>
      </c>
      <c r="D21" s="80"/>
      <c r="E21" s="80"/>
      <c r="F21" s="80"/>
      <c r="G21" s="80"/>
      <c r="H21" s="35"/>
      <c r="I21" s="35"/>
    </row>
    <row r="22" spans="1:9" x14ac:dyDescent="0.25">
      <c r="A22" s="33" t="s">
        <v>114</v>
      </c>
      <c r="B22" s="95" t="s">
        <v>115</v>
      </c>
      <c r="C22" s="33" t="s">
        <v>29</v>
      </c>
      <c r="H22" s="34"/>
      <c r="I22" s="34"/>
    </row>
    <row r="23" spans="1:9" x14ac:dyDescent="0.25">
      <c r="A23" s="33" t="s">
        <v>116</v>
      </c>
      <c r="B23" s="95" t="s">
        <v>117</v>
      </c>
      <c r="C23" s="33" t="s">
        <v>29</v>
      </c>
      <c r="H23" s="34"/>
      <c r="I23" s="34"/>
    </row>
    <row r="24" spans="1:9" x14ac:dyDescent="0.25">
      <c r="A24" s="33" t="s">
        <v>118</v>
      </c>
      <c r="B24" s="95" t="s">
        <v>119</v>
      </c>
      <c r="C24" s="33" t="s">
        <v>29</v>
      </c>
      <c r="H24" s="34"/>
      <c r="I24" s="34"/>
    </row>
    <row r="25" spans="1:9" x14ac:dyDescent="0.25">
      <c r="A25" s="33" t="s">
        <v>120</v>
      </c>
      <c r="B25" s="95" t="s">
        <v>121</v>
      </c>
      <c r="C25" s="33" t="s">
        <v>29</v>
      </c>
      <c r="H25" s="34"/>
      <c r="I25" s="34"/>
    </row>
    <row r="26" spans="1:9" x14ac:dyDescent="0.25">
      <c r="A26" s="35"/>
      <c r="B26" s="37" t="s">
        <v>122</v>
      </c>
      <c r="C26" s="35" t="s">
        <v>63</v>
      </c>
      <c r="D26" s="80"/>
      <c r="E26" s="80"/>
      <c r="F26" s="80"/>
      <c r="G26" s="80"/>
      <c r="H26" s="35"/>
      <c r="I26" s="35"/>
    </row>
    <row r="27" spans="1:9" x14ac:dyDescent="0.25">
      <c r="A27" s="33" t="s">
        <v>123</v>
      </c>
      <c r="B27" s="95" t="s">
        <v>124</v>
      </c>
      <c r="C27" s="33" t="s">
        <v>29</v>
      </c>
      <c r="H27" s="34"/>
      <c r="I27" s="34"/>
    </row>
    <row r="29" spans="1:9" s="81" customFormat="1" ht="18.75" x14ac:dyDescent="0.3">
      <c r="A29" s="79" t="s">
        <v>61</v>
      </c>
      <c r="B29" s="112" t="s">
        <v>125</v>
      </c>
      <c r="C29" s="79" t="s">
        <v>63</v>
      </c>
      <c r="D29" s="79" t="s">
        <v>64</v>
      </c>
      <c r="E29" s="79" t="s">
        <v>65</v>
      </c>
      <c r="F29" s="79" t="s">
        <v>66</v>
      </c>
      <c r="G29" s="79" t="s">
        <v>67</v>
      </c>
      <c r="H29" s="79" t="s">
        <v>68</v>
      </c>
      <c r="I29" s="79" t="s">
        <v>126</v>
      </c>
    </row>
    <row r="30" spans="1:9" x14ac:dyDescent="0.25">
      <c r="A30" s="33" t="s">
        <v>127</v>
      </c>
      <c r="B30" s="95" t="s">
        <v>87</v>
      </c>
      <c r="C30" s="33" t="s">
        <v>29</v>
      </c>
      <c r="H30" s="34"/>
      <c r="I30" s="34"/>
    </row>
    <row r="31" spans="1:9" x14ac:dyDescent="0.25">
      <c r="A31" s="101" t="s">
        <v>128</v>
      </c>
      <c r="B31" s="95" t="s">
        <v>129</v>
      </c>
      <c r="C31" s="33" t="s">
        <v>29</v>
      </c>
      <c r="H31" s="34"/>
      <c r="I31" s="34"/>
    </row>
    <row r="32" spans="1:9" x14ac:dyDescent="0.25">
      <c r="A32" s="35"/>
      <c r="B32" s="37" t="s">
        <v>96</v>
      </c>
      <c r="C32" s="35" t="s">
        <v>63</v>
      </c>
      <c r="D32" s="80"/>
      <c r="E32" s="80"/>
      <c r="F32" s="80"/>
      <c r="G32" s="80"/>
      <c r="H32" s="35"/>
      <c r="I32" s="35"/>
    </row>
    <row r="33" spans="1:9" x14ac:dyDescent="0.25">
      <c r="A33" s="33" t="s">
        <v>130</v>
      </c>
      <c r="B33" s="95" t="s">
        <v>131</v>
      </c>
      <c r="C33" s="33" t="s">
        <v>29</v>
      </c>
      <c r="H33" s="34"/>
      <c r="I33" s="34"/>
    </row>
    <row r="34" spans="1:9" x14ac:dyDescent="0.25">
      <c r="A34" s="33" t="s">
        <v>132</v>
      </c>
      <c r="B34" s="95" t="s">
        <v>133</v>
      </c>
      <c r="C34" s="33" t="s">
        <v>29</v>
      </c>
      <c r="H34" s="34"/>
      <c r="I34" s="34"/>
    </row>
    <row r="35" spans="1:9" x14ac:dyDescent="0.25">
      <c r="A35" s="33" t="s">
        <v>134</v>
      </c>
      <c r="B35" s="95" t="s">
        <v>100</v>
      </c>
      <c r="C35" s="33" t="s">
        <v>29</v>
      </c>
      <c r="H35" s="34"/>
      <c r="I35" s="34"/>
    </row>
    <row r="36" spans="1:9" x14ac:dyDescent="0.25">
      <c r="A36" s="35"/>
      <c r="B36" s="37" t="s">
        <v>101</v>
      </c>
      <c r="C36" s="35" t="s">
        <v>63</v>
      </c>
      <c r="D36" s="80"/>
      <c r="E36" s="80"/>
      <c r="F36" s="80"/>
      <c r="G36" s="80"/>
      <c r="H36" s="35"/>
      <c r="I36" s="35"/>
    </row>
    <row r="37" spans="1:9" x14ac:dyDescent="0.25">
      <c r="A37" s="33" t="s">
        <v>135</v>
      </c>
      <c r="B37" s="95" t="s">
        <v>136</v>
      </c>
      <c r="C37" s="33" t="s">
        <v>29</v>
      </c>
      <c r="H37" s="34"/>
      <c r="I37" s="34"/>
    </row>
    <row r="38" spans="1:9" x14ac:dyDescent="0.25">
      <c r="A38" s="33" t="s">
        <v>137</v>
      </c>
      <c r="B38" s="95" t="s">
        <v>138</v>
      </c>
      <c r="C38" s="33" t="s">
        <v>29</v>
      </c>
      <c r="H38" s="34"/>
      <c r="I38" s="34"/>
    </row>
    <row r="39" spans="1:9" x14ac:dyDescent="0.25">
      <c r="A39" s="101" t="s">
        <v>139</v>
      </c>
      <c r="B39" s="95" t="s">
        <v>140</v>
      </c>
      <c r="C39" s="33" t="s">
        <v>35</v>
      </c>
      <c r="D39" s="45">
        <v>2</v>
      </c>
      <c r="E39" s="45">
        <v>2</v>
      </c>
      <c r="G39" s="83">
        <f>SUM(F39*E39)*D39</f>
        <v>0</v>
      </c>
      <c r="H39" s="34"/>
      <c r="I39" s="34"/>
    </row>
    <row r="40" spans="1:9" x14ac:dyDescent="0.25">
      <c r="A40" s="33" t="s">
        <v>141</v>
      </c>
      <c r="B40" s="95" t="s">
        <v>136</v>
      </c>
      <c r="C40" s="33" t="s">
        <v>35</v>
      </c>
      <c r="D40" s="45">
        <v>2</v>
      </c>
      <c r="E40" s="45">
        <v>3</v>
      </c>
      <c r="G40" s="83">
        <f>SUM(F40*E40)*D40</f>
        <v>0</v>
      </c>
      <c r="H40" s="34"/>
      <c r="I40" s="34"/>
    </row>
    <row r="41" spans="1:9" x14ac:dyDescent="0.25">
      <c r="A41" s="35"/>
      <c r="B41" s="37" t="s">
        <v>106</v>
      </c>
      <c r="C41" s="35" t="s">
        <v>63</v>
      </c>
      <c r="D41" s="80"/>
      <c r="E41" s="80"/>
      <c r="F41" s="80"/>
      <c r="G41" s="80"/>
      <c r="H41" s="35"/>
      <c r="I41" s="35"/>
    </row>
    <row r="42" spans="1:9" x14ac:dyDescent="0.25">
      <c r="A42" s="33" t="s">
        <v>142</v>
      </c>
      <c r="B42" s="95" t="s">
        <v>143</v>
      </c>
      <c r="C42" s="33" t="s">
        <v>29</v>
      </c>
      <c r="H42" s="34"/>
      <c r="I42" s="34"/>
    </row>
    <row r="43" spans="1:9" x14ac:dyDescent="0.25">
      <c r="A43" s="33" t="s">
        <v>144</v>
      </c>
      <c r="B43" s="95" t="s">
        <v>145</v>
      </c>
      <c r="C43" s="33" t="s">
        <v>29</v>
      </c>
      <c r="H43" s="34"/>
      <c r="I43" s="34"/>
    </row>
    <row r="44" spans="1:9" x14ac:dyDescent="0.25">
      <c r="A44" s="101" t="s">
        <v>146</v>
      </c>
      <c r="B44" s="95" t="s">
        <v>147</v>
      </c>
      <c r="C44" s="33" t="s">
        <v>29</v>
      </c>
    </row>
    <row r="45" spans="1:9" x14ac:dyDescent="0.25">
      <c r="A45" s="33" t="s">
        <v>148</v>
      </c>
      <c r="B45" s="95" t="s">
        <v>149</v>
      </c>
      <c r="C45" s="33" t="s">
        <v>29</v>
      </c>
      <c r="H45" s="34"/>
      <c r="I45" s="34"/>
    </row>
    <row r="46" spans="1:9" x14ac:dyDescent="0.25">
      <c r="A46" s="35"/>
      <c r="B46" s="37" t="s">
        <v>113</v>
      </c>
      <c r="C46" s="35" t="s">
        <v>63</v>
      </c>
      <c r="D46" s="80"/>
      <c r="E46" s="80"/>
      <c r="F46" s="80"/>
      <c r="G46" s="80"/>
      <c r="H46" s="35"/>
      <c r="I46" s="35"/>
    </row>
    <row r="47" spans="1:9" x14ac:dyDescent="0.25">
      <c r="A47" s="101" t="s">
        <v>150</v>
      </c>
      <c r="B47" s="95" t="s">
        <v>151</v>
      </c>
      <c r="C47" s="33" t="s">
        <v>29</v>
      </c>
      <c r="H47" s="34"/>
      <c r="I47" s="34"/>
    </row>
    <row r="48" spans="1:9" x14ac:dyDescent="0.25">
      <c r="A48" s="35"/>
      <c r="B48" s="37" t="s">
        <v>152</v>
      </c>
      <c r="C48" s="35" t="s">
        <v>63</v>
      </c>
      <c r="D48" s="80"/>
      <c r="E48" s="80"/>
      <c r="F48" s="80"/>
      <c r="G48" s="80"/>
      <c r="H48" s="35"/>
      <c r="I48" s="35"/>
    </row>
    <row r="49" spans="1:9" x14ac:dyDescent="0.25">
      <c r="A49" s="33" t="s">
        <v>153</v>
      </c>
      <c r="B49" s="95" t="s">
        <v>154</v>
      </c>
      <c r="C49" s="33" t="s">
        <v>29</v>
      </c>
      <c r="H49" s="34"/>
      <c r="I49" s="34"/>
    </row>
    <row r="50" spans="1:9" x14ac:dyDescent="0.25">
      <c r="A50" s="33" t="s">
        <v>155</v>
      </c>
      <c r="B50" s="95" t="s">
        <v>156</v>
      </c>
      <c r="C50" s="33" t="s">
        <v>29</v>
      </c>
      <c r="H50" s="34"/>
      <c r="I50" s="34"/>
    </row>
    <row r="51" spans="1:9" x14ac:dyDescent="0.25">
      <c r="A51" s="33" t="s">
        <v>157</v>
      </c>
      <c r="B51" s="95" t="s">
        <v>158</v>
      </c>
      <c r="C51" s="33" t="s">
        <v>29</v>
      </c>
      <c r="H51" s="34"/>
      <c r="I51" s="34"/>
    </row>
    <row r="52" spans="1:9" x14ac:dyDescent="0.25">
      <c r="A52" s="33" t="s">
        <v>159</v>
      </c>
      <c r="B52" s="95" t="s">
        <v>124</v>
      </c>
      <c r="C52" s="33" t="s">
        <v>29</v>
      </c>
      <c r="H52" s="34"/>
      <c r="I52" s="34"/>
    </row>
    <row r="54" spans="1:9" s="81" customFormat="1" ht="18.75" x14ac:dyDescent="0.3">
      <c r="A54" s="79" t="s">
        <v>61</v>
      </c>
      <c r="B54" s="112" t="s">
        <v>160</v>
      </c>
      <c r="C54" s="79" t="s">
        <v>63</v>
      </c>
      <c r="D54" s="79" t="s">
        <v>64</v>
      </c>
      <c r="E54" s="79" t="s">
        <v>65</v>
      </c>
      <c r="F54" s="79" t="s">
        <v>66</v>
      </c>
      <c r="G54" s="79" t="s">
        <v>67</v>
      </c>
      <c r="H54" s="79" t="s">
        <v>68</v>
      </c>
      <c r="I54" s="79" t="s">
        <v>126</v>
      </c>
    </row>
    <row r="55" spans="1:9" x14ac:dyDescent="0.25">
      <c r="A55" s="33" t="s">
        <v>161</v>
      </c>
      <c r="B55" s="95" t="s">
        <v>87</v>
      </c>
      <c r="C55" s="33" t="s">
        <v>29</v>
      </c>
      <c r="H55" s="34"/>
      <c r="I55" s="34"/>
    </row>
    <row r="56" spans="1:9" x14ac:dyDescent="0.25">
      <c r="A56" s="33" t="s">
        <v>162</v>
      </c>
      <c r="B56" s="95" t="s">
        <v>163</v>
      </c>
      <c r="C56" s="33" t="s">
        <v>32</v>
      </c>
      <c r="D56" s="45">
        <v>3</v>
      </c>
      <c r="E56" s="45">
        <v>1</v>
      </c>
      <c r="G56" s="83">
        <f>SUM(F56*E56)*D56</f>
        <v>0</v>
      </c>
      <c r="H56" s="34"/>
      <c r="I56" s="34"/>
    </row>
    <row r="57" spans="1:9" x14ac:dyDescent="0.25">
      <c r="A57" s="33" t="s">
        <v>164</v>
      </c>
      <c r="B57" s="95" t="s">
        <v>165</v>
      </c>
      <c r="C57" s="33" t="s">
        <v>32</v>
      </c>
      <c r="D57" s="45">
        <v>3</v>
      </c>
      <c r="E57" s="45">
        <v>4</v>
      </c>
      <c r="G57" s="83">
        <f>SUM(F57*E57)*D57</f>
        <v>0</v>
      </c>
      <c r="H57" s="34"/>
      <c r="I57" s="34"/>
    </row>
    <row r="58" spans="1:9" x14ac:dyDescent="0.25">
      <c r="A58" s="101" t="s">
        <v>166</v>
      </c>
      <c r="B58" s="95" t="s">
        <v>93</v>
      </c>
      <c r="C58" s="33" t="s">
        <v>32</v>
      </c>
      <c r="D58" s="45">
        <v>3</v>
      </c>
      <c r="E58" s="45">
        <v>5</v>
      </c>
      <c r="G58" s="83">
        <f>SUM(F58*E58)*D58</f>
        <v>0</v>
      </c>
    </row>
    <row r="59" spans="1:9" x14ac:dyDescent="0.25">
      <c r="A59" s="35"/>
      <c r="B59" s="37" t="s">
        <v>96</v>
      </c>
      <c r="C59" s="35" t="s">
        <v>63</v>
      </c>
      <c r="D59" s="80"/>
      <c r="E59" s="80"/>
      <c r="F59" s="80"/>
      <c r="G59" s="80"/>
      <c r="H59" s="35"/>
      <c r="I59" s="35"/>
    </row>
    <row r="60" spans="1:9" x14ac:dyDescent="0.25">
      <c r="A60" s="33" t="s">
        <v>167</v>
      </c>
      <c r="B60" s="95" t="s">
        <v>168</v>
      </c>
      <c r="C60" s="33" t="s">
        <v>29</v>
      </c>
      <c r="H60" s="34"/>
      <c r="I60" s="34"/>
    </row>
    <row r="61" spans="1:9" x14ac:dyDescent="0.25">
      <c r="A61" s="33" t="s">
        <v>169</v>
      </c>
      <c r="B61" s="95" t="s">
        <v>170</v>
      </c>
      <c r="C61" s="33" t="s">
        <v>29</v>
      </c>
      <c r="H61" s="34"/>
      <c r="I61" s="34"/>
    </row>
    <row r="62" spans="1:9" x14ac:dyDescent="0.25">
      <c r="A62" s="33" t="s">
        <v>171</v>
      </c>
      <c r="B62" s="95" t="s">
        <v>172</v>
      </c>
      <c r="C62" s="33" t="s">
        <v>29</v>
      </c>
      <c r="H62" s="34"/>
      <c r="I62" s="34"/>
    </row>
    <row r="63" spans="1:9" x14ac:dyDescent="0.25">
      <c r="A63" s="33" t="s">
        <v>173</v>
      </c>
      <c r="B63" s="95" t="s">
        <v>174</v>
      </c>
      <c r="C63" s="33" t="s">
        <v>29</v>
      </c>
      <c r="H63" s="34"/>
      <c r="I63" s="34"/>
    </row>
    <row r="64" spans="1:9" x14ac:dyDescent="0.25">
      <c r="A64" s="33" t="s">
        <v>175</v>
      </c>
      <c r="B64" s="95" t="s">
        <v>176</v>
      </c>
      <c r="C64" s="33" t="s">
        <v>29</v>
      </c>
      <c r="H64" s="34"/>
      <c r="I64" s="34"/>
    </row>
    <row r="65" spans="1:9" x14ac:dyDescent="0.25">
      <c r="A65" s="33" t="s">
        <v>177</v>
      </c>
      <c r="B65" s="95" t="s">
        <v>178</v>
      </c>
      <c r="C65" s="33" t="s">
        <v>29</v>
      </c>
      <c r="H65" s="34"/>
      <c r="I65" s="34"/>
    </row>
    <row r="66" spans="1:9" x14ac:dyDescent="0.25">
      <c r="A66" s="35"/>
      <c r="B66" s="37" t="s">
        <v>101</v>
      </c>
      <c r="C66" s="35" t="s">
        <v>63</v>
      </c>
      <c r="D66" s="80"/>
      <c r="E66" s="80"/>
      <c r="F66" s="80"/>
      <c r="G66" s="80"/>
      <c r="H66" s="35"/>
      <c r="I66" s="35"/>
    </row>
    <row r="67" spans="1:9" x14ac:dyDescent="0.25">
      <c r="A67" s="101" t="s">
        <v>179</v>
      </c>
      <c r="B67" s="95" t="s">
        <v>180</v>
      </c>
      <c r="C67" s="33" t="s">
        <v>29</v>
      </c>
    </row>
    <row r="68" spans="1:9" x14ac:dyDescent="0.25">
      <c r="A68" s="33" t="s">
        <v>181</v>
      </c>
      <c r="B68" s="95" t="s">
        <v>182</v>
      </c>
      <c r="C68" s="33" t="s">
        <v>29</v>
      </c>
      <c r="H68" s="34"/>
      <c r="I68" s="34"/>
    </row>
    <row r="69" spans="1:9" x14ac:dyDescent="0.25">
      <c r="A69" s="33" t="s">
        <v>183</v>
      </c>
      <c r="B69" s="95" t="s">
        <v>184</v>
      </c>
      <c r="C69" s="33" t="s">
        <v>29</v>
      </c>
      <c r="H69" s="34"/>
      <c r="I69" s="34"/>
    </row>
    <row r="70" spans="1:9" x14ac:dyDescent="0.25">
      <c r="A70" s="33" t="s">
        <v>185</v>
      </c>
      <c r="B70" s="95" t="s">
        <v>186</v>
      </c>
      <c r="C70" s="33" t="s">
        <v>32</v>
      </c>
      <c r="D70" s="45">
        <v>3</v>
      </c>
      <c r="E70" s="45">
        <v>1</v>
      </c>
      <c r="G70" s="83">
        <f>SUM(F70*E70)*D70</f>
        <v>0</v>
      </c>
      <c r="H70" s="34"/>
      <c r="I70" s="34"/>
    </row>
    <row r="71" spans="1:9" x14ac:dyDescent="0.25">
      <c r="A71" s="101" t="s">
        <v>187</v>
      </c>
      <c r="B71" s="95" t="s">
        <v>188</v>
      </c>
      <c r="C71" s="33" t="s">
        <v>29</v>
      </c>
      <c r="H71" s="34"/>
      <c r="I71" s="34"/>
    </row>
    <row r="72" spans="1:9" x14ac:dyDescent="0.25">
      <c r="A72" s="35"/>
      <c r="B72" s="37" t="s">
        <v>106</v>
      </c>
      <c r="C72" s="35" t="s">
        <v>63</v>
      </c>
      <c r="D72" s="80"/>
      <c r="E72" s="80"/>
      <c r="F72" s="80"/>
      <c r="G72" s="80"/>
      <c r="H72" s="35"/>
      <c r="I72" s="35"/>
    </row>
    <row r="73" spans="1:9" x14ac:dyDescent="0.25">
      <c r="A73" s="101" t="s">
        <v>189</v>
      </c>
      <c r="B73" s="95" t="s">
        <v>190</v>
      </c>
      <c r="C73" s="33" t="s">
        <v>29</v>
      </c>
    </row>
    <row r="74" spans="1:9" x14ac:dyDescent="0.25">
      <c r="A74" s="33" t="s">
        <v>189</v>
      </c>
      <c r="B74" s="95" t="s">
        <v>191</v>
      </c>
      <c r="C74" s="33" t="s">
        <v>29</v>
      </c>
      <c r="H74" s="34"/>
      <c r="I74" s="34"/>
    </row>
    <row r="75" spans="1:9" x14ac:dyDescent="0.25">
      <c r="A75" s="33" t="s">
        <v>192</v>
      </c>
      <c r="B75" s="95" t="s">
        <v>193</v>
      </c>
      <c r="C75" s="33" t="s">
        <v>29</v>
      </c>
      <c r="H75" s="34"/>
      <c r="I75" s="34"/>
    </row>
    <row r="76" spans="1:9" x14ac:dyDescent="0.25">
      <c r="A76" s="33" t="s">
        <v>194</v>
      </c>
      <c r="B76" s="95" t="s">
        <v>195</v>
      </c>
      <c r="C76" s="33" t="s">
        <v>29</v>
      </c>
      <c r="H76" s="34"/>
      <c r="I76" s="34"/>
    </row>
    <row r="77" spans="1:9" x14ac:dyDescent="0.25">
      <c r="A77" s="33" t="s">
        <v>196</v>
      </c>
      <c r="B77" s="95" t="s">
        <v>197</v>
      </c>
      <c r="C77" s="33" t="s">
        <v>29</v>
      </c>
      <c r="H77" s="34"/>
      <c r="I77" s="34"/>
    </row>
    <row r="78" spans="1:9" x14ac:dyDescent="0.25">
      <c r="A78" s="33" t="s">
        <v>198</v>
      </c>
      <c r="B78" s="95" t="s">
        <v>199</v>
      </c>
      <c r="C78" s="33" t="s">
        <v>29</v>
      </c>
      <c r="H78" s="34"/>
      <c r="I78" s="34"/>
    </row>
    <row r="79" spans="1:9" x14ac:dyDescent="0.25">
      <c r="A79" s="101" t="s">
        <v>200</v>
      </c>
      <c r="B79" s="95" t="s">
        <v>201</v>
      </c>
      <c r="C79" s="33" t="s">
        <v>29</v>
      </c>
    </row>
    <row r="80" spans="1:9" x14ac:dyDescent="0.25">
      <c r="A80" s="35"/>
      <c r="B80" s="37" t="s">
        <v>202</v>
      </c>
      <c r="C80" s="35" t="s">
        <v>63</v>
      </c>
      <c r="D80" s="80"/>
      <c r="E80" s="80"/>
      <c r="F80" s="80"/>
      <c r="G80" s="80"/>
      <c r="H80" s="35"/>
      <c r="I80" s="35"/>
    </row>
    <row r="81" spans="1:9" x14ac:dyDescent="0.25">
      <c r="A81" s="33" t="s">
        <v>203</v>
      </c>
      <c r="B81" s="95" t="s">
        <v>204</v>
      </c>
      <c r="C81" s="33" t="s">
        <v>32</v>
      </c>
      <c r="D81" s="45">
        <v>3</v>
      </c>
      <c r="E81" s="45">
        <v>5</v>
      </c>
      <c r="G81" s="83">
        <f>SUM(F81*E81)*D81</f>
        <v>0</v>
      </c>
      <c r="H81" s="34"/>
      <c r="I81" s="34"/>
    </row>
    <row r="82" spans="1:9" x14ac:dyDescent="0.25">
      <c r="A82" s="33" t="s">
        <v>205</v>
      </c>
      <c r="B82" s="95" t="s">
        <v>206</v>
      </c>
      <c r="C82" s="33" t="s">
        <v>29</v>
      </c>
      <c r="H82" s="34"/>
      <c r="I82" s="34"/>
    </row>
    <row r="83" spans="1:9" x14ac:dyDescent="0.25">
      <c r="A83" s="33" t="s">
        <v>207</v>
      </c>
      <c r="B83" s="95" t="s">
        <v>208</v>
      </c>
      <c r="C83" s="33" t="s">
        <v>209</v>
      </c>
      <c r="D83" s="45">
        <v>3</v>
      </c>
      <c r="E83" s="45">
        <v>5</v>
      </c>
      <c r="G83" s="83">
        <f>SUM(F83*E83)*D83</f>
        <v>0</v>
      </c>
      <c r="H83" s="34"/>
      <c r="I83" s="34"/>
    </row>
    <row r="84" spans="1:9" x14ac:dyDescent="0.25">
      <c r="A84" s="33" t="s">
        <v>210</v>
      </c>
      <c r="B84" s="95" t="s">
        <v>117</v>
      </c>
      <c r="C84" s="33" t="s">
        <v>29</v>
      </c>
      <c r="H84" s="34"/>
      <c r="I84" s="34"/>
    </row>
    <row r="85" spans="1:9" s="178" customFormat="1" x14ac:dyDescent="0.25">
      <c r="A85" s="178" t="s">
        <v>211</v>
      </c>
      <c r="B85" s="179" t="s">
        <v>486</v>
      </c>
      <c r="C85" s="178" t="s">
        <v>29</v>
      </c>
      <c r="D85" s="180"/>
      <c r="E85" s="180"/>
      <c r="F85" s="180"/>
      <c r="G85" s="180"/>
    </row>
    <row r="86" spans="1:9" x14ac:dyDescent="0.25">
      <c r="A86" s="33" t="s">
        <v>212</v>
      </c>
      <c r="B86" s="95" t="s">
        <v>213</v>
      </c>
      <c r="C86" s="33" t="s">
        <v>29</v>
      </c>
      <c r="H86" s="34"/>
      <c r="I86" s="34"/>
    </row>
    <row r="87" spans="1:9" x14ac:dyDescent="0.25">
      <c r="A87" s="35"/>
      <c r="B87" s="37" t="s">
        <v>152</v>
      </c>
      <c r="C87" s="35" t="s">
        <v>63</v>
      </c>
      <c r="D87" s="80"/>
      <c r="E87" s="80"/>
      <c r="F87" s="80"/>
      <c r="G87" s="80"/>
      <c r="H87" s="35"/>
      <c r="I87" s="35"/>
    </row>
    <row r="88" spans="1:9" x14ac:dyDescent="0.25">
      <c r="A88" s="33" t="s">
        <v>214</v>
      </c>
      <c r="B88" s="95" t="s">
        <v>215</v>
      </c>
      <c r="C88" s="33" t="s">
        <v>29</v>
      </c>
      <c r="H88" s="34"/>
      <c r="I88" s="34"/>
    </row>
    <row r="89" spans="1:9" x14ac:dyDescent="0.25">
      <c r="A89" s="33" t="s">
        <v>216</v>
      </c>
      <c r="B89" s="95" t="s">
        <v>217</v>
      </c>
      <c r="C89" s="33" t="s">
        <v>29</v>
      </c>
      <c r="H89" s="34"/>
      <c r="I89" s="34"/>
    </row>
    <row r="90" spans="1:9" x14ac:dyDescent="0.25">
      <c r="A90" s="33" t="s">
        <v>218</v>
      </c>
      <c r="B90" s="95" t="s">
        <v>219</v>
      </c>
      <c r="C90" s="33" t="s">
        <v>29</v>
      </c>
      <c r="H90" s="34"/>
      <c r="I90" s="34"/>
    </row>
    <row r="91" spans="1:9" s="174" customFormat="1" x14ac:dyDescent="0.25">
      <c r="A91" s="174" t="s">
        <v>220</v>
      </c>
      <c r="B91" s="176" t="s">
        <v>485</v>
      </c>
      <c r="D91" s="177"/>
      <c r="E91" s="177"/>
      <c r="F91" s="177"/>
      <c r="G91" s="177"/>
    </row>
    <row r="92" spans="1:9" x14ac:dyDescent="0.25">
      <c r="A92" s="33" t="s">
        <v>221</v>
      </c>
      <c r="B92" s="95" t="s">
        <v>222</v>
      </c>
      <c r="C92" s="33" t="s">
        <v>29</v>
      </c>
      <c r="H92" s="34"/>
      <c r="I92" s="34"/>
    </row>
    <row r="93" spans="1:9" x14ac:dyDescent="0.25">
      <c r="A93" s="33" t="s">
        <v>223</v>
      </c>
      <c r="B93" s="95" t="s">
        <v>124</v>
      </c>
      <c r="C93" s="33" t="s">
        <v>29</v>
      </c>
      <c r="H93" s="34"/>
      <c r="I93" s="34"/>
    </row>
    <row r="95" spans="1:9" s="82" customFormat="1" ht="18.75" x14ac:dyDescent="0.3">
      <c r="A95" s="79" t="s">
        <v>61</v>
      </c>
      <c r="B95" s="112" t="s">
        <v>224</v>
      </c>
      <c r="C95" s="79" t="s">
        <v>63</v>
      </c>
      <c r="D95" s="79" t="s">
        <v>64</v>
      </c>
      <c r="E95" s="79" t="s">
        <v>65</v>
      </c>
      <c r="F95" s="79" t="s">
        <v>66</v>
      </c>
      <c r="G95" s="79" t="s">
        <v>67</v>
      </c>
      <c r="H95" s="79" t="s">
        <v>68</v>
      </c>
      <c r="I95" s="79" t="s">
        <v>69</v>
      </c>
    </row>
    <row r="96" spans="1:9" x14ac:dyDescent="0.25">
      <c r="A96" s="33" t="s">
        <v>225</v>
      </c>
      <c r="B96" s="95" t="s">
        <v>226</v>
      </c>
      <c r="C96" s="33" t="s">
        <v>29</v>
      </c>
      <c r="H96" s="34"/>
      <c r="I96" s="34"/>
    </row>
    <row r="97" spans="1:9" x14ac:dyDescent="0.25">
      <c r="A97" s="35"/>
      <c r="B97" s="37" t="s">
        <v>96</v>
      </c>
      <c r="C97" s="35" t="s">
        <v>63</v>
      </c>
      <c r="D97" s="80"/>
      <c r="E97" s="80"/>
      <c r="F97" s="80"/>
      <c r="G97" s="80"/>
      <c r="H97" s="35"/>
      <c r="I97" s="35"/>
    </row>
    <row r="98" spans="1:9" x14ac:dyDescent="0.25">
      <c r="A98" s="33" t="s">
        <v>227</v>
      </c>
      <c r="B98" s="95" t="s">
        <v>228</v>
      </c>
      <c r="C98" s="33" t="s">
        <v>32</v>
      </c>
      <c r="D98" s="45">
        <v>3</v>
      </c>
      <c r="E98" s="45">
        <v>5</v>
      </c>
      <c r="G98" s="83">
        <f t="shared" ref="G98:G100" si="0">SUM(F98*E98)*D98</f>
        <v>0</v>
      </c>
      <c r="H98" s="34"/>
      <c r="I98" s="34"/>
    </row>
    <row r="99" spans="1:9" x14ac:dyDescent="0.25">
      <c r="A99" s="33" t="s">
        <v>229</v>
      </c>
      <c r="B99" s="95" t="s">
        <v>230</v>
      </c>
      <c r="C99" s="33" t="s">
        <v>32</v>
      </c>
      <c r="D99" s="45">
        <v>3</v>
      </c>
      <c r="E99" s="45">
        <v>5</v>
      </c>
      <c r="G99" s="83">
        <f t="shared" si="0"/>
        <v>0</v>
      </c>
      <c r="H99" s="34"/>
      <c r="I99" s="34"/>
    </row>
    <row r="100" spans="1:9" x14ac:dyDescent="0.25">
      <c r="A100" s="33" t="s">
        <v>231</v>
      </c>
      <c r="B100" s="95" t="s">
        <v>232</v>
      </c>
      <c r="C100" s="33" t="s">
        <v>32</v>
      </c>
      <c r="D100" s="45">
        <v>3</v>
      </c>
      <c r="E100" s="45">
        <v>2</v>
      </c>
      <c r="G100" s="83">
        <f t="shared" si="0"/>
        <v>0</v>
      </c>
      <c r="H100" s="34"/>
      <c r="I100" s="34"/>
    </row>
    <row r="101" spans="1:9" x14ac:dyDescent="0.25">
      <c r="A101" s="35"/>
      <c r="B101" s="37" t="s">
        <v>101</v>
      </c>
      <c r="C101" s="35" t="s">
        <v>63</v>
      </c>
      <c r="D101" s="80"/>
      <c r="E101" s="80"/>
      <c r="F101" s="80"/>
      <c r="G101" s="80"/>
      <c r="H101" s="35"/>
      <c r="I101" s="35"/>
    </row>
    <row r="102" spans="1:9" x14ac:dyDescent="0.25">
      <c r="A102" s="33" t="s">
        <v>233</v>
      </c>
      <c r="B102" s="95" t="s">
        <v>234</v>
      </c>
      <c r="C102" s="33" t="s">
        <v>235</v>
      </c>
      <c r="D102" s="45">
        <v>2</v>
      </c>
      <c r="E102" s="45">
        <v>3</v>
      </c>
      <c r="H102" s="34"/>
      <c r="I102" s="34"/>
    </row>
    <row r="103" spans="1:9" x14ac:dyDescent="0.25">
      <c r="A103" s="35"/>
      <c r="B103" s="37" t="s">
        <v>106</v>
      </c>
      <c r="C103" s="35" t="s">
        <v>63</v>
      </c>
      <c r="D103" s="80"/>
      <c r="E103" s="80"/>
      <c r="F103" s="80"/>
      <c r="G103" s="80"/>
      <c r="H103" s="59"/>
      <c r="I103" s="59"/>
    </row>
    <row r="104" spans="1:9" x14ac:dyDescent="0.25">
      <c r="A104" s="33" t="s">
        <v>236</v>
      </c>
      <c r="B104" s="95" t="s">
        <v>237</v>
      </c>
      <c r="C104" s="33" t="s">
        <v>29</v>
      </c>
      <c r="H104" s="34"/>
      <c r="I104" s="34"/>
    </row>
    <row r="105" spans="1:9" x14ac:dyDescent="0.25">
      <c r="A105" s="33" t="s">
        <v>238</v>
      </c>
      <c r="B105" s="95" t="s">
        <v>239</v>
      </c>
      <c r="C105" s="33" t="s">
        <v>29</v>
      </c>
      <c r="H105" s="34"/>
      <c r="I105" s="34"/>
    </row>
    <row r="106" spans="1:9" x14ac:dyDescent="0.25">
      <c r="A106" s="101" t="s">
        <v>240</v>
      </c>
      <c r="B106" s="95" t="s">
        <v>241</v>
      </c>
      <c r="C106" s="33" t="s">
        <v>29</v>
      </c>
      <c r="H106" s="34"/>
      <c r="I106" s="34"/>
    </row>
    <row r="107" spans="1:9" x14ac:dyDescent="0.25">
      <c r="A107" s="33" t="s">
        <v>242</v>
      </c>
      <c r="B107" s="95" t="s">
        <v>243</v>
      </c>
      <c r="C107" s="33" t="s">
        <v>29</v>
      </c>
      <c r="H107" s="34"/>
      <c r="I107" s="34"/>
    </row>
    <row r="108" spans="1:9" x14ac:dyDescent="0.25">
      <c r="A108" s="33" t="s">
        <v>244</v>
      </c>
      <c r="B108" s="95" t="s">
        <v>245</v>
      </c>
      <c r="C108" s="33" t="s">
        <v>32</v>
      </c>
      <c r="D108" s="45">
        <v>3</v>
      </c>
      <c r="E108" s="45">
        <v>3</v>
      </c>
      <c r="G108" s="83">
        <f>SUM(F108*E108)*D108</f>
        <v>0</v>
      </c>
      <c r="H108" s="34"/>
      <c r="I108" s="34"/>
    </row>
    <row r="109" spans="1:9" x14ac:dyDescent="0.25">
      <c r="A109" s="35"/>
      <c r="B109" s="37" t="s">
        <v>202</v>
      </c>
      <c r="C109" s="35" t="s">
        <v>63</v>
      </c>
      <c r="D109" s="80"/>
      <c r="E109" s="80"/>
      <c r="F109" s="80"/>
      <c r="G109" s="80"/>
      <c r="H109" s="35"/>
      <c r="I109" s="35"/>
    </row>
    <row r="110" spans="1:9" x14ac:dyDescent="0.25">
      <c r="A110" s="33" t="s">
        <v>246</v>
      </c>
      <c r="B110" s="95" t="s">
        <v>247</v>
      </c>
      <c r="C110" s="33" t="s">
        <v>29</v>
      </c>
      <c r="H110" s="34"/>
      <c r="I110" s="34"/>
    </row>
    <row r="111" spans="1:9" x14ac:dyDescent="0.25">
      <c r="A111" s="33" t="s">
        <v>248</v>
      </c>
      <c r="B111" s="95" t="s">
        <v>249</v>
      </c>
      <c r="C111" s="33" t="s">
        <v>29</v>
      </c>
      <c r="H111" s="34"/>
      <c r="I111" s="34"/>
    </row>
    <row r="112" spans="1:9" x14ac:dyDescent="0.25">
      <c r="A112" s="35"/>
      <c r="B112" s="37" t="s">
        <v>152</v>
      </c>
      <c r="C112" s="35" t="s">
        <v>63</v>
      </c>
      <c r="D112" s="80"/>
      <c r="E112" s="80"/>
      <c r="F112" s="80"/>
      <c r="G112" s="80"/>
      <c r="H112" s="35"/>
      <c r="I112" s="35"/>
    </row>
    <row r="113" spans="1:9" x14ac:dyDescent="0.25">
      <c r="A113" s="33" t="s">
        <v>250</v>
      </c>
      <c r="B113" s="95" t="s">
        <v>251</v>
      </c>
      <c r="C113" s="33" t="s">
        <v>29</v>
      </c>
      <c r="H113" s="34"/>
      <c r="I113" s="34"/>
    </row>
    <row r="114" spans="1:9" x14ac:dyDescent="0.25">
      <c r="A114" s="33" t="s">
        <v>252</v>
      </c>
      <c r="B114" s="95" t="s">
        <v>253</v>
      </c>
      <c r="C114" s="33" t="s">
        <v>29</v>
      </c>
      <c r="H114" s="34"/>
      <c r="I114" s="34"/>
    </row>
    <row r="115" spans="1:9" x14ac:dyDescent="0.25">
      <c r="A115" s="33" t="s">
        <v>254</v>
      </c>
      <c r="B115" s="95" t="s">
        <v>255</v>
      </c>
      <c r="C115" s="33" t="s">
        <v>32</v>
      </c>
      <c r="D115" s="45">
        <v>3</v>
      </c>
      <c r="E115" s="45">
        <v>1</v>
      </c>
      <c r="G115" s="83">
        <f t="shared" ref="G115:G117" si="1">SUM(F115*E115)*D115</f>
        <v>0</v>
      </c>
      <c r="H115" s="34"/>
      <c r="I115" s="34"/>
    </row>
    <row r="116" spans="1:9" x14ac:dyDescent="0.25">
      <c r="A116" s="33" t="s">
        <v>256</v>
      </c>
      <c r="B116" s="95" t="s">
        <v>257</v>
      </c>
      <c r="C116" s="33" t="s">
        <v>32</v>
      </c>
      <c r="D116" s="45">
        <v>3</v>
      </c>
      <c r="E116" s="45">
        <v>3</v>
      </c>
      <c r="G116" s="83">
        <f t="shared" si="1"/>
        <v>0</v>
      </c>
      <c r="H116" s="34"/>
      <c r="I116" s="34"/>
    </row>
    <row r="117" spans="1:9" x14ac:dyDescent="0.25">
      <c r="A117" s="33" t="s">
        <v>258</v>
      </c>
      <c r="B117" s="95" t="s">
        <v>259</v>
      </c>
      <c r="C117" s="33" t="s">
        <v>209</v>
      </c>
      <c r="D117" s="45">
        <v>3</v>
      </c>
      <c r="E117" s="45">
        <v>5</v>
      </c>
      <c r="G117" s="83">
        <f t="shared" si="1"/>
        <v>0</v>
      </c>
      <c r="H117" s="34"/>
      <c r="I117" s="34"/>
    </row>
    <row r="118" spans="1:9" x14ac:dyDescent="0.25">
      <c r="A118" s="33" t="s">
        <v>260</v>
      </c>
      <c r="B118" s="95" t="s">
        <v>261</v>
      </c>
      <c r="C118" s="33" t="s">
        <v>29</v>
      </c>
      <c r="H118" s="34"/>
      <c r="I118" s="34"/>
    </row>
    <row r="119" spans="1:9" x14ac:dyDescent="0.25">
      <c r="A119" s="101" t="s">
        <v>262</v>
      </c>
      <c r="B119" s="95" t="s">
        <v>124</v>
      </c>
      <c r="C119" s="33" t="s">
        <v>29</v>
      </c>
      <c r="H119" s="34"/>
      <c r="I119" s="34"/>
    </row>
    <row r="121" spans="1:9" s="81" customFormat="1" ht="18.75" x14ac:dyDescent="0.3">
      <c r="A121" s="79" t="s">
        <v>61</v>
      </c>
      <c r="B121" s="112" t="s">
        <v>263</v>
      </c>
      <c r="C121" s="79" t="s">
        <v>63</v>
      </c>
      <c r="D121" s="79" t="s">
        <v>64</v>
      </c>
      <c r="E121" s="79" t="s">
        <v>65</v>
      </c>
      <c r="F121" s="79" t="s">
        <v>66</v>
      </c>
      <c r="G121" s="79" t="s">
        <v>67</v>
      </c>
      <c r="H121" s="79" t="s">
        <v>68</v>
      </c>
      <c r="I121" s="79" t="s">
        <v>69</v>
      </c>
    </row>
    <row r="122" spans="1:9" x14ac:dyDescent="0.25">
      <c r="A122" s="33" t="s">
        <v>264</v>
      </c>
      <c r="B122" s="116" t="s">
        <v>265</v>
      </c>
      <c r="C122" s="33" t="s">
        <v>266</v>
      </c>
      <c r="H122" s="34"/>
      <c r="I122" s="34"/>
    </row>
    <row r="123" spans="1:9" x14ac:dyDescent="0.25">
      <c r="A123" s="33" t="s">
        <v>267</v>
      </c>
      <c r="B123" s="116" t="s">
        <v>268</v>
      </c>
      <c r="C123" s="33" t="s">
        <v>266</v>
      </c>
      <c r="H123" s="34"/>
      <c r="I123" s="34"/>
    </row>
    <row r="124" spans="1:9" x14ac:dyDescent="0.25">
      <c r="A124" s="33" t="s">
        <v>269</v>
      </c>
      <c r="B124" s="116" t="s">
        <v>270</v>
      </c>
      <c r="C124" s="33" t="s">
        <v>266</v>
      </c>
      <c r="H124" s="34"/>
      <c r="I124" s="34"/>
    </row>
    <row r="125" spans="1:9" x14ac:dyDescent="0.25">
      <c r="A125" s="33" t="s">
        <v>271</v>
      </c>
      <c r="B125" s="116" t="s">
        <v>272</v>
      </c>
      <c r="C125" s="33" t="s">
        <v>266</v>
      </c>
      <c r="H125" s="34"/>
      <c r="I125" s="34"/>
    </row>
    <row r="126" spans="1:9" x14ac:dyDescent="0.25">
      <c r="A126" s="33" t="s">
        <v>273</v>
      </c>
      <c r="B126" s="95" t="s">
        <v>274</v>
      </c>
      <c r="C126" s="33" t="s">
        <v>275</v>
      </c>
      <c r="H126" s="34"/>
      <c r="I126" s="34"/>
    </row>
    <row r="127" spans="1:9" x14ac:dyDescent="0.25">
      <c r="A127" s="33" t="s">
        <v>276</v>
      </c>
      <c r="B127" s="116" t="s">
        <v>277</v>
      </c>
      <c r="C127" s="33" t="s">
        <v>266</v>
      </c>
      <c r="H127" s="34"/>
      <c r="I127" s="34"/>
    </row>
    <row r="128" spans="1:9" x14ac:dyDescent="0.25">
      <c r="A128" s="33" t="s">
        <v>278</v>
      </c>
      <c r="B128" s="95" t="s">
        <v>279</v>
      </c>
      <c r="C128" s="33" t="s">
        <v>275</v>
      </c>
      <c r="H128" s="34"/>
      <c r="I128" s="34"/>
    </row>
    <row r="129" spans="1:10" ht="30" x14ac:dyDescent="0.25">
      <c r="A129" s="33" t="s">
        <v>280</v>
      </c>
      <c r="B129" s="116" t="s">
        <v>281</v>
      </c>
      <c r="C129" s="33" t="s">
        <v>275</v>
      </c>
      <c r="H129" s="34"/>
      <c r="I129" s="34"/>
    </row>
    <row r="130" spans="1:10" x14ac:dyDescent="0.25">
      <c r="A130" s="33" t="s">
        <v>282</v>
      </c>
      <c r="B130" s="95" t="s">
        <v>283</v>
      </c>
      <c r="C130" s="33" t="s">
        <v>275</v>
      </c>
      <c r="H130" s="34"/>
      <c r="I130" s="34"/>
    </row>
    <row r="131" spans="1:10" x14ac:dyDescent="0.25">
      <c r="A131" s="33" t="s">
        <v>284</v>
      </c>
      <c r="B131" s="95" t="s">
        <v>285</v>
      </c>
      <c r="C131" s="33" t="s">
        <v>235</v>
      </c>
      <c r="D131" s="45">
        <v>2</v>
      </c>
      <c r="E131" s="45">
        <v>3</v>
      </c>
      <c r="G131" s="83">
        <f t="shared" ref="G131" si="2">SUM(F131*E131)*D131</f>
        <v>0</v>
      </c>
      <c r="H131" s="34"/>
      <c r="I131" s="34"/>
    </row>
    <row r="132" spans="1:10" x14ac:dyDescent="0.25">
      <c r="A132" s="33" t="s">
        <v>286</v>
      </c>
      <c r="B132" s="116" t="s">
        <v>287</v>
      </c>
      <c r="C132" s="33" t="s">
        <v>266</v>
      </c>
      <c r="H132" s="34"/>
      <c r="I132" s="34"/>
    </row>
    <row r="133" spans="1:10" x14ac:dyDescent="0.25">
      <c r="A133" s="33" t="s">
        <v>288</v>
      </c>
      <c r="B133" s="116" t="s">
        <v>289</v>
      </c>
      <c r="C133" s="33" t="s">
        <v>275</v>
      </c>
      <c r="H133" s="34"/>
      <c r="I133" s="34"/>
    </row>
    <row r="134" spans="1:10" x14ac:dyDescent="0.25">
      <c r="A134" s="33" t="s">
        <v>290</v>
      </c>
      <c r="B134" s="95" t="s">
        <v>291</v>
      </c>
      <c r="C134" s="33" t="s">
        <v>209</v>
      </c>
      <c r="D134" s="45">
        <v>3</v>
      </c>
      <c r="E134" s="45">
        <v>2</v>
      </c>
      <c r="G134" s="83">
        <f t="shared" ref="G134:G137" si="3">SUM(F134*E134)*D134</f>
        <v>0</v>
      </c>
      <c r="H134" s="34"/>
      <c r="I134" s="34"/>
    </row>
    <row r="135" spans="1:10" x14ac:dyDescent="0.25">
      <c r="A135" s="33" t="s">
        <v>292</v>
      </c>
      <c r="B135" s="95" t="s">
        <v>293</v>
      </c>
      <c r="C135" s="33" t="s">
        <v>209</v>
      </c>
      <c r="D135" s="45">
        <v>3</v>
      </c>
      <c r="E135" s="45">
        <v>2</v>
      </c>
      <c r="G135" s="83">
        <f t="shared" si="3"/>
        <v>0</v>
      </c>
      <c r="H135" s="34"/>
      <c r="I135" s="34"/>
    </row>
    <row r="136" spans="1:10" x14ac:dyDescent="0.25">
      <c r="A136" s="33" t="s">
        <v>294</v>
      </c>
      <c r="B136" s="116" t="s">
        <v>295</v>
      </c>
      <c r="C136" s="33" t="s">
        <v>266</v>
      </c>
      <c r="H136" s="34"/>
      <c r="I136" s="34"/>
    </row>
    <row r="137" spans="1:10" x14ac:dyDescent="0.25">
      <c r="A137" s="33" t="s">
        <v>296</v>
      </c>
      <c r="B137" s="116" t="s">
        <v>297</v>
      </c>
      <c r="C137" s="33" t="s">
        <v>209</v>
      </c>
      <c r="D137" s="45">
        <v>3</v>
      </c>
      <c r="E137" s="45">
        <v>4</v>
      </c>
      <c r="G137" s="83">
        <f t="shared" si="3"/>
        <v>0</v>
      </c>
      <c r="H137" s="34"/>
      <c r="I137" s="115"/>
    </row>
    <row r="138" spans="1:10" ht="30.75" thickBot="1" x14ac:dyDescent="0.3">
      <c r="A138" s="33" t="s">
        <v>298</v>
      </c>
      <c r="B138" s="116" t="s">
        <v>299</v>
      </c>
      <c r="C138" s="33" t="s">
        <v>275</v>
      </c>
      <c r="H138" s="34"/>
      <c r="I138" s="115"/>
    </row>
    <row r="139" spans="1:10" ht="31.5" thickTop="1" thickBot="1" x14ac:dyDescent="0.3">
      <c r="B139" s="124" t="s">
        <v>300</v>
      </c>
      <c r="C139" s="84"/>
      <c r="D139" s="85"/>
      <c r="E139" s="85"/>
      <c r="F139" s="85"/>
      <c r="G139" s="163">
        <f>SUM(G6:G130)</f>
        <v>0</v>
      </c>
      <c r="H139" s="125"/>
      <c r="I139" s="123" t="s">
        <v>301</v>
      </c>
      <c r="J139" s="32"/>
    </row>
    <row r="140" spans="1:10" ht="16.5" thickTop="1" thickBot="1" x14ac:dyDescent="0.3">
      <c r="B140" s="114" t="s">
        <v>302</v>
      </c>
      <c r="C140" s="84"/>
      <c r="D140" s="85"/>
      <c r="E140" s="85"/>
      <c r="F140" s="161"/>
      <c r="G140" s="165"/>
      <c r="H140" s="162"/>
      <c r="I140" s="117" t="s">
        <v>303</v>
      </c>
      <c r="J140" s="32"/>
    </row>
    <row r="141" spans="1:10" ht="15.75" thickTop="1" x14ac:dyDescent="0.25">
      <c r="G141" s="164"/>
      <c r="I141" s="31"/>
    </row>
  </sheetData>
  <phoneticPr fontId="1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4C599-BB5F-431A-AE16-FAEC3FD69FFC}">
  <dimension ref="A1:K38"/>
  <sheetViews>
    <sheetView workbookViewId="0">
      <selection activeCell="C9" sqref="C9"/>
    </sheetView>
  </sheetViews>
  <sheetFormatPr defaultRowHeight="15" x14ac:dyDescent="0.25"/>
  <cols>
    <col min="1" max="1" width="6.140625" style="32" bestFit="1" customWidth="1"/>
    <col min="2" max="2" width="199.28515625" style="33" bestFit="1" customWidth="1"/>
    <col min="3" max="3" width="9.42578125" style="33" bestFit="1" customWidth="1"/>
    <col min="4" max="4" width="14" style="33" bestFit="1" customWidth="1"/>
    <col min="5" max="6" width="20.7109375" style="33" bestFit="1" customWidth="1"/>
    <col min="7" max="7" width="13.28515625" style="33" bestFit="1" customWidth="1"/>
    <col min="8" max="8" width="13.7109375" style="33" bestFit="1" customWidth="1"/>
    <col min="9" max="16384" width="9.140625" style="33"/>
  </cols>
  <sheetData>
    <row r="1" spans="1:11" s="31" customFormat="1" x14ac:dyDescent="0.25">
      <c r="A1" s="29" t="s">
        <v>61</v>
      </c>
      <c r="B1" s="30" t="s">
        <v>304</v>
      </c>
      <c r="C1" s="118" t="s">
        <v>63</v>
      </c>
      <c r="D1" s="118" t="s">
        <v>65</v>
      </c>
      <c r="E1" s="118" t="s">
        <v>66</v>
      </c>
      <c r="F1" s="118" t="s">
        <v>67</v>
      </c>
      <c r="G1" s="118" t="s">
        <v>68</v>
      </c>
      <c r="H1" s="118" t="s">
        <v>126</v>
      </c>
      <c r="I1" s="38"/>
    </row>
    <row r="2" spans="1:11" x14ac:dyDescent="0.25">
      <c r="A2" s="32" t="s">
        <v>305</v>
      </c>
      <c r="B2" s="33" t="s">
        <v>306</v>
      </c>
      <c r="C2" s="33" t="s">
        <v>29</v>
      </c>
      <c r="G2" s="34"/>
      <c r="H2" s="34"/>
      <c r="I2" s="39"/>
    </row>
    <row r="3" spans="1:11" x14ac:dyDescent="0.25">
      <c r="A3" s="32" t="s">
        <v>307</v>
      </c>
      <c r="B3" s="33" t="s">
        <v>308</v>
      </c>
      <c r="C3" s="33" t="s">
        <v>29</v>
      </c>
      <c r="G3" s="34"/>
      <c r="H3" s="34"/>
      <c r="I3" s="39"/>
    </row>
    <row r="4" spans="1:11" x14ac:dyDescent="0.25">
      <c r="A4" s="36"/>
      <c r="B4" s="35" t="s">
        <v>96</v>
      </c>
      <c r="C4" s="35" t="s">
        <v>63</v>
      </c>
      <c r="D4" s="35"/>
      <c r="E4" s="35"/>
      <c r="F4" s="35"/>
      <c r="G4" s="35"/>
      <c r="H4" s="35"/>
      <c r="I4" s="39"/>
    </row>
    <row r="5" spans="1:11" x14ac:dyDescent="0.25">
      <c r="A5" s="32" t="s">
        <v>309</v>
      </c>
      <c r="B5" s="33" t="s">
        <v>310</v>
      </c>
      <c r="C5" s="33" t="s">
        <v>29</v>
      </c>
      <c r="G5" s="34"/>
      <c r="H5" s="34"/>
      <c r="I5" s="39"/>
    </row>
    <row r="6" spans="1:11" x14ac:dyDescent="0.25">
      <c r="A6" s="32" t="s">
        <v>311</v>
      </c>
      <c r="B6" s="33" t="s">
        <v>312</v>
      </c>
      <c r="C6" s="33" t="s">
        <v>29</v>
      </c>
      <c r="G6" s="34"/>
      <c r="H6" s="34"/>
      <c r="I6" s="39"/>
      <c r="K6" s="32"/>
    </row>
    <row r="7" spans="1:11" x14ac:dyDescent="0.25">
      <c r="A7" s="32" t="s">
        <v>313</v>
      </c>
      <c r="B7" s="33" t="s">
        <v>314</v>
      </c>
      <c r="C7" s="33" t="s">
        <v>29</v>
      </c>
      <c r="G7" s="34"/>
      <c r="H7" s="34"/>
      <c r="I7" s="39"/>
      <c r="K7" s="32"/>
    </row>
    <row r="8" spans="1:11" x14ac:dyDescent="0.25">
      <c r="A8" s="32" t="s">
        <v>315</v>
      </c>
      <c r="B8" s="33" t="s">
        <v>316</v>
      </c>
      <c r="C8" s="33" t="s">
        <v>29</v>
      </c>
      <c r="G8" s="34"/>
      <c r="H8" s="34"/>
      <c r="I8" s="39"/>
      <c r="J8" s="38"/>
    </row>
    <row r="9" spans="1:11" s="174" customFormat="1" x14ac:dyDescent="0.25">
      <c r="A9" s="173" t="s">
        <v>317</v>
      </c>
      <c r="B9" s="174" t="s">
        <v>484</v>
      </c>
      <c r="I9" s="175"/>
      <c r="J9" s="175"/>
    </row>
    <row r="10" spans="1:11" x14ac:dyDescent="0.25">
      <c r="A10" s="32" t="s">
        <v>318</v>
      </c>
      <c r="B10" s="33" t="s">
        <v>319</v>
      </c>
      <c r="C10" s="33" t="s">
        <v>29</v>
      </c>
      <c r="G10" s="34"/>
      <c r="H10" s="34"/>
      <c r="I10" s="39"/>
      <c r="J10" s="39"/>
    </row>
    <row r="11" spans="1:11" x14ac:dyDescent="0.25">
      <c r="A11" s="36"/>
      <c r="B11" s="35" t="s">
        <v>101</v>
      </c>
      <c r="C11" s="35" t="s">
        <v>63</v>
      </c>
      <c r="D11" s="35"/>
      <c r="E11" s="35"/>
      <c r="F11" s="35"/>
      <c r="G11" s="35"/>
      <c r="H11" s="35"/>
      <c r="I11" s="39"/>
      <c r="J11" s="39"/>
    </row>
    <row r="12" spans="1:11" x14ac:dyDescent="0.25">
      <c r="A12" s="32" t="s">
        <v>320</v>
      </c>
      <c r="B12" s="33" t="s">
        <v>321</v>
      </c>
      <c r="C12" s="33" t="s">
        <v>29</v>
      </c>
      <c r="G12" s="34"/>
      <c r="H12" s="34"/>
      <c r="I12" s="39"/>
      <c r="J12" s="39"/>
    </row>
    <row r="13" spans="1:11" x14ac:dyDescent="0.25">
      <c r="A13" s="36"/>
      <c r="B13" s="35" t="s">
        <v>106</v>
      </c>
      <c r="C13" s="35" t="s">
        <v>63</v>
      </c>
      <c r="D13" s="35"/>
      <c r="E13" s="35"/>
      <c r="F13" s="35"/>
      <c r="G13" s="35"/>
      <c r="H13" s="35"/>
      <c r="I13" s="39"/>
      <c r="J13" s="39"/>
    </row>
    <row r="14" spans="1:11" x14ac:dyDescent="0.25">
      <c r="A14" s="32" t="s">
        <v>322</v>
      </c>
      <c r="B14" s="33" t="s">
        <v>323</v>
      </c>
      <c r="C14" s="33" t="s">
        <v>29</v>
      </c>
      <c r="G14" s="34"/>
      <c r="H14" s="34"/>
      <c r="I14" s="39"/>
      <c r="J14" s="39"/>
    </row>
    <row r="15" spans="1:11" x14ac:dyDescent="0.25">
      <c r="A15" s="32" t="s">
        <v>324</v>
      </c>
      <c r="B15" s="33" t="s">
        <v>325</v>
      </c>
      <c r="C15" s="33" t="s">
        <v>29</v>
      </c>
      <c r="I15" s="39"/>
      <c r="J15" s="39"/>
    </row>
    <row r="16" spans="1:11" x14ac:dyDescent="0.25">
      <c r="A16" s="32" t="s">
        <v>326</v>
      </c>
      <c r="B16" s="33" t="s">
        <v>327</v>
      </c>
      <c r="C16" s="33" t="s">
        <v>29</v>
      </c>
      <c r="D16" s="45"/>
      <c r="E16" s="45"/>
      <c r="G16" s="34"/>
      <c r="H16" s="34"/>
      <c r="I16" s="39"/>
      <c r="J16" s="39"/>
    </row>
    <row r="17" spans="1:10" x14ac:dyDescent="0.25">
      <c r="A17" s="32" t="s">
        <v>328</v>
      </c>
      <c r="B17" s="33" t="s">
        <v>329</v>
      </c>
      <c r="C17" s="33" t="s">
        <v>29</v>
      </c>
      <c r="G17" s="34"/>
      <c r="H17" s="34"/>
      <c r="I17" s="39"/>
      <c r="J17" s="39"/>
    </row>
    <row r="18" spans="1:10" x14ac:dyDescent="0.25">
      <c r="A18" s="36"/>
      <c r="B18" s="35" t="s">
        <v>113</v>
      </c>
      <c r="C18" s="35" t="s">
        <v>63</v>
      </c>
      <c r="D18" s="35"/>
      <c r="E18" s="35"/>
      <c r="F18" s="35"/>
      <c r="G18" s="35"/>
      <c r="H18" s="35"/>
      <c r="I18" s="39"/>
      <c r="J18" s="39"/>
    </row>
    <row r="19" spans="1:10" x14ac:dyDescent="0.25">
      <c r="A19" s="32" t="s">
        <v>330</v>
      </c>
      <c r="B19" s="33" t="s">
        <v>331</v>
      </c>
      <c r="C19" s="33" t="s">
        <v>29</v>
      </c>
      <c r="G19" s="34"/>
      <c r="H19" s="34"/>
      <c r="I19" s="39"/>
      <c r="J19" s="39"/>
    </row>
    <row r="20" spans="1:10" x14ac:dyDescent="0.25">
      <c r="A20" s="36"/>
      <c r="B20" s="35" t="s">
        <v>152</v>
      </c>
      <c r="C20" s="35" t="s">
        <v>63</v>
      </c>
      <c r="D20" s="35"/>
      <c r="E20" s="35"/>
      <c r="F20" s="35"/>
      <c r="G20" s="35"/>
      <c r="H20" s="35"/>
    </row>
    <row r="21" spans="1:10" x14ac:dyDescent="0.25">
      <c r="A21" s="32" t="s">
        <v>332</v>
      </c>
      <c r="B21" s="33" t="s">
        <v>333</v>
      </c>
      <c r="C21" s="33" t="s">
        <v>29</v>
      </c>
      <c r="G21" s="34"/>
      <c r="H21" s="34"/>
    </row>
    <row r="22" spans="1:10" x14ac:dyDescent="0.25">
      <c r="A22" s="32" t="s">
        <v>334</v>
      </c>
      <c r="B22" s="33" t="s">
        <v>335</v>
      </c>
      <c r="C22" s="33" t="s">
        <v>29</v>
      </c>
      <c r="G22" s="34"/>
      <c r="H22" s="34"/>
    </row>
    <row r="24" spans="1:10" x14ac:dyDescent="0.25">
      <c r="B24" s="46" t="s">
        <v>336</v>
      </c>
      <c r="C24" s="46" t="s">
        <v>337</v>
      </c>
      <c r="D24" s="46" t="s">
        <v>338</v>
      </c>
      <c r="E24" s="46" t="s">
        <v>339</v>
      </c>
      <c r="F24" s="46" t="s">
        <v>340</v>
      </c>
      <c r="G24" s="46" t="s">
        <v>341</v>
      </c>
      <c r="H24" s="46" t="s">
        <v>69</v>
      </c>
    </row>
    <row r="25" spans="1:10" x14ac:dyDescent="0.25">
      <c r="B25" s="34"/>
      <c r="C25" s="34"/>
      <c r="D25" s="34"/>
      <c r="E25" s="34"/>
      <c r="F25" s="34"/>
      <c r="G25" s="52"/>
      <c r="H25" s="34"/>
    </row>
    <row r="26" spans="1:10" x14ac:dyDescent="0.25">
      <c r="G26" s="51"/>
    </row>
    <row r="27" spans="1:10" x14ac:dyDescent="0.25">
      <c r="G27" s="51"/>
    </row>
    <row r="28" spans="1:10" ht="15.75" thickBot="1" x14ac:dyDescent="0.3">
      <c r="B28" s="46" t="s">
        <v>300</v>
      </c>
      <c r="G28" s="160">
        <f>SUM(G25:G27)</f>
        <v>0</v>
      </c>
    </row>
    <row r="29" spans="1:10" ht="16.5" thickTop="1" thickBot="1" x14ac:dyDescent="0.3">
      <c r="B29" s="87" t="s">
        <v>302</v>
      </c>
      <c r="C29" s="84"/>
      <c r="D29" s="84"/>
      <c r="E29" s="84"/>
      <c r="F29" s="125"/>
      <c r="G29" s="157"/>
      <c r="H29" s="32"/>
    </row>
    <row r="30" spans="1:10" ht="16.5" thickTop="1" thickBot="1" x14ac:dyDescent="0.3">
      <c r="G30" s="31"/>
    </row>
    <row r="31" spans="1:10" ht="16.5" thickTop="1" thickBot="1" x14ac:dyDescent="0.3">
      <c r="B31" s="119" t="s">
        <v>342</v>
      </c>
      <c r="C31" s="32"/>
    </row>
    <row r="32" spans="1:10" ht="15.75" thickTop="1" x14ac:dyDescent="0.25">
      <c r="B32" s="120" t="s">
        <v>343</v>
      </c>
      <c r="C32" s="32"/>
    </row>
    <row r="33" spans="2:3" x14ac:dyDescent="0.25">
      <c r="B33" s="121" t="s">
        <v>344</v>
      </c>
      <c r="C33" s="32"/>
    </row>
    <row r="34" spans="2:3" x14ac:dyDescent="0.25">
      <c r="B34" s="121" t="s">
        <v>345</v>
      </c>
      <c r="C34" s="32"/>
    </row>
    <row r="35" spans="2:3" x14ac:dyDescent="0.25">
      <c r="B35" s="121" t="s">
        <v>346</v>
      </c>
      <c r="C35" s="32"/>
    </row>
    <row r="36" spans="2:3" x14ac:dyDescent="0.25">
      <c r="B36" s="121" t="s">
        <v>347</v>
      </c>
      <c r="C36" s="32"/>
    </row>
    <row r="37" spans="2:3" ht="15.75" thickBot="1" x14ac:dyDescent="0.3">
      <c r="B37" s="122" t="s">
        <v>348</v>
      </c>
      <c r="C37" s="32"/>
    </row>
    <row r="38" spans="2:3" ht="15.75" thickTop="1" x14ac:dyDescent="0.25"/>
  </sheetData>
  <phoneticPr fontId="12"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DED4B-248D-4E29-85F4-3463CDA570B2}">
  <dimension ref="A1:K75"/>
  <sheetViews>
    <sheetView topLeftCell="A19" workbookViewId="0">
      <selection activeCell="A69" sqref="A69"/>
    </sheetView>
  </sheetViews>
  <sheetFormatPr defaultRowHeight="15" x14ac:dyDescent="0.25"/>
  <cols>
    <col min="1" max="1" width="172.42578125" bestFit="1" customWidth="1"/>
    <col min="2" max="2" width="15.140625" bestFit="1" customWidth="1"/>
    <col min="3" max="3" width="15.140625" customWidth="1"/>
    <col min="4" max="4" width="28" bestFit="1" customWidth="1"/>
    <col min="5" max="5" width="23.85546875" bestFit="1" customWidth="1"/>
    <col min="6" max="6" width="27.28515625" bestFit="1" customWidth="1"/>
    <col min="7" max="7" width="22" bestFit="1" customWidth="1"/>
    <col min="8" max="8" width="8" bestFit="1" customWidth="1"/>
    <col min="9" max="9" width="14.42578125" bestFit="1" customWidth="1"/>
    <col min="10" max="10" width="22.7109375" bestFit="1" customWidth="1"/>
    <col min="11" max="11" width="26.28515625" bestFit="1" customWidth="1"/>
    <col min="12" max="12" width="12.140625" bestFit="1" customWidth="1"/>
    <col min="13" max="13" width="14.28515625" bestFit="1" customWidth="1"/>
    <col min="14" max="14" width="15.140625" bestFit="1" customWidth="1"/>
    <col min="15" max="15" width="13.85546875" bestFit="1" customWidth="1"/>
    <col min="16" max="16" width="14.85546875" bestFit="1" customWidth="1"/>
    <col min="17" max="17" width="23.5703125" bestFit="1" customWidth="1"/>
    <col min="20" max="20" width="0" hidden="1" customWidth="1"/>
    <col min="25" max="25" width="12.42578125" bestFit="1" customWidth="1"/>
  </cols>
  <sheetData>
    <row r="1" spans="1:11" x14ac:dyDescent="0.25">
      <c r="A1" s="1" t="s">
        <v>349</v>
      </c>
      <c r="B1" s="1" t="s">
        <v>350</v>
      </c>
      <c r="C1" s="1" t="s">
        <v>337</v>
      </c>
      <c r="D1" s="1" t="s">
        <v>351</v>
      </c>
      <c r="E1" s="1" t="s">
        <v>352</v>
      </c>
      <c r="F1" s="1" t="s">
        <v>353</v>
      </c>
      <c r="G1" s="1" t="s">
        <v>354</v>
      </c>
      <c r="H1" s="1" t="s">
        <v>338</v>
      </c>
      <c r="I1" s="1" t="s">
        <v>339</v>
      </c>
      <c r="J1" s="1" t="s">
        <v>355</v>
      </c>
      <c r="K1" s="1" t="s">
        <v>356</v>
      </c>
    </row>
    <row r="2" spans="1:11" x14ac:dyDescent="0.25">
      <c r="A2" s="143" t="s">
        <v>357</v>
      </c>
      <c r="B2" s="143" t="s">
        <v>358</v>
      </c>
      <c r="C2" s="144">
        <v>1</v>
      </c>
      <c r="D2" s="145">
        <v>500</v>
      </c>
      <c r="E2" s="145">
        <v>25</v>
      </c>
      <c r="F2" s="145">
        <v>0</v>
      </c>
      <c r="G2" s="146">
        <f>SUM(D2+SUM(E2*4)+F2)*C2</f>
        <v>600</v>
      </c>
      <c r="H2" s="143" t="s">
        <v>359</v>
      </c>
      <c r="I2" s="143" t="s">
        <v>360</v>
      </c>
      <c r="J2" s="143" t="s">
        <v>361</v>
      </c>
      <c r="K2" s="143" t="s">
        <v>362</v>
      </c>
    </row>
    <row r="3" spans="1:11" x14ac:dyDescent="0.25">
      <c r="A3" s="143" t="s">
        <v>357</v>
      </c>
      <c r="B3" s="143" t="s">
        <v>358</v>
      </c>
      <c r="C3" s="144">
        <v>1</v>
      </c>
      <c r="D3" s="145">
        <v>1000</v>
      </c>
      <c r="E3" s="145">
        <v>0</v>
      </c>
      <c r="F3" s="145">
        <v>50</v>
      </c>
      <c r="G3" s="146">
        <f>SUM(D3+SUM(E3*4)+F3)*C3</f>
        <v>1050</v>
      </c>
      <c r="H3" s="143" t="s">
        <v>363</v>
      </c>
      <c r="I3" s="143" t="s">
        <v>360</v>
      </c>
      <c r="J3" s="143" t="s">
        <v>361</v>
      </c>
      <c r="K3" s="143" t="s">
        <v>364</v>
      </c>
    </row>
    <row r="4" spans="1:11" s="142" customFormat="1" x14ac:dyDescent="0.25">
      <c r="A4" s="147" t="s">
        <v>365</v>
      </c>
      <c r="B4" s="147" t="s">
        <v>366</v>
      </c>
      <c r="C4" s="148"/>
      <c r="D4" s="149">
        <v>0</v>
      </c>
      <c r="E4" s="149">
        <v>0</v>
      </c>
      <c r="F4" s="149">
        <v>0</v>
      </c>
      <c r="G4" s="150">
        <f t="shared" ref="G4:G48" si="0">SUM(D4+SUM(E4*4)+F4)*C4</f>
        <v>0</v>
      </c>
      <c r="H4" s="151"/>
      <c r="I4" s="151"/>
      <c r="J4" s="151"/>
      <c r="K4" s="151"/>
    </row>
    <row r="5" spans="1:11" s="142" customFormat="1" x14ac:dyDescent="0.25">
      <c r="A5" s="147" t="s">
        <v>367</v>
      </c>
      <c r="B5" s="147" t="s">
        <v>366</v>
      </c>
      <c r="C5" s="148"/>
      <c r="D5" s="149">
        <v>0</v>
      </c>
      <c r="E5" s="149">
        <v>0</v>
      </c>
      <c r="F5" s="149">
        <v>0</v>
      </c>
      <c r="G5" s="150">
        <f t="shared" si="0"/>
        <v>0</v>
      </c>
      <c r="H5" s="151"/>
      <c r="I5" s="151"/>
      <c r="J5" s="151"/>
      <c r="K5" s="151"/>
    </row>
    <row r="6" spans="1:11" s="142" customFormat="1" x14ac:dyDescent="0.25">
      <c r="A6" s="147" t="s">
        <v>368</v>
      </c>
      <c r="B6" s="147" t="s">
        <v>358</v>
      </c>
      <c r="C6" s="148"/>
      <c r="D6" s="149">
        <v>0</v>
      </c>
      <c r="E6" s="149">
        <v>0</v>
      </c>
      <c r="F6" s="149">
        <v>0</v>
      </c>
      <c r="G6" s="150">
        <f t="shared" si="0"/>
        <v>0</v>
      </c>
      <c r="H6" s="151"/>
      <c r="I6" s="151"/>
      <c r="J6" s="151"/>
      <c r="K6" s="151"/>
    </row>
    <row r="7" spans="1:11" s="142" customFormat="1" x14ac:dyDescent="0.25">
      <c r="A7" s="147" t="s">
        <v>369</v>
      </c>
      <c r="B7" s="147" t="s">
        <v>358</v>
      </c>
      <c r="C7" s="148"/>
      <c r="D7" s="149">
        <v>0</v>
      </c>
      <c r="E7" s="149">
        <v>0</v>
      </c>
      <c r="F7" s="149">
        <v>0</v>
      </c>
      <c r="G7" s="150">
        <f t="shared" si="0"/>
        <v>0</v>
      </c>
      <c r="H7" s="151"/>
      <c r="I7" s="151"/>
      <c r="J7" s="151"/>
      <c r="K7" s="151"/>
    </row>
    <row r="8" spans="1:11" s="142" customFormat="1" x14ac:dyDescent="0.25">
      <c r="A8" s="147" t="s">
        <v>370</v>
      </c>
      <c r="B8" s="147" t="s">
        <v>371</v>
      </c>
      <c r="C8" s="148"/>
      <c r="D8" s="149">
        <v>0</v>
      </c>
      <c r="E8" s="149">
        <v>0</v>
      </c>
      <c r="F8" s="149">
        <v>0</v>
      </c>
      <c r="G8" s="150">
        <f t="shared" si="0"/>
        <v>0</v>
      </c>
      <c r="H8" s="151"/>
      <c r="I8" s="151"/>
      <c r="J8" s="151"/>
      <c r="K8" s="151"/>
    </row>
    <row r="9" spans="1:11" s="142" customFormat="1" x14ac:dyDescent="0.25">
      <c r="A9" s="147" t="s">
        <v>372</v>
      </c>
      <c r="B9" s="147" t="s">
        <v>371</v>
      </c>
      <c r="C9" s="148"/>
      <c r="D9" s="149">
        <v>0</v>
      </c>
      <c r="E9" s="149">
        <v>0</v>
      </c>
      <c r="F9" s="149">
        <v>0</v>
      </c>
      <c r="G9" s="152">
        <v>0</v>
      </c>
      <c r="H9" s="151"/>
      <c r="I9" s="151"/>
      <c r="J9" s="151"/>
      <c r="K9" s="151"/>
    </row>
    <row r="10" spans="1:11" s="142" customFormat="1" x14ac:dyDescent="0.25">
      <c r="A10" s="147" t="s">
        <v>373</v>
      </c>
      <c r="B10" s="147" t="s">
        <v>371</v>
      </c>
      <c r="C10" s="148"/>
      <c r="D10" s="149">
        <v>0</v>
      </c>
      <c r="E10" s="149">
        <v>0</v>
      </c>
      <c r="F10" s="149">
        <v>0</v>
      </c>
      <c r="G10" s="152">
        <v>0</v>
      </c>
      <c r="H10" s="151"/>
      <c r="I10" s="151"/>
      <c r="J10" s="151"/>
      <c r="K10" s="151"/>
    </row>
    <row r="11" spans="1:11" s="142" customFormat="1" x14ac:dyDescent="0.25">
      <c r="A11" s="147" t="s">
        <v>374</v>
      </c>
      <c r="B11" s="147" t="s">
        <v>371</v>
      </c>
      <c r="C11" s="148"/>
      <c r="D11" s="149">
        <v>0</v>
      </c>
      <c r="E11" s="149">
        <v>0</v>
      </c>
      <c r="F11" s="149">
        <v>0</v>
      </c>
      <c r="G11" s="152">
        <v>0</v>
      </c>
      <c r="H11" s="151"/>
      <c r="I11" s="151"/>
      <c r="J11" s="151"/>
      <c r="K11" s="151"/>
    </row>
    <row r="12" spans="1:11" s="142" customFormat="1" x14ac:dyDescent="0.25">
      <c r="A12" s="147" t="s">
        <v>375</v>
      </c>
      <c r="B12" s="147" t="s">
        <v>371</v>
      </c>
      <c r="C12" s="148"/>
      <c r="D12" s="149">
        <v>0</v>
      </c>
      <c r="E12" s="149">
        <v>0</v>
      </c>
      <c r="F12" s="149">
        <v>0</v>
      </c>
      <c r="G12" s="152">
        <v>0</v>
      </c>
      <c r="H12" s="151"/>
      <c r="I12" s="151"/>
      <c r="J12" s="151"/>
      <c r="K12" s="151"/>
    </row>
    <row r="13" spans="1:11" s="142" customFormat="1" x14ac:dyDescent="0.25">
      <c r="A13" s="147" t="s">
        <v>376</v>
      </c>
      <c r="B13" s="147" t="s">
        <v>371</v>
      </c>
      <c r="C13" s="148"/>
      <c r="D13" s="149">
        <v>0</v>
      </c>
      <c r="E13" s="149">
        <v>0</v>
      </c>
      <c r="F13" s="149">
        <v>0</v>
      </c>
      <c r="G13" s="152">
        <v>0</v>
      </c>
      <c r="H13" s="151"/>
      <c r="I13" s="151"/>
      <c r="J13" s="151"/>
      <c r="K13" s="151"/>
    </row>
    <row r="14" spans="1:11" s="142" customFormat="1" x14ac:dyDescent="0.25">
      <c r="A14" s="147" t="s">
        <v>377</v>
      </c>
      <c r="B14" s="147" t="s">
        <v>371</v>
      </c>
      <c r="C14" s="148"/>
      <c r="D14" s="149">
        <v>0</v>
      </c>
      <c r="E14" s="149">
        <v>0</v>
      </c>
      <c r="F14" s="149">
        <v>0</v>
      </c>
      <c r="G14" s="152">
        <v>0</v>
      </c>
      <c r="H14" s="151"/>
      <c r="I14" s="151"/>
      <c r="J14" s="151"/>
      <c r="K14" s="151"/>
    </row>
    <row r="15" spans="1:11" s="142" customFormat="1" x14ac:dyDescent="0.25">
      <c r="A15" s="147" t="s">
        <v>378</v>
      </c>
      <c r="B15" s="147" t="s">
        <v>371</v>
      </c>
      <c r="C15" s="148"/>
      <c r="D15" s="149">
        <v>0</v>
      </c>
      <c r="E15" s="149">
        <v>0</v>
      </c>
      <c r="F15" s="149">
        <v>0</v>
      </c>
      <c r="G15" s="152">
        <v>0</v>
      </c>
      <c r="H15" s="151"/>
      <c r="I15" s="151"/>
      <c r="J15" s="151"/>
      <c r="K15" s="151"/>
    </row>
    <row r="16" spans="1:11" s="142" customFormat="1" x14ac:dyDescent="0.25">
      <c r="A16" s="147" t="s">
        <v>379</v>
      </c>
      <c r="B16" s="147" t="s">
        <v>371</v>
      </c>
      <c r="C16" s="148"/>
      <c r="D16" s="149">
        <v>0</v>
      </c>
      <c r="E16" s="149">
        <v>0</v>
      </c>
      <c r="F16" s="149">
        <v>0</v>
      </c>
      <c r="G16" s="152">
        <v>0</v>
      </c>
      <c r="H16" s="151"/>
      <c r="I16" s="151"/>
      <c r="J16" s="151"/>
      <c r="K16" s="151"/>
    </row>
    <row r="17" spans="1:11" s="142" customFormat="1" x14ac:dyDescent="0.25">
      <c r="A17" s="147" t="s">
        <v>380</v>
      </c>
      <c r="B17" s="147" t="s">
        <v>358</v>
      </c>
      <c r="C17" s="148"/>
      <c r="D17" s="149">
        <v>0</v>
      </c>
      <c r="E17" s="149">
        <v>0</v>
      </c>
      <c r="F17" s="149">
        <v>0</v>
      </c>
      <c r="G17" s="150">
        <f t="shared" si="0"/>
        <v>0</v>
      </c>
      <c r="H17" s="151"/>
      <c r="I17" s="151"/>
      <c r="J17" s="151"/>
      <c r="K17" s="151"/>
    </row>
    <row r="18" spans="1:11" s="142" customFormat="1" x14ac:dyDescent="0.25">
      <c r="A18" s="147" t="s">
        <v>381</v>
      </c>
      <c r="B18" s="147" t="s">
        <v>358</v>
      </c>
      <c r="C18" s="148"/>
      <c r="D18" s="149">
        <v>0</v>
      </c>
      <c r="E18" s="149">
        <v>0</v>
      </c>
      <c r="F18" s="149">
        <v>0</v>
      </c>
      <c r="G18" s="150">
        <f t="shared" si="0"/>
        <v>0</v>
      </c>
      <c r="H18" s="151"/>
      <c r="I18" s="151"/>
      <c r="J18" s="151"/>
      <c r="K18" s="151"/>
    </row>
    <row r="19" spans="1:11" s="142" customFormat="1" x14ac:dyDescent="0.25">
      <c r="A19" s="147" t="s">
        <v>382</v>
      </c>
      <c r="B19" s="147" t="s">
        <v>383</v>
      </c>
      <c r="C19" s="148"/>
      <c r="D19" s="149">
        <v>0</v>
      </c>
      <c r="E19" s="149">
        <v>0</v>
      </c>
      <c r="F19" s="149">
        <v>0</v>
      </c>
      <c r="G19" s="150">
        <f t="shared" si="0"/>
        <v>0</v>
      </c>
      <c r="H19" s="151"/>
      <c r="I19" s="151"/>
      <c r="J19" s="151"/>
      <c r="K19" s="151"/>
    </row>
    <row r="20" spans="1:11" s="142" customFormat="1" x14ac:dyDescent="0.25">
      <c r="A20" s="147" t="s">
        <v>384</v>
      </c>
      <c r="B20" s="147" t="s">
        <v>383</v>
      </c>
      <c r="C20" s="148"/>
      <c r="D20" s="149">
        <v>0</v>
      </c>
      <c r="E20" s="149">
        <v>0</v>
      </c>
      <c r="F20" s="149">
        <v>0</v>
      </c>
      <c r="G20" s="150">
        <f t="shared" si="0"/>
        <v>0</v>
      </c>
      <c r="H20" s="151"/>
      <c r="I20" s="151"/>
      <c r="J20" s="151"/>
      <c r="K20" s="151"/>
    </row>
    <row r="21" spans="1:11" s="142" customFormat="1" x14ac:dyDescent="0.25">
      <c r="A21" s="147" t="s">
        <v>385</v>
      </c>
      <c r="B21" s="147" t="s">
        <v>358</v>
      </c>
      <c r="C21" s="148"/>
      <c r="D21" s="149">
        <v>0</v>
      </c>
      <c r="E21" s="149">
        <v>0</v>
      </c>
      <c r="F21" s="149">
        <v>0</v>
      </c>
      <c r="G21" s="150">
        <f t="shared" si="0"/>
        <v>0</v>
      </c>
      <c r="H21" s="151"/>
      <c r="I21" s="151"/>
      <c r="J21" s="151"/>
      <c r="K21" s="151"/>
    </row>
    <row r="22" spans="1:11" s="142" customFormat="1" x14ac:dyDescent="0.25">
      <c r="A22" s="147" t="s">
        <v>386</v>
      </c>
      <c r="B22" s="147" t="s">
        <v>358</v>
      </c>
      <c r="C22" s="148"/>
      <c r="D22" s="149">
        <v>0</v>
      </c>
      <c r="E22" s="149">
        <v>0</v>
      </c>
      <c r="F22" s="149">
        <v>0</v>
      </c>
      <c r="G22" s="150">
        <f t="shared" si="0"/>
        <v>0</v>
      </c>
      <c r="H22" s="151"/>
      <c r="I22" s="151"/>
      <c r="J22" s="151"/>
      <c r="K22" s="151"/>
    </row>
    <row r="23" spans="1:11" s="142" customFormat="1" x14ac:dyDescent="0.25">
      <c r="A23" s="147" t="s">
        <v>387</v>
      </c>
      <c r="B23" s="147" t="s">
        <v>358</v>
      </c>
      <c r="C23" s="148"/>
      <c r="D23" s="149">
        <v>0</v>
      </c>
      <c r="E23" s="149">
        <v>0</v>
      </c>
      <c r="F23" s="149">
        <v>0</v>
      </c>
      <c r="G23" s="150">
        <f t="shared" si="0"/>
        <v>0</v>
      </c>
      <c r="H23" s="151"/>
      <c r="I23" s="151"/>
      <c r="J23" s="151"/>
      <c r="K23" s="151"/>
    </row>
    <row r="24" spans="1:11" s="142" customFormat="1" x14ac:dyDescent="0.25">
      <c r="A24" s="147" t="s">
        <v>388</v>
      </c>
      <c r="B24" s="147" t="s">
        <v>358</v>
      </c>
      <c r="C24" s="148"/>
      <c r="D24" s="149">
        <v>0</v>
      </c>
      <c r="E24" s="149">
        <v>0</v>
      </c>
      <c r="F24" s="149">
        <v>0</v>
      </c>
      <c r="G24" s="150">
        <f t="shared" si="0"/>
        <v>0</v>
      </c>
      <c r="H24" s="151"/>
      <c r="I24" s="151"/>
      <c r="J24" s="151"/>
      <c r="K24" s="151"/>
    </row>
    <row r="25" spans="1:11" s="142" customFormat="1" x14ac:dyDescent="0.25">
      <c r="A25" s="147" t="s">
        <v>389</v>
      </c>
      <c r="B25" s="147" t="s">
        <v>358</v>
      </c>
      <c r="C25" s="148"/>
      <c r="D25" s="149">
        <v>0</v>
      </c>
      <c r="E25" s="149">
        <v>0</v>
      </c>
      <c r="F25" s="149">
        <v>0</v>
      </c>
      <c r="G25" s="150">
        <f t="shared" si="0"/>
        <v>0</v>
      </c>
      <c r="H25" s="151"/>
      <c r="I25" s="151"/>
      <c r="J25" s="151"/>
      <c r="K25" s="151"/>
    </row>
    <row r="26" spans="1:11" s="142" customFormat="1" x14ac:dyDescent="0.25">
      <c r="A26" s="147" t="s">
        <v>390</v>
      </c>
      <c r="B26" s="147" t="s">
        <v>358</v>
      </c>
      <c r="C26" s="148"/>
      <c r="D26" s="149">
        <v>0</v>
      </c>
      <c r="E26" s="149">
        <v>0</v>
      </c>
      <c r="F26" s="149">
        <v>0</v>
      </c>
      <c r="G26" s="150">
        <f t="shared" si="0"/>
        <v>0</v>
      </c>
      <c r="H26" s="151"/>
      <c r="I26" s="151"/>
      <c r="J26" s="151"/>
      <c r="K26" s="151"/>
    </row>
    <row r="27" spans="1:11" s="142" customFormat="1" x14ac:dyDescent="0.25">
      <c r="A27" s="147" t="s">
        <v>391</v>
      </c>
      <c r="B27" s="147" t="s">
        <v>358</v>
      </c>
      <c r="C27" s="148"/>
      <c r="D27" s="149">
        <v>0</v>
      </c>
      <c r="E27" s="149">
        <v>0</v>
      </c>
      <c r="F27" s="149">
        <v>0</v>
      </c>
      <c r="G27" s="150">
        <f t="shared" si="0"/>
        <v>0</v>
      </c>
      <c r="H27" s="151"/>
      <c r="I27" s="151"/>
      <c r="J27" s="151"/>
      <c r="K27" s="151"/>
    </row>
    <row r="28" spans="1:11" s="142" customFormat="1" x14ac:dyDescent="0.25">
      <c r="A28" s="147" t="s">
        <v>392</v>
      </c>
      <c r="B28" s="147" t="s">
        <v>358</v>
      </c>
      <c r="C28" s="148"/>
      <c r="D28" s="149">
        <v>0</v>
      </c>
      <c r="E28" s="149">
        <v>0</v>
      </c>
      <c r="F28" s="149">
        <v>0</v>
      </c>
      <c r="G28" s="150">
        <f t="shared" si="0"/>
        <v>0</v>
      </c>
      <c r="H28" s="151"/>
      <c r="I28" s="151"/>
      <c r="J28" s="151"/>
      <c r="K28" s="151"/>
    </row>
    <row r="29" spans="1:11" s="142" customFormat="1" x14ac:dyDescent="0.25">
      <c r="A29" s="147" t="s">
        <v>393</v>
      </c>
      <c r="B29" s="147" t="s">
        <v>383</v>
      </c>
      <c r="C29" s="148"/>
      <c r="D29" s="149">
        <v>0</v>
      </c>
      <c r="E29" s="149">
        <v>0</v>
      </c>
      <c r="F29" s="149">
        <v>0</v>
      </c>
      <c r="G29" s="150">
        <f t="shared" si="0"/>
        <v>0</v>
      </c>
      <c r="H29" s="151"/>
      <c r="I29" s="151"/>
      <c r="J29" s="151"/>
      <c r="K29" s="151"/>
    </row>
    <row r="30" spans="1:11" s="142" customFormat="1" x14ac:dyDescent="0.25">
      <c r="A30" s="147" t="s">
        <v>394</v>
      </c>
      <c r="B30" s="147" t="s">
        <v>358</v>
      </c>
      <c r="C30" s="148"/>
      <c r="D30" s="149">
        <v>0</v>
      </c>
      <c r="E30" s="149">
        <v>0</v>
      </c>
      <c r="F30" s="149">
        <v>0</v>
      </c>
      <c r="G30" s="150">
        <f t="shared" si="0"/>
        <v>0</v>
      </c>
      <c r="H30" s="151"/>
      <c r="I30" s="151"/>
      <c r="J30" s="151"/>
      <c r="K30" s="151"/>
    </row>
    <row r="31" spans="1:11" s="142" customFormat="1" x14ac:dyDescent="0.25">
      <c r="A31" s="147" t="s">
        <v>395</v>
      </c>
      <c r="B31" s="147" t="s">
        <v>358</v>
      </c>
      <c r="C31" s="148"/>
      <c r="D31" s="149">
        <v>0</v>
      </c>
      <c r="E31" s="149">
        <v>0</v>
      </c>
      <c r="F31" s="149">
        <v>0</v>
      </c>
      <c r="G31" s="150">
        <f t="shared" si="0"/>
        <v>0</v>
      </c>
      <c r="H31" s="151"/>
      <c r="I31" s="151"/>
      <c r="J31" s="151"/>
      <c r="K31" s="151"/>
    </row>
    <row r="32" spans="1:11" s="142" customFormat="1" x14ac:dyDescent="0.25">
      <c r="A32" s="147" t="s">
        <v>396</v>
      </c>
      <c r="B32" s="147" t="s">
        <v>358</v>
      </c>
      <c r="C32" s="148"/>
      <c r="D32" s="149">
        <v>0</v>
      </c>
      <c r="E32" s="149">
        <v>0</v>
      </c>
      <c r="F32" s="149">
        <v>0</v>
      </c>
      <c r="G32" s="150">
        <f t="shared" si="0"/>
        <v>0</v>
      </c>
      <c r="H32" s="151"/>
      <c r="I32" s="151"/>
      <c r="J32" s="151"/>
      <c r="K32" s="151"/>
    </row>
    <row r="33" spans="1:11" s="142" customFormat="1" x14ac:dyDescent="0.25">
      <c r="A33" s="147" t="s">
        <v>397</v>
      </c>
      <c r="B33" s="147" t="s">
        <v>358</v>
      </c>
      <c r="C33" s="148"/>
      <c r="D33" s="149">
        <v>0</v>
      </c>
      <c r="E33" s="149">
        <v>0</v>
      </c>
      <c r="F33" s="149">
        <v>0</v>
      </c>
      <c r="G33" s="150">
        <f t="shared" si="0"/>
        <v>0</v>
      </c>
      <c r="H33" s="151"/>
      <c r="I33" s="151"/>
      <c r="J33" s="151"/>
      <c r="K33" s="151"/>
    </row>
    <row r="34" spans="1:11" s="142" customFormat="1" x14ac:dyDescent="0.25">
      <c r="A34" s="147" t="s">
        <v>398</v>
      </c>
      <c r="B34" s="147" t="s">
        <v>358</v>
      </c>
      <c r="C34" s="148"/>
      <c r="D34" s="149">
        <v>0</v>
      </c>
      <c r="E34" s="149">
        <v>0</v>
      </c>
      <c r="F34" s="149">
        <v>0</v>
      </c>
      <c r="G34" s="150">
        <f t="shared" si="0"/>
        <v>0</v>
      </c>
      <c r="H34" s="151"/>
      <c r="I34" s="151"/>
      <c r="J34" s="151"/>
      <c r="K34" s="151"/>
    </row>
    <row r="35" spans="1:11" s="142" customFormat="1" x14ac:dyDescent="0.25">
      <c r="A35" s="147" t="s">
        <v>399</v>
      </c>
      <c r="B35" s="147" t="s">
        <v>358</v>
      </c>
      <c r="C35" s="148"/>
      <c r="D35" s="149">
        <v>0</v>
      </c>
      <c r="E35" s="149">
        <v>0</v>
      </c>
      <c r="F35" s="149">
        <v>0</v>
      </c>
      <c r="G35" s="150">
        <f t="shared" si="0"/>
        <v>0</v>
      </c>
      <c r="H35" s="151"/>
      <c r="I35" s="151"/>
      <c r="J35" s="151"/>
      <c r="K35" s="151"/>
    </row>
    <row r="36" spans="1:11" s="142" customFormat="1" x14ac:dyDescent="0.25">
      <c r="A36" s="147" t="s">
        <v>400</v>
      </c>
      <c r="B36" s="147" t="s">
        <v>358</v>
      </c>
      <c r="C36" s="148"/>
      <c r="D36" s="149">
        <v>0</v>
      </c>
      <c r="E36" s="149">
        <v>0</v>
      </c>
      <c r="F36" s="149">
        <v>0</v>
      </c>
      <c r="G36" s="150">
        <f t="shared" si="0"/>
        <v>0</v>
      </c>
      <c r="H36" s="151"/>
      <c r="I36" s="151"/>
      <c r="J36" s="151"/>
      <c r="K36" s="151"/>
    </row>
    <row r="37" spans="1:11" s="142" customFormat="1" x14ac:dyDescent="0.25">
      <c r="A37" s="147" t="s">
        <v>401</v>
      </c>
      <c r="B37" s="147" t="s">
        <v>358</v>
      </c>
      <c r="C37" s="148"/>
      <c r="D37" s="149">
        <v>0</v>
      </c>
      <c r="E37" s="149">
        <v>0</v>
      </c>
      <c r="F37" s="149">
        <v>0</v>
      </c>
      <c r="G37" s="150">
        <f t="shared" si="0"/>
        <v>0</v>
      </c>
      <c r="H37" s="151"/>
      <c r="I37" s="151"/>
      <c r="J37" s="151"/>
      <c r="K37" s="151"/>
    </row>
    <row r="38" spans="1:11" s="142" customFormat="1" x14ac:dyDescent="0.25">
      <c r="A38" s="147" t="s">
        <v>402</v>
      </c>
      <c r="B38" s="147" t="s">
        <v>358</v>
      </c>
      <c r="C38" s="148"/>
      <c r="D38" s="149">
        <v>0</v>
      </c>
      <c r="E38" s="149">
        <v>0</v>
      </c>
      <c r="F38" s="149">
        <v>0</v>
      </c>
      <c r="G38" s="150">
        <f t="shared" si="0"/>
        <v>0</v>
      </c>
      <c r="H38" s="151"/>
      <c r="I38" s="151"/>
      <c r="J38" s="151"/>
      <c r="K38" s="151"/>
    </row>
    <row r="39" spans="1:11" s="142" customFormat="1" x14ac:dyDescent="0.25">
      <c r="A39" s="147" t="s">
        <v>403</v>
      </c>
      <c r="B39" s="147" t="s">
        <v>358</v>
      </c>
      <c r="C39" s="148"/>
      <c r="D39" s="149">
        <v>0</v>
      </c>
      <c r="E39" s="149">
        <v>0</v>
      </c>
      <c r="F39" s="149">
        <v>0</v>
      </c>
      <c r="G39" s="150">
        <f t="shared" si="0"/>
        <v>0</v>
      </c>
      <c r="H39" s="151"/>
      <c r="I39" s="151"/>
      <c r="J39" s="151"/>
      <c r="K39" s="151"/>
    </row>
    <row r="40" spans="1:11" s="142" customFormat="1" x14ac:dyDescent="0.25">
      <c r="A40" s="147" t="s">
        <v>404</v>
      </c>
      <c r="B40" s="147" t="s">
        <v>383</v>
      </c>
      <c r="C40" s="148"/>
      <c r="D40" s="149">
        <v>0</v>
      </c>
      <c r="E40" s="149">
        <v>0</v>
      </c>
      <c r="F40" s="149">
        <v>0</v>
      </c>
      <c r="G40" s="150">
        <f t="shared" si="0"/>
        <v>0</v>
      </c>
      <c r="H40" s="151"/>
      <c r="I40" s="151"/>
      <c r="J40" s="151"/>
      <c r="K40" s="151"/>
    </row>
    <row r="41" spans="1:11" s="142" customFormat="1" x14ac:dyDescent="0.25">
      <c r="A41" s="147" t="s">
        <v>405</v>
      </c>
      <c r="B41" s="147" t="s">
        <v>383</v>
      </c>
      <c r="C41" s="148"/>
      <c r="D41" s="149">
        <v>0</v>
      </c>
      <c r="E41" s="149">
        <v>0</v>
      </c>
      <c r="F41" s="149">
        <v>0</v>
      </c>
      <c r="G41" s="150">
        <f t="shared" si="0"/>
        <v>0</v>
      </c>
      <c r="H41" s="151"/>
      <c r="I41" s="151"/>
      <c r="J41" s="151"/>
      <c r="K41" s="151"/>
    </row>
    <row r="42" spans="1:11" s="142" customFormat="1" x14ac:dyDescent="0.25">
      <c r="A42" s="147" t="s">
        <v>406</v>
      </c>
      <c r="B42" s="147" t="s">
        <v>383</v>
      </c>
      <c r="C42" s="148"/>
      <c r="D42" s="149">
        <v>0</v>
      </c>
      <c r="E42" s="149">
        <v>0</v>
      </c>
      <c r="F42" s="149">
        <v>0</v>
      </c>
      <c r="G42" s="150">
        <f t="shared" si="0"/>
        <v>0</v>
      </c>
      <c r="H42" s="151"/>
      <c r="I42" s="151"/>
      <c r="J42" s="151"/>
      <c r="K42" s="151"/>
    </row>
    <row r="43" spans="1:11" s="142" customFormat="1" x14ac:dyDescent="0.25">
      <c r="A43" s="147" t="s">
        <v>407</v>
      </c>
      <c r="B43" s="147" t="s">
        <v>358</v>
      </c>
      <c r="C43" s="148"/>
      <c r="D43" s="149">
        <v>0</v>
      </c>
      <c r="E43" s="149">
        <v>0</v>
      </c>
      <c r="F43" s="149">
        <v>0</v>
      </c>
      <c r="G43" s="150">
        <f t="shared" si="0"/>
        <v>0</v>
      </c>
      <c r="H43" s="151"/>
      <c r="I43" s="151"/>
      <c r="J43" s="151"/>
      <c r="K43" s="151"/>
    </row>
    <row r="44" spans="1:11" s="142" customFormat="1" x14ac:dyDescent="0.25">
      <c r="A44" s="147" t="s">
        <v>408</v>
      </c>
      <c r="B44" s="147" t="s">
        <v>383</v>
      </c>
      <c r="C44" s="148"/>
      <c r="D44" s="149">
        <v>0</v>
      </c>
      <c r="E44" s="149">
        <v>0</v>
      </c>
      <c r="F44" s="149">
        <v>0</v>
      </c>
      <c r="G44" s="150">
        <f t="shared" si="0"/>
        <v>0</v>
      </c>
      <c r="H44" s="151"/>
      <c r="I44" s="151"/>
      <c r="J44" s="151"/>
      <c r="K44" s="151"/>
    </row>
    <row r="45" spans="1:11" s="142" customFormat="1" x14ac:dyDescent="0.25">
      <c r="A45" s="147" t="s">
        <v>409</v>
      </c>
      <c r="B45" s="147" t="s">
        <v>383</v>
      </c>
      <c r="C45" s="148"/>
      <c r="D45" s="149">
        <v>0</v>
      </c>
      <c r="E45" s="149">
        <v>0</v>
      </c>
      <c r="F45" s="149">
        <v>0</v>
      </c>
      <c r="G45" s="150">
        <f t="shared" si="0"/>
        <v>0</v>
      </c>
      <c r="H45" s="151"/>
      <c r="I45" s="151"/>
      <c r="J45" s="151"/>
      <c r="K45" s="151"/>
    </row>
    <row r="46" spans="1:11" s="142" customFormat="1" x14ac:dyDescent="0.25">
      <c r="A46" s="147" t="s">
        <v>410</v>
      </c>
      <c r="B46" s="147" t="s">
        <v>358</v>
      </c>
      <c r="C46" s="148"/>
      <c r="D46" s="149">
        <v>0</v>
      </c>
      <c r="E46" s="149">
        <v>0</v>
      </c>
      <c r="F46" s="149">
        <v>0</v>
      </c>
      <c r="G46" s="150">
        <f t="shared" si="0"/>
        <v>0</v>
      </c>
      <c r="H46" s="151"/>
      <c r="I46" s="151"/>
      <c r="J46" s="151"/>
      <c r="K46" s="151"/>
    </row>
    <row r="47" spans="1:11" s="142" customFormat="1" x14ac:dyDescent="0.25">
      <c r="A47" s="147" t="s">
        <v>411</v>
      </c>
      <c r="B47" s="147" t="s">
        <v>358</v>
      </c>
      <c r="C47" s="148"/>
      <c r="D47" s="149">
        <v>0</v>
      </c>
      <c r="E47" s="149">
        <v>0</v>
      </c>
      <c r="F47" s="149">
        <v>0</v>
      </c>
      <c r="G47" s="150">
        <f t="shared" si="0"/>
        <v>0</v>
      </c>
      <c r="H47" s="151"/>
      <c r="I47" s="151"/>
      <c r="J47" s="151"/>
      <c r="K47" s="151"/>
    </row>
    <row r="48" spans="1:11" s="142" customFormat="1" x14ac:dyDescent="0.25">
      <c r="A48" s="147" t="s">
        <v>412</v>
      </c>
      <c r="B48" s="147" t="s">
        <v>358</v>
      </c>
      <c r="C48" s="148"/>
      <c r="D48" s="149">
        <v>0</v>
      </c>
      <c r="E48" s="149">
        <v>0</v>
      </c>
      <c r="F48" s="149">
        <v>0</v>
      </c>
      <c r="G48" s="150">
        <f t="shared" si="0"/>
        <v>0</v>
      </c>
      <c r="H48" s="151"/>
      <c r="I48" s="151"/>
      <c r="J48" s="151"/>
      <c r="K48" s="151"/>
    </row>
    <row r="49" spans="1:11" ht="15.75" thickBot="1" x14ac:dyDescent="0.3">
      <c r="A49" s="153" t="s">
        <v>413</v>
      </c>
      <c r="B49" s="153"/>
      <c r="C49" s="153"/>
      <c r="D49" s="154">
        <f>SUM(D4:D48)</f>
        <v>0</v>
      </c>
      <c r="E49" s="154">
        <f>SUM(E4:E48)</f>
        <v>0</v>
      </c>
      <c r="F49" s="154">
        <f>SUM(F4:F48)</f>
        <v>0</v>
      </c>
      <c r="G49" s="154">
        <f>SUM(G4:G48)</f>
        <v>0</v>
      </c>
      <c r="H49" s="153"/>
      <c r="I49" s="153"/>
      <c r="J49" s="153"/>
      <c r="K49" s="153"/>
    </row>
    <row r="50" spans="1:11" ht="16.5" thickTop="1" thickBot="1" x14ac:dyDescent="0.3">
      <c r="A50" s="6"/>
    </row>
    <row r="51" spans="1:11" x14ac:dyDescent="0.25">
      <c r="A51" s="8" t="s">
        <v>414</v>
      </c>
      <c r="B51" s="11">
        <f>COUNTA(A4:A48)</f>
        <v>45</v>
      </c>
      <c r="C51" s="6"/>
    </row>
    <row r="52" spans="1:11" x14ac:dyDescent="0.25">
      <c r="A52" s="12" t="s">
        <v>415</v>
      </c>
      <c r="B52" s="13">
        <f>COUNTIF(B4:B48,"Hoofdlocatie")</f>
        <v>2</v>
      </c>
      <c r="C52" s="6"/>
    </row>
    <row r="53" spans="1:11" x14ac:dyDescent="0.25">
      <c r="A53" s="12" t="s">
        <v>416</v>
      </c>
      <c r="B53" s="13">
        <f>COUNTIF(B4:B48,"Type 1")</f>
        <v>26</v>
      </c>
      <c r="C53" s="6"/>
    </row>
    <row r="54" spans="1:11" ht="15.75" thickBot="1" x14ac:dyDescent="0.3">
      <c r="A54" s="15" t="s">
        <v>417</v>
      </c>
      <c r="B54" s="86">
        <f>COUNTIF(B4:B48,"Type 2")</f>
        <v>8</v>
      </c>
      <c r="C54" s="6"/>
    </row>
    <row r="55" spans="1:11" x14ac:dyDescent="0.25">
      <c r="B55" s="6"/>
      <c r="C55" s="6"/>
    </row>
    <row r="56" spans="1:11" ht="15.75" thickBot="1" x14ac:dyDescent="0.3">
      <c r="B56" s="6"/>
      <c r="C56" s="6"/>
    </row>
    <row r="57" spans="1:11" ht="15.75" thickBot="1" x14ac:dyDescent="0.3">
      <c r="A57" s="168" t="s">
        <v>418</v>
      </c>
      <c r="B57" s="169"/>
      <c r="C57" s="21"/>
    </row>
    <row r="58" spans="1:11" x14ac:dyDescent="0.25">
      <c r="A58" s="20" t="s">
        <v>419</v>
      </c>
      <c r="B58" s="66">
        <v>0</v>
      </c>
      <c r="C58" s="19"/>
    </row>
    <row r="59" spans="1:11" x14ac:dyDescent="0.25">
      <c r="A59" s="20" t="s">
        <v>420</v>
      </c>
      <c r="B59" s="66">
        <v>0</v>
      </c>
      <c r="C59" s="19"/>
    </row>
    <row r="60" spans="1:11" x14ac:dyDescent="0.25">
      <c r="A60" s="20" t="s">
        <v>421</v>
      </c>
      <c r="B60" s="66">
        <v>0</v>
      </c>
      <c r="C60" s="19"/>
    </row>
    <row r="61" spans="1:11" x14ac:dyDescent="0.25">
      <c r="A61" s="20" t="s">
        <v>422</v>
      </c>
      <c r="B61" s="66">
        <f>G49</f>
        <v>0</v>
      </c>
      <c r="C61" s="19"/>
    </row>
    <row r="62" spans="1:11" x14ac:dyDescent="0.25">
      <c r="A62" s="12"/>
      <c r="B62" s="14"/>
      <c r="C62" s="19"/>
    </row>
    <row r="63" spans="1:11" ht="15.75" thickBot="1" x14ac:dyDescent="0.3">
      <c r="A63" s="170" t="s">
        <v>423</v>
      </c>
      <c r="B63" s="171"/>
      <c r="C63" s="19"/>
    </row>
    <row r="64" spans="1:11" ht="15.75" thickBot="1" x14ac:dyDescent="0.3">
      <c r="A64" s="67" t="s">
        <v>300</v>
      </c>
      <c r="B64" s="158">
        <f>SUM(B58:B61)</f>
        <v>0</v>
      </c>
      <c r="C64" s="19"/>
    </row>
    <row r="65" spans="1:3" ht="16.5" thickTop="1" thickBot="1" x14ac:dyDescent="0.3">
      <c r="A65" s="88" t="s">
        <v>302</v>
      </c>
      <c r="B65" s="159"/>
      <c r="C65" s="19"/>
    </row>
    <row r="66" spans="1:3" x14ac:dyDescent="0.25">
      <c r="C66" s="22"/>
    </row>
    <row r="67" spans="1:3" ht="15.75" thickBot="1" x14ac:dyDescent="0.3">
      <c r="B67" s="6"/>
      <c r="C67" s="6"/>
    </row>
    <row r="68" spans="1:3" ht="16.5" thickTop="1" thickBot="1" x14ac:dyDescent="0.3">
      <c r="A68" s="126" t="s">
        <v>424</v>
      </c>
    </row>
    <row r="69" spans="1:3" ht="15.75" thickTop="1" x14ac:dyDescent="0.25">
      <c r="A69" s="127" t="s">
        <v>343</v>
      </c>
    </row>
    <row r="70" spans="1:3" x14ac:dyDescent="0.25">
      <c r="A70" s="128" t="s">
        <v>344</v>
      </c>
    </row>
    <row r="71" spans="1:3" x14ac:dyDescent="0.25">
      <c r="A71" s="128" t="s">
        <v>345</v>
      </c>
    </row>
    <row r="72" spans="1:3" x14ac:dyDescent="0.25">
      <c r="A72" s="128" t="s">
        <v>346</v>
      </c>
    </row>
    <row r="73" spans="1:3" x14ac:dyDescent="0.25">
      <c r="A73" s="128" t="s">
        <v>347</v>
      </c>
    </row>
    <row r="74" spans="1:3" ht="15.75" thickBot="1" x14ac:dyDescent="0.3">
      <c r="A74" s="129" t="s">
        <v>348</v>
      </c>
    </row>
    <row r="75" spans="1:3" ht="15.75" thickTop="1" x14ac:dyDescent="0.25"/>
  </sheetData>
  <autoFilter ref="A1:K49" xr:uid="{ABF3BDE9-98FB-4986-9A7B-A39E62348C3C}"/>
  <mergeCells count="2">
    <mergeCell ref="A57:B57"/>
    <mergeCell ref="A63:B63"/>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6A41F-5613-46BE-AC03-7777D2C96FDF}">
  <dimension ref="A1:D29"/>
  <sheetViews>
    <sheetView workbookViewId="0">
      <selection activeCell="B33" sqref="B33"/>
    </sheetView>
  </sheetViews>
  <sheetFormatPr defaultRowHeight="15" x14ac:dyDescent="0.25"/>
  <cols>
    <col min="1" max="1" width="9.140625" style="32"/>
    <col min="2" max="2" width="181.7109375" style="33" bestFit="1" customWidth="1"/>
    <col min="3" max="16384" width="9.140625" style="33"/>
  </cols>
  <sheetData>
    <row r="1" spans="1:3" x14ac:dyDescent="0.25">
      <c r="A1" s="54" t="s">
        <v>425</v>
      </c>
    </row>
    <row r="2" spans="1:3" x14ac:dyDescent="0.25">
      <c r="C2" s="56" t="s">
        <v>66</v>
      </c>
    </row>
    <row r="3" spans="1:3" x14ac:dyDescent="0.25">
      <c r="A3" s="55" t="s">
        <v>426</v>
      </c>
      <c r="B3" s="33" t="s">
        <v>427</v>
      </c>
    </row>
    <row r="4" spans="1:3" x14ac:dyDescent="0.25">
      <c r="A4" s="55" t="s">
        <v>428</v>
      </c>
      <c r="B4" s="33" t="s">
        <v>429</v>
      </c>
    </row>
    <row r="5" spans="1:3" x14ac:dyDescent="0.25">
      <c r="A5" s="55" t="s">
        <v>430</v>
      </c>
      <c r="B5" s="33" t="s">
        <v>431</v>
      </c>
    </row>
    <row r="6" spans="1:3" x14ac:dyDescent="0.25">
      <c r="A6" s="55" t="s">
        <v>432</v>
      </c>
      <c r="B6" s="33" t="s">
        <v>433</v>
      </c>
    </row>
    <row r="7" spans="1:3" x14ac:dyDescent="0.25">
      <c r="A7" s="55"/>
    </row>
    <row r="8" spans="1:3" x14ac:dyDescent="0.25">
      <c r="A8" s="55" t="s">
        <v>434</v>
      </c>
      <c r="B8" s="33" t="s">
        <v>435</v>
      </c>
    </row>
    <row r="9" spans="1:3" x14ac:dyDescent="0.25">
      <c r="A9" s="55" t="s">
        <v>436</v>
      </c>
      <c r="B9" s="33" t="s">
        <v>437</v>
      </c>
    </row>
    <row r="10" spans="1:3" x14ac:dyDescent="0.25">
      <c r="A10" s="55" t="s">
        <v>438</v>
      </c>
      <c r="B10" s="33" t="s">
        <v>439</v>
      </c>
    </row>
    <row r="11" spans="1:3" x14ac:dyDescent="0.25">
      <c r="A11" s="55"/>
    </row>
    <row r="12" spans="1:3" x14ac:dyDescent="0.25">
      <c r="A12" s="55" t="s">
        <v>440</v>
      </c>
      <c r="B12" s="33" t="s">
        <v>441</v>
      </c>
    </row>
    <row r="13" spans="1:3" x14ac:dyDescent="0.25">
      <c r="A13" s="55" t="s">
        <v>442</v>
      </c>
      <c r="B13" s="33" t="s">
        <v>443</v>
      </c>
    </row>
    <row r="14" spans="1:3" x14ac:dyDescent="0.25">
      <c r="A14" s="55" t="s">
        <v>444</v>
      </c>
      <c r="B14" s="33" t="s">
        <v>445</v>
      </c>
    </row>
    <row r="16" spans="1:3" ht="15.75" thickBot="1" x14ac:dyDescent="0.3">
      <c r="B16" s="46" t="s">
        <v>446</v>
      </c>
      <c r="C16" s="156">
        <f>SUM(C3:C14)</f>
        <v>0</v>
      </c>
    </row>
    <row r="17" spans="2:4" ht="16.5" thickTop="1" thickBot="1" x14ac:dyDescent="0.3">
      <c r="B17" s="155" t="s">
        <v>302</v>
      </c>
      <c r="C17" s="157"/>
      <c r="D17" s="32"/>
    </row>
    <row r="18" spans="2:4" ht="15.75" thickTop="1" x14ac:dyDescent="0.25">
      <c r="C18" s="31"/>
    </row>
    <row r="19" spans="2:4" x14ac:dyDescent="0.25">
      <c r="B19" s="134" t="s">
        <v>21</v>
      </c>
    </row>
    <row r="20" spans="2:4" x14ac:dyDescent="0.25">
      <c r="B20" s="134" t="s">
        <v>447</v>
      </c>
    </row>
    <row r="21" spans="2:4" x14ac:dyDescent="0.25">
      <c r="B21" s="134" t="s">
        <v>448</v>
      </c>
    </row>
    <row r="22" spans="2:4" x14ac:dyDescent="0.25">
      <c r="B22" s="134" t="s">
        <v>449</v>
      </c>
    </row>
    <row r="23" spans="2:4" x14ac:dyDescent="0.25">
      <c r="B23" s="134" t="s">
        <v>450</v>
      </c>
    </row>
    <row r="24" spans="2:4" x14ac:dyDescent="0.25">
      <c r="B24" s="84"/>
    </row>
    <row r="25" spans="2:4" x14ac:dyDescent="0.25">
      <c r="B25" s="84"/>
    </row>
    <row r="26" spans="2:4" x14ac:dyDescent="0.25">
      <c r="B26" s="134" t="s">
        <v>451</v>
      </c>
    </row>
    <row r="27" spans="2:4" x14ac:dyDescent="0.25">
      <c r="B27" s="134" t="s">
        <v>452</v>
      </c>
    </row>
    <row r="28" spans="2:4" x14ac:dyDescent="0.25">
      <c r="B28" s="46"/>
    </row>
    <row r="29" spans="2:4" x14ac:dyDescent="0.25">
      <c r="B29" s="46"/>
    </row>
  </sheetData>
  <phoneticPr fontId="12"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3BDE9-98FB-4986-9A7B-A39E62348C3C}">
  <dimension ref="A1:G53"/>
  <sheetViews>
    <sheetView workbookViewId="0">
      <selection activeCell="A10" sqref="A10"/>
    </sheetView>
  </sheetViews>
  <sheetFormatPr defaultRowHeight="15" x14ac:dyDescent="0.25"/>
  <cols>
    <col min="1" max="1" width="29.85546875" bestFit="1" customWidth="1"/>
    <col min="2" max="2" width="14.140625" bestFit="1" customWidth="1"/>
    <col min="3" max="3" width="32.85546875" bestFit="1" customWidth="1"/>
    <col min="4" max="4" width="28.140625" bestFit="1" customWidth="1"/>
    <col min="5" max="5" width="43.85546875" customWidth="1"/>
    <col min="6" max="6" width="66.85546875" bestFit="1" customWidth="1"/>
    <col min="7" max="7" width="35.85546875" bestFit="1" customWidth="1"/>
    <col min="8" max="8" width="12.140625" bestFit="1" customWidth="1"/>
    <col min="9" max="9" width="14.28515625" bestFit="1" customWidth="1"/>
    <col min="10" max="10" width="15.140625" bestFit="1" customWidth="1"/>
    <col min="11" max="11" width="13.85546875" bestFit="1" customWidth="1"/>
    <col min="12" max="12" width="14.85546875" bestFit="1" customWidth="1"/>
    <col min="13" max="13" width="23.5703125" bestFit="1" customWidth="1"/>
    <col min="16" max="16" width="0" hidden="1" customWidth="1"/>
    <col min="21" max="21" width="12.42578125" bestFit="1" customWidth="1"/>
  </cols>
  <sheetData>
    <row r="1" spans="1:7" x14ac:dyDescent="0.25">
      <c r="A1" s="1" t="s">
        <v>349</v>
      </c>
      <c r="B1" s="1" t="s">
        <v>350</v>
      </c>
      <c r="C1" s="1" t="s">
        <v>453</v>
      </c>
      <c r="D1" s="1" t="s">
        <v>454</v>
      </c>
      <c r="E1" s="1" t="s">
        <v>455</v>
      </c>
      <c r="F1" s="1" t="s">
        <v>456</v>
      </c>
      <c r="G1" s="1" t="s">
        <v>457</v>
      </c>
    </row>
    <row r="2" spans="1:7" x14ac:dyDescent="0.25">
      <c r="A2" s="2" t="s">
        <v>365</v>
      </c>
      <c r="B2" s="2" t="s">
        <v>366</v>
      </c>
      <c r="C2" s="3" t="s">
        <v>458</v>
      </c>
      <c r="D2" s="3" t="s">
        <v>459</v>
      </c>
      <c r="E2" s="3" t="s">
        <v>460</v>
      </c>
      <c r="F2" s="3">
        <v>77</v>
      </c>
      <c r="G2" s="3">
        <v>8</v>
      </c>
    </row>
    <row r="3" spans="1:7" x14ac:dyDescent="0.25">
      <c r="A3" s="4" t="s">
        <v>367</v>
      </c>
      <c r="B3" s="4" t="s">
        <v>366</v>
      </c>
      <c r="C3" t="s">
        <v>458</v>
      </c>
      <c r="D3" t="s">
        <v>459</v>
      </c>
      <c r="E3" t="s">
        <v>461</v>
      </c>
      <c r="F3">
        <v>75</v>
      </c>
      <c r="G3">
        <v>8</v>
      </c>
    </row>
    <row r="4" spans="1:7" x14ac:dyDescent="0.25">
      <c r="A4" s="4" t="s">
        <v>368</v>
      </c>
      <c r="B4" s="4" t="s">
        <v>358</v>
      </c>
      <c r="C4" t="s">
        <v>458</v>
      </c>
      <c r="D4" t="s">
        <v>462</v>
      </c>
      <c r="F4">
        <v>64</v>
      </c>
      <c r="G4">
        <v>2</v>
      </c>
    </row>
    <row r="5" spans="1:7" ht="165" x14ac:dyDescent="0.25">
      <c r="A5" s="4" t="s">
        <v>369</v>
      </c>
      <c r="B5" s="4" t="s">
        <v>358</v>
      </c>
      <c r="C5" t="s">
        <v>458</v>
      </c>
      <c r="D5" t="s">
        <v>462</v>
      </c>
      <c r="E5" s="102" t="s">
        <v>463</v>
      </c>
    </row>
    <row r="6" spans="1:7" x14ac:dyDescent="0.25">
      <c r="A6" s="4" t="s">
        <v>370</v>
      </c>
      <c r="B6" s="4"/>
      <c r="F6">
        <v>62</v>
      </c>
      <c r="G6">
        <v>4</v>
      </c>
    </row>
    <row r="7" spans="1:7" x14ac:dyDescent="0.25">
      <c r="A7" s="4" t="s">
        <v>372</v>
      </c>
      <c r="B7" s="4"/>
      <c r="F7">
        <v>18</v>
      </c>
      <c r="G7">
        <v>1</v>
      </c>
    </row>
    <row r="8" spans="1:7" x14ac:dyDescent="0.25">
      <c r="A8" s="4" t="s">
        <v>373</v>
      </c>
      <c r="B8" s="4"/>
      <c r="F8">
        <v>42</v>
      </c>
      <c r="G8">
        <v>1</v>
      </c>
    </row>
    <row r="9" spans="1:7" x14ac:dyDescent="0.25">
      <c r="A9" s="4" t="s">
        <v>374</v>
      </c>
      <c r="B9" s="4"/>
      <c r="F9">
        <v>38</v>
      </c>
      <c r="G9">
        <v>1</v>
      </c>
    </row>
    <row r="10" spans="1:7" x14ac:dyDescent="0.25">
      <c r="A10" s="4" t="s">
        <v>375</v>
      </c>
      <c r="B10" s="4"/>
      <c r="F10">
        <v>3</v>
      </c>
      <c r="G10">
        <v>1</v>
      </c>
    </row>
    <row r="11" spans="1:7" x14ac:dyDescent="0.25">
      <c r="A11" s="4" t="s">
        <v>376</v>
      </c>
      <c r="B11" s="4"/>
      <c r="F11">
        <v>6</v>
      </c>
      <c r="G11">
        <v>2</v>
      </c>
    </row>
    <row r="12" spans="1:7" x14ac:dyDescent="0.25">
      <c r="A12" s="4" t="s">
        <v>377</v>
      </c>
      <c r="B12" s="4"/>
      <c r="F12">
        <v>5</v>
      </c>
      <c r="G12">
        <v>4</v>
      </c>
    </row>
    <row r="13" spans="1:7" x14ac:dyDescent="0.25">
      <c r="A13" s="4" t="s">
        <v>378</v>
      </c>
      <c r="B13" s="4"/>
      <c r="F13">
        <v>4</v>
      </c>
      <c r="G13">
        <v>1</v>
      </c>
    </row>
    <row r="14" spans="1:7" x14ac:dyDescent="0.25">
      <c r="A14" s="4" t="s">
        <v>379</v>
      </c>
      <c r="B14" s="4"/>
      <c r="F14">
        <v>14</v>
      </c>
      <c r="G14">
        <v>1</v>
      </c>
    </row>
    <row r="15" spans="1:7" x14ac:dyDescent="0.25">
      <c r="A15" s="4" t="s">
        <v>380</v>
      </c>
      <c r="B15" s="4" t="s">
        <v>358</v>
      </c>
      <c r="C15" t="s">
        <v>458</v>
      </c>
      <c r="D15" t="s">
        <v>462</v>
      </c>
      <c r="F15">
        <v>48</v>
      </c>
      <c r="G15">
        <v>2</v>
      </c>
    </row>
    <row r="16" spans="1:7" x14ac:dyDescent="0.25">
      <c r="A16" s="4" t="s">
        <v>381</v>
      </c>
      <c r="B16" s="4" t="s">
        <v>358</v>
      </c>
      <c r="C16" t="s">
        <v>458</v>
      </c>
      <c r="D16" t="s">
        <v>462</v>
      </c>
      <c r="F16">
        <v>104</v>
      </c>
      <c r="G16">
        <v>6</v>
      </c>
    </row>
    <row r="17" spans="1:7" x14ac:dyDescent="0.25">
      <c r="A17" s="4" t="s">
        <v>382</v>
      </c>
      <c r="B17" s="4" t="s">
        <v>383</v>
      </c>
      <c r="C17" t="s">
        <v>464</v>
      </c>
      <c r="D17" t="s">
        <v>465</v>
      </c>
      <c r="F17">
        <v>14</v>
      </c>
      <c r="G17">
        <v>1</v>
      </c>
    </row>
    <row r="18" spans="1:7" x14ac:dyDescent="0.25">
      <c r="A18" s="4" t="s">
        <v>384</v>
      </c>
      <c r="B18" s="4" t="s">
        <v>383</v>
      </c>
      <c r="C18" t="s">
        <v>466</v>
      </c>
      <c r="D18" t="s">
        <v>467</v>
      </c>
      <c r="F18">
        <v>20</v>
      </c>
      <c r="G18">
        <v>1</v>
      </c>
    </row>
    <row r="19" spans="1:7" x14ac:dyDescent="0.25">
      <c r="A19" s="4" t="s">
        <v>385</v>
      </c>
      <c r="B19" s="4" t="s">
        <v>358</v>
      </c>
      <c r="C19" t="s">
        <v>468</v>
      </c>
      <c r="D19" t="s">
        <v>465</v>
      </c>
      <c r="F19">
        <v>24</v>
      </c>
      <c r="G19">
        <v>1</v>
      </c>
    </row>
    <row r="20" spans="1:7" x14ac:dyDescent="0.25">
      <c r="A20" s="4" t="s">
        <v>386</v>
      </c>
      <c r="B20" s="4" t="s">
        <v>358</v>
      </c>
      <c r="C20" t="s">
        <v>468</v>
      </c>
      <c r="D20" t="s">
        <v>465</v>
      </c>
      <c r="F20">
        <v>16</v>
      </c>
      <c r="G20">
        <v>1</v>
      </c>
    </row>
    <row r="21" spans="1:7" x14ac:dyDescent="0.25">
      <c r="A21" s="4" t="s">
        <v>387</v>
      </c>
      <c r="B21" s="4" t="s">
        <v>358</v>
      </c>
      <c r="C21" t="s">
        <v>468</v>
      </c>
      <c r="D21" t="s">
        <v>465</v>
      </c>
      <c r="F21">
        <v>18</v>
      </c>
      <c r="G21">
        <v>1</v>
      </c>
    </row>
    <row r="22" spans="1:7" x14ac:dyDescent="0.25">
      <c r="A22" s="4" t="s">
        <v>388</v>
      </c>
      <c r="B22" s="4" t="s">
        <v>358</v>
      </c>
      <c r="C22" t="s">
        <v>468</v>
      </c>
      <c r="D22" t="s">
        <v>465</v>
      </c>
      <c r="F22">
        <v>14</v>
      </c>
      <c r="G22">
        <v>1</v>
      </c>
    </row>
    <row r="23" spans="1:7" x14ac:dyDescent="0.25">
      <c r="A23" s="4" t="s">
        <v>389</v>
      </c>
      <c r="B23" s="4" t="s">
        <v>358</v>
      </c>
      <c r="C23" t="s">
        <v>458</v>
      </c>
      <c r="D23" t="s">
        <v>462</v>
      </c>
      <c r="F23">
        <v>44</v>
      </c>
      <c r="G23">
        <v>1</v>
      </c>
    </row>
    <row r="24" spans="1:7" x14ac:dyDescent="0.25">
      <c r="A24" s="4" t="s">
        <v>390</v>
      </c>
      <c r="B24" s="4" t="s">
        <v>358</v>
      </c>
      <c r="C24" t="s">
        <v>468</v>
      </c>
      <c r="D24" t="s">
        <v>465</v>
      </c>
      <c r="F24">
        <v>19</v>
      </c>
      <c r="G24">
        <v>1</v>
      </c>
    </row>
    <row r="25" spans="1:7" x14ac:dyDescent="0.25">
      <c r="A25" s="4" t="s">
        <v>391</v>
      </c>
      <c r="B25" s="4" t="s">
        <v>358</v>
      </c>
      <c r="C25" t="s">
        <v>468</v>
      </c>
      <c r="D25" t="s">
        <v>465</v>
      </c>
      <c r="F25">
        <v>15</v>
      </c>
      <c r="G25">
        <v>1</v>
      </c>
    </row>
    <row r="26" spans="1:7" x14ac:dyDescent="0.25">
      <c r="A26" s="4" t="s">
        <v>392</v>
      </c>
      <c r="B26" s="4" t="s">
        <v>358</v>
      </c>
      <c r="C26" t="s">
        <v>468</v>
      </c>
      <c r="D26" t="s">
        <v>465</v>
      </c>
      <c r="F26">
        <v>24</v>
      </c>
      <c r="G26">
        <v>1</v>
      </c>
    </row>
    <row r="27" spans="1:7" x14ac:dyDescent="0.25">
      <c r="A27" s="4" t="s">
        <v>393</v>
      </c>
      <c r="B27" s="4" t="s">
        <v>383</v>
      </c>
      <c r="C27" t="s">
        <v>466</v>
      </c>
      <c r="D27" t="s">
        <v>467</v>
      </c>
      <c r="F27">
        <v>14</v>
      </c>
      <c r="G27">
        <v>1</v>
      </c>
    </row>
    <row r="28" spans="1:7" x14ac:dyDescent="0.25">
      <c r="A28" s="4" t="s">
        <v>394</v>
      </c>
      <c r="B28" s="4" t="s">
        <v>358</v>
      </c>
      <c r="C28" t="s">
        <v>468</v>
      </c>
      <c r="D28" t="s">
        <v>465</v>
      </c>
      <c r="F28">
        <v>19</v>
      </c>
      <c r="G28">
        <v>1</v>
      </c>
    </row>
    <row r="29" spans="1:7" x14ac:dyDescent="0.25">
      <c r="A29" s="4" t="s">
        <v>395</v>
      </c>
      <c r="B29" s="4" t="s">
        <v>358</v>
      </c>
      <c r="C29" t="s">
        <v>468</v>
      </c>
      <c r="D29" t="s">
        <v>465</v>
      </c>
      <c r="F29">
        <v>23</v>
      </c>
      <c r="G29">
        <v>1</v>
      </c>
    </row>
    <row r="30" spans="1:7" x14ac:dyDescent="0.25">
      <c r="A30" s="4" t="s">
        <v>396</v>
      </c>
      <c r="B30" s="4" t="s">
        <v>358</v>
      </c>
      <c r="C30" t="s">
        <v>468</v>
      </c>
      <c r="D30" t="s">
        <v>462</v>
      </c>
      <c r="F30">
        <v>63</v>
      </c>
      <c r="G30">
        <v>8</v>
      </c>
    </row>
    <row r="31" spans="1:7" x14ac:dyDescent="0.25">
      <c r="A31" s="4" t="s">
        <v>397</v>
      </c>
      <c r="B31" s="4" t="s">
        <v>358</v>
      </c>
      <c r="C31" t="s">
        <v>468</v>
      </c>
      <c r="D31" t="s">
        <v>465</v>
      </c>
      <c r="F31">
        <v>8</v>
      </c>
      <c r="G31">
        <v>1</v>
      </c>
    </row>
    <row r="32" spans="1:7" x14ac:dyDescent="0.25">
      <c r="A32" s="4" t="s">
        <v>398</v>
      </c>
      <c r="B32" s="4" t="s">
        <v>358</v>
      </c>
      <c r="C32" t="s">
        <v>468</v>
      </c>
      <c r="D32" t="s">
        <v>465</v>
      </c>
      <c r="F32">
        <v>6</v>
      </c>
      <c r="G32">
        <v>1</v>
      </c>
    </row>
    <row r="33" spans="1:7" x14ac:dyDescent="0.25">
      <c r="A33" s="4" t="s">
        <v>399</v>
      </c>
      <c r="B33" s="4" t="s">
        <v>358</v>
      </c>
      <c r="C33" t="s">
        <v>468</v>
      </c>
      <c r="D33" t="s">
        <v>465</v>
      </c>
      <c r="F33">
        <v>16</v>
      </c>
      <c r="G33">
        <v>1</v>
      </c>
    </row>
    <row r="34" spans="1:7" x14ac:dyDescent="0.25">
      <c r="A34" s="4" t="s">
        <v>400</v>
      </c>
      <c r="B34" s="4" t="s">
        <v>358</v>
      </c>
      <c r="C34" t="s">
        <v>468</v>
      </c>
      <c r="D34" t="s">
        <v>465</v>
      </c>
      <c r="F34">
        <v>19</v>
      </c>
      <c r="G34">
        <v>1</v>
      </c>
    </row>
    <row r="35" spans="1:7" x14ac:dyDescent="0.25">
      <c r="A35" s="4" t="s">
        <v>401</v>
      </c>
      <c r="B35" s="4" t="s">
        <v>358</v>
      </c>
      <c r="C35" t="s">
        <v>468</v>
      </c>
      <c r="D35" t="s">
        <v>465</v>
      </c>
      <c r="F35">
        <v>15</v>
      </c>
      <c r="G35">
        <v>1</v>
      </c>
    </row>
    <row r="36" spans="1:7" ht="45" x14ac:dyDescent="0.25">
      <c r="A36" s="4" t="s">
        <v>402</v>
      </c>
      <c r="B36" s="4" t="s">
        <v>358</v>
      </c>
      <c r="C36" t="s">
        <v>458</v>
      </c>
      <c r="D36" t="s">
        <v>462</v>
      </c>
      <c r="E36" s="5" t="s">
        <v>469</v>
      </c>
      <c r="F36">
        <v>247</v>
      </c>
      <c r="G36">
        <v>6</v>
      </c>
    </row>
    <row r="37" spans="1:7" x14ac:dyDescent="0.25">
      <c r="A37" s="4" t="s">
        <v>403</v>
      </c>
      <c r="B37" s="4" t="s">
        <v>358</v>
      </c>
      <c r="C37" t="s">
        <v>458</v>
      </c>
      <c r="D37" t="s">
        <v>459</v>
      </c>
      <c r="F37">
        <v>51</v>
      </c>
      <c r="G37">
        <v>3</v>
      </c>
    </row>
    <row r="38" spans="1:7" x14ac:dyDescent="0.25">
      <c r="A38" s="4" t="s">
        <v>404</v>
      </c>
      <c r="B38" s="4" t="s">
        <v>383</v>
      </c>
      <c r="C38" t="s">
        <v>466</v>
      </c>
      <c r="D38" t="s">
        <v>470</v>
      </c>
      <c r="F38">
        <v>20</v>
      </c>
      <c r="G38">
        <v>1</v>
      </c>
    </row>
    <row r="39" spans="1:7" x14ac:dyDescent="0.25">
      <c r="A39" s="4" t="s">
        <v>405</v>
      </c>
      <c r="B39" s="4" t="s">
        <v>383</v>
      </c>
      <c r="C39" t="s">
        <v>466</v>
      </c>
      <c r="D39" t="s">
        <v>467</v>
      </c>
      <c r="F39">
        <v>16</v>
      </c>
      <c r="G39">
        <v>1</v>
      </c>
    </row>
    <row r="40" spans="1:7" x14ac:dyDescent="0.25">
      <c r="A40" s="4" t="s">
        <v>406</v>
      </c>
      <c r="B40" s="4" t="s">
        <v>383</v>
      </c>
      <c r="C40" t="s">
        <v>466</v>
      </c>
      <c r="D40" t="s">
        <v>467</v>
      </c>
      <c r="F40">
        <v>24</v>
      </c>
      <c r="G40">
        <v>1</v>
      </c>
    </row>
    <row r="41" spans="1:7" x14ac:dyDescent="0.25">
      <c r="A41" s="4" t="s">
        <v>407</v>
      </c>
      <c r="B41" s="4" t="s">
        <v>358</v>
      </c>
      <c r="C41" t="s">
        <v>468</v>
      </c>
      <c r="D41" t="s">
        <v>462</v>
      </c>
      <c r="F41">
        <v>35</v>
      </c>
      <c r="G41">
        <v>1</v>
      </c>
    </row>
    <row r="42" spans="1:7" x14ac:dyDescent="0.25">
      <c r="A42" s="4" t="s">
        <v>408</v>
      </c>
      <c r="B42" s="4" t="s">
        <v>383</v>
      </c>
      <c r="C42" t="s">
        <v>464</v>
      </c>
      <c r="D42" t="s">
        <v>467</v>
      </c>
      <c r="F42">
        <v>17</v>
      </c>
      <c r="G42">
        <v>1</v>
      </c>
    </row>
    <row r="43" spans="1:7" x14ac:dyDescent="0.25">
      <c r="A43" s="4" t="s">
        <v>409</v>
      </c>
      <c r="B43" s="4" t="s">
        <v>383</v>
      </c>
      <c r="C43" t="s">
        <v>466</v>
      </c>
      <c r="D43" t="s">
        <v>467</v>
      </c>
      <c r="F43">
        <v>14</v>
      </c>
      <c r="G43">
        <v>1</v>
      </c>
    </row>
    <row r="44" spans="1:7" x14ac:dyDescent="0.25">
      <c r="A44" s="4" t="s">
        <v>410</v>
      </c>
      <c r="B44" s="4" t="s">
        <v>358</v>
      </c>
      <c r="C44" t="s">
        <v>468</v>
      </c>
      <c r="D44" t="s">
        <v>465</v>
      </c>
      <c r="F44">
        <v>19</v>
      </c>
      <c r="G44">
        <v>1</v>
      </c>
    </row>
    <row r="45" spans="1:7" x14ac:dyDescent="0.25">
      <c r="A45" s="4" t="s">
        <v>411</v>
      </c>
      <c r="B45" s="4" t="s">
        <v>358</v>
      </c>
      <c r="C45" t="s">
        <v>468</v>
      </c>
      <c r="D45" t="s">
        <v>465</v>
      </c>
      <c r="F45">
        <v>22</v>
      </c>
      <c r="G45">
        <v>1</v>
      </c>
    </row>
    <row r="46" spans="1:7" ht="15.75" thickBot="1" x14ac:dyDescent="0.3">
      <c r="A46" s="4" t="s">
        <v>412</v>
      </c>
      <c r="B46" s="4" t="s">
        <v>358</v>
      </c>
      <c r="C46" t="s">
        <v>468</v>
      </c>
      <c r="D46" t="s">
        <v>465</v>
      </c>
      <c r="F46">
        <v>17</v>
      </c>
      <c r="G46">
        <v>1</v>
      </c>
    </row>
    <row r="47" spans="1:7" ht="16.5" thickTop="1" thickBot="1" x14ac:dyDescent="0.3">
      <c r="A47" s="7" t="s">
        <v>413</v>
      </c>
      <c r="B47" s="7"/>
      <c r="C47" s="7"/>
      <c r="D47" s="7"/>
      <c r="E47" s="7"/>
      <c r="F47" s="7"/>
      <c r="G47" s="7"/>
    </row>
    <row r="48" spans="1:7" ht="16.5" thickTop="1" thickBot="1" x14ac:dyDescent="0.3">
      <c r="A48" s="6"/>
    </row>
    <row r="49" spans="1:7" x14ac:dyDescent="0.25">
      <c r="A49" s="8" t="s">
        <v>414</v>
      </c>
      <c r="B49" s="9">
        <f>COUNTA(A2:A46)</f>
        <v>45</v>
      </c>
      <c r="C49" s="10" t="s">
        <v>471</v>
      </c>
      <c r="D49" s="11">
        <f>COUNTIF(C2:C46,"*L2*")</f>
        <v>28</v>
      </c>
      <c r="E49" s="6"/>
      <c r="F49" s="6"/>
      <c r="G49" s="6"/>
    </row>
    <row r="50" spans="1:7" x14ac:dyDescent="0.25">
      <c r="A50" s="12" t="s">
        <v>415</v>
      </c>
      <c r="B50" s="6">
        <f>COUNTIF(B2:B46,"Hoofdlocatie")</f>
        <v>2</v>
      </c>
      <c r="C50" t="s">
        <v>472</v>
      </c>
      <c r="D50" s="13">
        <f>COUNTIF(C2:C46,"*L3*")</f>
        <v>8</v>
      </c>
      <c r="E50" s="6"/>
      <c r="F50" s="6"/>
      <c r="G50" s="6"/>
    </row>
    <row r="51" spans="1:7" x14ac:dyDescent="0.25">
      <c r="A51" s="12" t="s">
        <v>416</v>
      </c>
      <c r="B51" s="6">
        <f>COUNTIF(B2:B46,"Type 1")</f>
        <v>26</v>
      </c>
      <c r="D51" s="14"/>
    </row>
    <row r="52" spans="1:7" ht="15.75" thickBot="1" x14ac:dyDescent="0.3">
      <c r="A52" s="15" t="s">
        <v>417</v>
      </c>
      <c r="B52" s="16">
        <f>COUNTIF(B2:B46,"Type 2")</f>
        <v>8</v>
      </c>
      <c r="C52" s="17"/>
      <c r="D52" s="18"/>
    </row>
    <row r="53" spans="1:7" x14ac:dyDescent="0.25">
      <c r="B53" s="6"/>
    </row>
  </sheetData>
  <autoFilter ref="A1:G47" xr:uid="{ABF3BDE9-98FB-4986-9A7B-A39E62348C3C}"/>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6785C-C374-4C11-89F5-C5261EEB8431}">
  <dimension ref="A1"/>
  <sheetViews>
    <sheetView topLeftCell="B1" workbookViewId="0"/>
  </sheetViews>
  <sheetFormatPr defaultRowHeight="15" x14ac:dyDescent="0.25"/>
  <cols>
    <col min="1" max="1" width="0" hidden="1" customWidth="1"/>
  </cols>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F3DE8-5BDC-4EC2-8F5B-3C7A8E97106D}">
  <dimension ref="A1:F9"/>
  <sheetViews>
    <sheetView workbookViewId="0">
      <selection activeCell="F15" sqref="F15"/>
    </sheetView>
  </sheetViews>
  <sheetFormatPr defaultRowHeight="15" x14ac:dyDescent="0.25"/>
  <cols>
    <col min="1" max="1" width="23.5703125" bestFit="1" customWidth="1"/>
    <col min="2" max="2" width="12.85546875" bestFit="1" customWidth="1"/>
    <col min="3" max="3" width="7.85546875" bestFit="1" customWidth="1"/>
    <col min="4" max="4" width="7.85546875" customWidth="1"/>
    <col min="6" max="6" width="135.42578125" bestFit="1" customWidth="1"/>
    <col min="63" max="63" width="0" hidden="1" customWidth="1"/>
  </cols>
  <sheetData>
    <row r="1" spans="1:6" ht="16.5" thickTop="1" thickBot="1" x14ac:dyDescent="0.3">
      <c r="A1" s="23" t="s">
        <v>473</v>
      </c>
      <c r="B1" s="172"/>
      <c r="C1" s="172"/>
      <c r="D1" s="63"/>
      <c r="F1" s="130" t="s">
        <v>474</v>
      </c>
    </row>
    <row r="2" spans="1:6" ht="16.5" thickTop="1" thickBot="1" x14ac:dyDescent="0.3">
      <c r="A2" s="24" t="s">
        <v>475</v>
      </c>
      <c r="B2" s="24">
        <f>START!B2</f>
        <v>0</v>
      </c>
      <c r="C2" s="61" t="s">
        <v>476</v>
      </c>
      <c r="D2" s="64" t="s">
        <v>413</v>
      </c>
      <c r="F2" s="131"/>
    </row>
    <row r="3" spans="1:6" x14ac:dyDescent="0.25">
      <c r="A3" s="25" t="s">
        <v>477</v>
      </c>
      <c r="B3" s="53">
        <f>'P-Prijzen'!C65</f>
        <v>0</v>
      </c>
      <c r="C3" s="96">
        <v>0.4</v>
      </c>
      <c r="D3" s="97">
        <f>SUM(C3*B3)</f>
        <v>0</v>
      </c>
      <c r="F3" s="132" t="s">
        <v>478</v>
      </c>
    </row>
    <row r="4" spans="1:6" x14ac:dyDescent="0.25">
      <c r="A4" s="25" t="s">
        <v>9</v>
      </c>
      <c r="B4" s="57">
        <f>'F-Functionaliteit'!G140</f>
        <v>0</v>
      </c>
      <c r="C4" s="98">
        <v>0.25</v>
      </c>
      <c r="D4" s="97">
        <f>SUM(C4*B4)</f>
        <v>0</v>
      </c>
      <c r="F4" s="132" t="s">
        <v>479</v>
      </c>
    </row>
    <row r="5" spans="1:6" x14ac:dyDescent="0.25">
      <c r="A5" s="25" t="s">
        <v>480</v>
      </c>
      <c r="B5" s="57">
        <f>'N-NAC-oplossing'!G29</f>
        <v>0</v>
      </c>
      <c r="C5" s="98">
        <v>0.2</v>
      </c>
      <c r="D5" s="97">
        <f>SUM(C5*B5)</f>
        <v>0</v>
      </c>
      <c r="F5" s="132" t="s">
        <v>481</v>
      </c>
    </row>
    <row r="6" spans="1:6" x14ac:dyDescent="0.25">
      <c r="A6" s="25" t="s">
        <v>482</v>
      </c>
      <c r="B6" s="57">
        <f>'I-Implementatie  PVA'!C17</f>
        <v>0</v>
      </c>
      <c r="C6" s="98">
        <v>0.15</v>
      </c>
      <c r="D6" s="97">
        <f>SUM(C6*B6)</f>
        <v>0</v>
      </c>
      <c r="F6" s="132" t="s">
        <v>483</v>
      </c>
    </row>
    <row r="7" spans="1:6" ht="15.75" thickBot="1" x14ac:dyDescent="0.3">
      <c r="A7" s="26"/>
      <c r="B7" s="28"/>
      <c r="C7" s="99"/>
      <c r="D7" s="100"/>
      <c r="F7" s="133"/>
    </row>
    <row r="8" spans="1:6" ht="16.5" thickTop="1" thickBot="1" x14ac:dyDescent="0.3">
      <c r="A8" s="27" t="s">
        <v>413</v>
      </c>
      <c r="B8" s="60"/>
      <c r="C8" s="62">
        <f>SUM(C3:C6)</f>
        <v>1</v>
      </c>
      <c r="D8" s="65">
        <f>SUM(D3:D6)</f>
        <v>0</v>
      </c>
    </row>
    <row r="9" spans="1:6" ht="15.75" thickTop="1" x14ac:dyDescent="0.25"/>
  </sheetData>
  <mergeCells count="1">
    <mergeCell ref="B1:C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8322E114515E45BE7DF11C30CBE621" ma:contentTypeVersion="11" ma:contentTypeDescription="Create a new document." ma:contentTypeScope="" ma:versionID="34e7fe3509a2a19008c294cccb53b04f">
  <xsd:schema xmlns:xsd="http://www.w3.org/2001/XMLSchema" xmlns:xs="http://www.w3.org/2001/XMLSchema" xmlns:p="http://schemas.microsoft.com/office/2006/metadata/properties" xmlns:ns1="http://schemas.microsoft.com/sharepoint/v3" xmlns:ns2="e72cbefc-766b-4d09-92bf-b9c949ef5fbe" xmlns:ns3="2dc8d61b-f2c6-418e-9181-cef415825e4a" targetNamespace="http://schemas.microsoft.com/office/2006/metadata/properties" ma:root="true" ma:fieldsID="5e14b0ced8ce132660a909918da5ab19" ns1:_="" ns2:_="" ns3:_="">
    <xsd:import namespace="http://schemas.microsoft.com/sharepoint/v3"/>
    <xsd:import namespace="e72cbefc-766b-4d09-92bf-b9c949ef5fbe"/>
    <xsd:import namespace="2dc8d61b-f2c6-418e-9181-cef415825e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2cbefc-766b-4d09-92bf-b9c949ef5f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c8d61b-f2c6-418e-9181-cef415825e4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99E400-25A8-482F-963E-02D39B2EB295}"/>
</file>

<file path=customXml/itemProps2.xml><?xml version="1.0" encoding="utf-8"?>
<ds:datastoreItem xmlns:ds="http://schemas.openxmlformats.org/officeDocument/2006/customXml" ds:itemID="{A40E1D0F-C78D-4CDB-A927-B04BED421B9C}">
  <ds:schemaRef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sharepoint/v3"/>
    <ds:schemaRef ds:uri="http://purl.org/dc/terms/"/>
    <ds:schemaRef ds:uri="http://purl.org/dc/elements/1.1/"/>
    <ds:schemaRef ds:uri="2dc8d61b-f2c6-418e-9181-cef415825e4a"/>
    <ds:schemaRef ds:uri="e72cbefc-766b-4d09-92bf-b9c949ef5fbe"/>
    <ds:schemaRef ds:uri="http://purl.org/dc/dcmitype/"/>
  </ds:schemaRefs>
</ds:datastoreItem>
</file>

<file path=customXml/itemProps3.xml><?xml version="1.0" encoding="utf-8"?>
<ds:datastoreItem xmlns:ds="http://schemas.openxmlformats.org/officeDocument/2006/customXml" ds:itemID="{4DD35A76-DDF8-4131-AD1C-14D398BC97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START</vt:lpstr>
      <vt:lpstr>F-Functionaliteit</vt:lpstr>
      <vt:lpstr>N-NAC-oplossing</vt:lpstr>
      <vt:lpstr>P-Prijzen</vt:lpstr>
      <vt:lpstr>I-Implementatie  PVA</vt:lpstr>
      <vt:lpstr>Overzicht benodigheden</vt:lpstr>
      <vt:lpstr>Locatie Troned verbindingen</vt:lpstr>
      <vt:lpstr>BEOORDELING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Alfons Oosthof</dc:creator>
  <cp:keywords/>
  <dc:description/>
  <cp:lastModifiedBy>Roy Beskers</cp:lastModifiedBy>
  <cp:revision/>
  <dcterms:created xsi:type="dcterms:W3CDTF">2021-12-06T08:09:42Z</dcterms:created>
  <dcterms:modified xsi:type="dcterms:W3CDTF">2022-03-30T09:14:07Z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f49481-729f-4c25-9d76-7e756a23b236_Enabled">
    <vt:lpwstr>true</vt:lpwstr>
  </property>
  <property fmtid="{D5CDD505-2E9C-101B-9397-08002B2CF9AE}" pid="3" name="MSIP_Label_e8f49481-729f-4c25-9d76-7e756a23b236_SetDate">
    <vt:lpwstr>2021-12-06T08:09:43Z</vt:lpwstr>
  </property>
  <property fmtid="{D5CDD505-2E9C-101B-9397-08002B2CF9AE}" pid="4" name="MSIP_Label_e8f49481-729f-4c25-9d76-7e756a23b236_Method">
    <vt:lpwstr>Standard</vt:lpwstr>
  </property>
  <property fmtid="{D5CDD505-2E9C-101B-9397-08002B2CF9AE}" pid="5" name="MSIP_Label_e8f49481-729f-4c25-9d76-7e756a23b236_Name">
    <vt:lpwstr>General</vt:lpwstr>
  </property>
  <property fmtid="{D5CDD505-2E9C-101B-9397-08002B2CF9AE}" pid="6" name="MSIP_Label_e8f49481-729f-4c25-9d76-7e756a23b236_SiteId">
    <vt:lpwstr>b0797616-7833-4d18-8c72-0c75eddaa9dc</vt:lpwstr>
  </property>
  <property fmtid="{D5CDD505-2E9C-101B-9397-08002B2CF9AE}" pid="7" name="MSIP_Label_e8f49481-729f-4c25-9d76-7e756a23b236_ActionId">
    <vt:lpwstr>62e774ed-56f1-4c7c-9b9f-4c9d2672081c</vt:lpwstr>
  </property>
  <property fmtid="{D5CDD505-2E9C-101B-9397-08002B2CF9AE}" pid="8" name="MSIP_Label_e8f49481-729f-4c25-9d76-7e756a23b236_ContentBits">
    <vt:lpwstr>0</vt:lpwstr>
  </property>
  <property fmtid="{D5CDD505-2E9C-101B-9397-08002B2CF9AE}" pid="9" name="ContentTypeId">
    <vt:lpwstr>0x010100BD8322E114515E45BE7DF11C30CBE621</vt:lpwstr>
  </property>
</Properties>
</file>