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Westland/EA Glas KCA PMD 2021 (964)/06. Bestanden voor publicatie/"/>
    </mc:Choice>
  </mc:AlternateContent>
  <xr:revisionPtr revIDLastSave="0" documentId="8_{4F2FE874-ED97-4229-80BE-72F79B3D449F}" xr6:coauthVersionLast="47" xr6:coauthVersionMax="47" xr10:uidLastSave="{00000000-0000-0000-0000-000000000000}"/>
  <bookViews>
    <workbookView xWindow="-28920" yWindow="-3645" windowWidth="29040" windowHeight="15840" activeTab="1" xr2:uid="{00000000-000D-0000-FFFF-FFFF00000000}"/>
  </bookViews>
  <sheets>
    <sheet name="Rekenschema - Perceel 2" sheetId="7" r:id="rId1"/>
    <sheet name="Rekenschema - Perceel 3" sheetId="8" r:id="rId2"/>
  </sheets>
  <definedNames>
    <definedName name="MaxPnt" localSheetId="0">'Rekenschema - Perceel 2'!$B$10</definedName>
    <definedName name="MaxPnt" localSheetId="1">'Rekenschema - Perceel 3'!$B$10</definedName>
    <definedName name="MaxPnt">#REF!</definedName>
    <definedName name="PrIn" localSheetId="0">'Rekenschema - Perceel 2'!$B$14</definedName>
    <definedName name="PrIn" localSheetId="1">'Rekenschema - Perceel 3'!$B$14</definedName>
    <definedName name="PrIn">#REF!</definedName>
    <definedName name="PrKn" localSheetId="0">'Rekenschema - Perceel 2'!$B$7</definedName>
    <definedName name="PrKn" localSheetId="1">'Rekenschema - Perceel 3'!$B$7</definedName>
    <definedName name="PrKn">#REF!</definedName>
    <definedName name="PrMax" localSheetId="0">'Rekenschema - Perceel 2'!$B$9</definedName>
    <definedName name="PrMax" localSheetId="1">'Rekenschema - Perceel 3'!$B$9</definedName>
    <definedName name="PrMax">#REF!</definedName>
    <definedName name="PuKn" localSheetId="0">'Rekenschema - Perceel 2'!$B$8</definedName>
    <definedName name="PuKn" localSheetId="1">'Rekenschema - Perceel 3'!$B$8</definedName>
    <definedName name="PuK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8" l="1"/>
  <c r="A29" i="8" s="1"/>
  <c r="C21" i="8"/>
  <c r="B21" i="8"/>
  <c r="C20" i="8"/>
  <c r="B20" i="8"/>
  <c r="M11" i="8"/>
  <c r="L11" i="8"/>
  <c r="N10" i="8"/>
  <c r="M10" i="8"/>
  <c r="M8" i="8"/>
  <c r="J8" i="8"/>
  <c r="I8" i="8"/>
  <c r="M7" i="8"/>
  <c r="K7" i="8"/>
  <c r="J7" i="8"/>
  <c r="A25" i="7"/>
  <c r="A29" i="7" s="1"/>
  <c r="M8" i="7" l="1"/>
  <c r="C21" i="7"/>
  <c r="B21" i="7"/>
  <c r="C20" i="7"/>
  <c r="B20" i="7"/>
  <c r="M11" i="7"/>
  <c r="L11" i="7"/>
  <c r="N10" i="7"/>
  <c r="M10" i="7"/>
  <c r="J8" i="7"/>
  <c r="I8" i="7"/>
  <c r="M7" i="7"/>
  <c r="K7" i="7"/>
  <c r="J7" i="7"/>
</calcChain>
</file>

<file path=xl/sharedStrings.xml><?xml version="1.0" encoding="utf-8"?>
<sst xmlns="http://schemas.openxmlformats.org/spreadsheetml/2006/main" count="62" uniqueCount="25">
  <si>
    <t>Prijsknippunt</t>
  </si>
  <si>
    <t>Maximale prijs</t>
  </si>
  <si>
    <t>x</t>
  </si>
  <si>
    <t>y</t>
  </si>
  <si>
    <t>euro</t>
  </si>
  <si>
    <t>punten</t>
  </si>
  <si>
    <t>Berekende gegevens grafiek</t>
  </si>
  <si>
    <t>Deel 1</t>
  </si>
  <si>
    <t>Deel 2</t>
  </si>
  <si>
    <t>A</t>
  </si>
  <si>
    <t>B</t>
  </si>
  <si>
    <t>Maximum pnt</t>
  </si>
  <si>
    <t>Naam</t>
  </si>
  <si>
    <t>=In te vullen door inschrijver</t>
  </si>
  <si>
    <t>Punten minimale inschrijvingssom</t>
  </si>
  <si>
    <t>Inschrijvingssom</t>
  </si>
  <si>
    <t>Prijsbandbreedte</t>
  </si>
  <si>
    <t>Inschrijving inschrijver</t>
  </si>
  <si>
    <t>Berekende gewogen score</t>
  </si>
  <si>
    <t>100 / (325000 - 550000) * (inschrijfprijs - 550000)</t>
  </si>
  <si>
    <t>*100</t>
  </si>
  <si>
    <t>Punten maximale Inschrijvingssom*</t>
  </si>
  <si>
    <t>* Inschrijven boven maximale inschrijvingssom is uitsluiting van aanbestedingsprocedure.</t>
  </si>
  <si>
    <r>
      <t xml:space="preserve">Bijlage </t>
    </r>
    <r>
      <rPr>
        <b/>
        <sz val="11"/>
        <color rgb="FFFF0000"/>
        <rFont val="Calibri"/>
        <family val="2"/>
        <scheme val="minor"/>
      </rPr>
      <t>X -</t>
    </r>
    <r>
      <rPr>
        <b/>
        <sz val="11"/>
        <rFont val="Calibri"/>
        <family val="2"/>
        <scheme val="minor"/>
      </rPr>
      <t xml:space="preserve"> Perceel 2 - EUOA - INZAMELEN GLAS, PBD EN KGA gemeente Westland</t>
    </r>
  </si>
  <si>
    <r>
      <t xml:space="preserve">Bijlage </t>
    </r>
    <r>
      <rPr>
        <b/>
        <sz val="11"/>
        <color rgb="FFFF0000"/>
        <rFont val="Calibri"/>
        <family val="2"/>
        <scheme val="minor"/>
      </rPr>
      <t xml:space="preserve">X </t>
    </r>
    <r>
      <rPr>
        <b/>
        <sz val="11"/>
        <rFont val="Calibri"/>
        <family val="2"/>
        <scheme val="minor"/>
      </rPr>
      <t>- Perceel 3 - EUOA - INZAMELEN GLAS, PBD EN KGA gemeente Westland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</si>
</sst>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/>
    <xf numFmtId="1" fontId="0" fillId="0" borderId="0" xfId="0" applyNumberFormat="1" applyProtection="1"/>
    <xf numFmtId="0" fontId="0" fillId="5" borderId="0" xfId="0" applyFill="1" applyProtection="1"/>
    <xf numFmtId="0" fontId="0" fillId="5" borderId="0" xfId="0" applyFill="1" applyBorder="1" applyProtection="1"/>
    <xf numFmtId="0" fontId="4" fillId="5" borderId="2" xfId="0" applyFont="1" applyFill="1" applyBorder="1" applyProtection="1"/>
    <xf numFmtId="0" fontId="4" fillId="5" borderId="3" xfId="0" applyFont="1" applyFill="1" applyBorder="1" applyProtection="1"/>
    <xf numFmtId="0" fontId="0" fillId="5" borderId="3" xfId="0" applyFill="1" applyBorder="1" applyProtection="1"/>
    <xf numFmtId="0" fontId="0" fillId="5" borderId="2" xfId="0" applyFill="1" applyBorder="1" applyProtection="1"/>
    <xf numFmtId="0" fontId="5" fillId="5" borderId="0" xfId="0" applyFont="1" applyFill="1" applyBorder="1" applyAlignment="1" applyProtection="1">
      <alignment horizontal="center"/>
    </xf>
    <xf numFmtId="164" fontId="3" fillId="5" borderId="0" xfId="0" applyNumberFormat="1" applyFont="1" applyFill="1" applyBorder="1" applyProtection="1"/>
    <xf numFmtId="0" fontId="1" fillId="3" borderId="0" xfId="0" applyFont="1" applyFill="1" applyBorder="1" applyProtection="1"/>
    <xf numFmtId="0" fontId="0" fillId="5" borderId="1" xfId="0" applyFill="1" applyBorder="1" applyAlignment="1" applyProtection="1">
      <alignment horizontal="right"/>
    </xf>
    <xf numFmtId="0" fontId="0" fillId="6" borderId="2" xfId="0" applyFill="1" applyBorder="1" applyProtection="1"/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right"/>
    </xf>
    <xf numFmtId="0" fontId="0" fillId="6" borderId="3" xfId="0" applyFill="1" applyBorder="1" applyProtection="1"/>
    <xf numFmtId="0" fontId="1" fillId="6" borderId="8" xfId="0" applyFont="1" applyFill="1" applyBorder="1" applyProtection="1"/>
    <xf numFmtId="0" fontId="1" fillId="6" borderId="7" xfId="0" applyFont="1" applyFill="1" applyBorder="1" applyProtection="1"/>
    <xf numFmtId="0" fontId="1" fillId="6" borderId="7" xfId="0" applyFont="1" applyFill="1" applyBorder="1" applyAlignment="1" applyProtection="1">
      <alignment horizontal="right"/>
    </xf>
    <xf numFmtId="0" fontId="1" fillId="6" borderId="9" xfId="0" applyFont="1" applyFill="1" applyBorder="1" applyProtection="1"/>
    <xf numFmtId="0" fontId="0" fillId="0" borderId="13" xfId="0" applyBorder="1" applyProtection="1"/>
    <xf numFmtId="0" fontId="0" fillId="5" borderId="14" xfId="0" applyFill="1" applyBorder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7" borderId="2" xfId="0" applyFont="1" applyFill="1" applyBorder="1" applyProtection="1"/>
    <xf numFmtId="0" fontId="1" fillId="7" borderId="0" xfId="0" applyFont="1" applyFill="1" applyBorder="1" applyProtection="1"/>
    <xf numFmtId="0" fontId="1" fillId="7" borderId="0" xfId="0" applyFont="1" applyFill="1" applyBorder="1" applyAlignment="1" applyProtection="1">
      <alignment horizontal="right"/>
    </xf>
    <xf numFmtId="0" fontId="1" fillId="7" borderId="3" xfId="0" applyFont="1" applyFill="1" applyBorder="1" applyProtection="1"/>
    <xf numFmtId="0" fontId="4" fillId="7" borderId="2" xfId="0" applyFont="1" applyFill="1" applyBorder="1" applyProtection="1"/>
    <xf numFmtId="0" fontId="4" fillId="7" borderId="0" xfId="0" applyFont="1" applyFill="1" applyBorder="1" applyProtection="1"/>
    <xf numFmtId="0" fontId="4" fillId="7" borderId="0" xfId="0" applyFont="1" applyFill="1" applyBorder="1" applyAlignment="1" applyProtection="1">
      <alignment horizontal="right"/>
    </xf>
    <xf numFmtId="0" fontId="4" fillId="7" borderId="3" xfId="0" applyFont="1" applyFill="1" applyBorder="1" applyProtection="1"/>
    <xf numFmtId="0" fontId="0" fillId="7" borderId="4" xfId="0" applyFill="1" applyBorder="1" applyProtection="1"/>
    <xf numFmtId="0" fontId="0" fillId="7" borderId="5" xfId="0" applyFill="1" applyBorder="1" applyProtection="1"/>
    <xf numFmtId="0" fontId="0" fillId="7" borderId="5" xfId="0" applyFill="1" applyBorder="1" applyAlignment="1" applyProtection="1">
      <alignment horizontal="right"/>
    </xf>
    <xf numFmtId="0" fontId="0" fillId="7" borderId="6" xfId="0" applyFill="1" applyBorder="1" applyProtection="1"/>
    <xf numFmtId="0" fontId="1" fillId="5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2" fontId="6" fillId="4" borderId="7" xfId="0" applyNumberFormat="1" applyFont="1" applyFill="1" applyBorder="1" applyAlignment="1" applyProtection="1">
      <alignment horizontal="center" vertical="center"/>
    </xf>
    <xf numFmtId="2" fontId="6" fillId="4" borderId="0" xfId="0" applyNumberFormat="1" applyFont="1" applyFill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165" fontId="2" fillId="4" borderId="2" xfId="0" applyNumberFormat="1" applyFont="1" applyFill="1" applyBorder="1" applyAlignment="1" applyProtection="1">
      <alignment horizontal="center" vertical="center"/>
    </xf>
    <xf numFmtId="165" fontId="2" fillId="4" borderId="0" xfId="0" applyNumberFormat="1" applyFont="1" applyFill="1" applyBorder="1" applyAlignment="1" applyProtection="1">
      <alignment horizontal="center" vertical="center"/>
    </xf>
    <xf numFmtId="165" fontId="2" fillId="4" borderId="3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/>
    </xf>
    <xf numFmtId="1" fontId="2" fillId="0" borderId="5" xfId="0" applyNumberFormat="1" applyFont="1" applyFill="1" applyBorder="1" applyAlignment="1" applyProtection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/>
    </xf>
    <xf numFmtId="49" fontId="0" fillId="5" borderId="2" xfId="0" applyNumberFormat="1" applyFill="1" applyBorder="1" applyAlignment="1" applyProtection="1">
      <alignment horizontal="center"/>
    </xf>
    <xf numFmtId="49" fontId="0" fillId="5" borderId="0" xfId="0" applyNumberFormat="1" applyFill="1" applyBorder="1" applyAlignment="1" applyProtection="1">
      <alignment horizontal="center"/>
    </xf>
    <xf numFmtId="49" fontId="0" fillId="5" borderId="3" xfId="0" applyNumberFormat="1" applyFill="1" applyBorder="1" applyAlignment="1" applyProtection="1">
      <alignment horizontal="center"/>
    </xf>
    <xf numFmtId="0" fontId="7" fillId="8" borderId="0" xfId="0" applyFont="1" applyFill="1" applyAlignment="1" applyProtection="1">
      <alignment horizontal="left"/>
    </xf>
    <xf numFmtId="0" fontId="1" fillId="5" borderId="0" xfId="0" applyFont="1" applyFill="1" applyBorder="1" applyAlignment="1" applyProtection="1">
      <alignment horizontal="right"/>
    </xf>
    <xf numFmtId="0" fontId="1" fillId="3" borderId="1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</cellXfs>
  <cellStyles count="1">
    <cellStyle name="Standaard" xfId="0" builtinId="0"/>
  </cellStyles>
  <dxfs count="2"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FFB9B9"/>
      <color rgb="FF09AF0D"/>
      <color rgb="FF00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356966490506567E-2"/>
          <c:y val="0.10242730575708604"/>
          <c:w val="0.92917455442029184"/>
          <c:h val="0.75592881802637779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52-405E-A6D5-ABAB6D0EB67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'Rekenschema - Perceel 2'!$I$7:$J$7</c:f>
              <c:numCache>
                <c:formatCode>General</c:formatCode>
                <c:ptCount val="2"/>
                <c:pt idx="0">
                  <c:v>0</c:v>
                </c:pt>
                <c:pt idx="1">
                  <c:v>350</c:v>
                </c:pt>
              </c:numCache>
            </c:numRef>
          </c:xVal>
          <c:yVal>
            <c:numRef>
              <c:f>'Rekenschema - Perceel 2'!$I$8:$J$8</c:f>
              <c:numCache>
                <c:formatCode>General</c:formatCode>
                <c:ptCount val="2"/>
                <c:pt idx="0">
                  <c:v>600</c:v>
                </c:pt>
                <c:pt idx="1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52-405E-A6D5-ABAB6D0EB673}"/>
            </c:ext>
          </c:extLst>
        </c:ser>
        <c:ser>
          <c:idx val="1"/>
          <c:order val="1"/>
          <c:tx>
            <c:v>twee</c:v>
          </c:tx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52-405E-A6D5-ABAB6D0EB67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'Rekenschema - Perceel 2'!$J$7:$K$7</c:f>
              <c:numCache>
                <c:formatCode>General</c:formatCode>
                <c:ptCount val="2"/>
                <c:pt idx="0">
                  <c:v>350</c:v>
                </c:pt>
                <c:pt idx="1">
                  <c:v>1000</c:v>
                </c:pt>
              </c:numCache>
            </c:numRef>
          </c:xVal>
          <c:yVal>
            <c:numRef>
              <c:f>'Rekenschema - Perceel 2'!$J$8:$K$8</c:f>
              <c:numCache>
                <c:formatCode>General</c:formatCode>
                <c:ptCount val="2"/>
                <c:pt idx="0">
                  <c:v>600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052-405E-A6D5-ABAB6D0EB673}"/>
            </c:ext>
          </c:extLst>
        </c:ser>
        <c:ser>
          <c:idx val="2"/>
          <c:order val="2"/>
          <c:tx>
            <c:v>drie</c:v>
          </c:tx>
          <c:marker>
            <c:symbol val="square"/>
            <c:size val="10"/>
            <c:spPr>
              <a:solidFill>
                <a:srgbClr val="00FF00"/>
              </a:solidFill>
            </c:spPr>
          </c:marker>
          <c:dPt>
            <c:idx val="0"/>
            <c:marker>
              <c:spPr>
                <a:solidFill>
                  <a:srgbClr val="00FF00"/>
                </a:solidFill>
                <a:ln>
                  <a:solidFill>
                    <a:schemeClr val="accent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052-405E-A6D5-ABAB6D0EB673}"/>
              </c:ext>
            </c:extLst>
          </c:dPt>
          <c:dLbls>
            <c:dLbl>
              <c:idx val="0"/>
              <c:layout>
                <c:manualLayout>
                  <c:x val="-7.2681487525296767E-2"/>
                  <c:y val="3.2095272323324743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52-405E-A6D5-ABAB6D0EB67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nl-NL"/>
              </a:p>
            </c:txPr>
            <c:dLblPos val="b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'Rekenschema - Perceel 2'!$M$7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'Rekenschema - Perceel 2'!$M$8</c:f>
              <c:numCache>
                <c:formatCode>0</c:formatCode>
                <c:ptCount val="1"/>
                <c:pt idx="0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052-405E-A6D5-ABAB6D0EB673}"/>
            </c:ext>
          </c:extLst>
        </c:ser>
        <c:ser>
          <c:idx val="3"/>
          <c:order val="3"/>
          <c:tx>
            <c:v>vier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'Rekenschema - Perceel 2'!$L$10:$M$10</c:f>
            </c:numRef>
          </c:xVal>
          <c:yVal>
            <c:numRef>
              <c:f>'Rekenschema - Perceel 2'!$L$11:$M$11</c:f>
              <c:numCache>
                <c:formatCode>General</c:formatCode>
                <c:ptCount val="2"/>
                <c:pt idx="0">
                  <c:v>600</c:v>
                </c:pt>
                <c:pt idx="1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052-405E-A6D5-ABAB6D0EB673}"/>
            </c:ext>
          </c:extLst>
        </c:ser>
        <c:ser>
          <c:idx val="4"/>
          <c:order val="4"/>
          <c:tx>
            <c:v>vijf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'Rekenschema - Perceel 2'!$M$10:$N$10</c:f>
            </c:numRef>
          </c:xVal>
          <c:yVal>
            <c:numRef>
              <c:f>'Rekenschema - Perceel 2'!$M$11:$N$11</c:f>
              <c:numCache>
                <c:formatCode>General</c:formatCode>
                <c:ptCount val="2"/>
                <c:pt idx="0">
                  <c:v>600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052-405E-A6D5-ABAB6D0EB673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68639872"/>
        <c:axId val="168679296"/>
      </c:scatterChart>
      <c:valAx>
        <c:axId val="168639872"/>
        <c:scaling>
          <c:orientation val="minMax"/>
          <c:max val="1500"/>
          <c:min val="0"/>
        </c:scaling>
        <c:delete val="0"/>
        <c:axPos val="b"/>
        <c:numFmt formatCode="General" sourceLinked="0"/>
        <c:majorTickMark val="none"/>
        <c:minorTickMark val="none"/>
        <c:tickLblPos val="nextTo"/>
        <c:crossAx val="168679296"/>
        <c:crossesAt val="0"/>
        <c:crossBetween val="midCat"/>
        <c:majorUnit val="100"/>
      </c:valAx>
      <c:valAx>
        <c:axId val="168679296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68639872"/>
        <c:crossesAt val="0"/>
        <c:crossBetween val="midCat"/>
      </c:valAx>
      <c:spPr>
        <a:ln w="3175">
          <a:solidFill>
            <a:schemeClr val="tx1"/>
          </a:solidFill>
          <a:prstDash val="sysDot"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356966490506567E-2"/>
          <c:y val="0.10242730575708604"/>
          <c:w val="0.92917455442029184"/>
          <c:h val="0.75592881802637779"/>
        </c:manualLayout>
      </c:layout>
      <c:scatterChart>
        <c:scatterStyle val="lineMarker"/>
        <c:varyColors val="0"/>
        <c:ser>
          <c:idx val="0"/>
          <c:order val="0"/>
          <c:marker>
            <c:symbol val="diamond"/>
            <c:size val="5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3-453E-8DCC-11712F4BD9B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'Rekenschema - Perceel 3'!$I$7:$J$7</c:f>
              <c:numCache>
                <c:formatCode>General</c:formatCode>
                <c:ptCount val="2"/>
                <c:pt idx="0">
                  <c:v>0</c:v>
                </c:pt>
                <c:pt idx="1">
                  <c:v>700</c:v>
                </c:pt>
              </c:numCache>
            </c:numRef>
          </c:xVal>
          <c:yVal>
            <c:numRef>
              <c:f>'Rekenschema - Perceel 3'!$I$8:$J$8</c:f>
              <c:numCache>
                <c:formatCode>General</c:formatCode>
                <c:ptCount val="2"/>
                <c:pt idx="0">
                  <c:v>600</c:v>
                </c:pt>
                <c:pt idx="1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03-453E-8DCC-11712F4BD9B9}"/>
            </c:ext>
          </c:extLst>
        </c:ser>
        <c:ser>
          <c:idx val="1"/>
          <c:order val="1"/>
          <c:tx>
            <c:v>twee</c:v>
          </c:tx>
          <c:marker>
            <c:symbol val="diamond"/>
            <c:size val="5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03-453E-8DCC-11712F4BD9B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'Rekenschema - Perceel 3'!$J$7:$K$7</c:f>
              <c:numCache>
                <c:formatCode>General</c:formatCode>
                <c:ptCount val="2"/>
                <c:pt idx="0">
                  <c:v>700</c:v>
                </c:pt>
                <c:pt idx="1">
                  <c:v>1450</c:v>
                </c:pt>
              </c:numCache>
            </c:numRef>
          </c:xVal>
          <c:yVal>
            <c:numRef>
              <c:f>'Rekenschema - Perceel 3'!$J$8:$K$8</c:f>
              <c:numCache>
                <c:formatCode>General</c:formatCode>
                <c:ptCount val="2"/>
                <c:pt idx="0">
                  <c:v>600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03-453E-8DCC-11712F4BD9B9}"/>
            </c:ext>
          </c:extLst>
        </c:ser>
        <c:ser>
          <c:idx val="2"/>
          <c:order val="2"/>
          <c:tx>
            <c:v>drie</c:v>
          </c:tx>
          <c:marker>
            <c:symbol val="square"/>
            <c:size val="10"/>
            <c:spPr>
              <a:solidFill>
                <a:srgbClr val="00FF00"/>
              </a:solidFill>
            </c:spPr>
          </c:marker>
          <c:dPt>
            <c:idx val="0"/>
            <c:marker>
              <c:spPr>
                <a:solidFill>
                  <a:srgbClr val="00FF00"/>
                </a:solidFill>
                <a:ln>
                  <a:solidFill>
                    <a:schemeClr val="accent2">
                      <a:lumMod val="40000"/>
                      <a:lumOff val="6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B03-453E-8DCC-11712F4BD9B9}"/>
              </c:ext>
            </c:extLst>
          </c:dPt>
          <c:dLbls>
            <c:dLbl>
              <c:idx val="0"/>
              <c:layout>
                <c:manualLayout>
                  <c:x val="-7.2681487525296767E-2"/>
                  <c:y val="3.2095272323324743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03-453E-8DCC-11712F4BD9B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nl-NL"/>
              </a:p>
            </c:txPr>
            <c:dLblPos val="b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'Rekenschema - Perceel 3'!$M$7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'Rekenschema - Perceel 3'!$M$8</c:f>
              <c:numCache>
                <c:formatCode>0</c:formatCode>
                <c:ptCount val="1"/>
                <c:pt idx="0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03-453E-8DCC-11712F4BD9B9}"/>
            </c:ext>
          </c:extLst>
        </c:ser>
        <c:ser>
          <c:idx val="3"/>
          <c:order val="3"/>
          <c:tx>
            <c:v>vier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'Rekenschema - Perceel 2'!$L$10:$M$10</c:f>
            </c:numRef>
          </c:xVal>
          <c:yVal>
            <c:numRef>
              <c:f>'Rekenschema - Perceel 3'!$L$11:$M$11</c:f>
              <c:numCache>
                <c:formatCode>General</c:formatCode>
                <c:ptCount val="2"/>
                <c:pt idx="0">
                  <c:v>600</c:v>
                </c:pt>
                <c:pt idx="1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B03-453E-8DCC-11712F4BD9B9}"/>
            </c:ext>
          </c:extLst>
        </c:ser>
        <c:ser>
          <c:idx val="4"/>
          <c:order val="4"/>
          <c:tx>
            <c:v>vijf</c:v>
          </c:tx>
          <c:spPr>
            <a:ln w="6350">
              <a:solidFill>
                <a:schemeClr val="tx1"/>
              </a:solidFill>
              <a:prstDash val="sysDot"/>
            </a:ln>
          </c:spPr>
          <c:marker>
            <c:symbol val="x"/>
            <c:size val="3"/>
            <c:spPr>
              <a:solidFill>
                <a:schemeClr val="bg1"/>
              </a:solidFill>
            </c:spPr>
          </c:marker>
          <c:dLbls>
            <c:delete val="1"/>
          </c:dLbls>
          <c:xVal>
            <c:numRef>
              <c:f>'Rekenschema - Perceel 2'!$M$10:$N$10</c:f>
            </c:numRef>
          </c:xVal>
          <c:yVal>
            <c:numRef>
              <c:f>'Rekenschema - Perceel 3'!$M$11:$N$11</c:f>
              <c:numCache>
                <c:formatCode>General</c:formatCode>
                <c:ptCount val="2"/>
                <c:pt idx="0">
                  <c:v>600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03-453E-8DCC-11712F4BD9B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68639872"/>
        <c:axId val="168679296"/>
      </c:scatterChart>
      <c:valAx>
        <c:axId val="168639872"/>
        <c:scaling>
          <c:orientation val="minMax"/>
          <c:max val="1500"/>
          <c:min val="0"/>
        </c:scaling>
        <c:delete val="0"/>
        <c:axPos val="b"/>
        <c:numFmt formatCode="General" sourceLinked="0"/>
        <c:majorTickMark val="none"/>
        <c:minorTickMark val="none"/>
        <c:tickLblPos val="nextTo"/>
        <c:crossAx val="168679296"/>
        <c:crossesAt val="0"/>
        <c:crossBetween val="midCat"/>
        <c:majorUnit val="100"/>
      </c:valAx>
      <c:valAx>
        <c:axId val="168679296"/>
        <c:scaling>
          <c:orientation val="minMax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crossAx val="168639872"/>
        <c:crossesAt val="0"/>
        <c:crossBetween val="midCat"/>
      </c:valAx>
      <c:spPr>
        <a:ln w="3175">
          <a:solidFill>
            <a:schemeClr val="tx1"/>
          </a:solidFill>
          <a:prstDash val="sysDot"/>
        </a:ln>
      </c:spPr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33336</xdr:colOff>
      <xdr:row>0</xdr:row>
      <xdr:rowOff>190499</xdr:rowOff>
    </xdr:from>
    <xdr:to>
      <xdr:col>15</xdr:col>
      <xdr:colOff>609599</xdr:colOff>
      <xdr:row>30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28</xdr:row>
      <xdr:rowOff>219075</xdr:rowOff>
    </xdr:from>
    <xdr:to>
      <xdr:col>9</xdr:col>
      <xdr:colOff>542925</xdr:colOff>
      <xdr:row>29</xdr:row>
      <xdr:rowOff>142875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BA8E76CD-7556-4C2F-8D57-80358632839E}"/>
            </a:ext>
          </a:extLst>
        </xdr:cNvPr>
        <xdr:cNvSpPr txBox="1"/>
      </xdr:nvSpPr>
      <xdr:spPr>
        <a:xfrm>
          <a:off x="7705725" y="3286125"/>
          <a:ext cx="5429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*100</a:t>
          </a:r>
        </a:p>
        <a:p>
          <a:endParaRPr lang="nl-NL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0.8858</cdr:x>
      <cdr:y>0.90664</cdr:y>
    </cdr:from>
    <cdr:to>
      <cdr:x>0.95432</cdr:x>
      <cdr:y>1</cdr:y>
    </cdr:to>
    <cdr:sp macro="" textlink="">
      <cdr:nvSpPr>
        <cdr:cNvPr id="2" name="Tekstvak 1"/>
        <cdr:cNvSpPr txBox="1"/>
      </cdr:nvSpPr>
      <cdr:spPr>
        <a:xfrm xmlns:a="http://schemas.openxmlformats.org/drawingml/2006/main">
          <a:off x="6273092" y="2737530"/>
          <a:ext cx="485248" cy="281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euro</a:t>
          </a:r>
        </a:p>
      </cdr:txBody>
    </cdr:sp>
  </cdr:relSizeAnchor>
  <cdr:relSizeAnchor xmlns:cdr="http://schemas.openxmlformats.org/drawingml/2006/chartDrawing">
    <cdr:from>
      <cdr:x>0.07442</cdr:x>
      <cdr:y>0.11146</cdr:y>
    </cdr:from>
    <cdr:to>
      <cdr:x>0.19166</cdr:x>
      <cdr:y>0.20482</cdr:y>
    </cdr:to>
    <cdr:sp macro="" textlink="">
      <cdr:nvSpPr>
        <cdr:cNvPr id="4" name="Tekstvak 1">
          <a:extLst xmlns:a="http://schemas.openxmlformats.org/drawingml/2006/main">
            <a:ext uri="{FF2B5EF4-FFF2-40B4-BE49-F238E27FC236}">
              <a16:creationId xmlns:a16="http://schemas.microsoft.com/office/drawing/2014/main" id="{002749DF-36E2-40C0-87DC-E717D93458F1}"/>
            </a:ext>
          </a:extLst>
        </cdr:cNvPr>
        <cdr:cNvSpPr txBox="1"/>
      </cdr:nvSpPr>
      <cdr:spPr>
        <a:xfrm xmlns:a="http://schemas.openxmlformats.org/drawingml/2006/main">
          <a:off x="527050" y="336550"/>
          <a:ext cx="830264" cy="281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000" b="1"/>
            <a:t>Punten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33336</xdr:colOff>
      <xdr:row>0</xdr:row>
      <xdr:rowOff>190499</xdr:rowOff>
    </xdr:from>
    <xdr:to>
      <xdr:col>15</xdr:col>
      <xdr:colOff>609599</xdr:colOff>
      <xdr:row>30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8802A49-6A64-4132-9DC7-5546B3B67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28</xdr:row>
      <xdr:rowOff>219075</xdr:rowOff>
    </xdr:from>
    <xdr:to>
      <xdr:col>9</xdr:col>
      <xdr:colOff>542925</xdr:colOff>
      <xdr:row>29</xdr:row>
      <xdr:rowOff>142875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FBDF45D6-F6C2-401C-BE45-D076EBE0279C}"/>
            </a:ext>
          </a:extLst>
        </xdr:cNvPr>
        <xdr:cNvSpPr txBox="1"/>
      </xdr:nvSpPr>
      <xdr:spPr>
        <a:xfrm>
          <a:off x="8315325" y="3286125"/>
          <a:ext cx="5429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*100</a:t>
          </a:r>
        </a:p>
        <a:p>
          <a:endParaRPr lang="nl-NL" sz="1100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0.8858</cdr:x>
      <cdr:y>0.90664</cdr:y>
    </cdr:from>
    <cdr:to>
      <cdr:x>0.95432</cdr:x>
      <cdr:y>1</cdr:y>
    </cdr:to>
    <cdr:sp macro="" textlink="">
      <cdr:nvSpPr>
        <cdr:cNvPr id="2" name="Tekstvak 1"/>
        <cdr:cNvSpPr txBox="1"/>
      </cdr:nvSpPr>
      <cdr:spPr>
        <a:xfrm xmlns:a="http://schemas.openxmlformats.org/drawingml/2006/main">
          <a:off x="6273092" y="2737530"/>
          <a:ext cx="485248" cy="281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l-NL" sz="1000" b="1"/>
            <a:t>euro</a:t>
          </a:r>
        </a:p>
      </cdr:txBody>
    </cdr:sp>
  </cdr:relSizeAnchor>
  <cdr:relSizeAnchor xmlns:cdr="http://schemas.openxmlformats.org/drawingml/2006/chartDrawing">
    <cdr:from>
      <cdr:x>0.07442</cdr:x>
      <cdr:y>0.11146</cdr:y>
    </cdr:from>
    <cdr:to>
      <cdr:x>0.19166</cdr:x>
      <cdr:y>0.20482</cdr:y>
    </cdr:to>
    <cdr:sp macro="" textlink="">
      <cdr:nvSpPr>
        <cdr:cNvPr id="4" name="Tekstvak 1">
          <a:extLst xmlns:a="http://schemas.openxmlformats.org/drawingml/2006/main">
            <a:ext uri="{FF2B5EF4-FFF2-40B4-BE49-F238E27FC236}">
              <a16:creationId xmlns:a16="http://schemas.microsoft.com/office/drawing/2014/main" id="{002749DF-36E2-40C0-87DC-E717D93458F1}"/>
            </a:ext>
          </a:extLst>
        </cdr:cNvPr>
        <cdr:cNvSpPr txBox="1"/>
      </cdr:nvSpPr>
      <cdr:spPr>
        <a:xfrm xmlns:a="http://schemas.openxmlformats.org/drawingml/2006/main">
          <a:off x="527050" y="336550"/>
          <a:ext cx="830264" cy="281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000" b="1"/>
            <a:t>Punten</a:t>
          </a:r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workbookViewId="0">
      <selection activeCell="A13" sqref="A13:D13"/>
    </sheetView>
  </sheetViews>
  <sheetFormatPr defaultColWidth="0" defaultRowHeight="15" zeroHeight="1" x14ac:dyDescent="0.25"/>
  <cols>
    <col min="1" max="1" width="34.7109375" style="1" customWidth="1"/>
    <col min="2" max="3" width="13.7109375" style="1" customWidth="1"/>
    <col min="4" max="4" width="9.140625" style="1" customWidth="1"/>
    <col min="5" max="5" width="10.7109375" style="1" customWidth="1"/>
    <col min="6" max="6" width="15.28515625" style="1" customWidth="1"/>
    <col min="7" max="16" width="9.140625" style="1" customWidth="1"/>
    <col min="17" max="18" width="9.140625" style="3" hidden="1" customWidth="1"/>
    <col min="19" max="20" width="0" style="1" hidden="1" customWidth="1"/>
    <col min="21" max="16384" width="9.140625" style="1" hidden="1"/>
  </cols>
  <sheetData>
    <row r="1" spans="1:20" s="38" customFormat="1" x14ac:dyDescent="0.25">
      <c r="A1" s="57" t="s">
        <v>23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36"/>
      <c r="R1" s="36"/>
      <c r="S1" s="37"/>
      <c r="T1" s="37"/>
    </row>
    <row r="2" spans="1:20" hidden="1" x14ac:dyDescent="0.25">
      <c r="A2" s="4"/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0" ht="63.75" hidden="1" customHeight="1" x14ac:dyDescent="0.25">
      <c r="A3" s="11" t="s">
        <v>12</v>
      </c>
      <c r="B3" s="58"/>
      <c r="C3" s="58"/>
      <c r="D3" s="58"/>
      <c r="E3" s="3"/>
    </row>
    <row r="4" spans="1:20" ht="12.75" customHeight="1" x14ac:dyDescent="0.25">
      <c r="A4" s="41" t="s">
        <v>13</v>
      </c>
      <c r="B4" s="41"/>
      <c r="C4" s="41"/>
      <c r="D4" s="41"/>
      <c r="E4" s="3"/>
    </row>
    <row r="5" spans="1:20" ht="15.75" thickBot="1" x14ac:dyDescent="0.3">
      <c r="A5" s="4"/>
      <c r="B5" s="4"/>
      <c r="C5" s="4"/>
      <c r="D5" s="4"/>
      <c r="E5" s="3"/>
    </row>
    <row r="6" spans="1:20" ht="15.75" thickBot="1" x14ac:dyDescent="0.3">
      <c r="A6" s="59" t="s">
        <v>16</v>
      </c>
      <c r="B6" s="60"/>
      <c r="C6" s="60"/>
      <c r="D6" s="61"/>
      <c r="E6" s="3"/>
      <c r="I6" s="1" t="s">
        <v>2</v>
      </c>
      <c r="J6" s="1" t="s">
        <v>3</v>
      </c>
    </row>
    <row r="7" spans="1:20" x14ac:dyDescent="0.25">
      <c r="A7" s="17" t="s">
        <v>0</v>
      </c>
      <c r="B7" s="18">
        <v>350</v>
      </c>
      <c r="C7" s="19" t="s">
        <v>4</v>
      </c>
      <c r="D7" s="20" t="s">
        <v>20</v>
      </c>
      <c r="E7" s="3"/>
      <c r="I7" s="1">
        <v>0</v>
      </c>
      <c r="J7" s="1">
        <f>PrKn</f>
        <v>350</v>
      </c>
      <c r="K7" s="1">
        <f>PrMax</f>
        <v>1000</v>
      </c>
      <c r="M7" s="1">
        <f>PrIn</f>
        <v>0</v>
      </c>
    </row>
    <row r="8" spans="1:20" x14ac:dyDescent="0.25">
      <c r="A8" s="13" t="s">
        <v>14</v>
      </c>
      <c r="B8" s="14">
        <v>600</v>
      </c>
      <c r="C8" s="15" t="s">
        <v>5</v>
      </c>
      <c r="D8" s="16"/>
      <c r="E8" s="3"/>
      <c r="I8" s="1">
        <f>MaxPnt</f>
        <v>600</v>
      </c>
      <c r="J8" s="1">
        <f>PuKn</f>
        <v>600</v>
      </c>
      <c r="K8" s="1">
        <v>0</v>
      </c>
      <c r="M8" s="2">
        <f>IF(PrIn&lt;=PrMax,A25,0)</f>
        <v>600</v>
      </c>
    </row>
    <row r="9" spans="1:20" x14ac:dyDescent="0.25">
      <c r="A9" s="24" t="s">
        <v>1</v>
      </c>
      <c r="B9" s="25">
        <v>1000</v>
      </c>
      <c r="C9" s="26" t="s">
        <v>4</v>
      </c>
      <c r="D9" s="27" t="s">
        <v>20</v>
      </c>
      <c r="E9" s="3"/>
    </row>
    <row r="10" spans="1:20" hidden="1" x14ac:dyDescent="0.25">
      <c r="A10" s="28" t="s">
        <v>11</v>
      </c>
      <c r="B10" s="29">
        <v>600</v>
      </c>
      <c r="C10" s="30" t="s">
        <v>5</v>
      </c>
      <c r="D10" s="31"/>
      <c r="E10" s="3"/>
      <c r="L10" s="1">
        <v>0</v>
      </c>
      <c r="M10" s="1">
        <f>PrKn</f>
        <v>350</v>
      </c>
      <c r="N10" s="1">
        <f>PrKn</f>
        <v>350</v>
      </c>
    </row>
    <row r="11" spans="1:20" ht="15.75" thickBot="1" x14ac:dyDescent="0.3">
      <c r="A11" s="32" t="s">
        <v>21</v>
      </c>
      <c r="B11" s="33">
        <v>0</v>
      </c>
      <c r="C11" s="34" t="s">
        <v>5</v>
      </c>
      <c r="D11" s="35"/>
      <c r="E11" s="3"/>
      <c r="L11" s="1">
        <f>PuKn</f>
        <v>600</v>
      </c>
      <c r="M11" s="1">
        <f>PuKn</f>
        <v>600</v>
      </c>
      <c r="N11" s="1">
        <v>0</v>
      </c>
    </row>
    <row r="12" spans="1:20" ht="15.75" thickBot="1" x14ac:dyDescent="0.3">
      <c r="A12" s="3" t="s">
        <v>22</v>
      </c>
      <c r="B12" s="3"/>
      <c r="C12" s="3"/>
      <c r="D12" s="3"/>
      <c r="E12" s="3"/>
    </row>
    <row r="13" spans="1:20" x14ac:dyDescent="0.25">
      <c r="A13" s="62" t="s">
        <v>17</v>
      </c>
      <c r="B13" s="63"/>
      <c r="C13" s="63"/>
      <c r="D13" s="64"/>
      <c r="E13" s="3"/>
    </row>
    <row r="14" spans="1:20" x14ac:dyDescent="0.25">
      <c r="A14" s="21" t="s">
        <v>15</v>
      </c>
      <c r="B14" s="23"/>
      <c r="C14" s="12" t="s">
        <v>4</v>
      </c>
      <c r="D14" s="22" t="s">
        <v>20</v>
      </c>
      <c r="E14" s="3"/>
    </row>
    <row r="15" spans="1:20" x14ac:dyDescent="0.25">
      <c r="A15" s="8"/>
      <c r="B15" s="4"/>
      <c r="C15" s="4"/>
      <c r="D15" s="7"/>
      <c r="E15" s="3"/>
    </row>
    <row r="16" spans="1:20" x14ac:dyDescent="0.25">
      <c r="A16" s="65" t="s">
        <v>6</v>
      </c>
      <c r="B16" s="66"/>
      <c r="C16" s="66"/>
      <c r="D16" s="67"/>
      <c r="E16" s="3"/>
    </row>
    <row r="17" spans="1:16" x14ac:dyDescent="0.25">
      <c r="A17" s="54" t="s">
        <v>19</v>
      </c>
      <c r="B17" s="55"/>
      <c r="C17" s="55"/>
      <c r="D17" s="56"/>
      <c r="E17" s="3"/>
    </row>
    <row r="18" spans="1:16" hidden="1" x14ac:dyDescent="0.25">
      <c r="A18" s="8"/>
      <c r="B18" s="4"/>
      <c r="C18" s="4"/>
      <c r="D18" s="7"/>
      <c r="E18" s="3"/>
    </row>
    <row r="19" spans="1:16" hidden="1" x14ac:dyDescent="0.25">
      <c r="A19" s="5"/>
      <c r="B19" s="9" t="s">
        <v>9</v>
      </c>
      <c r="C19" s="9" t="s">
        <v>10</v>
      </c>
      <c r="D19" s="6"/>
      <c r="E19" s="3"/>
    </row>
    <row r="20" spans="1:16" hidden="1" x14ac:dyDescent="0.25">
      <c r="A20" s="5" t="s">
        <v>7</v>
      </c>
      <c r="B20" s="10">
        <f>(PuKn-MaxPnt)/PrKn</f>
        <v>0</v>
      </c>
      <c r="C20" s="10">
        <f>MaxPnt</f>
        <v>600</v>
      </c>
      <c r="D20" s="6"/>
      <c r="E20" s="3"/>
    </row>
    <row r="21" spans="1:16" hidden="1" x14ac:dyDescent="0.25">
      <c r="A21" s="5" t="s">
        <v>8</v>
      </c>
      <c r="B21" s="10">
        <f>(0-PuKn)/(PrMax-PrKn)</f>
        <v>-0.92307692307692313</v>
      </c>
      <c r="C21" s="10">
        <f>PrMax*PuKn/(PrMax-PrKn)</f>
        <v>923.07692307692309</v>
      </c>
      <c r="D21" s="6"/>
      <c r="E21" s="3"/>
    </row>
    <row r="22" spans="1:16" hidden="1" x14ac:dyDescent="0.25">
      <c r="A22" s="8"/>
      <c r="B22" s="4"/>
      <c r="C22" s="4"/>
      <c r="D22" s="7"/>
      <c r="E22" s="3"/>
    </row>
    <row r="23" spans="1:16" x14ac:dyDescent="0.25">
      <c r="A23" s="8"/>
      <c r="B23" s="4"/>
      <c r="C23" s="4"/>
      <c r="D23" s="7"/>
      <c r="E23" s="3"/>
    </row>
    <row r="24" spans="1:16" ht="15.75" thickBot="1" x14ac:dyDescent="0.3">
      <c r="A24" s="42" t="s">
        <v>18</v>
      </c>
      <c r="B24" s="43"/>
      <c r="C24" s="43"/>
      <c r="D24" s="44"/>
      <c r="E24" s="3"/>
    </row>
    <row r="25" spans="1:16" hidden="1" x14ac:dyDescent="0.25">
      <c r="A25" s="45">
        <f>IF(PrIn&lt;=PrKn,ROUND((PuKn-MaxPnt)/PrKn*PrIn+MaxPnt,3),IF(PrIn&gt;=PrMax,"0",ROUND(((0-PuKn)/(PrMax-PrKn))*PrIn+PrMax*PuKn/(PrMax-PrKn),3)))</f>
        <v>600</v>
      </c>
      <c r="B25" s="46"/>
      <c r="C25" s="46"/>
      <c r="D25" s="47"/>
      <c r="E25" s="3"/>
    </row>
    <row r="26" spans="1:16" ht="15" hidden="1" customHeight="1" x14ac:dyDescent="0.25">
      <c r="A26" s="45"/>
      <c r="B26" s="46"/>
      <c r="C26" s="46"/>
      <c r="D26" s="47"/>
      <c r="E26" s="3"/>
    </row>
    <row r="27" spans="1:16" ht="15" hidden="1" customHeight="1" x14ac:dyDescent="0.25">
      <c r="A27" s="48" t="s">
        <v>5</v>
      </c>
      <c r="B27" s="49"/>
      <c r="C27" s="49"/>
      <c r="D27" s="50"/>
      <c r="E27" s="3"/>
    </row>
    <row r="28" spans="1:16" ht="15" hidden="1" customHeight="1" thickBot="1" x14ac:dyDescent="0.3">
      <c r="A28" s="51"/>
      <c r="B28" s="52"/>
      <c r="C28" s="52"/>
      <c r="D28" s="53"/>
      <c r="E28" s="3"/>
    </row>
    <row r="29" spans="1:16" ht="20.25" customHeight="1" x14ac:dyDescent="0.25">
      <c r="A29" s="39">
        <f>A25</f>
        <v>600</v>
      </c>
      <c r="B29" s="39"/>
      <c r="C29" s="39"/>
      <c r="D29" s="3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40"/>
      <c r="B30" s="40"/>
      <c r="C30" s="40"/>
      <c r="D30" s="4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sheetProtection algorithmName="SHA-512" hashValue="MgpjYRMownzXU1jkqCJesuM1VNRURb52mz6+QHB7OK6+fBaFqZrHZ2uo7c7VJ2gwgt36lem3l3U0Sk2oh4NDOw==" saltValue="+/XOTkilC/ShdJJau2uzoA==" spinCount="100000" sheet="1" objects="1" scenarios="1"/>
  <mergeCells count="11">
    <mergeCell ref="A1:P1"/>
    <mergeCell ref="B3:D3"/>
    <mergeCell ref="A6:D6"/>
    <mergeCell ref="A13:D13"/>
    <mergeCell ref="A16:D16"/>
    <mergeCell ref="A29:D30"/>
    <mergeCell ref="A4:D4"/>
    <mergeCell ref="A24:D24"/>
    <mergeCell ref="A25:D26"/>
    <mergeCell ref="A27:D28"/>
    <mergeCell ref="A17:D17"/>
  </mergeCells>
  <conditionalFormatting sqref="A27:D28">
    <cfRule type="containsText" dxfId="1" priority="1" operator="containsText" text="punten">
      <formula>NOT(ISERROR(SEARCH("punten",A27)))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B34B-EC56-45E7-841B-898DE5ED4F6C}">
  <sheetPr>
    <pageSetUpPr fitToPage="1"/>
  </sheetPr>
  <dimension ref="A1:T30"/>
  <sheetViews>
    <sheetView tabSelected="1" workbookViewId="0">
      <selection sqref="A1:P1"/>
    </sheetView>
  </sheetViews>
  <sheetFormatPr defaultColWidth="0" defaultRowHeight="15" customHeight="1" zeroHeight="1" x14ac:dyDescent="0.25"/>
  <cols>
    <col min="1" max="1" width="34.7109375" style="1" customWidth="1"/>
    <col min="2" max="3" width="13.7109375" style="1" customWidth="1"/>
    <col min="4" max="4" width="9.140625" style="1" customWidth="1"/>
    <col min="5" max="5" width="10.7109375" style="1" customWidth="1"/>
    <col min="6" max="6" width="15.28515625" style="1" customWidth="1"/>
    <col min="7" max="16" width="9.140625" style="1" customWidth="1"/>
    <col min="17" max="18" width="9.140625" style="3" hidden="1" customWidth="1"/>
    <col min="19" max="20" width="0" style="1" hidden="1" customWidth="1"/>
    <col min="21" max="16384" width="9.140625" style="1" hidden="1"/>
  </cols>
  <sheetData>
    <row r="1" spans="1:20" s="38" customFormat="1" x14ac:dyDescent="0.25">
      <c r="A1" s="57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36"/>
      <c r="R1" s="36"/>
      <c r="S1" s="37"/>
      <c r="T1" s="37"/>
    </row>
    <row r="2" spans="1:20" hidden="1" x14ac:dyDescent="0.25">
      <c r="A2" s="4"/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0" ht="63.75" hidden="1" customHeight="1" x14ac:dyDescent="0.25">
      <c r="A3" s="11" t="s">
        <v>12</v>
      </c>
      <c r="B3" s="58"/>
      <c r="C3" s="58"/>
      <c r="D3" s="58"/>
      <c r="E3" s="3"/>
    </row>
    <row r="4" spans="1:20" ht="12.75" customHeight="1" x14ac:dyDescent="0.25">
      <c r="A4" s="41" t="s">
        <v>13</v>
      </c>
      <c r="B4" s="41"/>
      <c r="C4" s="41"/>
      <c r="D4" s="41"/>
      <c r="E4" s="3"/>
    </row>
    <row r="5" spans="1:20" ht="15.75" thickBot="1" x14ac:dyDescent="0.3">
      <c r="A5" s="4"/>
      <c r="B5" s="4"/>
      <c r="C5" s="4"/>
      <c r="D5" s="4"/>
      <c r="E5" s="3"/>
    </row>
    <row r="6" spans="1:20" ht="15.75" thickBot="1" x14ac:dyDescent="0.3">
      <c r="A6" s="59" t="s">
        <v>16</v>
      </c>
      <c r="B6" s="60"/>
      <c r="C6" s="60"/>
      <c r="D6" s="61"/>
      <c r="E6" s="3"/>
      <c r="I6" s="1" t="s">
        <v>2</v>
      </c>
      <c r="J6" s="1" t="s">
        <v>3</v>
      </c>
    </row>
    <row r="7" spans="1:20" x14ac:dyDescent="0.25">
      <c r="A7" s="17" t="s">
        <v>0</v>
      </c>
      <c r="B7" s="18">
        <v>700</v>
      </c>
      <c r="C7" s="19" t="s">
        <v>4</v>
      </c>
      <c r="D7" s="20" t="s">
        <v>20</v>
      </c>
      <c r="E7" s="3"/>
      <c r="I7" s="1">
        <v>0</v>
      </c>
      <c r="J7" s="1">
        <f>PrKn</f>
        <v>700</v>
      </c>
      <c r="K7" s="1">
        <f>PrMax</f>
        <v>1450</v>
      </c>
      <c r="M7" s="1">
        <f>PrIn</f>
        <v>0</v>
      </c>
    </row>
    <row r="8" spans="1:20" x14ac:dyDescent="0.25">
      <c r="A8" s="13" t="s">
        <v>14</v>
      </c>
      <c r="B8" s="14">
        <v>600</v>
      </c>
      <c r="C8" s="15" t="s">
        <v>5</v>
      </c>
      <c r="D8" s="16"/>
      <c r="E8" s="3"/>
      <c r="I8" s="1">
        <f>MaxPnt</f>
        <v>600</v>
      </c>
      <c r="J8" s="1">
        <f>PuKn</f>
        <v>600</v>
      </c>
      <c r="K8" s="1">
        <v>0</v>
      </c>
      <c r="M8" s="2">
        <f>IF(PrIn&lt;=PrMax,A25,0)</f>
        <v>600</v>
      </c>
    </row>
    <row r="9" spans="1:20" x14ac:dyDescent="0.25">
      <c r="A9" s="24" t="s">
        <v>1</v>
      </c>
      <c r="B9" s="25">
        <v>1450</v>
      </c>
      <c r="C9" s="26" t="s">
        <v>4</v>
      </c>
      <c r="D9" s="27" t="s">
        <v>20</v>
      </c>
      <c r="E9" s="3"/>
    </row>
    <row r="10" spans="1:20" hidden="1" x14ac:dyDescent="0.25">
      <c r="A10" s="28" t="s">
        <v>11</v>
      </c>
      <c r="B10" s="29">
        <v>600</v>
      </c>
      <c r="C10" s="30" t="s">
        <v>5</v>
      </c>
      <c r="D10" s="31"/>
      <c r="E10" s="3"/>
      <c r="L10" s="1">
        <v>0</v>
      </c>
      <c r="M10" s="1">
        <f>PrKn</f>
        <v>700</v>
      </c>
      <c r="N10" s="1">
        <f>PrKn</f>
        <v>700</v>
      </c>
    </row>
    <row r="11" spans="1:20" ht="15.75" thickBot="1" x14ac:dyDescent="0.3">
      <c r="A11" s="32" t="s">
        <v>21</v>
      </c>
      <c r="B11" s="33">
        <v>0</v>
      </c>
      <c r="C11" s="34" t="s">
        <v>5</v>
      </c>
      <c r="D11" s="35"/>
      <c r="E11" s="3"/>
      <c r="L11" s="1">
        <f>PuKn</f>
        <v>600</v>
      </c>
      <c r="M11" s="1">
        <f>PuKn</f>
        <v>600</v>
      </c>
      <c r="N11" s="1">
        <v>0</v>
      </c>
    </row>
    <row r="12" spans="1:20" ht="15.75" thickBot="1" x14ac:dyDescent="0.3">
      <c r="A12" s="3" t="s">
        <v>22</v>
      </c>
      <c r="B12" s="3"/>
      <c r="C12" s="3"/>
      <c r="D12" s="3"/>
      <c r="E12" s="3"/>
    </row>
    <row r="13" spans="1:20" x14ac:dyDescent="0.25">
      <c r="A13" s="62" t="s">
        <v>17</v>
      </c>
      <c r="B13" s="63"/>
      <c r="C13" s="63"/>
      <c r="D13" s="64"/>
      <c r="E13" s="3"/>
    </row>
    <row r="14" spans="1:20" x14ac:dyDescent="0.25">
      <c r="A14" s="21" t="s">
        <v>15</v>
      </c>
      <c r="B14" s="23"/>
      <c r="C14" s="12" t="s">
        <v>4</v>
      </c>
      <c r="D14" s="22" t="s">
        <v>20</v>
      </c>
      <c r="E14" s="3"/>
    </row>
    <row r="15" spans="1:20" x14ac:dyDescent="0.25">
      <c r="A15" s="8"/>
      <c r="B15" s="4"/>
      <c r="C15" s="4"/>
      <c r="D15" s="7"/>
      <c r="E15" s="3"/>
    </row>
    <row r="16" spans="1:20" x14ac:dyDescent="0.25">
      <c r="A16" s="65" t="s">
        <v>6</v>
      </c>
      <c r="B16" s="66"/>
      <c r="C16" s="66"/>
      <c r="D16" s="67"/>
      <c r="E16" s="3"/>
    </row>
    <row r="17" spans="1:16" x14ac:dyDescent="0.25">
      <c r="A17" s="54" t="s">
        <v>19</v>
      </c>
      <c r="B17" s="55"/>
      <c r="C17" s="55"/>
      <c r="D17" s="56"/>
      <c r="E17" s="3"/>
    </row>
    <row r="18" spans="1:16" hidden="1" x14ac:dyDescent="0.25">
      <c r="A18" s="8"/>
      <c r="B18" s="4"/>
      <c r="C18" s="4"/>
      <c r="D18" s="7"/>
      <c r="E18" s="3"/>
    </row>
    <row r="19" spans="1:16" hidden="1" x14ac:dyDescent="0.25">
      <c r="A19" s="5"/>
      <c r="B19" s="9" t="s">
        <v>9</v>
      </c>
      <c r="C19" s="9" t="s">
        <v>10</v>
      </c>
      <c r="D19" s="6"/>
      <c r="E19" s="3"/>
    </row>
    <row r="20" spans="1:16" hidden="1" x14ac:dyDescent="0.25">
      <c r="A20" s="5" t="s">
        <v>7</v>
      </c>
      <c r="B20" s="10">
        <f>(PuKn-MaxPnt)/PrKn</f>
        <v>0</v>
      </c>
      <c r="C20" s="10">
        <f>MaxPnt</f>
        <v>600</v>
      </c>
      <c r="D20" s="6"/>
      <c r="E20" s="3"/>
    </row>
    <row r="21" spans="1:16" hidden="1" x14ac:dyDescent="0.25">
      <c r="A21" s="5" t="s">
        <v>8</v>
      </c>
      <c r="B21" s="10">
        <f>(0-PuKn)/(PrMax-PrKn)</f>
        <v>-0.8</v>
      </c>
      <c r="C21" s="10">
        <f>PrMax*PuKn/(PrMax-PrKn)</f>
        <v>1160</v>
      </c>
      <c r="D21" s="6"/>
      <c r="E21" s="3"/>
    </row>
    <row r="22" spans="1:16" hidden="1" x14ac:dyDescent="0.25">
      <c r="A22" s="8"/>
      <c r="B22" s="4"/>
      <c r="C22" s="4"/>
      <c r="D22" s="7"/>
      <c r="E22" s="3"/>
    </row>
    <row r="23" spans="1:16" x14ac:dyDescent="0.25">
      <c r="A23" s="8"/>
      <c r="B23" s="4"/>
      <c r="C23" s="4"/>
      <c r="D23" s="7"/>
      <c r="E23" s="3"/>
    </row>
    <row r="24" spans="1:16" ht="15.75" thickBot="1" x14ac:dyDescent="0.3">
      <c r="A24" s="42" t="s">
        <v>18</v>
      </c>
      <c r="B24" s="43"/>
      <c r="C24" s="43"/>
      <c r="D24" s="44"/>
      <c r="E24" s="3"/>
    </row>
    <row r="25" spans="1:16" ht="15.75" hidden="1" thickBot="1" x14ac:dyDescent="0.3">
      <c r="A25" s="45">
        <f>IF(PrIn&lt;=PrKn,ROUND((PuKn-MaxPnt)/PrKn*PrIn+MaxPnt,3),IF(PrIn&gt;=PrMax,"0",ROUND(((0-PuKn)/(PrMax-PrKn))*PrIn+PrMax*PuKn/(PrMax-PrKn),3)))</f>
        <v>600</v>
      </c>
      <c r="B25" s="46"/>
      <c r="C25" s="46"/>
      <c r="D25" s="47"/>
      <c r="E25" s="3"/>
    </row>
    <row r="26" spans="1:16" ht="15" hidden="1" customHeight="1" x14ac:dyDescent="0.25">
      <c r="A26" s="45"/>
      <c r="B26" s="46"/>
      <c r="C26" s="46"/>
      <c r="D26" s="47"/>
      <c r="E26" s="3"/>
    </row>
    <row r="27" spans="1:16" ht="15" hidden="1" customHeight="1" x14ac:dyDescent="0.25">
      <c r="A27" s="48" t="s">
        <v>5</v>
      </c>
      <c r="B27" s="49"/>
      <c r="C27" s="49"/>
      <c r="D27" s="50"/>
      <c r="E27" s="3"/>
    </row>
    <row r="28" spans="1:16" ht="15" hidden="1" customHeight="1" thickBot="1" x14ac:dyDescent="0.3">
      <c r="A28" s="51"/>
      <c r="B28" s="52"/>
      <c r="C28" s="52"/>
      <c r="D28" s="53"/>
      <c r="E28" s="3"/>
    </row>
    <row r="29" spans="1:16" ht="20.25" customHeight="1" x14ac:dyDescent="0.25">
      <c r="A29" s="39">
        <f>A25</f>
        <v>600</v>
      </c>
      <c r="B29" s="39"/>
      <c r="C29" s="39"/>
      <c r="D29" s="3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40"/>
      <c r="B30" s="40"/>
      <c r="C30" s="40"/>
      <c r="D30" s="40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sheetProtection algorithmName="SHA-512" hashValue="aK6uMducBxU9KhJpoQNAF0Io2EbYKuqrOcxHgQ956X6RV9jON1CYHLa2ZIf4bwtlOJYUDS5PFhgrEEd0815eWw==" saltValue="ZRLoGcb9avdFPYxJi+fIlw==" spinCount="100000" sheet="1" objects="1" scenarios="1"/>
  <mergeCells count="11">
    <mergeCell ref="A17:D17"/>
    <mergeCell ref="A24:D24"/>
    <mergeCell ref="A25:D26"/>
    <mergeCell ref="A27:D28"/>
    <mergeCell ref="A29:D30"/>
    <mergeCell ref="A16:D16"/>
    <mergeCell ref="A1:P1"/>
    <mergeCell ref="B3:D3"/>
    <mergeCell ref="A4:D4"/>
    <mergeCell ref="A6:D6"/>
    <mergeCell ref="A13:D13"/>
  </mergeCells>
  <conditionalFormatting sqref="A27:D28">
    <cfRule type="containsText" dxfId="0" priority="1" operator="containsText" text="punten">
      <formula>NOT(ISERROR(SEARCH("punten",A27)))</formula>
    </cfRule>
  </conditionalFormatting>
  <pageMargins left="0.51181102362204722" right="0.51181102362204722" top="0.74803149606299213" bottom="0.74803149606299213" header="0.31496062992125984" footer="0.31496062992125984"/>
  <pageSetup paperSize="9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6" ma:contentTypeDescription="Een nieuw document maken." ma:contentTypeScope="" ma:versionID="da439b2f6f48e0fefbf9e6b516eda86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0331b4792b4d965769212cebe40bf3eb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F974AC-CA02-43B2-A457-E78576AD6154}"/>
</file>

<file path=customXml/itemProps2.xml><?xml version="1.0" encoding="utf-8"?>
<ds:datastoreItem xmlns:ds="http://schemas.openxmlformats.org/officeDocument/2006/customXml" ds:itemID="{4CB3F617-32DC-4B36-975A-7C06718FA967}"/>
</file>

<file path=customXml/itemProps3.xml><?xml version="1.0" encoding="utf-8"?>
<ds:datastoreItem xmlns:ds="http://schemas.openxmlformats.org/officeDocument/2006/customXml" ds:itemID="{82E7CAF7-E9AE-431B-BD97-8AFB80A245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10</vt:i4>
      </vt:variant>
    </vt:vector>
  </HeadingPairs>
  <TitlesOfParts>
    <vt:vector size="12" baseType="lpstr">
      <vt:lpstr>Rekenschema - Perceel 2</vt:lpstr>
      <vt:lpstr>Rekenschema - Perceel 3</vt:lpstr>
      <vt:lpstr>'Rekenschema - Perceel 2'!MaxPnt</vt:lpstr>
      <vt:lpstr>'Rekenschema - Perceel 3'!MaxPnt</vt:lpstr>
      <vt:lpstr>'Rekenschema - Perceel 2'!PrIn</vt:lpstr>
      <vt:lpstr>'Rekenschema - Perceel 3'!PrIn</vt:lpstr>
      <vt:lpstr>'Rekenschema - Perceel 2'!PrKn</vt:lpstr>
      <vt:lpstr>'Rekenschema - Perceel 3'!PrKn</vt:lpstr>
      <vt:lpstr>'Rekenschema - Perceel 2'!PrMax</vt:lpstr>
      <vt:lpstr>'Rekenschema - Perceel 3'!PrMax</vt:lpstr>
      <vt:lpstr>'Rekenschema - Perceel 2'!PuKn</vt:lpstr>
      <vt:lpstr>'Rekenschema - Perceel 3'!PuKn</vt:lpstr>
    </vt:vector>
  </TitlesOfParts>
  <Company>Stanislascollege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gzwirs@GemeenteWestland.nl</dc:creator>
  <cp:lastModifiedBy>Rene Janssen</cp:lastModifiedBy>
  <cp:lastPrinted>2015-01-20T17:54:55Z</cp:lastPrinted>
  <dcterms:created xsi:type="dcterms:W3CDTF">2015-01-19T14:52:11Z</dcterms:created>
  <dcterms:modified xsi:type="dcterms:W3CDTF">2022-03-30T06:07:55Z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</Properties>
</file>