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MO\Sector BMO\CONCERNADVIES\Team I&amp;S\2021 inkoopdossiers\127284-2021 VOI B1 en Z-route\"/>
    </mc:Choice>
  </mc:AlternateContent>
  <xr:revisionPtr revIDLastSave="0" documentId="13_ncr:1_{7A203E19-ACB9-429D-905E-16860642E253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  <sheet name="Blad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" i="1" l="1"/>
  <c r="K4" i="1"/>
  <c r="K5" i="1"/>
  <c r="K6" i="1"/>
  <c r="B10" i="1"/>
  <c r="P7" i="1" s="1"/>
  <c r="P6" i="1"/>
  <c r="O6" i="1"/>
  <c r="P5" i="1"/>
  <c r="O5" i="1"/>
  <c r="P4" i="1"/>
  <c r="O4" i="1"/>
  <c r="L7" i="1" l="1"/>
  <c r="P3" i="1"/>
  <c r="P13" i="1" s="1"/>
  <c r="L3" i="1"/>
  <c r="L13" i="1" l="1"/>
  <c r="L6" i="1" l="1"/>
  <c r="G6" i="1"/>
  <c r="L5" i="1" l="1"/>
  <c r="L4" i="1"/>
  <c r="G5" i="1"/>
  <c r="G4" i="1"/>
  <c r="H3" i="1" l="1"/>
  <c r="H13" i="1" s="1"/>
</calcChain>
</file>

<file path=xl/sharedStrings.xml><?xml version="1.0" encoding="utf-8"?>
<sst xmlns="http://schemas.openxmlformats.org/spreadsheetml/2006/main" count="29" uniqueCount="21">
  <si>
    <t>criterium</t>
  </si>
  <si>
    <t>cijfer</t>
  </si>
  <si>
    <t>motivatie</t>
  </si>
  <si>
    <t>score</t>
  </si>
  <si>
    <t>weging</t>
  </si>
  <si>
    <t>EINDBEOORDELING</t>
  </si>
  <si>
    <t>kwaliteit</t>
  </si>
  <si>
    <t>prijs</t>
  </si>
  <si>
    <t>subscore kwaliteit</t>
  </si>
  <si>
    <t>inschrijfprijs</t>
  </si>
  <si>
    <t>gemiddelde inschrijfprijs</t>
  </si>
  <si>
    <t>score gemiddelde inschrijfprijs</t>
  </si>
  <si>
    <t>maximale score</t>
  </si>
  <si>
    <t>inschrijver 1</t>
  </si>
  <si>
    <t>inschrijver 2</t>
  </si>
  <si>
    <t>inschrijver 3</t>
  </si>
  <si>
    <t>subcriterium</t>
  </si>
  <si>
    <t>weging subcriterium</t>
  </si>
  <si>
    <t xml:space="preserve"> K1 maatwerk voor iedere inburgeraar</t>
  </si>
  <si>
    <t xml:space="preserve"> K2 samenwerking ON - begeleider</t>
  </si>
  <si>
    <t xml:space="preserve"> K3 samenwerking ON - lokale partners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</si>
</sst>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&quot;€&quot;\ #,##0.00"/>
    <numFmt numFmtId="165" formatCode="0.0"/>
  </numFmts>
  <fonts count="1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rgb="FF00B0F0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0"/>
      <color theme="1"/>
      <name val="Calibri"/>
      <family val="2"/>
      <scheme val="minor"/>
    </font>
    <font>
      <sz val="14"/>
      <color theme="1"/>
      <name val="Arial"/>
      <family val="2"/>
    </font>
    <font>
      <sz val="10"/>
      <color theme="1" tint="4.9989318521683403E-2"/>
      <name val="Arial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/>
    <xf numFmtId="0" fontId="0" fillId="0" borderId="0" xfId="0" applyFill="1"/>
    <xf numFmtId="0" fontId="9" fillId="0" borderId="0" xfId="0" applyFont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1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9" fontId="4" fillId="0" borderId="1" xfId="1" applyFont="1" applyFill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43" fontId="4" fillId="0" borderId="1" xfId="2" applyFont="1" applyBorder="1" applyAlignment="1">
      <alignment vertical="top"/>
    </xf>
    <xf numFmtId="0" fontId="0" fillId="0" borderId="1" xfId="0" applyBorder="1"/>
    <xf numFmtId="0" fontId="4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0" fillId="0" borderId="0" xfId="0" applyFont="1" applyFill="1"/>
    <xf numFmtId="0" fontId="0" fillId="0" borderId="0" xfId="0" applyFont="1"/>
    <xf numFmtId="0" fontId="12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vertical="top"/>
    </xf>
    <xf numFmtId="0" fontId="4" fillId="0" borderId="4" xfId="0" applyFont="1" applyBorder="1" applyAlignment="1">
      <alignment vertical="top" wrapText="1"/>
    </xf>
    <xf numFmtId="43" fontId="4" fillId="0" borderId="4" xfId="2" applyFont="1" applyBorder="1" applyAlignment="1">
      <alignment vertical="top"/>
    </xf>
    <xf numFmtId="0" fontId="4" fillId="0" borderId="8" xfId="0" applyFont="1" applyFill="1" applyBorder="1" applyAlignment="1">
      <alignment vertical="top"/>
    </xf>
    <xf numFmtId="43" fontId="4" fillId="0" borderId="9" xfId="2" applyFont="1" applyFill="1" applyBorder="1" applyAlignment="1">
      <alignment vertical="top"/>
    </xf>
    <xf numFmtId="0" fontId="1" fillId="0" borderId="3" xfId="0" applyFont="1" applyBorder="1"/>
    <xf numFmtId="0" fontId="0" fillId="0" borderId="3" xfId="0" applyFill="1" applyBorder="1"/>
    <xf numFmtId="0" fontId="0" fillId="0" borderId="3" xfId="0" applyFont="1" applyFill="1" applyBorder="1"/>
    <xf numFmtId="0" fontId="4" fillId="0" borderId="9" xfId="0" applyFont="1" applyFill="1" applyBorder="1" applyAlignment="1">
      <alignment vertical="top"/>
    </xf>
    <xf numFmtId="164" fontId="4" fillId="0" borderId="1" xfId="0" applyNumberFormat="1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left" vertical="top" wrapText="1"/>
    </xf>
    <xf numFmtId="0" fontId="0" fillId="2" borderId="19" xfId="0" applyFill="1" applyBorder="1"/>
    <xf numFmtId="9" fontId="3" fillId="2" borderId="20" xfId="0" applyNumberFormat="1" applyFont="1" applyFill="1" applyBorder="1" applyAlignment="1">
      <alignment horizontal="right" vertical="top" wrapText="1"/>
    </xf>
    <xf numFmtId="0" fontId="4" fillId="2" borderId="18" xfId="0" applyFont="1" applyFill="1" applyBorder="1" applyAlignment="1">
      <alignment vertical="top"/>
    </xf>
    <xf numFmtId="0" fontId="4" fillId="2" borderId="19" xfId="0" applyFont="1" applyFill="1" applyBorder="1" applyAlignment="1">
      <alignment vertical="top" wrapText="1"/>
    </xf>
    <xf numFmtId="165" fontId="4" fillId="2" borderId="21" xfId="0" applyNumberFormat="1" applyFont="1" applyFill="1" applyBorder="1" applyAlignment="1">
      <alignment vertical="top"/>
    </xf>
    <xf numFmtId="0" fontId="4" fillId="0" borderId="8" xfId="0" applyFont="1" applyFill="1" applyBorder="1" applyAlignment="1">
      <alignment horizontal="left" vertical="top" wrapText="1"/>
    </xf>
    <xf numFmtId="0" fontId="12" fillId="0" borderId="17" xfId="0" applyFont="1" applyBorder="1" applyAlignment="1">
      <alignment horizontal="left" vertical="top" wrapText="1"/>
    </xf>
    <xf numFmtId="0" fontId="0" fillId="0" borderId="11" xfId="0" applyFont="1" applyBorder="1"/>
    <xf numFmtId="0" fontId="4" fillId="0" borderId="11" xfId="0" applyFont="1" applyBorder="1" applyAlignment="1">
      <alignment horizontal="left" vertical="top" wrapText="1"/>
    </xf>
    <xf numFmtId="0" fontId="0" fillId="0" borderId="22" xfId="0" applyFont="1" applyBorder="1"/>
    <xf numFmtId="0" fontId="4" fillId="0" borderId="10" xfId="0" applyFont="1" applyBorder="1" applyAlignment="1">
      <alignment vertical="top"/>
    </xf>
    <xf numFmtId="0" fontId="4" fillId="0" borderId="11" xfId="0" applyFont="1" applyBorder="1" applyAlignment="1">
      <alignment vertical="top" wrapText="1"/>
    </xf>
    <xf numFmtId="0" fontId="4" fillId="0" borderId="12" xfId="0" applyFont="1" applyBorder="1" applyAlignment="1">
      <alignment vertical="top"/>
    </xf>
    <xf numFmtId="43" fontId="4" fillId="0" borderId="12" xfId="2" applyFont="1" applyBorder="1" applyAlignment="1">
      <alignment vertical="top"/>
    </xf>
    <xf numFmtId="0" fontId="3" fillId="0" borderId="13" xfId="0" applyFont="1" applyBorder="1" applyAlignment="1">
      <alignment horizontal="left" vertical="top" wrapText="1"/>
    </xf>
    <xf numFmtId="0" fontId="9" fillId="0" borderId="13" xfId="0" applyFont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43" fontId="3" fillId="0" borderId="16" xfId="2" applyFont="1" applyBorder="1" applyAlignment="1">
      <alignment vertical="top" wrapText="1"/>
    </xf>
    <xf numFmtId="0" fontId="11" fillId="3" borderId="18" xfId="0" applyFont="1" applyFill="1" applyBorder="1" applyAlignment="1">
      <alignment vertical="top"/>
    </xf>
    <xf numFmtId="0" fontId="4" fillId="2" borderId="21" xfId="0" applyFont="1" applyFill="1" applyBorder="1" applyAlignment="1">
      <alignment vertical="top"/>
    </xf>
    <xf numFmtId="0" fontId="4" fillId="3" borderId="18" xfId="0" applyFont="1" applyFill="1" applyBorder="1" applyAlignment="1">
      <alignment vertical="top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vertical="top" wrapText="1"/>
    </xf>
    <xf numFmtId="9" fontId="4" fillId="0" borderId="11" xfId="1" applyFont="1" applyFill="1" applyBorder="1" applyAlignment="1">
      <alignment vertical="top"/>
    </xf>
    <xf numFmtId="0" fontId="0" fillId="0" borderId="22" xfId="0" applyFill="1" applyBorder="1"/>
    <xf numFmtId="0" fontId="4" fillId="0" borderId="10" xfId="0" applyFont="1" applyFill="1" applyBorder="1" applyAlignment="1">
      <alignment vertical="top"/>
    </xf>
    <xf numFmtId="0" fontId="4" fillId="0" borderId="11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/>
    </xf>
    <xf numFmtId="0" fontId="4" fillId="0" borderId="12" xfId="0" applyFont="1" applyFill="1" applyBorder="1" applyAlignment="1">
      <alignment vertical="top"/>
    </xf>
    <xf numFmtId="43" fontId="4" fillId="0" borderId="12" xfId="2" applyFont="1" applyFill="1" applyBorder="1" applyAlignment="1">
      <alignment vertical="top"/>
    </xf>
    <xf numFmtId="165" fontId="10" fillId="2" borderId="21" xfId="0" applyNumberFormat="1" applyFont="1" applyFill="1" applyBorder="1" applyAlignment="1">
      <alignment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5" fillId="2" borderId="5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2" borderId="23" xfId="0" applyFont="1" applyFill="1" applyBorder="1" applyAlignment="1">
      <alignment horizontal="left" vertical="top" wrapText="1"/>
    </xf>
  </cellXfs>
  <cellStyles count="3">
    <cellStyle name="Komma" xfId="2" builtinId="3"/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7"/>
  <sheetViews>
    <sheetView tabSelected="1" zoomScale="90" zoomScaleNormal="90" workbookViewId="0">
      <pane xSplit="4" ySplit="2" topLeftCell="E3" activePane="bottomRight" state="frozen"/>
      <selection pane="topRight" activeCell="D1" sqref="D1"/>
      <selection pane="bottomLeft" activeCell="A3" sqref="A3"/>
      <selection pane="bottomRight" activeCell="H3" sqref="H3"/>
    </sheetView>
  </sheetViews>
  <sheetFormatPr defaultRowHeight="15" x14ac:dyDescent="0.25"/>
  <cols>
    <col min="1" max="1" width="16.85546875" style="13" customWidth="1"/>
    <col min="2" max="2" width="32.5703125" style="13" customWidth="1"/>
    <col min="3" max="3" width="10.85546875" style="14" customWidth="1"/>
    <col min="4" max="4" width="9.7109375" style="13" customWidth="1"/>
    <col min="5" max="5" width="5.5703125" style="10" bestFit="1" customWidth="1"/>
    <col min="6" max="6" width="31.42578125" style="11" customWidth="1"/>
    <col min="7" max="7" width="13.42578125" style="11" customWidth="1"/>
    <col min="8" max="8" width="16.85546875" style="10" bestFit="1" customWidth="1"/>
    <col min="9" max="9" width="5.5703125" style="10" bestFit="1" customWidth="1"/>
    <col min="10" max="10" width="31.42578125" style="11" customWidth="1"/>
    <col min="11" max="11" width="13.42578125" style="11" customWidth="1"/>
    <col min="12" max="12" width="8.85546875" style="12" bestFit="1" customWidth="1"/>
    <col min="13" max="13" width="5.5703125" style="10" bestFit="1" customWidth="1"/>
    <col min="14" max="14" width="31.42578125" style="11" customWidth="1"/>
    <col min="15" max="15" width="13.42578125" style="11" customWidth="1"/>
    <col min="16" max="16" width="8.85546875" style="12" bestFit="1" customWidth="1"/>
  </cols>
  <sheetData>
    <row r="1" spans="1:16" s="1" customFormat="1" ht="18.75" x14ac:dyDescent="0.3">
      <c r="A1" s="5"/>
      <c r="B1" s="5"/>
      <c r="C1" s="6"/>
      <c r="D1" s="26"/>
      <c r="E1" s="67" t="s">
        <v>13</v>
      </c>
      <c r="F1" s="68"/>
      <c r="G1" s="68"/>
      <c r="H1" s="69"/>
      <c r="I1" s="67" t="s">
        <v>14</v>
      </c>
      <c r="J1" s="68"/>
      <c r="K1" s="68"/>
      <c r="L1" s="69"/>
      <c r="M1" s="67" t="s">
        <v>15</v>
      </c>
      <c r="N1" s="68"/>
      <c r="O1" s="68"/>
      <c r="P1" s="69"/>
    </row>
    <row r="2" spans="1:16" s="3" customFormat="1" ht="39" thickBot="1" x14ac:dyDescent="0.3">
      <c r="A2" s="46" t="s">
        <v>0</v>
      </c>
      <c r="B2" s="47" t="s">
        <v>16</v>
      </c>
      <c r="C2" s="47" t="s">
        <v>17</v>
      </c>
      <c r="D2" s="48" t="s">
        <v>4</v>
      </c>
      <c r="E2" s="49" t="s">
        <v>1</v>
      </c>
      <c r="F2" s="50" t="s">
        <v>2</v>
      </c>
      <c r="G2" s="50" t="s">
        <v>8</v>
      </c>
      <c r="H2" s="51" t="s">
        <v>3</v>
      </c>
      <c r="I2" s="49" t="s">
        <v>1</v>
      </c>
      <c r="J2" s="50" t="s">
        <v>2</v>
      </c>
      <c r="K2" s="50" t="s">
        <v>8</v>
      </c>
      <c r="L2" s="52" t="s">
        <v>3</v>
      </c>
      <c r="M2" s="49" t="s">
        <v>1</v>
      </c>
      <c r="N2" s="50" t="s">
        <v>2</v>
      </c>
      <c r="O2" s="50" t="s">
        <v>8</v>
      </c>
      <c r="P2" s="52" t="s">
        <v>3</v>
      </c>
    </row>
    <row r="3" spans="1:16" s="2" customFormat="1" x14ac:dyDescent="0.25">
      <c r="A3" s="31" t="s">
        <v>6</v>
      </c>
      <c r="B3" s="32"/>
      <c r="C3" s="32"/>
      <c r="D3" s="33">
        <v>0.7</v>
      </c>
      <c r="E3" s="53"/>
      <c r="F3" s="35"/>
      <c r="G3" s="35"/>
      <c r="H3" s="54">
        <f>(G4+G5+G6)*$D$3</f>
        <v>3.5</v>
      </c>
      <c r="I3" s="55"/>
      <c r="J3" s="35"/>
      <c r="K3" s="35"/>
      <c r="L3" s="54">
        <f>(K4+K5+K6)*$D$3</f>
        <v>2.8</v>
      </c>
      <c r="M3" s="55"/>
      <c r="N3" s="35"/>
      <c r="O3" s="35"/>
      <c r="P3" s="54">
        <f>(O4+O5+O6)*$D$3</f>
        <v>2.0999999999999996</v>
      </c>
    </row>
    <row r="4" spans="1:16" s="2" customFormat="1" ht="25.5" x14ac:dyDescent="0.25">
      <c r="A4" s="56"/>
      <c r="B4" s="8" t="s">
        <v>18</v>
      </c>
      <c r="C4" s="9">
        <v>0.4</v>
      </c>
      <c r="D4" s="27"/>
      <c r="E4" s="24">
        <v>5</v>
      </c>
      <c r="F4" s="4"/>
      <c r="G4" s="7">
        <f>$C$4*E4</f>
        <v>2</v>
      </c>
      <c r="H4" s="29"/>
      <c r="I4" s="24">
        <v>4</v>
      </c>
      <c r="J4" s="4"/>
      <c r="K4" s="7">
        <f>$C$4*I4</f>
        <v>1.6</v>
      </c>
      <c r="L4" s="25">
        <f>$C$4*I4</f>
        <v>1.6</v>
      </c>
      <c r="M4" s="24">
        <v>3</v>
      </c>
      <c r="N4" s="4"/>
      <c r="O4" s="7">
        <f>$C$4*M4</f>
        <v>1.2000000000000002</v>
      </c>
      <c r="P4" s="25">
        <f>$C$4*M4</f>
        <v>1.2000000000000002</v>
      </c>
    </row>
    <row r="5" spans="1:16" s="2" customFormat="1" ht="25.5" x14ac:dyDescent="0.25">
      <c r="A5" s="56"/>
      <c r="B5" s="8" t="s">
        <v>19</v>
      </c>
      <c r="C5" s="9">
        <v>0.3</v>
      </c>
      <c r="D5" s="27"/>
      <c r="E5" s="24">
        <v>5</v>
      </c>
      <c r="F5" s="4"/>
      <c r="G5" s="7">
        <f>$C$5*E5</f>
        <v>1.5</v>
      </c>
      <c r="H5" s="29"/>
      <c r="I5" s="24">
        <v>4</v>
      </c>
      <c r="J5" s="4"/>
      <c r="K5" s="7">
        <f>$C$5*I5</f>
        <v>1.2</v>
      </c>
      <c r="L5" s="25">
        <f>$C$5*I5</f>
        <v>1.2</v>
      </c>
      <c r="M5" s="24">
        <v>3</v>
      </c>
      <c r="N5" s="4"/>
      <c r="O5" s="7">
        <f>$C$5*M5</f>
        <v>0.89999999999999991</v>
      </c>
      <c r="P5" s="25">
        <f>$C$5*M5</f>
        <v>0.89999999999999991</v>
      </c>
    </row>
    <row r="6" spans="1:16" s="2" customFormat="1" ht="26.25" customHeight="1" thickBot="1" x14ac:dyDescent="0.3">
      <c r="A6" s="57"/>
      <c r="B6" s="58" t="s">
        <v>20</v>
      </c>
      <c r="C6" s="59">
        <v>0.3</v>
      </c>
      <c r="D6" s="60"/>
      <c r="E6" s="61">
        <v>5</v>
      </c>
      <c r="F6" s="62"/>
      <c r="G6" s="63">
        <f>$C$6*E6</f>
        <v>1.5</v>
      </c>
      <c r="H6" s="64"/>
      <c r="I6" s="61">
        <v>4</v>
      </c>
      <c r="J6" s="62"/>
      <c r="K6" s="63">
        <f>$C$6*I6</f>
        <v>1.2</v>
      </c>
      <c r="L6" s="65">
        <f>$C$6*I6</f>
        <v>1.2</v>
      </c>
      <c r="M6" s="61">
        <v>3</v>
      </c>
      <c r="N6" s="62"/>
      <c r="O6" s="63">
        <f>$C$6*M6</f>
        <v>0.89999999999999991</v>
      </c>
      <c r="P6" s="65">
        <f>$C$6*M6</f>
        <v>0.89999999999999991</v>
      </c>
    </row>
    <row r="7" spans="1:16" x14ac:dyDescent="0.25">
      <c r="A7" s="31" t="s">
        <v>7</v>
      </c>
      <c r="B7" s="32"/>
      <c r="C7" s="32"/>
      <c r="D7" s="33">
        <v>0.3</v>
      </c>
      <c r="E7" s="34"/>
      <c r="F7" s="35"/>
      <c r="G7" s="36"/>
      <c r="H7" s="36">
        <f>(((((F8-$B$10)/$B$10)*-100)*0.1)+$B$11)*$D$7</f>
        <v>0.67130044843049308</v>
      </c>
      <c r="I7" s="34"/>
      <c r="J7" s="35"/>
      <c r="K7" s="35"/>
      <c r="L7" s="36">
        <f>(((((J8-$B$10)/$B$10)*-100)*0.1)+$B$11)*$D$7</f>
        <v>1.1556053811659193</v>
      </c>
      <c r="M7" s="34"/>
      <c r="N7" s="35"/>
      <c r="O7" s="35"/>
      <c r="P7" s="36">
        <f>(((((N8-$B$10)/$B$10)*-100)*0.1)+$B$11)*$D$7</f>
        <v>0.87309417040358739</v>
      </c>
    </row>
    <row r="8" spans="1:16" s="18" customFormat="1" x14ac:dyDescent="0.25">
      <c r="A8" s="37" t="s">
        <v>9</v>
      </c>
      <c r="B8" s="4"/>
      <c r="C8" s="9"/>
      <c r="D8" s="28"/>
      <c r="E8" s="24"/>
      <c r="F8" s="30">
        <v>8000</v>
      </c>
      <c r="G8" s="7"/>
      <c r="H8" s="29"/>
      <c r="I8" s="24"/>
      <c r="J8" s="30">
        <v>6800</v>
      </c>
      <c r="K8" s="7"/>
      <c r="L8" s="25"/>
      <c r="M8" s="24"/>
      <c r="N8" s="30">
        <v>7500</v>
      </c>
      <c r="O8" s="7"/>
      <c r="P8" s="25"/>
    </row>
    <row r="9" spans="1:16" s="18" customFormat="1" x14ac:dyDescent="0.25">
      <c r="A9" s="37"/>
      <c r="B9" s="4"/>
      <c r="C9" s="9"/>
      <c r="D9" s="28"/>
      <c r="E9" s="24"/>
      <c r="F9" s="4"/>
      <c r="G9" s="7"/>
      <c r="H9" s="29"/>
      <c r="I9" s="24"/>
      <c r="J9" s="4"/>
      <c r="K9" s="7"/>
      <c r="L9" s="25"/>
      <c r="M9" s="24"/>
      <c r="N9" s="4"/>
      <c r="O9" s="7"/>
      <c r="P9" s="25"/>
    </row>
    <row r="10" spans="1:16" s="18" customFormat="1" ht="22.5" x14ac:dyDescent="0.25">
      <c r="A10" s="20" t="s">
        <v>10</v>
      </c>
      <c r="B10" s="30">
        <f>AVERAGE(F8:N8)</f>
        <v>7433.333333333333</v>
      </c>
      <c r="C10" s="9"/>
      <c r="D10" s="28"/>
      <c r="E10" s="24"/>
      <c r="F10" s="4"/>
      <c r="G10" s="7"/>
      <c r="H10" s="29"/>
      <c r="I10" s="24"/>
      <c r="J10" s="4"/>
      <c r="K10" s="7"/>
      <c r="L10" s="25"/>
      <c r="M10" s="24"/>
      <c r="N10" s="4"/>
      <c r="O10" s="7"/>
      <c r="P10" s="25"/>
    </row>
    <row r="11" spans="1:16" s="18" customFormat="1" ht="22.5" x14ac:dyDescent="0.25">
      <c r="A11" s="20" t="s">
        <v>11</v>
      </c>
      <c r="B11" s="4">
        <v>3</v>
      </c>
      <c r="C11" s="9"/>
      <c r="D11" s="28"/>
      <c r="E11" s="24"/>
      <c r="F11" s="4"/>
      <c r="G11" s="7"/>
      <c r="H11" s="29"/>
      <c r="I11" s="24"/>
      <c r="J11" s="4"/>
      <c r="K11" s="7"/>
      <c r="L11" s="25"/>
      <c r="M11" s="24"/>
      <c r="N11" s="4"/>
      <c r="O11" s="7"/>
      <c r="P11" s="25"/>
    </row>
    <row r="12" spans="1:16" s="19" customFormat="1" ht="15.75" thickBot="1" x14ac:dyDescent="0.3">
      <c r="A12" s="38" t="s">
        <v>12</v>
      </c>
      <c r="B12" s="39">
        <v>5</v>
      </c>
      <c r="C12" s="40"/>
      <c r="D12" s="41"/>
      <c r="E12" s="42"/>
      <c r="F12" s="43"/>
      <c r="G12" s="43"/>
      <c r="H12" s="44"/>
      <c r="I12" s="42"/>
      <c r="J12" s="43"/>
      <c r="K12" s="43"/>
      <c r="L12" s="45"/>
      <c r="M12" s="42"/>
      <c r="N12" s="43"/>
      <c r="O12" s="43"/>
      <c r="P12" s="45"/>
    </row>
    <row r="13" spans="1:16" ht="25.5" customHeight="1" x14ac:dyDescent="0.25">
      <c r="A13" s="70" t="s">
        <v>5</v>
      </c>
      <c r="B13" s="71"/>
      <c r="C13" s="72"/>
      <c r="D13" s="33"/>
      <c r="E13" s="34"/>
      <c r="F13" s="35"/>
      <c r="G13" s="35"/>
      <c r="H13" s="66">
        <f>H3+H7</f>
        <v>4.1713004484304932</v>
      </c>
      <c r="I13" s="34"/>
      <c r="J13" s="35"/>
      <c r="K13" s="35"/>
      <c r="L13" s="66">
        <f>L3+L7</f>
        <v>3.9556053811659191</v>
      </c>
      <c r="M13" s="34"/>
      <c r="N13" s="35"/>
      <c r="O13" s="35"/>
      <c r="P13" s="66">
        <f>P3+P7</f>
        <v>2.9730941704035869</v>
      </c>
    </row>
    <row r="14" spans="1:16" x14ac:dyDescent="0.25">
      <c r="E14" s="21"/>
      <c r="F14" s="22"/>
      <c r="G14" s="22"/>
      <c r="H14" s="21"/>
      <c r="I14" s="21"/>
      <c r="J14" s="22"/>
      <c r="K14" s="22"/>
      <c r="L14" s="23"/>
      <c r="M14" s="21"/>
      <c r="N14" s="22"/>
      <c r="O14" s="22"/>
      <c r="P14" s="23"/>
    </row>
    <row r="15" spans="1:16" x14ac:dyDescent="0.25">
      <c r="C15" s="15"/>
    </row>
    <row r="16" spans="1:16" x14ac:dyDescent="0.25">
      <c r="C16" s="16"/>
    </row>
    <row r="17" spans="3:3" x14ac:dyDescent="0.25">
      <c r="C17" s="17"/>
    </row>
  </sheetData>
  <mergeCells count="4">
    <mergeCell ref="E1:H1"/>
    <mergeCell ref="I1:L1"/>
    <mergeCell ref="M1:P1"/>
    <mergeCell ref="A13:C13"/>
  </mergeCells>
  <pageMargins left="0.11811023622047245" right="0.11811023622047245" top="0.74803149606299213" bottom="0.74803149606299213" header="0.31496062992125984" footer="0.31496062992125984"/>
  <pageSetup paperSize="8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Blad1</vt:lpstr>
      <vt:lpstr>Blad2</vt:lpstr>
      <vt:lpstr>Blad3</vt:lpstr>
      <vt:lpstr>Blad4</vt:lpstr>
    </vt:vector>
  </TitlesOfParts>
  <Company>Gemeente Roermond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 Vos-Mirck</dc:creator>
  <cp:lastModifiedBy>Inge de Vos-Mirck</cp:lastModifiedBy>
  <cp:lastPrinted>2020-09-07T14:13:28Z</cp:lastPrinted>
  <dcterms:created xsi:type="dcterms:W3CDTF">2020-08-25T13:55:44Z</dcterms:created>
  <dcterms:modified xsi:type="dcterms:W3CDTF">2021-12-28T08:25:17Z</dcterms:modified>
</cp:coreProperties>
</file>