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rojectenportaal.amersfoort.nl/project_Aanbesteden ICT Hardware/Lists/ProjectDocuments/Aanbesteding 2021/Definitieve uitvraag/Uitvraag 2 - definitief/"/>
    </mc:Choice>
  </mc:AlternateContent>
  <xr:revisionPtr revIDLastSave="0" documentId="13_ncr:1_{08A009A1-22DE-4C00-AC6E-A92121E74E75}" xr6:coauthVersionLast="47" xr6:coauthVersionMax="47" xr10:uidLastSave="{00000000-0000-0000-0000-000000000000}"/>
  <bookViews>
    <workbookView xWindow="28680" yWindow="-120" windowWidth="29040" windowHeight="15840" xr2:uid="{5F5CF432-BEF5-43E9-938F-A0F2304FA20C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60" i="1" l="1"/>
  <c r="L22" i="1"/>
  <c r="L13" i="1"/>
  <c r="L18" i="1"/>
  <c r="L14" i="1"/>
  <c r="L30" i="1"/>
  <c r="L32" i="1"/>
  <c r="L33" i="1"/>
  <c r="L36" i="1"/>
  <c r="L39" i="1"/>
  <c r="L40" i="1"/>
  <c r="L42" i="1"/>
  <c r="L44" i="1"/>
  <c r="L46" i="1"/>
  <c r="L48" i="1"/>
  <c r="L10" i="1"/>
  <c r="L53" i="1"/>
  <c r="L61" i="1"/>
  <c r="M59" i="1"/>
  <c r="M57" i="1"/>
  <c r="M55" i="1"/>
  <c r="L58" i="1"/>
  <c r="L56" i="1"/>
  <c r="L54" i="1"/>
  <c r="K59" i="1"/>
  <c r="K57" i="1"/>
  <c r="K55" i="1"/>
  <c r="J59" i="1"/>
  <c r="J57" i="1"/>
  <c r="J55" i="1"/>
  <c r="L29" i="1" l="1"/>
  <c r="J45" i="1"/>
  <c r="M45" i="1" s="1"/>
  <c r="K45" i="1" l="1"/>
  <c r="J20" i="1" l="1"/>
  <c r="M20" i="1" s="1"/>
  <c r="J41" i="1"/>
  <c r="K41" i="1" s="1"/>
  <c r="J52" i="1"/>
  <c r="M52" i="1" s="1"/>
  <c r="M41" i="1" l="1"/>
  <c r="K20" i="1"/>
  <c r="K52" i="1"/>
  <c r="J15" i="1"/>
  <c r="J17" i="1"/>
  <c r="J21" i="1"/>
  <c r="K21" i="1" s="1"/>
  <c r="J28" i="1"/>
  <c r="K17" i="1" l="1"/>
  <c r="M17" i="1"/>
  <c r="K28" i="1"/>
  <c r="M28" i="1"/>
  <c r="K15" i="1"/>
  <c r="M15" i="1"/>
  <c r="M21" i="1"/>
  <c r="J38" i="1"/>
  <c r="J37" i="1"/>
  <c r="M37" i="1" s="1"/>
  <c r="J35" i="1"/>
  <c r="K35" i="1" s="1"/>
  <c r="J34" i="1"/>
  <c r="K34" i="1" s="1"/>
  <c r="J31" i="1"/>
  <c r="J26" i="1"/>
  <c r="J24" i="1"/>
  <c r="J16" i="1"/>
  <c r="J19" i="1"/>
  <c r="K19" i="1" s="1"/>
  <c r="J12" i="1"/>
  <c r="K12" i="1" s="1"/>
  <c r="J11" i="1"/>
  <c r="M11" i="1" s="1"/>
  <c r="K16" i="1" l="1"/>
  <c r="M16" i="1"/>
  <c r="K38" i="1"/>
  <c r="M38" i="1"/>
  <c r="K26" i="1"/>
  <c r="M26" i="1"/>
  <c r="K31" i="1"/>
  <c r="M31" i="1"/>
  <c r="K37" i="1"/>
  <c r="K24" i="1"/>
  <c r="M24" i="1"/>
  <c r="K11" i="1"/>
  <c r="J78" i="1"/>
  <c r="J77" i="1"/>
  <c r="K77" i="1" s="1"/>
  <c r="J75" i="1"/>
  <c r="J74" i="1"/>
  <c r="K74" i="1" s="1"/>
  <c r="J72" i="1"/>
  <c r="J71" i="1"/>
  <c r="J69" i="1"/>
  <c r="J68" i="1"/>
  <c r="J66" i="1"/>
  <c r="J65" i="1"/>
  <c r="J63" i="1"/>
  <c r="J62" i="1"/>
  <c r="J51" i="1"/>
  <c r="J49" i="1"/>
  <c r="J47" i="1"/>
  <c r="J43" i="1"/>
  <c r="M35" i="1"/>
  <c r="M34" i="1"/>
  <c r="M12" i="1"/>
  <c r="L76" i="1"/>
  <c r="L73" i="1"/>
  <c r="L70" i="1"/>
  <c r="L67" i="1"/>
  <c r="L64" i="1"/>
  <c r="L50" i="1"/>
  <c r="M19" i="1"/>
  <c r="M77" i="1" l="1"/>
  <c r="M74" i="1"/>
  <c r="M72" i="1"/>
  <c r="K72" i="1"/>
  <c r="M47" i="1"/>
  <c r="K47" i="1"/>
  <c r="M63" i="1"/>
  <c r="K63" i="1"/>
  <c r="M43" i="1"/>
  <c r="K43" i="1"/>
  <c r="M62" i="1"/>
  <c r="K62" i="1"/>
  <c r="M65" i="1"/>
  <c r="K65" i="1"/>
  <c r="M75" i="1"/>
  <c r="K75" i="1"/>
  <c r="M49" i="1"/>
  <c r="K49" i="1"/>
  <c r="M66" i="1"/>
  <c r="K66" i="1"/>
  <c r="M68" i="1"/>
  <c r="K68" i="1"/>
  <c r="M78" i="1"/>
  <c r="K78" i="1"/>
  <c r="M71" i="1"/>
  <c r="K71" i="1"/>
  <c r="M51" i="1"/>
  <c r="K51" i="1"/>
  <c r="M69" i="1"/>
  <c r="K69" i="1"/>
  <c r="M79" i="1" l="1"/>
</calcChain>
</file>

<file path=xl/sharedStrings.xml><?xml version="1.0" encoding="utf-8"?>
<sst xmlns="http://schemas.openxmlformats.org/spreadsheetml/2006/main" count="95" uniqueCount="61">
  <si>
    <t>Naam</t>
  </si>
  <si>
    <t>Datum</t>
  </si>
  <si>
    <t>Plaats</t>
  </si>
  <si>
    <t>Vergelijkingsprijs</t>
  </si>
  <si>
    <t>Totale inschrijfprijs</t>
  </si>
  <si>
    <t>Deel B.</t>
  </si>
  <si>
    <t>Voorwaarden</t>
  </si>
  <si>
    <t>Netto prijs inclusief optionele garantie per stuk</t>
  </si>
  <si>
    <t>Factor (weging)</t>
  </si>
  <si>
    <t xml:space="preserve">1. Mini-PC </t>
  </si>
  <si>
    <t>2. Laptop</t>
  </si>
  <si>
    <t>3. Monitor</t>
  </si>
  <si>
    <t>4. Randapparatuur</t>
  </si>
  <si>
    <t>Merk 2 model 1</t>
  </si>
  <si>
    <t>Merk 3 model 1</t>
  </si>
  <si>
    <t>Merk 1 model 1</t>
  </si>
  <si>
    <t>Merk 1 model 2</t>
  </si>
  <si>
    <t>4.1 Dockingstation</t>
  </si>
  <si>
    <t>Merk</t>
  </si>
  <si>
    <t>Model</t>
  </si>
  <si>
    <t>Naam onderneming</t>
  </si>
  <si>
    <t>Prijzen die niet genoemd zijn in het prijzenblad kunnen niet in rekening gebracht worden.</t>
  </si>
  <si>
    <t>Netto prijs per stuk (inkoop + opslag inschrijver)</t>
  </si>
  <si>
    <t>Dienstverlening* 
(prijs per stuk)</t>
  </si>
  <si>
    <t xml:space="preserve">* Zie voor de beschrijving van de dienstverlening het tablad Aanvullende eisen in Bijlage J Programma van eisen. </t>
  </si>
  <si>
    <r>
      <t>Opslagpercentage (</t>
    </r>
    <r>
      <rPr>
        <sz val="11"/>
        <color theme="1"/>
        <rFont val="Calibri"/>
        <family val="2"/>
        <scheme val="minor"/>
      </rPr>
      <t>in %, max 2 cijfers achter de komma</t>
    </r>
    <r>
      <rPr>
        <b/>
        <sz val="11"/>
        <color theme="1"/>
        <rFont val="Calibri"/>
        <family val="2"/>
        <scheme val="minor"/>
      </rPr>
      <t>)</t>
    </r>
  </si>
  <si>
    <t>Inkoopprijs** inschrijver per stuk</t>
  </si>
  <si>
    <r>
      <t xml:space="preserve">Negatieve prijzen en 0 prijzen zijn niet toegestaan. Het is niet toegstaan formules aan te passen. Inschrijver wordt gevraagd de </t>
    </r>
    <r>
      <rPr>
        <sz val="8"/>
        <color theme="9"/>
        <rFont val="Calibri"/>
        <family val="2"/>
        <scheme val="minor"/>
      </rPr>
      <t>groen</t>
    </r>
    <r>
      <rPr>
        <sz val="8"/>
        <color theme="1"/>
        <rFont val="Calibri"/>
        <family val="2"/>
        <scheme val="minor"/>
      </rPr>
      <t xml:space="preserve"> gearceerde velden in te vullen. </t>
    </r>
    <r>
      <rPr>
        <b/>
        <sz val="8"/>
        <color rgb="FFFF0000"/>
        <rFont val="Calibri"/>
        <family val="2"/>
        <scheme val="minor"/>
      </rPr>
      <t>Het is niet toegestaan andere velden in te vullen of te verwijderen/toevoegen</t>
    </r>
    <r>
      <rPr>
        <sz val="8"/>
        <color theme="1"/>
        <rFont val="Calibri"/>
        <family val="2"/>
        <scheme val="minor"/>
      </rPr>
      <t>. Genoemde aantal zijn fictief. Hieraan kunnen geen rechten worden ontleend.</t>
    </r>
  </si>
  <si>
    <r>
      <t xml:space="preserve">Productcategorie
</t>
    </r>
    <r>
      <rPr>
        <sz val="11"/>
        <color theme="1"/>
        <rFont val="Calibri"/>
        <family val="2"/>
        <scheme val="minor"/>
      </rPr>
      <t>Specificaties van de producten zijn terug te vinden in Bijlage J Programma van Eisen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tabblad 5 t/m 9</t>
    </r>
  </si>
  <si>
    <t>** Inkoopprijs is gehanteerde prijs vanuit de fabrikant inclusief korting.</t>
  </si>
  <si>
    <t>Bijlage C  Prijzenblad</t>
  </si>
  <si>
    <r>
      <t>Kosten 2 jaar optionele garantie per stuk*** (</t>
    </r>
    <r>
      <rPr>
        <sz val="9"/>
        <color theme="1"/>
        <rFont val="Calibri"/>
        <family val="2"/>
        <scheme val="minor"/>
      </rPr>
      <t>weegt niet mee in vergelijkingsprijs</t>
    </r>
    <r>
      <rPr>
        <b/>
        <sz val="11"/>
        <color theme="1"/>
        <rFont val="Calibri"/>
        <family val="2"/>
        <scheme val="minor"/>
      </rPr>
      <t>)</t>
    </r>
  </si>
  <si>
    <r>
      <t xml:space="preserve">Next business day onsite support (ondersteuning)***
</t>
    </r>
    <r>
      <rPr>
        <sz val="10"/>
        <color theme="1"/>
        <rFont val="Calibri"/>
        <family val="2"/>
        <scheme val="minor"/>
      </rPr>
      <t>prijzen voor Mini-PC en Laptop wegen mee in de beoordeling.</t>
    </r>
  </si>
  <si>
    <r>
      <t xml:space="preserve">***  Een </t>
    </r>
    <r>
      <rPr>
        <b/>
        <sz val="11"/>
        <color theme="1"/>
        <rFont val="Calibri"/>
        <family val="2"/>
        <scheme val="minor"/>
      </rPr>
      <t>EUR 0</t>
    </r>
    <r>
      <rPr>
        <sz val="11"/>
        <color theme="1"/>
        <rFont val="Calibri"/>
        <family val="2"/>
        <scheme val="minor"/>
      </rPr>
      <t xml:space="preserve"> prijs is toegestaan in Kolom G als optionele garantie voor het betreffende product niet beschikbaar. </t>
    </r>
  </si>
  <si>
    <r>
      <t xml:space="preserve">*** Een </t>
    </r>
    <r>
      <rPr>
        <b/>
        <sz val="11"/>
        <color theme="1"/>
        <rFont val="Calibri"/>
        <family val="2"/>
        <scheme val="minor"/>
      </rPr>
      <t>EUR 0</t>
    </r>
    <r>
      <rPr>
        <sz val="11"/>
        <color theme="1"/>
        <rFont val="Calibri"/>
        <family val="2"/>
        <scheme val="minor"/>
      </rPr>
      <t xml:space="preserve"> prijs toegestaan in Kolom H wanneer de Next Business Day Onsite Support niet beschikbaar is vanaf productgroep 3 (voor productgroep 1 en 2 is een </t>
    </r>
    <r>
      <rPr>
        <b/>
        <sz val="11"/>
        <color theme="1"/>
        <rFont val="Calibri"/>
        <family val="2"/>
        <scheme val="minor"/>
      </rPr>
      <t>EUR 0</t>
    </r>
    <r>
      <rPr>
        <sz val="11"/>
        <color theme="1"/>
        <rFont val="Calibri"/>
        <family val="2"/>
        <scheme val="minor"/>
      </rPr>
      <t xml:space="preserve"> prijs niet toegestaan)</t>
    </r>
  </si>
  <si>
    <t>Standaard monitor - 24" (80%)</t>
  </si>
  <si>
    <t>Thuiswerkmonitor met ingebouwd dockingstation - 24"</t>
  </si>
  <si>
    <t>High-end monitor - 27" (20%)</t>
  </si>
  <si>
    <t xml:space="preserve">4.2 Headset </t>
  </si>
  <si>
    <t>Mobiel AV oplossing - 43"</t>
  </si>
  <si>
    <t>Huddleruimtes + Mobiele AV oplossing - 55"</t>
  </si>
  <si>
    <t>laag segment - Android</t>
  </si>
  <si>
    <t>laag segment - IOS</t>
  </si>
  <si>
    <t>midden segment - IOS</t>
  </si>
  <si>
    <t>midden segment - Android</t>
  </si>
  <si>
    <t>hoog segment IOS</t>
  </si>
  <si>
    <t>hoog segment Android</t>
  </si>
  <si>
    <t>5. Smartphone</t>
  </si>
  <si>
    <t>Bedraad (90%)</t>
  </si>
  <si>
    <t>Draadloos (10%)</t>
  </si>
  <si>
    <t xml:space="preserve">4.3 A/V-middel Public Display </t>
  </si>
  <si>
    <t>4.4 A/V-midddel draadloos presentatie systeem</t>
  </si>
  <si>
    <t>4.5 Muis draadloos</t>
  </si>
  <si>
    <t>Standaard segment (80%)</t>
  </si>
  <si>
    <t>high-end segment (20%)</t>
  </si>
  <si>
    <t xml:space="preserve">Grote vergaderzalen - 65" </t>
  </si>
  <si>
    <t>Grote vergaderzalen - 75"</t>
  </si>
  <si>
    <t>4.6 Draadloze conferencecams</t>
  </si>
  <si>
    <t>Draadloze conferencecam voor een groep van 6 personen</t>
  </si>
  <si>
    <t>Draadloze conferencecam voor een groep van 14 personen</t>
  </si>
  <si>
    <t>4.7 Draadloze bluetooth speakerphone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</si>
</sst>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8"/>
      <color rgb="FFFF0000"/>
      <name val="Calibri"/>
      <family val="2"/>
      <scheme val="minor"/>
    </font>
    <font>
      <sz val="8"/>
      <color theme="9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9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44" fontId="0" fillId="0" borderId="0" xfId="0" applyNumberFormat="1"/>
    <xf numFmtId="0" fontId="3" fillId="0" borderId="0" xfId="0" applyFont="1"/>
    <xf numFmtId="0" fontId="3" fillId="0" borderId="0" xfId="0" applyFont="1" applyAlignment="1">
      <alignment horizontal="center"/>
    </xf>
    <xf numFmtId="44" fontId="3" fillId="0" borderId="0" xfId="0" applyNumberFormat="1" applyFont="1"/>
    <xf numFmtId="0" fontId="0" fillId="0" borderId="9" xfId="0" applyBorder="1"/>
    <xf numFmtId="0" fontId="0" fillId="0" borderId="10" xfId="0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12" xfId="0" applyBorder="1"/>
    <xf numFmtId="0" fontId="0" fillId="0" borderId="13" xfId="0" applyBorder="1"/>
    <xf numFmtId="0" fontId="0" fillId="0" borderId="10" xfId="0" applyBorder="1" applyAlignment="1">
      <alignment horizontal="left" indent="1"/>
    </xf>
    <xf numFmtId="0" fontId="0" fillId="0" borderId="12" xfId="0" applyBorder="1" applyAlignment="1">
      <alignment horizontal="left" indent="1"/>
    </xf>
    <xf numFmtId="0" fontId="3" fillId="0" borderId="10" xfId="0" applyFont="1" applyBorder="1" applyAlignment="1">
      <alignment horizontal="left" indent="1"/>
    </xf>
    <xf numFmtId="0" fontId="0" fillId="0" borderId="10" xfId="0" applyFont="1" applyBorder="1" applyAlignment="1">
      <alignment horizontal="left" indent="1"/>
    </xf>
    <xf numFmtId="0" fontId="3" fillId="0" borderId="0" xfId="0" applyFont="1" applyBorder="1"/>
    <xf numFmtId="0" fontId="0" fillId="0" borderId="12" xfId="0" applyFont="1" applyBorder="1" applyAlignment="1">
      <alignment horizontal="left" indent="1"/>
    </xf>
    <xf numFmtId="0" fontId="0" fillId="0" borderId="17" xfId="0" applyBorder="1"/>
    <xf numFmtId="0" fontId="0" fillId="0" borderId="17" xfId="0" applyBorder="1" applyAlignment="1">
      <alignment horizontal="center"/>
    </xf>
    <xf numFmtId="0" fontId="0" fillId="4" borderId="17" xfId="0" applyFill="1" applyBorder="1"/>
    <xf numFmtId="44" fontId="0" fillId="4" borderId="18" xfId="0" applyNumberFormat="1" applyFill="1" applyBorder="1" applyAlignment="1">
      <alignment horizontal="center"/>
    </xf>
    <xf numFmtId="0" fontId="2" fillId="3" borderId="19" xfId="0" applyFont="1" applyFill="1" applyBorder="1" applyAlignment="1">
      <alignment horizontal="center" vertical="top" wrapText="1"/>
    </xf>
    <xf numFmtId="44" fontId="0" fillId="4" borderId="8" xfId="1" applyFont="1" applyFill="1" applyBorder="1" applyAlignment="1" applyProtection="1">
      <alignment horizontal="center"/>
      <protection locked="0"/>
    </xf>
    <xf numFmtId="44" fontId="0" fillId="2" borderId="20" xfId="1" applyFont="1" applyFill="1" applyBorder="1" applyAlignment="1" applyProtection="1">
      <alignment horizontal="center"/>
      <protection locked="0"/>
    </xf>
    <xf numFmtId="44" fontId="0" fillId="2" borderId="21" xfId="1" applyFont="1" applyFill="1" applyBorder="1" applyAlignment="1" applyProtection="1">
      <alignment horizontal="center"/>
      <protection locked="0"/>
    </xf>
    <xf numFmtId="44" fontId="3" fillId="2" borderId="20" xfId="1" applyFont="1" applyFill="1" applyBorder="1" applyAlignment="1" applyProtection="1">
      <alignment horizontal="center"/>
      <protection locked="0"/>
    </xf>
    <xf numFmtId="44" fontId="0" fillId="4" borderId="8" xfId="0" applyNumberFormat="1" applyFill="1" applyBorder="1" applyAlignment="1">
      <alignment horizontal="center"/>
    </xf>
    <xf numFmtId="44" fontId="0" fillId="2" borderId="20" xfId="0" applyNumberFormat="1" applyFill="1" applyBorder="1" applyAlignment="1">
      <alignment horizontal="center"/>
    </xf>
    <xf numFmtId="44" fontId="0" fillId="2" borderId="21" xfId="0" applyNumberFormat="1" applyFill="1" applyBorder="1" applyAlignment="1">
      <alignment horizontal="center"/>
    </xf>
    <xf numFmtId="0" fontId="0" fillId="4" borderId="0" xfId="0" applyFill="1" applyBorder="1"/>
    <xf numFmtId="44" fontId="0" fillId="4" borderId="20" xfId="1" applyFont="1" applyFill="1" applyBorder="1" applyAlignment="1" applyProtection="1">
      <alignment horizontal="center"/>
      <protection locked="0"/>
    </xf>
    <xf numFmtId="44" fontId="0" fillId="4" borderId="20" xfId="0" applyNumberFormat="1" applyFill="1" applyBorder="1" applyAlignment="1">
      <alignment horizontal="center"/>
    </xf>
    <xf numFmtId="0" fontId="0" fillId="4" borderId="20" xfId="0" applyFill="1" applyBorder="1" applyAlignment="1">
      <alignment horizontal="center"/>
    </xf>
    <xf numFmtId="0" fontId="2" fillId="0" borderId="1" xfId="0" applyFont="1" applyFill="1" applyBorder="1"/>
    <xf numFmtId="0" fontId="0" fillId="0" borderId="16" xfId="0" applyBorder="1"/>
    <xf numFmtId="44" fontId="2" fillId="0" borderId="18" xfId="0" applyNumberFormat="1" applyFont="1" applyBorder="1" applyAlignment="1">
      <alignment horizontal="center"/>
    </xf>
    <xf numFmtId="0" fontId="2" fillId="0" borderId="16" xfId="0" applyFont="1" applyBorder="1" applyAlignment="1">
      <alignment horizontal="left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2" fillId="3" borderId="25" xfId="0" applyFont="1" applyFill="1" applyBorder="1" applyAlignment="1">
      <alignment vertical="top"/>
    </xf>
    <xf numFmtId="0" fontId="2" fillId="3" borderId="7" xfId="0" applyFont="1" applyFill="1" applyBorder="1" applyAlignment="1">
      <alignment vertical="top"/>
    </xf>
    <xf numFmtId="0" fontId="2" fillId="3" borderId="20" xfId="0" applyFont="1" applyFill="1" applyBorder="1" applyAlignment="1">
      <alignment horizontal="center" vertical="top" wrapText="1"/>
    </xf>
    <xf numFmtId="0" fontId="2" fillId="0" borderId="28" xfId="0" applyFont="1" applyBorder="1"/>
    <xf numFmtId="0" fontId="2" fillId="0" borderId="29" xfId="0" applyFont="1" applyBorder="1"/>
    <xf numFmtId="0" fontId="2" fillId="3" borderId="8" xfId="0" applyFont="1" applyFill="1" applyBorder="1" applyAlignment="1">
      <alignment horizontal="center" vertical="top"/>
    </xf>
    <xf numFmtId="0" fontId="2" fillId="3" borderId="15" xfId="0" applyFont="1" applyFill="1" applyBorder="1" applyAlignment="1">
      <alignment vertical="top" wrapText="1"/>
    </xf>
    <xf numFmtId="0" fontId="2" fillId="0" borderId="0" xfId="0" applyFont="1" applyBorder="1" applyAlignment="1">
      <alignment horizontal="left"/>
    </xf>
    <xf numFmtId="44" fontId="2" fillId="0" borderId="0" xfId="0" applyNumberFormat="1" applyFont="1" applyBorder="1" applyAlignment="1">
      <alignment horizontal="center"/>
    </xf>
    <xf numFmtId="44" fontId="0" fillId="4" borderId="21" xfId="0" applyNumberFormat="1" applyFill="1" applyBorder="1" applyAlignment="1">
      <alignment horizontal="center"/>
    </xf>
    <xf numFmtId="0" fontId="3" fillId="4" borderId="9" xfId="0" applyFont="1" applyFill="1" applyBorder="1" applyAlignment="1">
      <alignment horizontal="left" indent="1"/>
    </xf>
    <xf numFmtId="0" fontId="0" fillId="4" borderId="30" xfId="0" applyFill="1" applyBorder="1"/>
    <xf numFmtId="44" fontId="0" fillId="4" borderId="19" xfId="1" applyFont="1" applyFill="1" applyBorder="1" applyAlignment="1" applyProtection="1">
      <alignment horizontal="center"/>
      <protection locked="0"/>
    </xf>
    <xf numFmtId="44" fontId="0" fillId="4" borderId="19" xfId="0" applyNumberFormat="1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44" fontId="0" fillId="4" borderId="31" xfId="0" applyNumberFormat="1" applyFill="1" applyBorder="1" applyAlignment="1">
      <alignment horizontal="center"/>
    </xf>
    <xf numFmtId="44" fontId="3" fillId="4" borderId="20" xfId="0" applyNumberFormat="1" applyFont="1" applyFill="1" applyBorder="1" applyAlignment="1">
      <alignment horizontal="center"/>
    </xf>
    <xf numFmtId="0" fontId="0" fillId="4" borderId="2" xfId="0" applyFill="1" applyBorder="1"/>
    <xf numFmtId="44" fontId="0" fillId="4" borderId="32" xfId="1" applyFont="1" applyFill="1" applyBorder="1" applyAlignment="1" applyProtection="1">
      <alignment horizontal="center"/>
      <protection locked="0"/>
    </xf>
    <xf numFmtId="44" fontId="0" fillId="4" borderId="32" xfId="0" applyNumberFormat="1" applyFill="1" applyBorder="1" applyAlignment="1">
      <alignment horizontal="center"/>
    </xf>
    <xf numFmtId="0" fontId="0" fillId="4" borderId="32" xfId="0" applyFill="1" applyBorder="1" applyAlignment="1">
      <alignment horizontal="center"/>
    </xf>
    <xf numFmtId="0" fontId="0" fillId="0" borderId="33" xfId="0" applyBorder="1"/>
    <xf numFmtId="44" fontId="0" fillId="2" borderId="34" xfId="1" applyFont="1" applyFill="1" applyBorder="1" applyAlignment="1" applyProtection="1">
      <alignment horizontal="center"/>
      <protection locked="0"/>
    </xf>
    <xf numFmtId="44" fontId="0" fillId="4" borderId="34" xfId="0" applyNumberFormat="1" applyFill="1" applyBorder="1" applyAlignment="1">
      <alignment horizontal="center"/>
    </xf>
    <xf numFmtId="0" fontId="3" fillId="0" borderId="33" xfId="0" applyFont="1" applyBorder="1"/>
    <xf numFmtId="44" fontId="3" fillId="2" borderId="34" xfId="1" applyFont="1" applyFill="1" applyBorder="1" applyAlignment="1" applyProtection="1">
      <alignment horizontal="center"/>
      <protection locked="0"/>
    </xf>
    <xf numFmtId="44" fontId="3" fillId="4" borderId="34" xfId="0" applyNumberFormat="1" applyFont="1" applyFill="1" applyBorder="1" applyAlignment="1">
      <alignment horizontal="center"/>
    </xf>
    <xf numFmtId="0" fontId="3" fillId="4" borderId="35" xfId="0" applyFont="1" applyFill="1" applyBorder="1" applyAlignment="1">
      <alignment horizontal="left" indent="1"/>
    </xf>
    <xf numFmtId="44" fontId="0" fillId="4" borderId="36" xfId="0" applyNumberFormat="1" applyFill="1" applyBorder="1" applyAlignment="1">
      <alignment horizontal="center"/>
    </xf>
    <xf numFmtId="0" fontId="0" fillId="0" borderId="37" xfId="0" applyBorder="1" applyAlignment="1">
      <alignment horizontal="left" indent="1"/>
    </xf>
    <xf numFmtId="0" fontId="0" fillId="0" borderId="37" xfId="0" applyFont="1" applyBorder="1" applyAlignment="1">
      <alignment horizontal="left" indent="1"/>
    </xf>
    <xf numFmtId="0" fontId="0" fillId="0" borderId="0" xfId="0" applyFont="1"/>
    <xf numFmtId="0" fontId="5" fillId="0" borderId="30" xfId="0" applyFont="1" applyBorder="1" applyAlignment="1">
      <alignment horizontal="center"/>
    </xf>
    <xf numFmtId="0" fontId="5" fillId="0" borderId="3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10" fontId="0" fillId="2" borderId="20" xfId="2" applyNumberFormat="1" applyFont="1" applyFill="1" applyBorder="1" applyAlignment="1" applyProtection="1">
      <alignment horizontal="center"/>
      <protection locked="0"/>
    </xf>
    <xf numFmtId="10" fontId="0" fillId="2" borderId="21" xfId="2" applyNumberFormat="1" applyFont="1" applyFill="1" applyBorder="1" applyAlignment="1" applyProtection="1">
      <alignment horizontal="center"/>
      <protection locked="0"/>
    </xf>
    <xf numFmtId="10" fontId="0" fillId="2" borderId="34" xfId="2" applyNumberFormat="1" applyFont="1" applyFill="1" applyBorder="1" applyAlignment="1" applyProtection="1">
      <alignment horizontal="center"/>
      <protection locked="0"/>
    </xf>
    <xf numFmtId="10" fontId="3" fillId="2" borderId="20" xfId="2" applyNumberFormat="1" applyFont="1" applyFill="1" applyBorder="1" applyAlignment="1" applyProtection="1">
      <alignment horizontal="center"/>
      <protection locked="0"/>
    </xf>
    <xf numFmtId="10" fontId="3" fillId="2" borderId="34" xfId="2" applyNumberFormat="1" applyFont="1" applyFill="1" applyBorder="1" applyAlignment="1" applyProtection="1">
      <alignment horizontal="center"/>
      <protection locked="0"/>
    </xf>
    <xf numFmtId="0" fontId="5" fillId="0" borderId="30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left"/>
    </xf>
    <xf numFmtId="0" fontId="5" fillId="0" borderId="13" xfId="0" applyFont="1" applyFill="1" applyBorder="1" applyAlignment="1">
      <alignment horizontal="center"/>
    </xf>
    <xf numFmtId="44" fontId="0" fillId="4" borderId="11" xfId="0" applyNumberFormat="1" applyFill="1" applyBorder="1" applyAlignment="1">
      <alignment horizontal="center"/>
    </xf>
    <xf numFmtId="0" fontId="0" fillId="4" borderId="21" xfId="0" applyFill="1" applyBorder="1" applyAlignment="1">
      <alignment horizontal="center"/>
    </xf>
    <xf numFmtId="0" fontId="0" fillId="4" borderId="34" xfId="0" applyFill="1" applyBorder="1" applyAlignment="1">
      <alignment horizontal="center"/>
    </xf>
    <xf numFmtId="0" fontId="0" fillId="4" borderId="20" xfId="0" applyFont="1" applyFill="1" applyBorder="1" applyAlignment="1">
      <alignment horizontal="center"/>
    </xf>
    <xf numFmtId="44" fontId="0" fillId="4" borderId="11" xfId="0" applyNumberFormat="1" applyFont="1" applyFill="1" applyBorder="1" applyAlignment="1">
      <alignment horizontal="center"/>
    </xf>
    <xf numFmtId="0" fontId="0" fillId="4" borderId="34" xfId="0" applyFont="1" applyFill="1" applyBorder="1" applyAlignment="1">
      <alignment horizontal="center"/>
    </xf>
    <xf numFmtId="0" fontId="3" fillId="4" borderId="10" xfId="0" applyFont="1" applyFill="1" applyBorder="1" applyAlignment="1">
      <alignment horizontal="left" indent="1"/>
    </xf>
    <xf numFmtId="0" fontId="2" fillId="4" borderId="16" xfId="0" applyFont="1" applyFill="1" applyBorder="1"/>
    <xf numFmtId="0" fontId="2" fillId="4" borderId="16" xfId="0" applyFont="1" applyFill="1" applyBorder="1" applyAlignment="1">
      <alignment horizontal="left"/>
    </xf>
    <xf numFmtId="0" fontId="2" fillId="4" borderId="16" xfId="0" applyFont="1" applyFill="1" applyBorder="1" applyAlignment="1"/>
    <xf numFmtId="0" fontId="5" fillId="2" borderId="24" xfId="0" applyFont="1" applyFill="1" applyBorder="1" applyAlignment="1">
      <alignment horizontal="center"/>
    </xf>
    <xf numFmtId="0" fontId="5" fillId="2" borderId="13" xfId="0" applyFont="1" applyFill="1" applyBorder="1" applyAlignment="1">
      <alignment horizontal="center"/>
    </xf>
    <xf numFmtId="0" fontId="5" fillId="2" borderId="26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0" fontId="5" fillId="2" borderId="2" xfId="0" applyFont="1" applyFill="1" applyBorder="1" applyAlignment="1">
      <alignment horizontal="left"/>
    </xf>
    <xf numFmtId="0" fontId="5" fillId="2" borderId="3" xfId="0" applyFont="1" applyFill="1" applyBorder="1" applyAlignment="1">
      <alignment horizontal="left"/>
    </xf>
    <xf numFmtId="0" fontId="6" fillId="3" borderId="16" xfId="0" applyFont="1" applyFill="1" applyBorder="1" applyAlignment="1">
      <alignment horizontal="center"/>
    </xf>
    <xf numFmtId="0" fontId="6" fillId="3" borderId="17" xfId="0" applyFont="1" applyFill="1" applyBorder="1" applyAlignment="1">
      <alignment horizontal="center"/>
    </xf>
    <xf numFmtId="0" fontId="6" fillId="3" borderId="18" xfId="0" applyFont="1" applyFill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2" borderId="4" xfId="0" applyFont="1" applyFill="1" applyBorder="1" applyAlignment="1">
      <alignment horizontal="left"/>
    </xf>
    <xf numFmtId="0" fontId="5" fillId="2" borderId="5" xfId="0" applyFont="1" applyFill="1" applyBorder="1" applyAlignment="1">
      <alignment horizontal="left"/>
    </xf>
    <xf numFmtId="0" fontId="5" fillId="2" borderId="6" xfId="0" applyFont="1" applyFill="1" applyBorder="1" applyAlignment="1">
      <alignment horizontal="left"/>
    </xf>
    <xf numFmtId="0" fontId="5" fillId="2" borderId="22" xfId="0" applyFont="1" applyFill="1" applyBorder="1" applyAlignment="1">
      <alignment horizontal="left"/>
    </xf>
    <xf numFmtId="0" fontId="5" fillId="2" borderId="23" xfId="0" applyFont="1" applyFill="1" applyBorder="1" applyAlignment="1">
      <alignment horizontal="left"/>
    </xf>
    <xf numFmtId="0" fontId="5" fillId="2" borderId="27" xfId="0" applyFont="1" applyFill="1" applyBorder="1" applyAlignment="1">
      <alignment horizontal="left"/>
    </xf>
    <xf numFmtId="0" fontId="0" fillId="4" borderId="36" xfId="0" applyFill="1" applyBorder="1"/>
    <xf numFmtId="0" fontId="0" fillId="4" borderId="11" xfId="0" applyFill="1" applyBorder="1"/>
    <xf numFmtId="0" fontId="0" fillId="4" borderId="32" xfId="0" applyNumberFormat="1" applyFill="1" applyBorder="1" applyAlignment="1">
      <alignment horizontal="center"/>
    </xf>
    <xf numFmtId="0" fontId="2" fillId="4" borderId="8" xfId="0" applyFont="1" applyFill="1" applyBorder="1" applyAlignment="1">
      <alignment horizontal="center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52815E-B96C-4411-A7EB-EE3D75C9D277}">
  <dimension ref="A1:O97"/>
  <sheetViews>
    <sheetView tabSelected="1" topLeftCell="A20" zoomScale="80" zoomScaleNormal="80" workbookViewId="0">
      <selection activeCell="T60" sqref="T60"/>
    </sheetView>
  </sheetViews>
  <sheetFormatPr defaultColWidth="8.85546875" defaultRowHeight="15" x14ac:dyDescent="0.25"/>
  <cols>
    <col min="1" max="1" width="1.7109375" customWidth="1"/>
    <col min="2" max="2" width="42.85546875" customWidth="1"/>
    <col min="4" max="4" width="27.140625" customWidth="1"/>
    <col min="5" max="5" width="17.42578125" style="1" bestFit="1" customWidth="1"/>
    <col min="6" max="6" width="17.42578125" style="1" customWidth="1"/>
    <col min="7" max="7" width="21.42578125" style="1" customWidth="1"/>
    <col min="8" max="8" width="24.140625" style="1" customWidth="1"/>
    <col min="9" max="10" width="22.28515625" style="1" customWidth="1"/>
    <col min="11" max="11" width="27.28515625" style="1" customWidth="1"/>
    <col min="12" max="13" width="19" style="1" bestFit="1" customWidth="1"/>
    <col min="14" max="14" width="11.28515625" bestFit="1" customWidth="1"/>
    <col min="15" max="15" width="12.28515625" bestFit="1" customWidth="1"/>
  </cols>
  <sheetData>
    <row r="1" spans="1:15" ht="6.75" customHeight="1" thickBot="1" x14ac:dyDescent="0.3"/>
    <row r="2" spans="1:15" ht="27" thickBot="1" x14ac:dyDescent="0.45">
      <c r="B2" s="103" t="s">
        <v>30</v>
      </c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5"/>
    </row>
    <row r="3" spans="1:15" ht="15.75" thickBot="1" x14ac:dyDescent="0.3">
      <c r="B3" s="106" t="s">
        <v>27</v>
      </c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8"/>
    </row>
    <row r="4" spans="1:15" x14ac:dyDescent="0.25">
      <c r="B4" s="46" t="s">
        <v>20</v>
      </c>
      <c r="C4" s="112"/>
      <c r="D4" s="113"/>
      <c r="E4" s="114"/>
      <c r="F4" s="84"/>
      <c r="G4" s="75"/>
      <c r="H4" s="75"/>
      <c r="I4" s="75"/>
      <c r="J4" s="75"/>
      <c r="K4" s="75"/>
      <c r="L4" s="75"/>
      <c r="M4" s="76"/>
    </row>
    <row r="5" spans="1:15" x14ac:dyDescent="0.25">
      <c r="B5" s="47" t="s">
        <v>0</v>
      </c>
      <c r="C5" s="109"/>
      <c r="D5" s="110"/>
      <c r="E5" s="111"/>
      <c r="F5" s="85"/>
      <c r="G5" s="41"/>
      <c r="H5" s="41"/>
      <c r="I5" s="41"/>
      <c r="J5" s="41"/>
      <c r="K5" s="41"/>
      <c r="L5" s="41"/>
      <c r="M5" s="42"/>
    </row>
    <row r="6" spans="1:15" x14ac:dyDescent="0.25">
      <c r="B6" s="47" t="s">
        <v>1</v>
      </c>
      <c r="C6" s="109"/>
      <c r="D6" s="110"/>
      <c r="E6" s="111"/>
      <c r="F6" s="85"/>
      <c r="G6" s="41"/>
      <c r="H6" s="41"/>
      <c r="I6" s="41"/>
      <c r="J6" s="41"/>
      <c r="K6" s="41"/>
      <c r="L6" s="41"/>
      <c r="M6" s="42"/>
    </row>
    <row r="7" spans="1:15" x14ac:dyDescent="0.25">
      <c r="B7" s="47" t="s">
        <v>2</v>
      </c>
      <c r="C7" s="100"/>
      <c r="D7" s="101"/>
      <c r="E7" s="102"/>
      <c r="F7" s="85"/>
      <c r="G7" s="41"/>
      <c r="H7" s="41"/>
      <c r="I7" s="41"/>
      <c r="J7" s="41"/>
      <c r="K7" s="41"/>
      <c r="L7" s="41"/>
      <c r="M7" s="42"/>
    </row>
    <row r="8" spans="1:15" ht="15.75" thickBot="1" x14ac:dyDescent="0.3">
      <c r="B8" s="11"/>
      <c r="C8" s="97"/>
      <c r="D8" s="98"/>
      <c r="E8" s="99"/>
      <c r="F8" s="86"/>
      <c r="G8" s="77"/>
      <c r="H8" s="77"/>
      <c r="I8" s="77"/>
      <c r="J8" s="77"/>
      <c r="K8" s="77"/>
      <c r="L8" s="77"/>
      <c r="M8" s="78"/>
    </row>
    <row r="9" spans="1:15" ht="90.75" customHeight="1" thickBot="1" x14ac:dyDescent="0.3">
      <c r="A9" s="35"/>
      <c r="B9" s="49" t="s">
        <v>28</v>
      </c>
      <c r="C9" s="43" t="s">
        <v>18</v>
      </c>
      <c r="D9" s="44" t="s">
        <v>19</v>
      </c>
      <c r="E9" s="45" t="s">
        <v>26</v>
      </c>
      <c r="F9" s="45" t="s">
        <v>25</v>
      </c>
      <c r="G9" s="23" t="s">
        <v>31</v>
      </c>
      <c r="H9" s="23" t="s">
        <v>32</v>
      </c>
      <c r="I9" s="23" t="s">
        <v>23</v>
      </c>
      <c r="J9" s="23" t="s">
        <v>22</v>
      </c>
      <c r="K9" s="23" t="s">
        <v>7</v>
      </c>
      <c r="L9" s="23" t="s">
        <v>8</v>
      </c>
      <c r="M9" s="48" t="s">
        <v>3</v>
      </c>
    </row>
    <row r="10" spans="1:15" ht="15.75" thickBot="1" x14ac:dyDescent="0.3">
      <c r="A10" s="7"/>
      <c r="B10" s="94" t="s">
        <v>9</v>
      </c>
      <c r="C10" s="21"/>
      <c r="D10" s="21"/>
      <c r="E10" s="24"/>
      <c r="F10" s="24"/>
      <c r="G10" s="24"/>
      <c r="H10" s="28"/>
      <c r="I10" s="28"/>
      <c r="J10" s="28"/>
      <c r="K10" s="28"/>
      <c r="L10" s="118">
        <f>SUM(L11:L12)</f>
        <v>8</v>
      </c>
      <c r="M10" s="22"/>
      <c r="N10" s="3"/>
      <c r="O10" s="3"/>
    </row>
    <row r="11" spans="1:15" x14ac:dyDescent="0.25">
      <c r="A11" s="8"/>
      <c r="B11" s="13" t="s">
        <v>15</v>
      </c>
      <c r="C11" s="9"/>
      <c r="D11" s="9"/>
      <c r="E11" s="25"/>
      <c r="F11" s="79"/>
      <c r="G11" s="25"/>
      <c r="H11" s="29"/>
      <c r="I11" s="33"/>
      <c r="J11" s="33">
        <f>SUM(E11+(E11*F11))</f>
        <v>0</v>
      </c>
      <c r="K11" s="33">
        <f>SUM(J11+G11+H11)</f>
        <v>0</v>
      </c>
      <c r="L11" s="34">
        <v>4</v>
      </c>
      <c r="M11" s="87">
        <f>SUM(J11+H11)*L11</f>
        <v>0</v>
      </c>
      <c r="N11" s="3"/>
      <c r="O11" s="3"/>
    </row>
    <row r="12" spans="1:15" ht="15.75" thickBot="1" x14ac:dyDescent="0.3">
      <c r="A12" s="8"/>
      <c r="B12" s="13" t="s">
        <v>13</v>
      </c>
      <c r="C12" s="9"/>
      <c r="D12" s="9"/>
      <c r="E12" s="25"/>
      <c r="F12" s="79"/>
      <c r="G12" s="25"/>
      <c r="H12" s="29"/>
      <c r="I12" s="33"/>
      <c r="J12" s="33">
        <f t="shared" ref="J12" si="0">SUM(E12+(E12*F12))</f>
        <v>0</v>
      </c>
      <c r="K12" s="33">
        <f t="shared" ref="K12" si="1">SUM(J12+G12+H12)</f>
        <v>0</v>
      </c>
      <c r="L12" s="34">
        <v>4</v>
      </c>
      <c r="M12" s="87">
        <f t="shared" ref="M12" si="2">SUM(J12+H12)*L12</f>
        <v>0</v>
      </c>
      <c r="N12" s="3"/>
      <c r="O12" s="3"/>
    </row>
    <row r="13" spans="1:15" ht="15.75" thickBot="1" x14ac:dyDescent="0.3">
      <c r="A13" s="9"/>
      <c r="B13" s="94" t="s">
        <v>10</v>
      </c>
      <c r="C13" s="21"/>
      <c r="D13" s="21"/>
      <c r="E13" s="24"/>
      <c r="F13" s="24"/>
      <c r="G13" s="24"/>
      <c r="H13" s="28"/>
      <c r="I13" s="28"/>
      <c r="J13" s="28"/>
      <c r="K13" s="28"/>
      <c r="L13" s="118">
        <f>SUM(L14,L18)</f>
        <v>750</v>
      </c>
      <c r="M13" s="22"/>
      <c r="N13" s="3"/>
      <c r="O13" s="3"/>
    </row>
    <row r="14" spans="1:15" x14ac:dyDescent="0.25">
      <c r="A14" s="8"/>
      <c r="B14" s="70" t="s">
        <v>53</v>
      </c>
      <c r="C14" s="60"/>
      <c r="D14" s="60"/>
      <c r="E14" s="61"/>
      <c r="F14" s="61"/>
      <c r="G14" s="61"/>
      <c r="H14" s="62"/>
      <c r="I14" s="62"/>
      <c r="J14" s="62"/>
      <c r="K14" s="62"/>
      <c r="L14" s="63">
        <f>SUM(L15,L16,L17)</f>
        <v>600</v>
      </c>
      <c r="M14" s="56"/>
      <c r="N14" s="3"/>
      <c r="O14" s="3"/>
    </row>
    <row r="15" spans="1:15" x14ac:dyDescent="0.25">
      <c r="A15" s="8"/>
      <c r="B15" s="13" t="s">
        <v>15</v>
      </c>
      <c r="C15" s="9"/>
      <c r="D15" s="9"/>
      <c r="E15" s="25"/>
      <c r="F15" s="79"/>
      <c r="G15" s="25"/>
      <c r="H15" s="29"/>
      <c r="I15" s="29"/>
      <c r="J15" s="33">
        <f t="shared" ref="J15:J21" si="3">SUM(E15+(E15*F15))</f>
        <v>0</v>
      </c>
      <c r="K15" s="33">
        <f t="shared" ref="K15:K21" si="4">SUM(J15+G15+H15)</f>
        <v>0</v>
      </c>
      <c r="L15" s="34">
        <v>200</v>
      </c>
      <c r="M15" s="33">
        <f>SUM(J15+H15+I15)*L15</f>
        <v>0</v>
      </c>
      <c r="N15" s="3"/>
      <c r="O15" s="3"/>
    </row>
    <row r="16" spans="1:15" x14ac:dyDescent="0.25">
      <c r="A16" s="8"/>
      <c r="B16" s="13" t="s">
        <v>13</v>
      </c>
      <c r="C16" s="9"/>
      <c r="D16" s="9"/>
      <c r="E16" s="25"/>
      <c r="F16" s="79"/>
      <c r="G16" s="25"/>
      <c r="H16" s="29"/>
      <c r="I16" s="29"/>
      <c r="J16" s="33">
        <f t="shared" si="3"/>
        <v>0</v>
      </c>
      <c r="K16" s="33">
        <f t="shared" si="4"/>
        <v>0</v>
      </c>
      <c r="L16" s="34">
        <v>200</v>
      </c>
      <c r="M16" s="33">
        <f>SUM(J16+H16+I16)*L16</f>
        <v>0</v>
      </c>
      <c r="N16" s="3"/>
      <c r="O16" s="3"/>
    </row>
    <row r="17" spans="1:15" x14ac:dyDescent="0.25">
      <c r="A17" s="8"/>
      <c r="B17" s="13" t="s">
        <v>14</v>
      </c>
      <c r="C17" s="9"/>
      <c r="D17" s="9"/>
      <c r="E17" s="25"/>
      <c r="F17" s="79"/>
      <c r="G17" s="25"/>
      <c r="H17" s="29"/>
      <c r="I17" s="29"/>
      <c r="J17" s="33">
        <f t="shared" si="3"/>
        <v>0</v>
      </c>
      <c r="K17" s="33">
        <f t="shared" si="4"/>
        <v>0</v>
      </c>
      <c r="L17" s="34">
        <v>200</v>
      </c>
      <c r="M17" s="33">
        <f>SUM(J17+H17+I17)*L17</f>
        <v>0</v>
      </c>
      <c r="N17" s="3"/>
      <c r="O17" s="3"/>
    </row>
    <row r="18" spans="1:15" x14ac:dyDescent="0.25">
      <c r="A18" s="8"/>
      <c r="B18" s="70" t="s">
        <v>54</v>
      </c>
      <c r="C18" s="60"/>
      <c r="D18" s="60"/>
      <c r="E18" s="61"/>
      <c r="F18" s="61"/>
      <c r="G18" s="61"/>
      <c r="H18" s="62"/>
      <c r="I18" s="62"/>
      <c r="J18" s="62"/>
      <c r="K18" s="62"/>
      <c r="L18" s="63">
        <f>SUM(L19,L20,L21)</f>
        <v>150</v>
      </c>
      <c r="M18" s="62"/>
      <c r="N18" s="3"/>
      <c r="O18" s="3"/>
    </row>
    <row r="19" spans="1:15" x14ac:dyDescent="0.25">
      <c r="A19" s="8"/>
      <c r="B19" s="13" t="s">
        <v>15</v>
      </c>
      <c r="C19" s="9"/>
      <c r="D19" s="9"/>
      <c r="E19" s="25"/>
      <c r="F19" s="79"/>
      <c r="G19" s="25"/>
      <c r="H19" s="29"/>
      <c r="I19" s="29"/>
      <c r="J19" s="33">
        <f t="shared" si="3"/>
        <v>0</v>
      </c>
      <c r="K19" s="33">
        <f t="shared" si="4"/>
        <v>0</v>
      </c>
      <c r="L19" s="34">
        <v>50</v>
      </c>
      <c r="M19" s="33">
        <f t="shared" ref="M19:M21" si="5">SUM(J19+H19+I19)*L19</f>
        <v>0</v>
      </c>
      <c r="N19" s="3"/>
      <c r="O19" s="3"/>
    </row>
    <row r="20" spans="1:15" x14ac:dyDescent="0.25">
      <c r="A20" s="8"/>
      <c r="B20" s="13" t="s">
        <v>13</v>
      </c>
      <c r="C20" s="9"/>
      <c r="D20" s="9"/>
      <c r="E20" s="25"/>
      <c r="F20" s="79"/>
      <c r="G20" s="25"/>
      <c r="H20" s="29"/>
      <c r="I20" s="29"/>
      <c r="J20" s="33">
        <f>SUM(E20+(E20*F20))</f>
        <v>0</v>
      </c>
      <c r="K20" s="33">
        <f>SUM(J20+G20+H20)</f>
        <v>0</v>
      </c>
      <c r="L20" s="34">
        <v>50</v>
      </c>
      <c r="M20" s="33">
        <f>SUM(J20+H20+I20)*L20</f>
        <v>0</v>
      </c>
      <c r="N20" s="3"/>
      <c r="O20" s="3"/>
    </row>
    <row r="21" spans="1:15" ht="15.75" thickBot="1" x14ac:dyDescent="0.3">
      <c r="A21" s="8"/>
      <c r="B21" s="14" t="s">
        <v>14</v>
      </c>
      <c r="C21" s="12"/>
      <c r="D21" s="12"/>
      <c r="E21" s="26"/>
      <c r="F21" s="80"/>
      <c r="G21" s="26"/>
      <c r="H21" s="29"/>
      <c r="I21" s="30"/>
      <c r="J21" s="33">
        <f t="shared" si="3"/>
        <v>0</v>
      </c>
      <c r="K21" s="33">
        <f t="shared" si="4"/>
        <v>0</v>
      </c>
      <c r="L21" s="88">
        <v>50</v>
      </c>
      <c r="M21" s="33">
        <f t="shared" si="5"/>
        <v>0</v>
      </c>
      <c r="N21" s="3"/>
      <c r="O21" s="3"/>
    </row>
    <row r="22" spans="1:15" ht="15.75" thickBot="1" x14ac:dyDescent="0.3">
      <c r="A22" s="9"/>
      <c r="B22" s="96" t="s">
        <v>11</v>
      </c>
      <c r="C22" s="21"/>
      <c r="D22" s="21"/>
      <c r="E22" s="24"/>
      <c r="F22" s="24"/>
      <c r="G22" s="24"/>
      <c r="H22" s="28"/>
      <c r="I22" s="28"/>
      <c r="J22" s="28"/>
      <c r="K22" s="28"/>
      <c r="L22" s="118">
        <f>SUM(L24,L26,L28)</f>
        <v>700</v>
      </c>
      <c r="M22" s="28"/>
      <c r="N22" s="3"/>
      <c r="O22" s="3"/>
    </row>
    <row r="23" spans="1:15" x14ac:dyDescent="0.25">
      <c r="A23" s="9"/>
      <c r="B23" s="93" t="s">
        <v>35</v>
      </c>
      <c r="C23" s="31"/>
      <c r="D23" s="31"/>
      <c r="E23" s="32"/>
      <c r="F23" s="32"/>
      <c r="G23" s="32"/>
      <c r="H23" s="33"/>
      <c r="I23" s="33"/>
      <c r="J23" s="33"/>
      <c r="K23" s="33"/>
      <c r="L23" s="34"/>
      <c r="M23" s="33"/>
      <c r="N23" s="3"/>
      <c r="O23" s="3"/>
    </row>
    <row r="24" spans="1:15" x14ac:dyDescent="0.25">
      <c r="A24" s="8"/>
      <c r="B24" s="13" t="s">
        <v>15</v>
      </c>
      <c r="C24" s="9"/>
      <c r="D24" s="9"/>
      <c r="E24" s="25"/>
      <c r="F24" s="79"/>
      <c r="G24" s="25"/>
      <c r="H24" s="29"/>
      <c r="I24" s="29"/>
      <c r="J24" s="33">
        <f>SUM(E24+(E24*F24))</f>
        <v>0</v>
      </c>
      <c r="K24" s="33">
        <f>SUM(J24+G24+I24)</f>
        <v>0</v>
      </c>
      <c r="L24" s="34">
        <v>240</v>
      </c>
      <c r="M24" s="66">
        <f>SUM(J24+I24)*L24</f>
        <v>0</v>
      </c>
      <c r="N24" s="3"/>
      <c r="O24" s="3"/>
    </row>
    <row r="25" spans="1:15" x14ac:dyDescent="0.25">
      <c r="A25" s="8"/>
      <c r="B25" s="70" t="s">
        <v>37</v>
      </c>
      <c r="C25" s="60"/>
      <c r="D25" s="60"/>
      <c r="E25" s="61"/>
      <c r="F25" s="61"/>
      <c r="G25" s="61"/>
      <c r="H25" s="62"/>
      <c r="I25" s="62"/>
      <c r="J25" s="62"/>
      <c r="K25" s="62"/>
      <c r="L25" s="63"/>
      <c r="M25" s="71"/>
      <c r="N25" s="3"/>
      <c r="O25" s="3"/>
    </row>
    <row r="26" spans="1:15" x14ac:dyDescent="0.25">
      <c r="A26" s="8"/>
      <c r="B26" s="13" t="s">
        <v>15</v>
      </c>
      <c r="C26" s="9"/>
      <c r="D26" s="9"/>
      <c r="E26" s="25"/>
      <c r="F26" s="79"/>
      <c r="G26" s="25"/>
      <c r="H26" s="29"/>
      <c r="I26" s="29"/>
      <c r="J26" s="33">
        <f t="shared" ref="J26:J28" si="6">SUM(E26+(E26*F26))</f>
        <v>0</v>
      </c>
      <c r="K26" s="33">
        <f t="shared" ref="K26" si="7">SUM(J26+G26+I26)</f>
        <v>0</v>
      </c>
      <c r="L26" s="34">
        <v>60</v>
      </c>
      <c r="M26" s="87">
        <f t="shared" ref="M26" si="8">SUM(J26+I26)*L26</f>
        <v>0</v>
      </c>
      <c r="N26" s="3"/>
      <c r="O26" s="3"/>
    </row>
    <row r="27" spans="1:15" x14ac:dyDescent="0.25">
      <c r="A27" s="9"/>
      <c r="B27" s="70" t="s">
        <v>36</v>
      </c>
      <c r="C27" s="60"/>
      <c r="D27" s="60"/>
      <c r="E27" s="61"/>
      <c r="F27" s="61"/>
      <c r="G27" s="61"/>
      <c r="H27" s="62"/>
      <c r="I27" s="62"/>
      <c r="J27" s="62"/>
      <c r="K27" s="62"/>
      <c r="L27" s="63"/>
      <c r="M27" s="71"/>
      <c r="N27" s="3"/>
      <c r="O27" s="3"/>
    </row>
    <row r="28" spans="1:15" ht="15.75" thickBot="1" x14ac:dyDescent="0.3">
      <c r="A28" s="9"/>
      <c r="B28" s="13" t="s">
        <v>15</v>
      </c>
      <c r="C28" s="9"/>
      <c r="D28" s="9"/>
      <c r="E28" s="25"/>
      <c r="F28" s="79"/>
      <c r="G28" s="25"/>
      <c r="H28" s="29"/>
      <c r="I28" s="29"/>
      <c r="J28" s="33">
        <f t="shared" si="6"/>
        <v>0</v>
      </c>
      <c r="K28" s="33">
        <f>SUM(J28+G28+I28)</f>
        <v>0</v>
      </c>
      <c r="L28" s="34">
        <v>400</v>
      </c>
      <c r="M28" s="87">
        <f>SUM(J28*L28)</f>
        <v>0</v>
      </c>
      <c r="N28" s="3"/>
      <c r="O28" s="3"/>
    </row>
    <row r="29" spans="1:15" ht="15.75" thickBot="1" x14ac:dyDescent="0.3">
      <c r="A29" s="9"/>
      <c r="B29" s="95" t="s">
        <v>12</v>
      </c>
      <c r="C29" s="21"/>
      <c r="D29" s="21"/>
      <c r="E29" s="24"/>
      <c r="F29" s="24"/>
      <c r="G29" s="24"/>
      <c r="H29" s="28"/>
      <c r="I29" s="28"/>
      <c r="J29" s="28"/>
      <c r="K29" s="28"/>
      <c r="L29" s="118">
        <f>SUM(L30,L32,L39,L48,L50,L53,L58)</f>
        <v>400</v>
      </c>
      <c r="M29" s="22"/>
      <c r="N29" s="3"/>
      <c r="O29" s="3"/>
    </row>
    <row r="30" spans="1:15" x14ac:dyDescent="0.25">
      <c r="B30" s="53" t="s">
        <v>17</v>
      </c>
      <c r="C30" s="54"/>
      <c r="D30" s="54"/>
      <c r="E30" s="55"/>
      <c r="F30" s="55"/>
      <c r="G30" s="55"/>
      <c r="H30" s="56"/>
      <c r="I30" s="56"/>
      <c r="J30" s="56"/>
      <c r="K30" s="56"/>
      <c r="L30" s="57">
        <f>SUM(L31:L31)</f>
        <v>75</v>
      </c>
      <c r="M30" s="58"/>
      <c r="N30" s="3"/>
      <c r="O30" s="3"/>
    </row>
    <row r="31" spans="1:15" x14ac:dyDescent="0.25">
      <c r="B31" s="16" t="s">
        <v>15</v>
      </c>
      <c r="C31" s="9"/>
      <c r="D31" s="9"/>
      <c r="E31" s="25"/>
      <c r="F31" s="79"/>
      <c r="G31" s="25"/>
      <c r="H31" s="29"/>
      <c r="I31" s="29"/>
      <c r="J31" s="33">
        <f>SUM(E31+(E31*F31))</f>
        <v>0</v>
      </c>
      <c r="K31" s="33">
        <f t="shared" ref="K31:K52" si="9">SUM(J31+G31+I31)</f>
        <v>0</v>
      </c>
      <c r="L31" s="34">
        <v>75</v>
      </c>
      <c r="M31" s="87">
        <f>SUM(J31+I31)*L31</f>
        <v>0</v>
      </c>
      <c r="N31" s="3"/>
      <c r="O31" s="3"/>
    </row>
    <row r="32" spans="1:15" x14ac:dyDescent="0.25">
      <c r="B32" s="70" t="s">
        <v>38</v>
      </c>
      <c r="C32" s="60"/>
      <c r="D32" s="60"/>
      <c r="E32" s="61"/>
      <c r="F32" s="61"/>
      <c r="G32" s="61"/>
      <c r="H32" s="62"/>
      <c r="I32" s="62"/>
      <c r="J32" s="62"/>
      <c r="K32" s="62"/>
      <c r="L32" s="117">
        <f>SUM(L37:L38,L35,L34)</f>
        <v>100</v>
      </c>
      <c r="M32" s="71"/>
      <c r="N32" s="3"/>
      <c r="O32" s="3"/>
    </row>
    <row r="33" spans="2:15" x14ac:dyDescent="0.25">
      <c r="B33" s="93" t="s">
        <v>48</v>
      </c>
      <c r="C33" s="31"/>
      <c r="D33" s="31"/>
      <c r="E33" s="32"/>
      <c r="F33" s="32"/>
      <c r="G33" s="32"/>
      <c r="H33" s="33"/>
      <c r="I33" s="33"/>
      <c r="J33" s="33"/>
      <c r="K33" s="33"/>
      <c r="L33" s="34">
        <f>SUM(L34:L35)</f>
        <v>90</v>
      </c>
      <c r="M33" s="87"/>
      <c r="N33" s="3"/>
      <c r="O33" s="3"/>
    </row>
    <row r="34" spans="2:15" x14ac:dyDescent="0.25">
      <c r="B34" s="16" t="s">
        <v>15</v>
      </c>
      <c r="C34" s="9"/>
      <c r="D34" s="9"/>
      <c r="E34" s="25"/>
      <c r="F34" s="79"/>
      <c r="G34" s="25"/>
      <c r="H34" s="29"/>
      <c r="I34" s="29"/>
      <c r="J34" s="33">
        <f>SUM(E34+(E34*F34))</f>
        <v>0</v>
      </c>
      <c r="K34" s="33">
        <f t="shared" si="9"/>
        <v>0</v>
      </c>
      <c r="L34" s="34">
        <v>45</v>
      </c>
      <c r="M34" s="87">
        <f>SUM(J34+I34)*L34</f>
        <v>0</v>
      </c>
      <c r="N34" s="3"/>
      <c r="O34" s="3"/>
    </row>
    <row r="35" spans="2:15" x14ac:dyDescent="0.25">
      <c r="B35" s="16" t="s">
        <v>13</v>
      </c>
      <c r="C35" s="9"/>
      <c r="D35" s="9"/>
      <c r="E35" s="25"/>
      <c r="F35" s="79"/>
      <c r="G35" s="25"/>
      <c r="H35" s="29"/>
      <c r="I35" s="29"/>
      <c r="J35" s="33">
        <f>SUM(E35+(E35*F35))</f>
        <v>0</v>
      </c>
      <c r="K35" s="33">
        <f t="shared" si="9"/>
        <v>0</v>
      </c>
      <c r="L35" s="34">
        <v>45</v>
      </c>
      <c r="M35" s="87">
        <f>SUM(J35+I35)*L35</f>
        <v>0</v>
      </c>
      <c r="N35" s="3"/>
      <c r="O35" s="3"/>
    </row>
    <row r="36" spans="2:15" x14ac:dyDescent="0.25">
      <c r="B36" s="70" t="s">
        <v>49</v>
      </c>
      <c r="C36" s="60"/>
      <c r="D36" s="60"/>
      <c r="E36" s="61"/>
      <c r="F36" s="61"/>
      <c r="G36" s="61"/>
      <c r="H36" s="62"/>
      <c r="I36" s="62"/>
      <c r="J36" s="62"/>
      <c r="K36" s="62"/>
      <c r="L36" s="63">
        <f>SUM(L37:L38)</f>
        <v>10</v>
      </c>
      <c r="M36" s="71"/>
      <c r="N36" s="3"/>
      <c r="O36" s="3"/>
    </row>
    <row r="37" spans="2:15" x14ac:dyDescent="0.25">
      <c r="B37" s="16" t="s">
        <v>15</v>
      </c>
      <c r="C37" s="9"/>
      <c r="D37" s="9"/>
      <c r="E37" s="25"/>
      <c r="F37" s="79"/>
      <c r="G37" s="25"/>
      <c r="H37" s="29"/>
      <c r="I37" s="29"/>
      <c r="J37" s="33">
        <f>SUM(E37+(E37*F37))</f>
        <v>0</v>
      </c>
      <c r="K37" s="33">
        <f t="shared" si="9"/>
        <v>0</v>
      </c>
      <c r="L37" s="34">
        <v>5</v>
      </c>
      <c r="M37" s="87">
        <f>SUM(J37+I37)*L37</f>
        <v>0</v>
      </c>
      <c r="N37" s="3"/>
      <c r="O37" s="3"/>
    </row>
    <row r="38" spans="2:15" x14ac:dyDescent="0.25">
      <c r="B38" s="16" t="s">
        <v>13</v>
      </c>
      <c r="C38" s="9"/>
      <c r="D38" s="9"/>
      <c r="E38" s="25"/>
      <c r="F38" s="79"/>
      <c r="G38" s="25"/>
      <c r="H38" s="29"/>
      <c r="I38" s="29"/>
      <c r="J38" s="33">
        <f>SUM(E38+(E38*F38))</f>
        <v>0</v>
      </c>
      <c r="K38" s="33">
        <f t="shared" si="9"/>
        <v>0</v>
      </c>
      <c r="L38" s="34">
        <v>5</v>
      </c>
      <c r="M38" s="87">
        <f>SUM(J38+I38)*L38</f>
        <v>0</v>
      </c>
      <c r="N38" s="3"/>
      <c r="O38" s="3"/>
    </row>
    <row r="39" spans="2:15" x14ac:dyDescent="0.25">
      <c r="B39" s="70" t="s">
        <v>50</v>
      </c>
      <c r="C39" s="60"/>
      <c r="D39" s="60"/>
      <c r="E39" s="61"/>
      <c r="F39" s="61"/>
      <c r="G39" s="61"/>
      <c r="H39" s="62"/>
      <c r="I39" s="62"/>
      <c r="J39" s="62"/>
      <c r="K39" s="62"/>
      <c r="L39" s="63">
        <f>SUM(L40,L42,L44,L46)</f>
        <v>30</v>
      </c>
      <c r="M39" s="71"/>
      <c r="N39" s="3"/>
      <c r="O39" s="3"/>
    </row>
    <row r="40" spans="2:15" x14ac:dyDescent="0.25">
      <c r="B40" s="93" t="s">
        <v>39</v>
      </c>
      <c r="C40" s="31"/>
      <c r="D40" s="31"/>
      <c r="E40" s="32"/>
      <c r="F40" s="32"/>
      <c r="G40" s="32"/>
      <c r="H40" s="33"/>
      <c r="I40" s="33"/>
      <c r="J40" s="33"/>
      <c r="K40" s="33"/>
      <c r="L40" s="34">
        <f>SUM(L41:L41)</f>
        <v>10</v>
      </c>
      <c r="M40" s="87"/>
      <c r="N40" s="3"/>
      <c r="O40" s="3"/>
    </row>
    <row r="41" spans="2:15" x14ac:dyDescent="0.25">
      <c r="B41" s="16" t="s">
        <v>15</v>
      </c>
      <c r="C41" s="9"/>
      <c r="D41" s="9"/>
      <c r="E41" s="25"/>
      <c r="F41" s="79"/>
      <c r="G41" s="25"/>
      <c r="H41" s="29"/>
      <c r="I41" s="33"/>
      <c r="J41" s="33">
        <f>SUM(E41+(E41*F41))</f>
        <v>0</v>
      </c>
      <c r="K41" s="33">
        <f>SUM(J41+G41+I41)</f>
        <v>0</v>
      </c>
      <c r="L41" s="34">
        <v>10</v>
      </c>
      <c r="M41" s="87">
        <f>SUM(J41*L41)</f>
        <v>0</v>
      </c>
      <c r="N41" s="3"/>
      <c r="O41" s="3"/>
    </row>
    <row r="42" spans="2:15" x14ac:dyDescent="0.25">
      <c r="B42" s="93" t="s">
        <v>40</v>
      </c>
      <c r="C42" s="31"/>
      <c r="D42" s="31"/>
      <c r="E42" s="32"/>
      <c r="F42" s="32"/>
      <c r="G42" s="32"/>
      <c r="H42" s="33"/>
      <c r="I42" s="33"/>
      <c r="J42" s="33"/>
      <c r="K42" s="33"/>
      <c r="L42" s="34">
        <f>SUM(L43:L43)</f>
        <v>10</v>
      </c>
      <c r="M42" s="87"/>
      <c r="N42" s="3"/>
      <c r="O42" s="3"/>
    </row>
    <row r="43" spans="2:15" x14ac:dyDescent="0.25">
      <c r="B43" s="16" t="s">
        <v>15</v>
      </c>
      <c r="C43" s="9"/>
      <c r="D43" s="9"/>
      <c r="E43" s="25"/>
      <c r="F43" s="79"/>
      <c r="G43" s="25"/>
      <c r="H43" s="29"/>
      <c r="I43" s="33"/>
      <c r="J43" s="33">
        <f t="shared" ref="J43" si="10">SUM(E43+(E43*F43))</f>
        <v>0</v>
      </c>
      <c r="K43" s="33">
        <f t="shared" si="9"/>
        <v>0</v>
      </c>
      <c r="L43" s="34">
        <v>10</v>
      </c>
      <c r="M43" s="87">
        <f>SUM(J43*L43)</f>
        <v>0</v>
      </c>
      <c r="N43" s="3"/>
      <c r="O43" s="3"/>
    </row>
    <row r="44" spans="2:15" x14ac:dyDescent="0.25">
      <c r="B44" s="93" t="s">
        <v>55</v>
      </c>
      <c r="C44" s="31"/>
      <c r="D44" s="31"/>
      <c r="E44" s="32"/>
      <c r="F44" s="32"/>
      <c r="G44" s="32"/>
      <c r="H44" s="33"/>
      <c r="I44" s="33"/>
      <c r="J44" s="33"/>
      <c r="K44" s="33"/>
      <c r="L44" s="34">
        <f>SUM(L45:L45)</f>
        <v>5</v>
      </c>
      <c r="M44" s="87"/>
      <c r="N44" s="3"/>
      <c r="O44" s="3"/>
    </row>
    <row r="45" spans="2:15" x14ac:dyDescent="0.25">
      <c r="B45" s="16" t="s">
        <v>15</v>
      </c>
      <c r="C45" s="9"/>
      <c r="D45" s="9"/>
      <c r="E45" s="25"/>
      <c r="F45" s="79"/>
      <c r="G45" s="25"/>
      <c r="H45" s="29"/>
      <c r="I45" s="33"/>
      <c r="J45" s="33">
        <f>SUM(E45+(E45*F45))</f>
        <v>0</v>
      </c>
      <c r="K45" s="33">
        <f>SUM(J45+G45+I45)</f>
        <v>0</v>
      </c>
      <c r="L45" s="34">
        <v>5</v>
      </c>
      <c r="M45" s="87">
        <f>SUM(J45*L45)</f>
        <v>0</v>
      </c>
      <c r="N45" s="3"/>
      <c r="O45" s="3"/>
    </row>
    <row r="46" spans="2:15" x14ac:dyDescent="0.25">
      <c r="B46" s="93" t="s">
        <v>56</v>
      </c>
      <c r="C46" s="31"/>
      <c r="D46" s="31"/>
      <c r="E46" s="32"/>
      <c r="F46" s="32"/>
      <c r="G46" s="32"/>
      <c r="H46" s="33"/>
      <c r="I46" s="33"/>
      <c r="J46" s="33"/>
      <c r="K46" s="33"/>
      <c r="L46" s="34">
        <f>SUM(L47:L47)</f>
        <v>5</v>
      </c>
      <c r="M46" s="87"/>
      <c r="N46" s="3"/>
      <c r="O46" s="3"/>
    </row>
    <row r="47" spans="2:15" x14ac:dyDescent="0.25">
      <c r="B47" s="16" t="s">
        <v>15</v>
      </c>
      <c r="C47" s="9"/>
      <c r="D47" s="9"/>
      <c r="E47" s="25"/>
      <c r="F47" s="79"/>
      <c r="G47" s="25"/>
      <c r="H47" s="29"/>
      <c r="I47" s="33"/>
      <c r="J47" s="33">
        <f t="shared" ref="J47" si="11">SUM(E47+(E47*F47))</f>
        <v>0</v>
      </c>
      <c r="K47" s="33">
        <f t="shared" si="9"/>
        <v>0</v>
      </c>
      <c r="L47" s="34">
        <v>5</v>
      </c>
      <c r="M47" s="87">
        <f>SUM(J47*L47)</f>
        <v>0</v>
      </c>
      <c r="N47" s="3"/>
      <c r="O47" s="3"/>
    </row>
    <row r="48" spans="2:15" x14ac:dyDescent="0.25">
      <c r="B48" s="70" t="s">
        <v>51</v>
      </c>
      <c r="C48" s="60"/>
      <c r="D48" s="60"/>
      <c r="E48" s="61"/>
      <c r="F48" s="61"/>
      <c r="G48" s="61"/>
      <c r="H48" s="62"/>
      <c r="I48" s="62"/>
      <c r="J48" s="62"/>
      <c r="K48" s="62"/>
      <c r="L48" s="63">
        <f>SUM(L49:L49)</f>
        <v>10</v>
      </c>
      <c r="M48" s="71"/>
      <c r="N48" s="3"/>
      <c r="O48" s="3"/>
    </row>
    <row r="49" spans="2:15" x14ac:dyDescent="0.25">
      <c r="B49" s="16" t="s">
        <v>15</v>
      </c>
      <c r="C49" s="9"/>
      <c r="D49" s="9"/>
      <c r="E49" s="25"/>
      <c r="F49" s="79"/>
      <c r="G49" s="25"/>
      <c r="H49" s="29"/>
      <c r="I49" s="33"/>
      <c r="J49" s="33">
        <f t="shared" ref="J49" si="12">SUM(E49+(E49*F49))</f>
        <v>0</v>
      </c>
      <c r="K49" s="33">
        <f t="shared" si="9"/>
        <v>0</v>
      </c>
      <c r="L49" s="34">
        <v>10</v>
      </c>
      <c r="M49" s="87">
        <f>SUM(J49*L49)</f>
        <v>0</v>
      </c>
      <c r="N49" s="3"/>
      <c r="O49" s="3"/>
    </row>
    <row r="50" spans="2:15" x14ac:dyDescent="0.25">
      <c r="B50" s="70" t="s">
        <v>52</v>
      </c>
      <c r="C50" s="60"/>
      <c r="D50" s="60"/>
      <c r="E50" s="61"/>
      <c r="F50" s="61"/>
      <c r="G50" s="61"/>
      <c r="H50" s="62"/>
      <c r="I50" s="62"/>
      <c r="J50" s="62"/>
      <c r="K50" s="62"/>
      <c r="L50" s="63">
        <f>SUM(L51:L52)</f>
        <v>150</v>
      </c>
      <c r="M50" s="71"/>
      <c r="N50" s="3"/>
      <c r="O50" s="3"/>
    </row>
    <row r="51" spans="2:15" x14ac:dyDescent="0.25">
      <c r="B51" s="16" t="s">
        <v>15</v>
      </c>
      <c r="C51" s="9"/>
      <c r="D51" s="9"/>
      <c r="E51" s="25"/>
      <c r="F51" s="79"/>
      <c r="G51" s="25"/>
      <c r="H51" s="29"/>
      <c r="I51" s="33"/>
      <c r="J51" s="33">
        <f t="shared" ref="J51:J52" si="13">SUM(E51+(E51*F51))</f>
        <v>0</v>
      </c>
      <c r="K51" s="33">
        <f t="shared" si="9"/>
        <v>0</v>
      </c>
      <c r="L51" s="34">
        <v>75</v>
      </c>
      <c r="M51" s="87">
        <f>SUM(J51*L51)</f>
        <v>0</v>
      </c>
      <c r="N51" s="3"/>
      <c r="O51" s="3"/>
    </row>
    <row r="52" spans="2:15" x14ac:dyDescent="0.25">
      <c r="B52" s="16" t="s">
        <v>13</v>
      </c>
      <c r="C52" s="9"/>
      <c r="D52" s="9"/>
      <c r="E52" s="25"/>
      <c r="F52" s="79"/>
      <c r="G52" s="25"/>
      <c r="H52" s="29"/>
      <c r="I52" s="33"/>
      <c r="J52" s="33">
        <f t="shared" si="13"/>
        <v>0</v>
      </c>
      <c r="K52" s="33">
        <f t="shared" si="9"/>
        <v>0</v>
      </c>
      <c r="L52" s="34">
        <v>75</v>
      </c>
      <c r="M52" s="87">
        <f t="shared" ref="M52" si="14">SUM(J52*L52)</f>
        <v>0</v>
      </c>
      <c r="N52" s="3"/>
      <c r="O52" s="3"/>
    </row>
    <row r="53" spans="2:15" x14ac:dyDescent="0.25">
      <c r="B53" s="70" t="s">
        <v>57</v>
      </c>
      <c r="C53" s="60"/>
      <c r="D53" s="115"/>
      <c r="E53" s="61"/>
      <c r="F53" s="61"/>
      <c r="G53" s="61"/>
      <c r="H53" s="62"/>
      <c r="I53" s="62"/>
      <c r="J53" s="62"/>
      <c r="K53" s="62"/>
      <c r="L53" s="63">
        <f>SUM(L54,L56)</f>
        <v>10</v>
      </c>
      <c r="M53" s="71"/>
      <c r="N53" s="3"/>
      <c r="O53" s="3"/>
    </row>
    <row r="54" spans="2:15" x14ac:dyDescent="0.25">
      <c r="B54" s="93" t="s">
        <v>58</v>
      </c>
      <c r="C54" s="31"/>
      <c r="D54" s="31"/>
      <c r="E54" s="32"/>
      <c r="F54" s="32"/>
      <c r="G54" s="32"/>
      <c r="H54" s="33"/>
      <c r="I54" s="33"/>
      <c r="J54" s="33"/>
      <c r="K54" s="33"/>
      <c r="L54" s="34">
        <f>SUM(L55:L55)</f>
        <v>5</v>
      </c>
      <c r="M54" s="87"/>
      <c r="N54" s="3"/>
      <c r="O54" s="3"/>
    </row>
    <row r="55" spans="2:15" x14ac:dyDescent="0.25">
      <c r="B55" s="16" t="s">
        <v>15</v>
      </c>
      <c r="C55" s="9"/>
      <c r="D55" s="9"/>
      <c r="E55" s="25"/>
      <c r="F55" s="79"/>
      <c r="G55" s="25"/>
      <c r="H55" s="29"/>
      <c r="I55" s="33"/>
      <c r="J55" s="33">
        <f>SUM(E55+(E55*F55))</f>
        <v>0</v>
      </c>
      <c r="K55" s="33">
        <f>SUM(J55+G55+I55)</f>
        <v>0</v>
      </c>
      <c r="L55" s="34">
        <v>5</v>
      </c>
      <c r="M55" s="87">
        <f>SUM(J55*L55)</f>
        <v>0</v>
      </c>
      <c r="N55" s="3"/>
      <c r="O55" s="3"/>
    </row>
    <row r="56" spans="2:15" x14ac:dyDescent="0.25">
      <c r="B56" s="93" t="s">
        <v>59</v>
      </c>
      <c r="C56" s="31"/>
      <c r="D56" s="116"/>
      <c r="E56" s="32"/>
      <c r="F56" s="32"/>
      <c r="G56" s="32"/>
      <c r="H56" s="33"/>
      <c r="I56" s="33"/>
      <c r="J56" s="33"/>
      <c r="K56" s="33"/>
      <c r="L56" s="34">
        <f>SUM(L57:L57)</f>
        <v>5</v>
      </c>
      <c r="M56" s="87"/>
      <c r="N56" s="3"/>
      <c r="O56" s="3"/>
    </row>
    <row r="57" spans="2:15" x14ac:dyDescent="0.25">
      <c r="B57" s="16" t="s">
        <v>15</v>
      </c>
      <c r="C57" s="9"/>
      <c r="D57" s="9"/>
      <c r="E57" s="25"/>
      <c r="F57" s="79"/>
      <c r="G57" s="25"/>
      <c r="H57" s="29"/>
      <c r="I57" s="33"/>
      <c r="J57" s="33">
        <f>SUM(E57+(E57*F57))</f>
        <v>0</v>
      </c>
      <c r="K57" s="33">
        <f>SUM(J57+G57+I57)</f>
        <v>0</v>
      </c>
      <c r="L57" s="34">
        <v>5</v>
      </c>
      <c r="M57" s="87">
        <f>SUM(J57*L57)</f>
        <v>0</v>
      </c>
      <c r="N57" s="3"/>
      <c r="O57" s="3"/>
    </row>
    <row r="58" spans="2:15" x14ac:dyDescent="0.25">
      <c r="B58" s="70" t="s">
        <v>60</v>
      </c>
      <c r="C58" s="60"/>
      <c r="D58" s="115"/>
      <c r="E58" s="61"/>
      <c r="F58" s="61"/>
      <c r="G58" s="61"/>
      <c r="H58" s="62"/>
      <c r="I58" s="62"/>
      <c r="J58" s="62"/>
      <c r="K58" s="62"/>
      <c r="L58" s="63">
        <f>SUM(L59:L59)</f>
        <v>25</v>
      </c>
      <c r="M58" s="62"/>
      <c r="N58" s="3"/>
      <c r="O58" s="3"/>
    </row>
    <row r="59" spans="2:15" ht="15.75" thickBot="1" x14ac:dyDescent="0.3">
      <c r="B59" s="16" t="s">
        <v>15</v>
      </c>
      <c r="C59" s="9"/>
      <c r="D59" s="9"/>
      <c r="E59" s="25"/>
      <c r="F59" s="79"/>
      <c r="G59" s="25"/>
      <c r="H59" s="29"/>
      <c r="I59" s="33"/>
      <c r="J59" s="33">
        <f>SUM(E59+(E59*F59))</f>
        <v>0</v>
      </c>
      <c r="K59" s="33">
        <f>SUM(J59+G59+I59)</f>
        <v>0</v>
      </c>
      <c r="L59" s="34">
        <v>25</v>
      </c>
      <c r="M59" s="87">
        <f>SUM(J59*L59)</f>
        <v>0</v>
      </c>
      <c r="N59" s="3"/>
      <c r="O59" s="3"/>
    </row>
    <row r="60" spans="2:15" ht="15.75" thickBot="1" x14ac:dyDescent="0.3">
      <c r="B60" s="95" t="s">
        <v>47</v>
      </c>
      <c r="C60" s="21"/>
      <c r="D60" s="21"/>
      <c r="E60" s="24"/>
      <c r="F60" s="24"/>
      <c r="G60" s="24"/>
      <c r="H60" s="28"/>
      <c r="I60" s="28"/>
      <c r="J60" s="28"/>
      <c r="K60" s="28"/>
      <c r="L60" s="118">
        <f>SUM(L61+L64+L67+L70+L73+L76)</f>
        <v>680</v>
      </c>
      <c r="M60" s="22"/>
      <c r="N60" s="3"/>
      <c r="O60" s="3"/>
    </row>
    <row r="61" spans="2:15" x14ac:dyDescent="0.25">
      <c r="B61" s="53" t="s">
        <v>42</v>
      </c>
      <c r="C61" s="54"/>
      <c r="D61" s="54"/>
      <c r="E61" s="55"/>
      <c r="F61" s="55"/>
      <c r="G61" s="55"/>
      <c r="H61" s="56"/>
      <c r="I61" s="56"/>
      <c r="J61" s="56"/>
      <c r="K61" s="56"/>
      <c r="L61" s="57">
        <f>SUM(L62:L63)</f>
        <v>100</v>
      </c>
      <c r="M61" s="58"/>
      <c r="N61" s="3"/>
      <c r="O61" s="3"/>
    </row>
    <row r="62" spans="2:15" x14ac:dyDescent="0.25">
      <c r="B62" s="15" t="s">
        <v>15</v>
      </c>
      <c r="C62" s="9"/>
      <c r="D62" s="9"/>
      <c r="E62" s="25"/>
      <c r="F62" s="79"/>
      <c r="G62" s="25"/>
      <c r="H62" s="29"/>
      <c r="I62" s="33"/>
      <c r="J62" s="33">
        <f t="shared" ref="J62:J63" si="15">SUM(E62+(E62*F62))</f>
        <v>0</v>
      </c>
      <c r="K62" s="33">
        <f t="shared" ref="K62:K78" si="16">SUM(J62+G62+I62)</f>
        <v>0</v>
      </c>
      <c r="L62" s="34">
        <v>50</v>
      </c>
      <c r="M62" s="87">
        <f>SUM(J62*L62)</f>
        <v>0</v>
      </c>
      <c r="N62" s="3"/>
      <c r="O62" s="3"/>
    </row>
    <row r="63" spans="2:15" x14ac:dyDescent="0.25">
      <c r="B63" s="15" t="s">
        <v>16</v>
      </c>
      <c r="C63" s="9"/>
      <c r="D63" s="9"/>
      <c r="E63" s="25"/>
      <c r="F63" s="79"/>
      <c r="G63" s="25"/>
      <c r="H63" s="29"/>
      <c r="I63" s="33"/>
      <c r="J63" s="33">
        <f t="shared" si="15"/>
        <v>0</v>
      </c>
      <c r="K63" s="33">
        <f t="shared" si="16"/>
        <v>0</v>
      </c>
      <c r="L63" s="34">
        <v>50</v>
      </c>
      <c r="M63" s="87">
        <f>SUM(J63*L63)</f>
        <v>0</v>
      </c>
      <c r="N63" s="3"/>
      <c r="O63" s="3"/>
    </row>
    <row r="64" spans="2:15" x14ac:dyDescent="0.25">
      <c r="B64" s="70" t="s">
        <v>41</v>
      </c>
      <c r="C64" s="60"/>
      <c r="D64" s="60"/>
      <c r="E64" s="61"/>
      <c r="F64" s="61"/>
      <c r="G64" s="61"/>
      <c r="H64" s="62"/>
      <c r="I64" s="62"/>
      <c r="J64" s="62"/>
      <c r="K64" s="62"/>
      <c r="L64" s="63">
        <f>SUM(L65:L66)</f>
        <v>300</v>
      </c>
      <c r="M64" s="71"/>
      <c r="N64" s="3"/>
      <c r="O64" s="3"/>
    </row>
    <row r="65" spans="2:15" x14ac:dyDescent="0.25">
      <c r="B65" s="13" t="s">
        <v>15</v>
      </c>
      <c r="C65" s="9"/>
      <c r="D65" s="9"/>
      <c r="E65" s="25"/>
      <c r="F65" s="79"/>
      <c r="G65" s="25"/>
      <c r="H65" s="29"/>
      <c r="I65" s="33"/>
      <c r="J65" s="33">
        <f t="shared" ref="J65:J66" si="17">SUM(E65+(E65*F65))</f>
        <v>0</v>
      </c>
      <c r="K65" s="33">
        <f t="shared" si="16"/>
        <v>0</v>
      </c>
      <c r="L65" s="34">
        <v>150</v>
      </c>
      <c r="M65" s="87">
        <f>SUM(J65*L65)</f>
        <v>0</v>
      </c>
      <c r="N65" s="3"/>
      <c r="O65" s="3"/>
    </row>
    <row r="66" spans="2:15" x14ac:dyDescent="0.25">
      <c r="B66" s="72" t="s">
        <v>16</v>
      </c>
      <c r="C66" s="64"/>
      <c r="D66" s="64"/>
      <c r="E66" s="65"/>
      <c r="F66" s="81"/>
      <c r="G66" s="65"/>
      <c r="H66" s="29"/>
      <c r="I66" s="66"/>
      <c r="J66" s="33">
        <f t="shared" si="17"/>
        <v>0</v>
      </c>
      <c r="K66" s="33">
        <f t="shared" si="16"/>
        <v>0</v>
      </c>
      <c r="L66" s="89">
        <v>150</v>
      </c>
      <c r="M66" s="87">
        <f>SUM(J66*L66)</f>
        <v>0</v>
      </c>
      <c r="N66" s="3"/>
      <c r="O66" s="3"/>
    </row>
    <row r="67" spans="2:15" x14ac:dyDescent="0.25">
      <c r="B67" s="70" t="s">
        <v>43</v>
      </c>
      <c r="C67" s="60"/>
      <c r="D67" s="60"/>
      <c r="E67" s="61"/>
      <c r="F67" s="61"/>
      <c r="G67" s="61"/>
      <c r="H67" s="62"/>
      <c r="I67" s="62"/>
      <c r="J67" s="62"/>
      <c r="K67" s="62"/>
      <c r="L67" s="63">
        <f>SUM(L68:L69)</f>
        <v>50</v>
      </c>
      <c r="M67" s="71"/>
      <c r="N67" s="3"/>
    </row>
    <row r="68" spans="2:15" x14ac:dyDescent="0.25">
      <c r="B68" s="16" t="s">
        <v>15</v>
      </c>
      <c r="C68" s="9"/>
      <c r="D68" s="9"/>
      <c r="E68" s="25"/>
      <c r="F68" s="79"/>
      <c r="G68" s="25"/>
      <c r="H68" s="29"/>
      <c r="I68" s="33"/>
      <c r="J68" s="33">
        <f t="shared" ref="J68:J69" si="18">SUM(E68+(E68*F68))</f>
        <v>0</v>
      </c>
      <c r="K68" s="33">
        <f t="shared" si="16"/>
        <v>0</v>
      </c>
      <c r="L68" s="34">
        <v>25</v>
      </c>
      <c r="M68" s="87">
        <f>SUM(J68*L68)</f>
        <v>0</v>
      </c>
      <c r="N68" s="3"/>
    </row>
    <row r="69" spans="2:15" x14ac:dyDescent="0.25">
      <c r="B69" s="73" t="s">
        <v>16</v>
      </c>
      <c r="C69" s="64"/>
      <c r="D69" s="64"/>
      <c r="E69" s="65"/>
      <c r="F69" s="81"/>
      <c r="G69" s="65"/>
      <c r="H69" s="29"/>
      <c r="I69" s="66"/>
      <c r="J69" s="33">
        <f t="shared" si="18"/>
        <v>0</v>
      </c>
      <c r="K69" s="33">
        <f t="shared" si="16"/>
        <v>0</v>
      </c>
      <c r="L69" s="89">
        <v>25</v>
      </c>
      <c r="M69" s="87">
        <f>SUM(J69*L69)</f>
        <v>0</v>
      </c>
      <c r="N69" s="3"/>
    </row>
    <row r="70" spans="2:15" x14ac:dyDescent="0.25">
      <c r="B70" s="70" t="s">
        <v>44</v>
      </c>
      <c r="C70" s="60"/>
      <c r="D70" s="60"/>
      <c r="E70" s="61"/>
      <c r="F70" s="61"/>
      <c r="G70" s="61"/>
      <c r="H70" s="62"/>
      <c r="I70" s="62"/>
      <c r="J70" s="62"/>
      <c r="K70" s="62"/>
      <c r="L70" s="63">
        <f>SUM(L71:L72)</f>
        <v>100</v>
      </c>
      <c r="M70" s="71"/>
      <c r="N70" s="3"/>
    </row>
    <row r="71" spans="2:15" x14ac:dyDescent="0.25">
      <c r="B71" s="16" t="s">
        <v>15</v>
      </c>
      <c r="C71" s="9"/>
      <c r="D71" s="9"/>
      <c r="E71" s="25"/>
      <c r="F71" s="79"/>
      <c r="G71" s="25"/>
      <c r="H71" s="29"/>
      <c r="I71" s="33"/>
      <c r="J71" s="33">
        <f t="shared" ref="J71:J72" si="19">SUM(E71+(E71*F71))</f>
        <v>0</v>
      </c>
      <c r="K71" s="33">
        <f t="shared" si="16"/>
        <v>0</v>
      </c>
      <c r="L71" s="34">
        <v>50</v>
      </c>
      <c r="M71" s="87">
        <f>SUM(J71*L71)</f>
        <v>0</v>
      </c>
      <c r="N71" s="3"/>
    </row>
    <row r="72" spans="2:15" x14ac:dyDescent="0.25">
      <c r="B72" s="73" t="s">
        <v>16</v>
      </c>
      <c r="C72" s="64"/>
      <c r="D72" s="64"/>
      <c r="E72" s="65"/>
      <c r="F72" s="81"/>
      <c r="G72" s="65"/>
      <c r="H72" s="29"/>
      <c r="I72" s="66"/>
      <c r="J72" s="33">
        <f t="shared" si="19"/>
        <v>0</v>
      </c>
      <c r="K72" s="33">
        <f t="shared" si="16"/>
        <v>0</v>
      </c>
      <c r="L72" s="89">
        <v>50</v>
      </c>
      <c r="M72" s="87">
        <f>SUM(J72*L72)</f>
        <v>0</v>
      </c>
      <c r="N72" s="3"/>
    </row>
    <row r="73" spans="2:15" x14ac:dyDescent="0.25">
      <c r="B73" s="70" t="s">
        <v>45</v>
      </c>
      <c r="C73" s="60"/>
      <c r="D73" s="60"/>
      <c r="E73" s="61"/>
      <c r="F73" s="61"/>
      <c r="G73" s="61"/>
      <c r="H73" s="62"/>
      <c r="I73" s="62"/>
      <c r="J73" s="62"/>
      <c r="K73" s="62"/>
      <c r="L73" s="63">
        <f>SUM(L74:L75)</f>
        <v>50</v>
      </c>
      <c r="M73" s="71"/>
      <c r="N73" s="3"/>
    </row>
    <row r="74" spans="2:15" s="4" customFormat="1" x14ac:dyDescent="0.25">
      <c r="B74" s="16" t="s">
        <v>15</v>
      </c>
      <c r="C74" s="17"/>
      <c r="D74" s="17"/>
      <c r="E74" s="27"/>
      <c r="F74" s="82"/>
      <c r="G74" s="27"/>
      <c r="H74" s="29"/>
      <c r="I74" s="59"/>
      <c r="J74" s="33">
        <f t="shared" ref="J74:J75" si="20">SUM(E74+(E74*F74))</f>
        <v>0</v>
      </c>
      <c r="K74" s="33">
        <f t="shared" si="16"/>
        <v>0</v>
      </c>
      <c r="L74" s="90">
        <v>25</v>
      </c>
      <c r="M74" s="91">
        <f>SUM(J74*L74)</f>
        <v>0</v>
      </c>
      <c r="N74" s="6"/>
    </row>
    <row r="75" spans="2:15" s="4" customFormat="1" x14ac:dyDescent="0.25">
      <c r="B75" s="73" t="s">
        <v>16</v>
      </c>
      <c r="C75" s="67"/>
      <c r="D75" s="67"/>
      <c r="E75" s="68"/>
      <c r="F75" s="83"/>
      <c r="G75" s="68"/>
      <c r="H75" s="29"/>
      <c r="I75" s="69"/>
      <c r="J75" s="33">
        <f t="shared" si="20"/>
        <v>0</v>
      </c>
      <c r="K75" s="33">
        <f t="shared" si="16"/>
        <v>0</v>
      </c>
      <c r="L75" s="92">
        <v>25</v>
      </c>
      <c r="M75" s="91">
        <f>SUM(J75*L75)</f>
        <v>0</v>
      </c>
      <c r="N75" s="6"/>
    </row>
    <row r="76" spans="2:15" x14ac:dyDescent="0.25">
      <c r="B76" s="93" t="s">
        <v>46</v>
      </c>
      <c r="C76" s="31"/>
      <c r="D76" s="31"/>
      <c r="E76" s="32"/>
      <c r="F76" s="32"/>
      <c r="G76" s="32"/>
      <c r="H76" s="62"/>
      <c r="I76" s="33"/>
      <c r="J76" s="62"/>
      <c r="K76" s="62"/>
      <c r="L76" s="34">
        <f>SUM(L77:L78)</f>
        <v>80</v>
      </c>
      <c r="M76" s="62"/>
      <c r="N76" s="3"/>
    </row>
    <row r="77" spans="2:15" x14ac:dyDescent="0.25">
      <c r="B77" s="16" t="s">
        <v>15</v>
      </c>
      <c r="C77" s="9"/>
      <c r="D77" s="9"/>
      <c r="E77" s="25"/>
      <c r="F77" s="79"/>
      <c r="G77" s="25"/>
      <c r="H77" s="29"/>
      <c r="I77" s="33"/>
      <c r="J77" s="33">
        <f t="shared" ref="J77:J78" si="21">SUM(E77+(E77*F77))</f>
        <v>0</v>
      </c>
      <c r="K77" s="33">
        <f t="shared" si="16"/>
        <v>0</v>
      </c>
      <c r="L77" s="34">
        <v>40</v>
      </c>
      <c r="M77" s="87">
        <f>SUM(J77*L77)</f>
        <v>0</v>
      </c>
      <c r="N77" s="3"/>
    </row>
    <row r="78" spans="2:15" ht="15.75" thickBot="1" x14ac:dyDescent="0.3">
      <c r="B78" s="18" t="s">
        <v>16</v>
      </c>
      <c r="C78" s="12"/>
      <c r="D78" s="12"/>
      <c r="E78" s="26"/>
      <c r="F78" s="80"/>
      <c r="G78" s="26"/>
      <c r="H78" s="29"/>
      <c r="I78" s="52"/>
      <c r="J78" s="33">
        <f t="shared" si="21"/>
        <v>0</v>
      </c>
      <c r="K78" s="33">
        <f t="shared" si="16"/>
        <v>0</v>
      </c>
      <c r="L78" s="88">
        <v>40</v>
      </c>
      <c r="M78" s="87">
        <f>SUM(J78*L78)</f>
        <v>0</v>
      </c>
      <c r="N78" s="3"/>
    </row>
    <row r="79" spans="2:15" ht="15.75" thickBot="1" x14ac:dyDescent="0.3">
      <c r="B79" s="36"/>
      <c r="C79" s="19"/>
      <c r="D79" s="19"/>
      <c r="E79" s="20"/>
      <c r="F79" s="20"/>
      <c r="G79" s="20"/>
      <c r="H79" s="20"/>
      <c r="I79" s="20"/>
      <c r="J79" s="20"/>
      <c r="K79" s="20"/>
      <c r="L79" s="38" t="s">
        <v>4</v>
      </c>
      <c r="M79" s="37">
        <f>SUM(M11:M78)</f>
        <v>0</v>
      </c>
    </row>
    <row r="80" spans="2:15" x14ac:dyDescent="0.25">
      <c r="B80" t="s">
        <v>24</v>
      </c>
      <c r="C80" s="9"/>
      <c r="D80" s="9"/>
      <c r="E80" s="10"/>
      <c r="F80" s="10"/>
      <c r="G80" s="10"/>
      <c r="H80" s="10"/>
      <c r="I80" s="10"/>
      <c r="J80" s="10"/>
      <c r="K80" s="10"/>
      <c r="L80" s="50"/>
      <c r="M80" s="51"/>
    </row>
    <row r="81" spans="1:13" x14ac:dyDescent="0.25">
      <c r="B81" t="s">
        <v>29</v>
      </c>
      <c r="C81" s="39"/>
      <c r="D81" s="39"/>
      <c r="E81" s="40"/>
      <c r="F81" s="40"/>
    </row>
    <row r="82" spans="1:13" x14ac:dyDescent="0.25">
      <c r="B82" t="s">
        <v>33</v>
      </c>
      <c r="C82" s="39"/>
      <c r="D82" s="39"/>
      <c r="E82" s="40"/>
      <c r="F82" s="40"/>
    </row>
    <row r="83" spans="1:13" x14ac:dyDescent="0.25">
      <c r="B83" t="s">
        <v>34</v>
      </c>
      <c r="C83" s="39"/>
      <c r="D83" s="39"/>
      <c r="E83" s="40"/>
      <c r="F83" s="40"/>
    </row>
    <row r="84" spans="1:13" x14ac:dyDescent="0.25">
      <c r="A84" s="2" t="s">
        <v>5</v>
      </c>
      <c r="B84" s="2" t="s">
        <v>6</v>
      </c>
    </row>
    <row r="85" spans="1:13" x14ac:dyDescent="0.25">
      <c r="B85" s="74" t="s">
        <v>21</v>
      </c>
    </row>
    <row r="87" spans="1:13" s="4" customFormat="1" x14ac:dyDescent="0.25">
      <c r="E87" s="5"/>
      <c r="F87" s="5"/>
      <c r="G87" s="5"/>
      <c r="H87" s="5"/>
      <c r="I87" s="5"/>
      <c r="J87" s="5"/>
      <c r="K87" s="5"/>
      <c r="L87" s="5"/>
      <c r="M87" s="5"/>
    </row>
    <row r="95" spans="1:13" x14ac:dyDescent="0.25">
      <c r="E95"/>
      <c r="F95"/>
      <c r="G95"/>
      <c r="H95"/>
      <c r="I95"/>
      <c r="J95"/>
      <c r="K95"/>
      <c r="L95"/>
      <c r="M95"/>
    </row>
    <row r="97" customFormat="1" x14ac:dyDescent="0.25"/>
  </sheetData>
  <mergeCells count="7">
    <mergeCell ref="C8:E8"/>
    <mergeCell ref="C7:E7"/>
    <mergeCell ref="B2:M2"/>
    <mergeCell ref="B3:M3"/>
    <mergeCell ref="C6:E6"/>
    <mergeCell ref="C5:E5"/>
    <mergeCell ref="C4:E4"/>
  </mergeCells>
  <phoneticPr fontId="4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rojectDocument" ma:contentTypeID="0x0100DE4B1B51C56E496A8A04A2A9BE9A345500B4BFAF92205B1045AFECF9C59904DC90" ma:contentTypeVersion="0" ma:contentTypeDescription=" " ma:contentTypeScope="" ma:versionID="ca70d7bf64c1b5eb27bc4ed885976f8f">
  <xsd:schema xmlns:xsd="http://www.w3.org/2001/XMLSchema" xmlns:xs="http://www.w3.org/2001/XMLSchema" xmlns:p="http://schemas.microsoft.com/office/2006/metadata/properties" xmlns:ns1="http://schemas.microsoft.com/sharepoint/v3" xmlns:ns2="8e280bf7-3cf5-4f26-8552-d8c680afed41" xmlns:ns3="a60a02c1-f7d5-4118-ad8b-02f7f08bd9a5" targetNamespace="http://schemas.microsoft.com/office/2006/metadata/properties" ma:root="true" ma:fieldsID="a07aa2b53344cbb54c352235b430132b" ns1:_="" ns2:_="" ns3:_="">
    <xsd:import namespace="http://schemas.microsoft.com/sharepoint/v3"/>
    <xsd:import namespace="8e280bf7-3cf5-4f26-8552-d8c680afed41"/>
    <xsd:import namespace="a60a02c1-f7d5-4118-ad8b-02f7f08bd9a5"/>
    <xsd:element name="properties">
      <xsd:complexType>
        <xsd:sequence>
          <xsd:element name="documentManagement">
            <xsd:complexType>
              <xsd:all>
                <xsd:element ref="ns1:qnh_Casenumber" minOccurs="0"/>
                <xsd:element ref="ns1:qnh_Description" minOccurs="0"/>
                <xsd:element ref="ns1:qnh_Owner" minOccurs="0"/>
                <xsd:element ref="ns1:qnh_Projectname" minOccurs="0"/>
                <xsd:element ref="ns1:qnh_Projectnumber" minOccurs="0"/>
                <xsd:element ref="ns1:qnh_Decided" minOccurs="0"/>
                <xsd:element ref="ns2:g90545c5b6f64f5e87f02626160dd601" minOccurs="0"/>
                <xsd:element ref="ns2:TaxCatchAll" minOccurs="0"/>
                <xsd:element ref="ns2:TaxCatchAllLabel" minOccurs="0"/>
                <xsd:element ref="ns2:h509f7175bb441ed87e1b5daa9451d82" minOccurs="0"/>
                <xsd:element ref="ns2:nde2fff05a9c49fbb0358c17f1fbb436" minOccurs="0"/>
                <xsd:element ref="ns2:Volgende_x0020_Vergadering" minOccurs="0"/>
                <xsd:element ref="ns3:qnh_VergaderDatum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qnh_Casenumber" ma:index="2" nillable="true" ma:displayName="Dossiernummer" ma:description=" " ma:hidden="true" ma:internalName="qnh_Casenumber" ma:readOnly="false">
      <xsd:simpleType>
        <xsd:restriction base="dms:Text">
          <xsd:maxLength value="255"/>
        </xsd:restriction>
      </xsd:simpleType>
    </xsd:element>
    <xsd:element name="qnh_Description" ma:index="3" nillable="true" ma:displayName="Beschrijving" ma:description=" " ma:hidden="true" ma:internalName="qnh_Description" ma:readOnly="false">
      <xsd:simpleType>
        <xsd:restriction base="dms:Note"/>
      </xsd:simpleType>
    </xsd:element>
    <xsd:element name="qnh_Owner" ma:index="4" nillable="true" ma:displayName="Eigenaar" ma:description=" " ma:hidden="true" ma:list="UserInfo" ma:internalName="qnh_Owner" ma:readOnly="fals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qnh_Projectname" ma:index="5" nillable="true" ma:displayName="Projectnaam" ma:description=" " ma:format="Hyperlink" ma:hidden="true" ma:internalName="qnh_Projectname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qnh_Projectnumber" ma:index="6" nillable="true" ma:displayName="Projectnummer" ma:description=" " ma:hidden="true" ma:internalName="qnh_Projectnumber" ma:readOnly="false">
      <xsd:simpleType>
        <xsd:restriction base="dms:Text">
          <xsd:maxLength value="255"/>
        </xsd:restriction>
      </xsd:simpleType>
    </xsd:element>
    <xsd:element name="qnh_Decided" ma:index="7" nillable="true" ma:displayName="Vastgesteld" ma:default="0" ma:description=" " ma:internalName="qnh_Decided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280bf7-3cf5-4f26-8552-d8c680afed41" elementFormDefault="qualified">
    <xsd:import namespace="http://schemas.microsoft.com/office/2006/documentManagement/types"/>
    <xsd:import namespace="http://schemas.microsoft.com/office/infopath/2007/PartnerControls"/>
    <xsd:element name="g90545c5b6f64f5e87f02626160dd601" ma:index="8" ma:taxonomy="true" ma:internalName="g90545c5b6f64f5e87f02626160dd601" ma:taxonomyFieldName="qnh_Documenttype" ma:displayName="Documenttype" ma:readOnly="false" ma:default="" ma:fieldId="{090545c5-b6f6-4f5e-87f0-2626160dd601}" ma:sspId="3b5579f6-4d34-4902-9b5b-01ae338f4cd5" ma:termSetId="2a56dce8-7e1a-4b76-b99d-d23c90d1908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description="" ma:hidden="true" ma:list="{20cd071c-d22c-476f-97e6-c7e2a9a14222}" ma:internalName="TaxCatchAll" ma:showField="CatchAllData" ma:web="8e280bf7-3cf5-4f26-8552-d8c680afed4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description="" ma:hidden="true" ma:list="{20cd071c-d22c-476f-97e6-c7e2a9a14222}" ma:internalName="TaxCatchAllLabel" ma:readOnly="true" ma:showField="CatchAllDataLabel" ma:web="8e280bf7-3cf5-4f26-8552-d8c680afed4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h509f7175bb441ed87e1b5daa9451d82" ma:index="12" nillable="true" ma:taxonomy="true" ma:internalName="h509f7175bb441ed87e1b5daa9451d82" ma:taxonomyFieldName="Thema" ma:displayName="Thema" ma:readOnly="false" ma:default="" ma:fieldId="{1509f717-5bb4-41ed-87e1-b5daa9451d82}" ma:sspId="3b5579f6-4d34-4902-9b5b-01ae338f4cd5" ma:termSetId="6a01ae7f-c767-45e3-9d39-9506a2677dd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de2fff05a9c49fbb0358c17f1fbb436" ma:index="14" nillable="true" ma:taxonomy="true" ma:internalName="nde2fff05a9c49fbb0358c17f1fbb436" ma:taxonomyFieldName="qnh_Project_x0020_fase" ma:displayName="Projectfase" ma:readOnly="false" ma:default="" ma:fieldId="{7de2fff0-5a9c-49fb-b035-8c17f1fbb436}" ma:sspId="3b5579f6-4d34-4902-9b5b-01ae338f4cd5" ma:termSetId="56377f6d-7194-4d1f-8f8c-6d415541709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Volgende_x0020_Vergadering" ma:index="16" nillable="true" ma:displayName="Volgende Vergadering" ma:default="0" ma:internalName="Volgende_x0020_Vergadering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0a02c1-f7d5-4118-ad8b-02f7f08bd9a5" elementFormDefault="qualified">
    <xsd:import namespace="http://schemas.microsoft.com/office/2006/documentManagement/types"/>
    <xsd:import namespace="http://schemas.microsoft.com/office/infopath/2007/PartnerControls"/>
    <xsd:element name="qnh_VergaderDatum" ma:index="17" nillable="true" ma:displayName="Vergaderdatum" ma:format="DateOnly" ma:internalName="qnh_VergaderDatum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e280bf7-3cf5-4f26-8552-d8c680afed41">
      <Value>11</Value>
    </TaxCatchAll>
    <qnh_Decided xmlns="http://schemas.microsoft.com/sharepoint/v3">true</qnh_Decided>
    <qnh_Casenumber xmlns="http://schemas.microsoft.com/sharepoint/v3" xsi:nil="true"/>
    <g90545c5b6f64f5e87f02626160dd601 xmlns="8e280bf7-3cf5-4f26-8552-d8c680afed41">
      <Terms xmlns="http://schemas.microsoft.com/office/infopath/2007/PartnerControls">
        <TermInfo xmlns="http://schemas.microsoft.com/office/infopath/2007/PartnerControls">
          <TermName xmlns="http://schemas.microsoft.com/office/infopath/2007/PartnerControls">Kennisgeving</TermName>
          <TermId xmlns="http://schemas.microsoft.com/office/infopath/2007/PartnerControls">61a30ce1-0472-4d38-aeee-0412fe5c2cc1</TermId>
        </TermInfo>
      </Terms>
    </g90545c5b6f64f5e87f02626160dd601>
    <nde2fff05a9c49fbb0358c17f1fbb436 xmlns="8e280bf7-3cf5-4f26-8552-d8c680afed41">
      <Terms xmlns="http://schemas.microsoft.com/office/infopath/2007/PartnerControls"/>
    </nde2fff05a9c49fbb0358c17f1fbb436>
    <Volgende_x0020_Vergadering xmlns="8e280bf7-3cf5-4f26-8552-d8c680afed41">false</Volgende_x0020_Vergadering>
    <qnh_Description xmlns="http://schemas.microsoft.com/sharepoint/v3" xsi:nil="true"/>
    <qnh_Projectname xmlns="http://schemas.microsoft.com/sharepoint/v3">
      <Url xsi:nil="true"/>
      <Description xsi:nil="true"/>
    </qnh_Projectname>
    <h509f7175bb441ed87e1b5daa9451d82 xmlns="8e280bf7-3cf5-4f26-8552-d8c680afed41">
      <Terms xmlns="http://schemas.microsoft.com/office/infopath/2007/PartnerControls"/>
    </h509f7175bb441ed87e1b5daa9451d82>
    <qnh_VergaderDatum xmlns="a60a02c1-f7d5-4118-ad8b-02f7f08bd9a5" xsi:nil="true"/>
    <qnh_Owner xmlns="http://schemas.microsoft.com/sharepoint/v3">
      <UserInfo>
        <DisplayName/>
        <AccountId xsi:nil="true"/>
        <AccountType/>
      </UserInfo>
    </qnh_Owner>
    <qnh_Projectnumber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ListForm</Display>
  <Edit>ListForm</Edit>
  <New>ListForm</New>
</FormTemplates>
</file>

<file path=customXml/itemProps1.xml><?xml version="1.0" encoding="utf-8"?>
<ds:datastoreItem xmlns:ds="http://schemas.openxmlformats.org/officeDocument/2006/customXml" ds:itemID="{CB3467ED-018D-439F-9F07-47E6C90B007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e280bf7-3cf5-4f26-8552-d8c680afed41"/>
    <ds:schemaRef ds:uri="a60a02c1-f7d5-4118-ad8b-02f7f08bd9a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AE7D260-E47E-44DF-8015-401D1AC9F00B}">
  <ds:schemaRefs>
    <ds:schemaRef ds:uri="http://purl.org/dc/elements/1.1/"/>
    <ds:schemaRef ds:uri="http://schemas.microsoft.com/office/infopath/2007/PartnerControls"/>
    <ds:schemaRef ds:uri="http://www.w3.org/XML/1998/namespace"/>
    <ds:schemaRef ds:uri="8e280bf7-3cf5-4f26-8552-d8c680afed41"/>
    <ds:schemaRef ds:uri="http://purl.org/dc/terms/"/>
    <ds:schemaRef ds:uri="http://schemas.microsoft.com/office/2006/metadata/properties"/>
    <ds:schemaRef ds:uri="http://schemas.microsoft.com/office/2006/documentManagement/types"/>
    <ds:schemaRef ds:uri="http://schemas.microsoft.com/sharepoint/v3"/>
    <ds:schemaRef ds:uri="http://schemas.openxmlformats.org/package/2006/metadata/core-properties"/>
    <ds:schemaRef ds:uri="a60a02c1-f7d5-4118-ad8b-02f7f08bd9a5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62AB391-253C-4B61-BD74-65FAE21B719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C Concept prijzenblad v.093.xlsx</dc:title>
  <dc:creator>Matthijs den Boef</dc:creator>
  <cp:lastModifiedBy>Lars Vosman</cp:lastModifiedBy>
  <dcterms:created xsi:type="dcterms:W3CDTF">2021-09-09T11:11:40Z</dcterms:created>
  <dcterms:modified xsi:type="dcterms:W3CDTF">2022-01-25T16:03:50Z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0x0100DE4B1B51C56E496A8A04A2A9BE9A345500B4BFAF92205B1045AFECF9C59904DC90</vt:lpwstr>
  </property>
  <property fmtid="{D5CDD505-2E9C-101B-9397-08002B2CF9AE}" pid="3" name="Thema">
    <vt:lpwstr/>
  </property>
  <property fmtid="{D5CDD505-2E9C-101B-9397-08002B2CF9AE}" pid="4" name="qnh_Documenttype">
    <vt:lpwstr>11;#Kennisgeving|61a30ce1-0472-4d38-aeee-0412fe5c2cc1</vt:lpwstr>
  </property>
  <property fmtid="{D5CDD505-2E9C-101B-9397-08002B2CF9AE}" pid="5" name="qnh_Project fase">
    <vt:lpwstr/>
  </property>
  <property fmtid="{D5CDD505-2E9C-101B-9397-08002B2CF9AE}" pid="6" name="MSIP_Label_36385424-4abe-4cf8-8898-c76487689253_Enabled">
    <vt:lpwstr>true</vt:lpwstr>
  </property>
  <property fmtid="{D5CDD505-2E9C-101B-9397-08002B2CF9AE}" pid="7" name="MSIP_Label_36385424-4abe-4cf8-8898-c76487689253_SetDate">
    <vt:lpwstr>2021-09-14T06:37:56Z</vt:lpwstr>
  </property>
  <property fmtid="{D5CDD505-2E9C-101B-9397-08002B2CF9AE}" pid="8" name="MSIP_Label_36385424-4abe-4cf8-8898-c76487689253_Method">
    <vt:lpwstr>Privileged</vt:lpwstr>
  </property>
  <property fmtid="{D5CDD505-2E9C-101B-9397-08002B2CF9AE}" pid="9" name="MSIP_Label_36385424-4abe-4cf8-8898-c76487689253_Name">
    <vt:lpwstr>Bedrijfsvertrouwelijk</vt:lpwstr>
  </property>
  <property fmtid="{D5CDD505-2E9C-101B-9397-08002B2CF9AE}" pid="10" name="MSIP_Label_36385424-4abe-4cf8-8898-c76487689253_SiteId">
    <vt:lpwstr>d9cef3d2-0eb3-4504-b431-80c617bfc930</vt:lpwstr>
  </property>
  <property fmtid="{D5CDD505-2E9C-101B-9397-08002B2CF9AE}" pid="11" name="MSIP_Label_36385424-4abe-4cf8-8898-c76487689253_ActionId">
    <vt:lpwstr>79c05ee6-9592-4adc-bccf-649c10d0edc5</vt:lpwstr>
  </property>
  <property fmtid="{D5CDD505-2E9C-101B-9397-08002B2CF9AE}" pid="12" name="MSIP_Label_36385424-4abe-4cf8-8898-c76487689253_ContentBits">
    <vt:lpwstr>0</vt:lpwstr>
  </property>
</Properties>
</file>