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hrnl.sharepoint.com/sites/FIT-EuropeseAanbestedingServicepunt/Shared Documents/EA docs/"/>
    </mc:Choice>
  </mc:AlternateContent>
  <xr:revisionPtr revIDLastSave="62" documentId="8_{52BAD821-F1C2-4802-A54F-5728FE1FE7C9}" xr6:coauthVersionLast="47" xr6:coauthVersionMax="47" xr10:uidLastSave="{10CDD35F-CD45-4209-8FA5-D48D48D2FDBE}"/>
  <bookViews>
    <workbookView xWindow="1830" yWindow="1560" windowWidth="18720" windowHeight="11715" xr2:uid="{CF3A4695-82B1-4645-97A9-96FBBFBB504A}"/>
  </bookViews>
  <sheets>
    <sheet name="Prijzenblad TCO"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4" l="1"/>
  <c r="E25" i="4" s="1"/>
  <c r="C28" i="4"/>
  <c r="E27" i="4" s="1"/>
  <c r="C24" i="4"/>
  <c r="D15" i="4"/>
  <c r="E36" i="4"/>
  <c r="E39" i="4" s="1"/>
  <c r="E35" i="4"/>
  <c r="E23" i="4"/>
  <c r="E15" i="4"/>
  <c r="E14" i="4"/>
  <c r="D21" i="4"/>
  <c r="E21" i="4" s="1"/>
  <c r="E30" i="4" l="1"/>
  <c r="E17" i="4"/>
  <c r="E41" i="4" l="1"/>
</calcChain>
</file>

<file path=xl/sharedStrings.xml><?xml version="1.0" encoding="utf-8"?>
<sst xmlns="http://schemas.openxmlformats.org/spreadsheetml/2006/main" count="43" uniqueCount="39">
  <si>
    <t>Invulinstructie</t>
  </si>
  <si>
    <t xml:space="preserve">Alleen de blauw gemarkeerde velden mogen worden ingevuld. Wijziging van de inhoud of samenstelling van het prijzenblad zal mogelijk leiden tot uitsluiting van verdere deelname aan de gunningsprocedure. </t>
  </si>
  <si>
    <t>In de totaalprijs worden geacht inbegrepen te zijn alle alle zaken/eisen/activiteiten zoals vermeld in de eisen, de beantwoording op de wensen en hetgeen in het aanbestedingsdocument aan de orde is gekomen.</t>
  </si>
  <si>
    <t>Inschrijver hanteert een all-in prijs exclusief BTW. Dat wil zeggen dat alle kosten zijn inbegrepen. Onderstaand een niet-limitatieve opsomming van kosten die hieronder worden verstaan: huur, verwerkingskosten, salariskosten, overheadkosten, kosten voor ondersteunend werk, kosten voor het gebruik van apparatuur, normale binnenlandse reis- en verblijfkosten, transportkosten die worden gemaakt ten gevolge van de Opdracht, parkeerkosten, opleidingskosten, wervings- en selectiekosten, vervanging, verzekeringspremies, winst en alle eventuele verdere bijkomende kosten.</t>
  </si>
  <si>
    <t>Implementatie/onboarding</t>
  </si>
  <si>
    <t>€ per maand</t>
  </si>
  <si>
    <t>Aantal maanden</t>
  </si>
  <si>
    <t xml:space="preserve">Implementatie </t>
  </si>
  <si>
    <t>Kosten huidige situatie</t>
  </si>
  <si>
    <t xml:space="preserve">Subtotaal implementatie </t>
  </si>
  <si>
    <t>Afhandelen meldingen &amp; telefonie (zie bijlage XYZ voor huidige data)</t>
  </si>
  <si>
    <t>Jaar 1</t>
  </si>
  <si>
    <t xml:space="preserve">Vast </t>
  </si>
  <si>
    <t xml:space="preserve">Variabel </t>
  </si>
  <si>
    <t>Jaar 2</t>
  </si>
  <si>
    <t>Variabel 90%</t>
  </si>
  <si>
    <t>Jaar 3</t>
  </si>
  <si>
    <t>Variabel 85%</t>
  </si>
  <si>
    <t>Jaar 4</t>
  </si>
  <si>
    <t>Variabel 80%</t>
  </si>
  <si>
    <t xml:space="preserve">Subtotaal afhandeling meldingen &amp; telefonie </t>
  </si>
  <si>
    <t>Optie inhuur</t>
  </si>
  <si>
    <t xml:space="preserve">Servicedesk medewerker </t>
  </si>
  <si>
    <t xml:space="preserve">Projectmanagement </t>
  </si>
  <si>
    <t>Rekenprijs TCO in 48 maanden</t>
  </si>
  <si>
    <t>Uitsluitend de blauwe velden in kolom C en D mogen worden aangepast</t>
  </si>
  <si>
    <r>
      <t xml:space="preserve">De rekenprijs TCO in 48 maanden is minimaal </t>
    </r>
    <r>
      <rPr>
        <sz val="11"/>
        <color theme="1"/>
        <rFont val="Calibri"/>
        <family val="2"/>
        <scheme val="minor"/>
      </rPr>
      <t>€ 1.000.000 maximaal € 1.900.000</t>
    </r>
  </si>
  <si>
    <t>Huidige kosten zijn een benadering van huidige kosten dienstverlening</t>
  </si>
  <si>
    <t>Optie inhuur is fictief, er is geen afname garantie</t>
  </si>
  <si>
    <t>Het uurtarief van de Servicedeskmedewerker is minimaal 35, maximaal 50</t>
  </si>
  <si>
    <t>Het uurtarief projectmanagement is minimaal 50, maximaal 80</t>
  </si>
  <si>
    <t xml:space="preserve">Implementatie duurt minimaal 1 maand, maximaal 3 maanden. Houd er rekening mee dat er vanaf medio augustus piekdrukte tot medio september te verwachten is. </t>
  </si>
  <si>
    <t xml:space="preserve">Dienstverlening vast omvat: rapportage, besturing, kennishuishouding op peil houden, continue service improvement, intiatieven tbv ticketreductie etc. Dit component is minimaal 20% maximaal 50% van de totale prijs per maand. </t>
  </si>
  <si>
    <t xml:space="preserve">Dienstverlening vast en variabel wordt toegelicht in Wens 1 Plan van Aanpak implementatie en uitvoering dienstverlening </t>
  </si>
  <si>
    <t xml:space="preserve">Diensverlening variabel omvat de werklast van het registreren en verwerken van meldingen en telefonie. In bijlage 11 'Rapportage afgelopen 12 maanden' is deze werklast van het afgelopen jaar beschreven </t>
  </si>
  <si>
    <t>U beschrijft de financiële afhandeling van de variabele dienstverlening in wens 3</t>
  </si>
  <si>
    <t xml:space="preserve">Om tot een goede rekenprijs TCO in 48 maanden te komen doet HR de aanname dat door gezamenlijke inspanningen de beschreven ambities van HR behaald worden. Dit is terug te zien in de variabele berekening. </t>
  </si>
  <si>
    <t>Bijlage bij Offerteaanvraag Servicedesk met kenmerk 2022/FIT/EU/002</t>
  </si>
  <si>
    <t xml:space="preserve">Bijlage 3 - Prijzenblad Europese aanbesteding levering Servicedek dienstverlening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</si>
</sst>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7"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9"/>
      <color rgb="FFFF0000"/>
      <name val="Segoe UI"/>
      <family val="2"/>
    </font>
    <font>
      <sz val="11"/>
      <color rgb="FF000000"/>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indexed="64"/>
      </patternFill>
    </fill>
    <fill>
      <patternFill patternType="solid">
        <fgColor theme="8" tint="0.79998168889431442"/>
        <bgColor indexed="65"/>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rgb="FFFFCC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1" fillId="4" borderId="0" applyNumberFormat="0" applyBorder="0" applyAlignment="0" applyProtection="0"/>
  </cellStyleXfs>
  <cellXfs count="45">
    <xf numFmtId="0" fontId="0" fillId="0" borderId="0" xfId="0"/>
    <xf numFmtId="164" fontId="3" fillId="0" borderId="0" xfId="1" applyNumberFormat="1" applyFont="1" applyFill="1" applyBorder="1" applyAlignment="1" applyProtection="1">
      <alignment wrapText="1"/>
    </xf>
    <xf numFmtId="164" fontId="0" fillId="0" borderId="0" xfId="0" applyNumberFormat="1" applyProtection="1">
      <protection locked="0"/>
    </xf>
    <xf numFmtId="164" fontId="0" fillId="0" borderId="0" xfId="0" applyNumberFormat="1" applyAlignment="1" applyProtection="1">
      <alignment horizontal="left"/>
      <protection locked="0"/>
    </xf>
    <xf numFmtId="164" fontId="3" fillId="0" borderId="0" xfId="0" applyNumberFormat="1" applyFont="1" applyProtection="1">
      <protection locked="0"/>
    </xf>
    <xf numFmtId="164" fontId="3" fillId="0" borderId="1" xfId="0" applyNumberFormat="1" applyFont="1" applyBorder="1" applyProtection="1">
      <protection locked="0"/>
    </xf>
    <xf numFmtId="1" fontId="0" fillId="0" borderId="0" xfId="0" applyNumberFormat="1" applyProtection="1">
      <protection locked="0"/>
    </xf>
    <xf numFmtId="164" fontId="4" fillId="0" borderId="0" xfId="0" applyNumberFormat="1" applyFont="1" applyProtection="1">
      <protection locked="0"/>
    </xf>
    <xf numFmtId="164" fontId="0" fillId="0" borderId="0" xfId="0" applyNumberFormat="1" applyProtection="1"/>
    <xf numFmtId="164" fontId="0" fillId="0" borderId="0" xfId="0" applyNumberFormat="1" applyAlignment="1" applyProtection="1">
      <alignment horizontal="left"/>
    </xf>
    <xf numFmtId="164" fontId="3" fillId="0" borderId="0" xfId="0" applyNumberFormat="1" applyFont="1" applyProtection="1"/>
    <xf numFmtId="1" fontId="3" fillId="0" borderId="0" xfId="0" applyNumberFormat="1" applyFont="1" applyProtection="1"/>
    <xf numFmtId="164" fontId="0" fillId="0" borderId="0" xfId="0" applyNumberFormat="1" applyAlignment="1" applyProtection="1">
      <alignment vertical="center"/>
    </xf>
    <xf numFmtId="1" fontId="0" fillId="0" borderId="0" xfId="0" applyNumberFormat="1" applyAlignment="1" applyProtection="1">
      <alignment vertical="center"/>
    </xf>
    <xf numFmtId="164" fontId="3" fillId="0" borderId="0" xfId="0" applyNumberFormat="1" applyFont="1" applyAlignment="1" applyProtection="1">
      <alignment horizontal="left"/>
    </xf>
    <xf numFmtId="164" fontId="3" fillId="0" borderId="1" xfId="0" applyNumberFormat="1" applyFont="1" applyBorder="1" applyProtection="1"/>
    <xf numFmtId="164" fontId="3" fillId="0" borderId="1" xfId="0" applyNumberFormat="1" applyFont="1" applyBorder="1" applyAlignment="1" applyProtection="1">
      <alignment horizontal="left"/>
    </xf>
    <xf numFmtId="1" fontId="3" fillId="0" borderId="1" xfId="0" applyNumberFormat="1" applyFont="1" applyBorder="1" applyProtection="1"/>
    <xf numFmtId="164" fontId="3" fillId="0" borderId="3" xfId="0" applyNumberFormat="1" applyFont="1" applyBorder="1" applyProtection="1"/>
    <xf numFmtId="164" fontId="3" fillId="2" borderId="1" xfId="0" applyNumberFormat="1" applyFont="1" applyFill="1" applyBorder="1" applyProtection="1"/>
    <xf numFmtId="164" fontId="3" fillId="2" borderId="1" xfId="0" applyNumberFormat="1" applyFont="1" applyFill="1" applyBorder="1" applyAlignment="1" applyProtection="1">
      <alignment horizontal="left"/>
    </xf>
    <xf numFmtId="1" fontId="3" fillId="2" borderId="1" xfId="0" applyNumberFormat="1" applyFont="1" applyFill="1" applyBorder="1" applyProtection="1"/>
    <xf numFmtId="164" fontId="3" fillId="6" borderId="1" xfId="0" applyNumberFormat="1" applyFont="1" applyFill="1" applyBorder="1" applyProtection="1"/>
    <xf numFmtId="164" fontId="3" fillId="8" borderId="1" xfId="0" applyNumberFormat="1" applyFont="1" applyFill="1" applyBorder="1" applyProtection="1"/>
    <xf numFmtId="164" fontId="3" fillId="5" borderId="1" xfId="0" applyNumberFormat="1" applyFont="1" applyFill="1" applyBorder="1" applyProtection="1"/>
    <xf numFmtId="1" fontId="0" fillId="0" borderId="0" xfId="0" applyNumberFormat="1" applyProtection="1"/>
    <xf numFmtId="0" fontId="5" fillId="0" borderId="0" xfId="0" applyFont="1" applyAlignment="1" applyProtection="1">
      <alignment vertical="center"/>
    </xf>
    <xf numFmtId="164" fontId="4" fillId="0" borderId="0" xfId="0" applyNumberFormat="1" applyFont="1" applyProtection="1"/>
    <xf numFmtId="0" fontId="6" fillId="0" borderId="0" xfId="0" applyFont="1" applyProtection="1"/>
    <xf numFmtId="164" fontId="3" fillId="0" borderId="3" xfId="0" applyNumberFormat="1" applyFont="1" applyBorder="1" applyAlignment="1" applyProtection="1">
      <alignment horizontal="left"/>
    </xf>
    <xf numFmtId="164" fontId="3" fillId="2" borderId="2" xfId="2" applyNumberFormat="1" applyFont="1" applyFill="1" applyBorder="1" applyProtection="1"/>
    <xf numFmtId="164" fontId="3" fillId="6" borderId="6" xfId="0" applyNumberFormat="1" applyFont="1" applyFill="1" applyBorder="1" applyProtection="1"/>
    <xf numFmtId="164" fontId="3" fillId="7" borderId="4" xfId="0" applyNumberFormat="1" applyFont="1" applyFill="1" applyBorder="1" applyProtection="1">
      <protection locked="0"/>
    </xf>
    <xf numFmtId="164" fontId="3" fillId="0" borderId="5" xfId="0" applyNumberFormat="1" applyFont="1" applyBorder="1" applyProtection="1"/>
    <xf numFmtId="1" fontId="3" fillId="2" borderId="2" xfId="0" applyNumberFormat="1" applyFont="1" applyFill="1" applyBorder="1" applyProtection="1"/>
    <xf numFmtId="1" fontId="3" fillId="0" borderId="6" xfId="0" applyNumberFormat="1" applyFont="1" applyBorder="1" applyProtection="1"/>
    <xf numFmtId="1" fontId="3" fillId="7" borderId="4" xfId="0" applyNumberFormat="1" applyFont="1" applyFill="1" applyBorder="1" applyProtection="1">
      <protection locked="0"/>
    </xf>
    <xf numFmtId="1" fontId="3" fillId="0" borderId="5" xfId="0" applyNumberFormat="1" applyFont="1" applyBorder="1" applyProtection="1"/>
    <xf numFmtId="164" fontId="3" fillId="0" borderId="6" xfId="0" applyNumberFormat="1" applyFont="1" applyBorder="1" applyProtection="1"/>
    <xf numFmtId="164" fontId="3" fillId="0" borderId="7" xfId="0" applyNumberFormat="1" applyFont="1" applyBorder="1" applyProtection="1"/>
    <xf numFmtId="0" fontId="3" fillId="0" borderId="3" xfId="0" applyFont="1" applyBorder="1" applyAlignment="1" applyProtection="1">
      <alignment horizontal="left"/>
    </xf>
    <xf numFmtId="164" fontId="3" fillId="2" borderId="2" xfId="0" applyNumberFormat="1" applyFont="1" applyFill="1" applyBorder="1" applyProtection="1"/>
    <xf numFmtId="164" fontId="2" fillId="3" borderId="1" xfId="0" applyNumberFormat="1" applyFont="1" applyFill="1" applyBorder="1" applyAlignment="1" applyProtection="1">
      <alignment horizontal="center" vertical="center" wrapText="1"/>
    </xf>
    <xf numFmtId="164" fontId="3" fillId="0" borderId="1" xfId="0" applyNumberFormat="1" applyFont="1" applyBorder="1" applyAlignment="1" applyProtection="1">
      <alignment horizontal="left" vertical="center" wrapText="1"/>
    </xf>
    <xf numFmtId="164" fontId="3" fillId="0" borderId="2" xfId="0" applyNumberFormat="1" applyFont="1" applyBorder="1" applyAlignment="1" applyProtection="1">
      <alignment horizontal="left" vertical="center" wrapText="1"/>
    </xf>
  </cellXfs>
  <cellStyles count="3">
    <cellStyle name="20% - Accent5" xfId="2" builtinId="46"/>
    <cellStyle name="Procent" xfId="1" builtinId="5"/>
    <cellStyle name="Standaard"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ACEA-337C-4B36-8825-9672DE6AC2E1}">
  <dimension ref="A1:FK58"/>
  <sheetViews>
    <sheetView tabSelected="1" zoomScale="80" zoomScaleNormal="80" workbookViewId="0">
      <selection activeCell="C14" sqref="C14"/>
    </sheetView>
  </sheetViews>
  <sheetFormatPr defaultColWidth="8.7109375" defaultRowHeight="15" x14ac:dyDescent="0.25"/>
  <cols>
    <col min="1" max="1" width="50.5703125" style="2" customWidth="1"/>
    <col min="2" max="2" width="25.42578125" style="3" bestFit="1" customWidth="1"/>
    <col min="3" max="3" width="23.85546875" style="2" customWidth="1"/>
    <col min="4" max="4" width="19.7109375" style="6" customWidth="1"/>
    <col min="5" max="5" width="43.140625" style="2" customWidth="1"/>
    <col min="6" max="6" width="27.7109375" style="2" customWidth="1"/>
    <col min="7" max="7" width="14.7109375" style="2" customWidth="1"/>
    <col min="8" max="8" width="12.42578125" style="2" bestFit="1" customWidth="1"/>
    <col min="9" max="9" width="8.7109375" style="2"/>
    <col min="10" max="10" width="44.28515625" style="2" bestFit="1" customWidth="1"/>
    <col min="11" max="11" width="16.7109375" style="2" bestFit="1" customWidth="1"/>
    <col min="12" max="12" width="10.85546875" style="2" bestFit="1" customWidth="1"/>
    <col min="13" max="14" width="10.5703125" style="2" bestFit="1" customWidth="1"/>
    <col min="15" max="15" width="14.5703125" style="2" bestFit="1" customWidth="1"/>
    <col min="16" max="18" width="10.5703125" style="2" bestFit="1" customWidth="1"/>
    <col min="19" max="16384" width="8.7109375" style="2"/>
  </cols>
  <sheetData>
    <row r="1" spans="1:9" x14ac:dyDescent="0.25">
      <c r="A1" s="8"/>
      <c r="B1" s="9"/>
      <c r="C1" s="10"/>
      <c r="D1" s="11"/>
      <c r="E1" s="10"/>
      <c r="F1" s="10"/>
      <c r="G1" s="8"/>
      <c r="H1" s="8"/>
      <c r="I1" s="8"/>
    </row>
    <row r="2" spans="1:9" x14ac:dyDescent="0.25">
      <c r="A2" s="8"/>
      <c r="B2" s="9"/>
      <c r="C2" s="12" t="s">
        <v>38</v>
      </c>
      <c r="D2" s="13"/>
      <c r="E2" s="12"/>
      <c r="F2" s="12"/>
      <c r="G2" s="12"/>
      <c r="H2" s="8"/>
      <c r="I2" s="8"/>
    </row>
    <row r="3" spans="1:9" x14ac:dyDescent="0.25">
      <c r="A3" s="8"/>
      <c r="B3" s="9"/>
      <c r="C3" s="12" t="s">
        <v>37</v>
      </c>
      <c r="D3" s="13"/>
      <c r="E3" s="12"/>
      <c r="F3" s="12"/>
      <c r="G3" s="12"/>
      <c r="H3" s="8"/>
      <c r="I3" s="8"/>
    </row>
    <row r="4" spans="1:9" x14ac:dyDescent="0.25">
      <c r="A4" s="8"/>
      <c r="B4" s="9"/>
      <c r="C4" s="12"/>
      <c r="D4" s="13"/>
      <c r="E4" s="12"/>
      <c r="F4" s="12"/>
      <c r="G4" s="12"/>
      <c r="H4" s="8"/>
      <c r="I4" s="8"/>
    </row>
    <row r="5" spans="1:9" x14ac:dyDescent="0.25">
      <c r="A5" s="8"/>
      <c r="B5" s="9"/>
      <c r="C5" s="42" t="s">
        <v>0</v>
      </c>
      <c r="D5" s="42"/>
      <c r="E5" s="42"/>
      <c r="F5" s="42"/>
      <c r="G5" s="42"/>
      <c r="H5" s="8"/>
      <c r="I5" s="8"/>
    </row>
    <row r="6" spans="1:9" ht="33" customHeight="1" x14ac:dyDescent="0.25">
      <c r="A6" s="8"/>
      <c r="B6" s="9"/>
      <c r="C6" s="43" t="s">
        <v>1</v>
      </c>
      <c r="D6" s="43"/>
      <c r="E6" s="43"/>
      <c r="F6" s="43"/>
      <c r="G6" s="43"/>
      <c r="H6" s="8"/>
      <c r="I6" s="8"/>
    </row>
    <row r="7" spans="1:9" ht="29.25" customHeight="1" x14ac:dyDescent="0.25">
      <c r="A7" s="8"/>
      <c r="B7" s="9"/>
      <c r="C7" s="43" t="s">
        <v>2</v>
      </c>
      <c r="D7" s="43"/>
      <c r="E7" s="43"/>
      <c r="F7" s="43"/>
      <c r="G7" s="43"/>
      <c r="H7" s="8"/>
      <c r="I7" s="8"/>
    </row>
    <row r="8" spans="1:9" x14ac:dyDescent="0.25">
      <c r="A8" s="8"/>
      <c r="B8" s="9"/>
      <c r="C8" s="10"/>
      <c r="D8" s="11"/>
      <c r="E8" s="10"/>
      <c r="F8" s="10"/>
      <c r="G8" s="8"/>
      <c r="H8" s="8"/>
      <c r="I8" s="8"/>
    </row>
    <row r="9" spans="1:9" ht="51.75" customHeight="1" x14ac:dyDescent="0.25">
      <c r="A9" s="10"/>
      <c r="B9" s="14"/>
      <c r="C9" s="44" t="s">
        <v>3</v>
      </c>
      <c r="D9" s="44"/>
      <c r="E9" s="44"/>
      <c r="F9" s="44"/>
      <c r="G9" s="44"/>
      <c r="H9" s="8"/>
      <c r="I9" s="8"/>
    </row>
    <row r="10" spans="1:9" x14ac:dyDescent="0.25">
      <c r="A10" s="15"/>
      <c r="B10" s="16"/>
      <c r="C10" s="15"/>
      <c r="D10" s="17"/>
      <c r="E10" s="18"/>
      <c r="F10" s="10"/>
      <c r="G10" s="10"/>
      <c r="H10" s="8"/>
      <c r="I10" s="8"/>
    </row>
    <row r="11" spans="1:9" x14ac:dyDescent="0.25">
      <c r="A11" s="15"/>
      <c r="B11" s="16"/>
      <c r="C11" s="15"/>
      <c r="D11" s="17"/>
      <c r="E11" s="15"/>
      <c r="F11" s="10"/>
      <c r="G11" s="10"/>
      <c r="H11" s="8"/>
      <c r="I11" s="8"/>
    </row>
    <row r="12" spans="1:9" x14ac:dyDescent="0.25">
      <c r="A12" s="15"/>
      <c r="B12" s="16"/>
      <c r="C12" s="15"/>
      <c r="D12" s="17"/>
      <c r="E12" s="15"/>
      <c r="F12" s="10"/>
      <c r="G12" s="10"/>
      <c r="H12" s="8"/>
      <c r="I12" s="8"/>
    </row>
    <row r="13" spans="1:9" ht="15.75" thickBot="1" x14ac:dyDescent="0.3">
      <c r="A13" s="19" t="s">
        <v>4</v>
      </c>
      <c r="B13" s="20"/>
      <c r="C13" s="30" t="s">
        <v>5</v>
      </c>
      <c r="D13" s="34" t="s">
        <v>6</v>
      </c>
      <c r="E13" s="19"/>
      <c r="F13" s="10"/>
      <c r="G13" s="10"/>
      <c r="H13" s="8"/>
      <c r="I13" s="8"/>
    </row>
    <row r="14" spans="1:9" s="4" customFormat="1" ht="15.75" thickBot="1" x14ac:dyDescent="0.3">
      <c r="A14" s="15" t="s">
        <v>7</v>
      </c>
      <c r="B14" s="29"/>
      <c r="C14" s="32">
        <v>10000</v>
      </c>
      <c r="D14" s="36">
        <v>3</v>
      </c>
      <c r="E14" s="33">
        <f>C14*D14</f>
        <v>30000</v>
      </c>
      <c r="F14" s="10"/>
      <c r="G14" s="10"/>
      <c r="H14" s="10"/>
      <c r="I14" s="10"/>
    </row>
    <row r="15" spans="1:9" x14ac:dyDescent="0.25">
      <c r="A15" s="15" t="s">
        <v>8</v>
      </c>
      <c r="B15" s="16"/>
      <c r="C15" s="31">
        <v>30000</v>
      </c>
      <c r="D15" s="35">
        <f>D14</f>
        <v>3</v>
      </c>
      <c r="E15" s="15">
        <f>C15*D15</f>
        <v>90000</v>
      </c>
      <c r="F15" s="10"/>
      <c r="G15" s="1"/>
      <c r="H15" s="8"/>
      <c r="I15" s="8"/>
    </row>
    <row r="16" spans="1:9" x14ac:dyDescent="0.25">
      <c r="A16" s="15"/>
      <c r="B16" s="16"/>
      <c r="C16" s="22"/>
      <c r="D16" s="17"/>
      <c r="E16" s="15"/>
      <c r="F16" s="10"/>
      <c r="G16" s="1"/>
      <c r="H16" s="8"/>
      <c r="I16" s="8"/>
    </row>
    <row r="17" spans="1:167" x14ac:dyDescent="0.25">
      <c r="A17" s="23" t="s">
        <v>9</v>
      </c>
      <c r="B17" s="16"/>
      <c r="C17" s="22"/>
      <c r="D17" s="17"/>
      <c r="E17" s="23">
        <f>E14+E15</f>
        <v>120000</v>
      </c>
      <c r="F17" s="10"/>
      <c r="G17" s="1"/>
      <c r="H17" s="8"/>
      <c r="I17" s="8"/>
    </row>
    <row r="18" spans="1:167" x14ac:dyDescent="0.25">
      <c r="A18" s="15"/>
      <c r="B18" s="16"/>
      <c r="C18" s="15"/>
      <c r="D18" s="17"/>
      <c r="E18" s="15"/>
      <c r="F18" s="10"/>
      <c r="G18" s="1"/>
      <c r="H18" s="8"/>
      <c r="I18" s="8"/>
    </row>
    <row r="19" spans="1:167" x14ac:dyDescent="0.25">
      <c r="A19" s="15"/>
      <c r="B19" s="16"/>
      <c r="C19" s="15"/>
      <c r="D19" s="17"/>
      <c r="E19" s="15"/>
      <c r="F19" s="10"/>
      <c r="G19" s="10"/>
      <c r="H19" s="8"/>
      <c r="I19" s="8"/>
    </row>
    <row r="20" spans="1:167" ht="15.75" thickBot="1" x14ac:dyDescent="0.3">
      <c r="A20" s="19" t="s">
        <v>10</v>
      </c>
      <c r="B20" s="20"/>
      <c r="C20" s="30" t="s">
        <v>5</v>
      </c>
      <c r="D20" s="21"/>
      <c r="E20" s="19"/>
      <c r="F20" s="10"/>
      <c r="G20" s="10"/>
      <c r="H20" s="8"/>
      <c r="I20" s="8"/>
    </row>
    <row r="21" spans="1:167" s="5" customFormat="1" ht="15.75" thickBot="1" x14ac:dyDescent="0.3">
      <c r="A21" s="15" t="s">
        <v>11</v>
      </c>
      <c r="B21" s="29" t="s">
        <v>12</v>
      </c>
      <c r="C21" s="32">
        <v>14000</v>
      </c>
      <c r="D21" s="37">
        <f>12-D14</f>
        <v>9</v>
      </c>
      <c r="E21" s="15">
        <f>(C21*D21)+(C22*D21)</f>
        <v>270000</v>
      </c>
      <c r="F21" s="10"/>
      <c r="G21" s="10"/>
      <c r="H21" s="10"/>
      <c r="I21" s="10"/>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row>
    <row r="22" spans="1:167" s="5" customFormat="1" ht="15.75" thickBot="1" x14ac:dyDescent="0.3">
      <c r="A22" s="15"/>
      <c r="B22" s="29" t="s">
        <v>13</v>
      </c>
      <c r="C22" s="32">
        <v>16000</v>
      </c>
      <c r="D22" s="37"/>
      <c r="E22" s="15"/>
      <c r="F22" s="10"/>
      <c r="G22" s="1"/>
      <c r="H22" s="10"/>
      <c r="I22" s="10"/>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row>
    <row r="23" spans="1:167" s="5" customFormat="1" ht="15.75" thickBot="1" x14ac:dyDescent="0.3">
      <c r="A23" s="15" t="s">
        <v>14</v>
      </c>
      <c r="B23" s="29" t="s">
        <v>12</v>
      </c>
      <c r="C23" s="32">
        <v>14000</v>
      </c>
      <c r="D23" s="37">
        <v>12</v>
      </c>
      <c r="E23" s="15">
        <f>(C23*D23)+(C24*D23)</f>
        <v>340800</v>
      </c>
      <c r="F23" s="10"/>
      <c r="G23" s="10"/>
      <c r="H23" s="10"/>
      <c r="I23" s="10"/>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row>
    <row r="24" spans="1:167" s="5" customFormat="1" ht="15.75" thickBot="1" x14ac:dyDescent="0.3">
      <c r="A24" s="15"/>
      <c r="B24" s="16" t="s">
        <v>15</v>
      </c>
      <c r="C24" s="39">
        <f>C22*0.9</f>
        <v>14400</v>
      </c>
      <c r="D24" s="17"/>
      <c r="E24" s="15"/>
      <c r="F24" s="10"/>
      <c r="G24" s="10"/>
      <c r="H24" s="10"/>
      <c r="I24" s="10"/>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row>
    <row r="25" spans="1:167" s="5" customFormat="1" ht="15.75" thickBot="1" x14ac:dyDescent="0.3">
      <c r="A25" s="15" t="s">
        <v>16</v>
      </c>
      <c r="B25" s="29" t="s">
        <v>12</v>
      </c>
      <c r="C25" s="32">
        <v>14000</v>
      </c>
      <c r="D25" s="37">
        <v>12</v>
      </c>
      <c r="E25" s="15">
        <f>(C25*D25)+(C26*D25)</f>
        <v>331200</v>
      </c>
      <c r="F25" s="10"/>
      <c r="G25" s="10"/>
      <c r="H25" s="10"/>
      <c r="I25" s="10"/>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row>
    <row r="26" spans="1:167" s="5" customFormat="1" ht="15.75" thickBot="1" x14ac:dyDescent="0.3">
      <c r="A26" s="15"/>
      <c r="B26" s="16" t="s">
        <v>17</v>
      </c>
      <c r="C26" s="39">
        <f>C22*0.85</f>
        <v>13600</v>
      </c>
      <c r="D26" s="17"/>
      <c r="E26" s="15"/>
      <c r="F26" s="10"/>
      <c r="G26" s="10"/>
      <c r="H26" s="10"/>
      <c r="I26" s="10"/>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row>
    <row r="27" spans="1:167" s="5" customFormat="1" ht="15.75" thickBot="1" x14ac:dyDescent="0.3">
      <c r="A27" s="15" t="s">
        <v>18</v>
      </c>
      <c r="B27" s="29" t="s">
        <v>12</v>
      </c>
      <c r="C27" s="32">
        <v>14000</v>
      </c>
      <c r="D27" s="37">
        <v>12</v>
      </c>
      <c r="E27" s="15">
        <f>(C27*D27)+(C28*D27)</f>
        <v>321600</v>
      </c>
      <c r="F27" s="10"/>
      <c r="G27" s="10"/>
      <c r="H27" s="10"/>
      <c r="I27" s="10"/>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row>
    <row r="28" spans="1:167" s="5" customFormat="1" x14ac:dyDescent="0.25">
      <c r="A28" s="15"/>
      <c r="B28" s="16" t="s">
        <v>19</v>
      </c>
      <c r="C28" s="38">
        <f>C22*0.8</f>
        <v>12800</v>
      </c>
      <c r="D28" s="17"/>
      <c r="E28" s="15"/>
      <c r="F28" s="10"/>
      <c r="G28" s="1"/>
      <c r="H28" s="10"/>
      <c r="I28" s="10"/>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row>
    <row r="29" spans="1:167" s="4" customFormat="1" x14ac:dyDescent="0.25">
      <c r="A29" s="15"/>
      <c r="B29" s="16"/>
      <c r="C29" s="15"/>
      <c r="D29" s="17"/>
      <c r="E29" s="15"/>
      <c r="F29" s="10"/>
      <c r="G29" s="1"/>
      <c r="H29" s="10"/>
      <c r="I29" s="10"/>
    </row>
    <row r="30" spans="1:167" s="4" customFormat="1" x14ac:dyDescent="0.25">
      <c r="A30" s="23" t="s">
        <v>20</v>
      </c>
      <c r="B30" s="16"/>
      <c r="C30" s="15"/>
      <c r="D30" s="17"/>
      <c r="E30" s="23">
        <f>E21+E23+E25+E27</f>
        <v>1263600</v>
      </c>
      <c r="F30" s="10"/>
      <c r="G30" s="1"/>
      <c r="H30" s="10"/>
      <c r="I30" s="10"/>
    </row>
    <row r="31" spans="1:167" s="4" customFormat="1" x14ac:dyDescent="0.25">
      <c r="A31" s="15"/>
      <c r="B31" s="16"/>
      <c r="C31" s="15"/>
      <c r="D31" s="17"/>
      <c r="E31" s="15"/>
      <c r="F31" s="10"/>
      <c r="G31" s="1"/>
      <c r="H31" s="10"/>
      <c r="I31" s="10"/>
    </row>
    <row r="32" spans="1:167" x14ac:dyDescent="0.25">
      <c r="A32" s="15"/>
      <c r="B32" s="16"/>
      <c r="C32" s="15"/>
      <c r="D32" s="17"/>
      <c r="E32" s="15"/>
      <c r="F32" s="10"/>
      <c r="G32" s="1"/>
      <c r="H32" s="8"/>
      <c r="I32" s="8"/>
    </row>
    <row r="33" spans="1:9" x14ac:dyDescent="0.25">
      <c r="A33" s="15"/>
      <c r="B33" s="16"/>
      <c r="C33" s="15"/>
      <c r="D33" s="17"/>
      <c r="E33" s="15"/>
      <c r="F33" s="10"/>
      <c r="G33" s="10"/>
      <c r="H33" s="8"/>
      <c r="I33" s="8"/>
    </row>
    <row r="34" spans="1:9" ht="15.75" thickBot="1" x14ac:dyDescent="0.3">
      <c r="A34" s="19" t="s">
        <v>21</v>
      </c>
      <c r="B34" s="20"/>
      <c r="C34" s="41"/>
      <c r="D34" s="21"/>
      <c r="E34" s="19"/>
      <c r="F34" s="10"/>
      <c r="G34" s="10"/>
      <c r="H34" s="8"/>
      <c r="I34" s="8"/>
    </row>
    <row r="35" spans="1:9" ht="15.75" thickBot="1" x14ac:dyDescent="0.3">
      <c r="A35" s="15" t="s">
        <v>22</v>
      </c>
      <c r="B35" s="40">
        <v>160</v>
      </c>
      <c r="C35" s="32">
        <v>40</v>
      </c>
      <c r="D35" s="37">
        <v>48</v>
      </c>
      <c r="E35" s="15">
        <f>B35*C35*D35</f>
        <v>307200</v>
      </c>
      <c r="F35" s="10"/>
      <c r="G35" s="1"/>
      <c r="H35" s="8"/>
      <c r="I35" s="8"/>
    </row>
    <row r="36" spans="1:9" ht="15.75" thickBot="1" x14ac:dyDescent="0.3">
      <c r="A36" s="15" t="s">
        <v>23</v>
      </c>
      <c r="B36" s="40">
        <v>40</v>
      </c>
      <c r="C36" s="32">
        <v>75</v>
      </c>
      <c r="D36" s="37">
        <v>48</v>
      </c>
      <c r="E36" s="15">
        <f>B36*C36*D36</f>
        <v>144000</v>
      </c>
      <c r="F36" s="10"/>
      <c r="G36" s="10"/>
      <c r="H36" s="8"/>
      <c r="I36" s="8"/>
    </row>
    <row r="37" spans="1:9" x14ac:dyDescent="0.25">
      <c r="A37" s="15"/>
      <c r="B37" s="16"/>
      <c r="C37" s="38"/>
      <c r="D37" s="17"/>
      <c r="E37" s="15"/>
      <c r="F37" s="10"/>
      <c r="G37" s="10"/>
      <c r="H37" s="8"/>
      <c r="I37" s="8"/>
    </row>
    <row r="38" spans="1:9" x14ac:dyDescent="0.25">
      <c r="A38" s="15"/>
      <c r="B38" s="16"/>
      <c r="C38" s="15"/>
      <c r="D38" s="17"/>
      <c r="E38" s="15"/>
      <c r="F38" s="10"/>
      <c r="G38" s="10"/>
      <c r="H38" s="8"/>
      <c r="I38" s="8"/>
    </row>
    <row r="39" spans="1:9" x14ac:dyDescent="0.25">
      <c r="A39" s="15"/>
      <c r="B39" s="16"/>
      <c r="C39" s="15"/>
      <c r="D39" s="17"/>
      <c r="E39" s="23">
        <f>E35+E36</f>
        <v>451200</v>
      </c>
      <c r="F39" s="10"/>
      <c r="G39" s="1"/>
      <c r="H39" s="8"/>
      <c r="I39" s="8"/>
    </row>
    <row r="40" spans="1:9" x14ac:dyDescent="0.25">
      <c r="A40" s="15"/>
      <c r="B40" s="16"/>
      <c r="C40" s="15"/>
      <c r="D40" s="17"/>
      <c r="E40" s="15"/>
      <c r="F40" s="10"/>
      <c r="G40" s="10"/>
      <c r="H40" s="8"/>
      <c r="I40" s="8"/>
    </row>
    <row r="41" spans="1:9" x14ac:dyDescent="0.25">
      <c r="A41" s="24" t="s">
        <v>24</v>
      </c>
      <c r="B41" s="16"/>
      <c r="C41" s="15"/>
      <c r="D41" s="17"/>
      <c r="E41" s="24">
        <f>E17+E30+E39</f>
        <v>1834800</v>
      </c>
      <c r="F41" s="10"/>
      <c r="G41" s="1"/>
      <c r="H41" s="8"/>
      <c r="I41" s="8"/>
    </row>
    <row r="42" spans="1:9" x14ac:dyDescent="0.25">
      <c r="A42" s="15"/>
      <c r="B42" s="16"/>
      <c r="C42" s="15"/>
      <c r="D42" s="17"/>
      <c r="E42" s="15"/>
      <c r="F42" s="10"/>
      <c r="G42" s="1"/>
      <c r="H42" s="8"/>
      <c r="I42" s="8"/>
    </row>
    <row r="43" spans="1:9" x14ac:dyDescent="0.25">
      <c r="A43" s="10"/>
      <c r="B43" s="14"/>
      <c r="C43" s="10"/>
      <c r="D43" s="11"/>
      <c r="E43" s="10"/>
      <c r="F43" s="10"/>
      <c r="G43" s="10"/>
      <c r="H43" s="8"/>
      <c r="I43" s="8"/>
    </row>
    <row r="44" spans="1:9" x14ac:dyDescent="0.25">
      <c r="A44" s="8"/>
      <c r="B44" s="9"/>
      <c r="C44" s="8"/>
      <c r="D44" s="25"/>
      <c r="E44" s="8"/>
      <c r="F44" s="8"/>
      <c r="G44" s="8"/>
      <c r="H44" s="8"/>
      <c r="I44" s="8"/>
    </row>
    <row r="45" spans="1:9" x14ac:dyDescent="0.25">
      <c r="A45" s="8"/>
      <c r="B45" s="9"/>
      <c r="C45" s="8"/>
      <c r="D45" s="25"/>
      <c r="E45" s="8"/>
      <c r="F45" s="8"/>
      <c r="G45" s="8"/>
      <c r="H45" s="8"/>
      <c r="I45" s="8"/>
    </row>
    <row r="46" spans="1:9" x14ac:dyDescent="0.25">
      <c r="A46" s="8" t="s">
        <v>25</v>
      </c>
      <c r="B46" s="9"/>
      <c r="C46" s="8"/>
      <c r="D46" s="25"/>
      <c r="E46" s="8"/>
      <c r="F46" s="8"/>
      <c r="G46" s="8"/>
      <c r="H46" s="8"/>
      <c r="I46" s="8"/>
    </row>
    <row r="47" spans="1:9" x14ac:dyDescent="0.25">
      <c r="A47" s="8" t="s">
        <v>26</v>
      </c>
      <c r="B47" s="9"/>
      <c r="C47" s="26"/>
      <c r="D47" s="25"/>
      <c r="E47" s="8"/>
      <c r="F47" s="8"/>
      <c r="G47" s="8"/>
      <c r="H47" s="8"/>
      <c r="I47" s="8"/>
    </row>
    <row r="48" spans="1:9" x14ac:dyDescent="0.25">
      <c r="A48" s="8" t="s">
        <v>27</v>
      </c>
      <c r="B48" s="9"/>
      <c r="C48" s="27"/>
      <c r="D48" s="25"/>
      <c r="E48" s="8"/>
      <c r="F48" s="8"/>
      <c r="G48" s="8"/>
      <c r="H48" s="8"/>
      <c r="I48" s="8"/>
    </row>
    <row r="49" spans="1:10" x14ac:dyDescent="0.25">
      <c r="A49" s="8" t="s">
        <v>28</v>
      </c>
      <c r="B49" s="9"/>
      <c r="C49" s="27"/>
      <c r="D49" s="25"/>
      <c r="E49" s="8"/>
      <c r="F49" s="8"/>
      <c r="G49" s="8"/>
      <c r="H49" s="8"/>
      <c r="I49" s="8"/>
    </row>
    <row r="50" spans="1:10" x14ac:dyDescent="0.25">
      <c r="A50" s="8" t="s">
        <v>29</v>
      </c>
      <c r="B50" s="9"/>
      <c r="C50" s="27"/>
      <c r="D50" s="25"/>
      <c r="E50" s="8"/>
      <c r="F50" s="8"/>
      <c r="G50" s="8"/>
      <c r="H50" s="8"/>
      <c r="I50" s="8"/>
    </row>
    <row r="51" spans="1:10" x14ac:dyDescent="0.25">
      <c r="A51" s="8" t="s">
        <v>30</v>
      </c>
      <c r="B51" s="9"/>
      <c r="C51" s="27"/>
      <c r="D51" s="25"/>
      <c r="E51" s="8"/>
      <c r="F51" s="8"/>
      <c r="G51" s="8"/>
      <c r="H51" s="8"/>
      <c r="I51" s="8"/>
    </row>
    <row r="52" spans="1:10" x14ac:dyDescent="0.25">
      <c r="A52" s="8"/>
      <c r="B52" s="9"/>
      <c r="C52" s="8"/>
      <c r="D52" s="25"/>
      <c r="E52" s="8"/>
      <c r="F52" s="8"/>
      <c r="G52" s="8"/>
      <c r="H52" s="8"/>
      <c r="I52" s="8"/>
    </row>
    <row r="53" spans="1:10" x14ac:dyDescent="0.25">
      <c r="A53" s="8" t="s">
        <v>31</v>
      </c>
      <c r="B53" s="9"/>
      <c r="C53" s="8"/>
      <c r="D53" s="25"/>
      <c r="E53" s="8"/>
      <c r="F53" s="8"/>
      <c r="G53" s="8"/>
      <c r="H53" s="8"/>
      <c r="I53" s="8"/>
      <c r="J53" s="7"/>
    </row>
    <row r="54" spans="1:10" x14ac:dyDescent="0.25">
      <c r="A54" s="8" t="s">
        <v>32</v>
      </c>
      <c r="B54" s="9"/>
      <c r="C54" s="8"/>
      <c r="D54" s="25"/>
      <c r="E54" s="8"/>
      <c r="F54" s="8"/>
      <c r="G54" s="8"/>
      <c r="H54" s="8"/>
      <c r="I54" s="8"/>
    </row>
    <row r="55" spans="1:10" x14ac:dyDescent="0.25">
      <c r="A55" s="8" t="s">
        <v>33</v>
      </c>
      <c r="B55" s="9"/>
      <c r="C55" s="8"/>
      <c r="D55" s="25"/>
      <c r="E55" s="8"/>
      <c r="F55" s="8"/>
      <c r="G55" s="8"/>
      <c r="H55" s="8"/>
      <c r="I55" s="8"/>
    </row>
    <row r="56" spans="1:10" x14ac:dyDescent="0.25">
      <c r="A56" s="8" t="s">
        <v>34</v>
      </c>
      <c r="B56" s="9"/>
      <c r="C56" s="8"/>
      <c r="D56" s="25"/>
      <c r="E56" s="8"/>
      <c r="F56" s="8"/>
      <c r="G56" s="8"/>
      <c r="H56" s="8"/>
      <c r="I56" s="8"/>
    </row>
    <row r="57" spans="1:10" x14ac:dyDescent="0.25">
      <c r="A57" s="28" t="s">
        <v>35</v>
      </c>
      <c r="B57" s="9"/>
      <c r="C57" s="8"/>
      <c r="D57" s="25"/>
      <c r="E57" s="8"/>
      <c r="F57" s="8"/>
      <c r="G57" s="8"/>
      <c r="H57" s="8"/>
      <c r="I57" s="8"/>
    </row>
    <row r="58" spans="1:10" x14ac:dyDescent="0.25">
      <c r="A58" s="8" t="s">
        <v>36</v>
      </c>
      <c r="B58" s="9"/>
      <c r="C58" s="8"/>
      <c r="D58" s="25"/>
      <c r="E58" s="8"/>
      <c r="F58" s="8"/>
      <c r="G58" s="8"/>
      <c r="H58" s="8"/>
      <c r="I58" s="8"/>
    </row>
  </sheetData>
  <sheetProtection algorithmName="SHA-512" hashValue="4LsIQdc3pwBdXZeqMKy6LBUs2Q53XHwbUro8Hn50MvaIfs6LpuEdkiesyio1RD8OrxUlg9o616Z+ljAHhLDp5w==" saltValue="Hi/5NL3VNh756FSSvrxZmw==" spinCount="100000" sheet="1" formatCells="0" selectLockedCells="1"/>
  <mergeCells count="4">
    <mergeCell ref="C5:G5"/>
    <mergeCell ref="C6:G6"/>
    <mergeCell ref="C7:G7"/>
    <mergeCell ref="C9:G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0375BB61285459AA6CAE1B85F6347" ma:contentTypeVersion="2" ma:contentTypeDescription="Create a new document." ma:contentTypeScope="" ma:versionID="027cdef657429cf9d56361fdc932c8e5">
  <xsd:schema xmlns:xsd="http://www.w3.org/2001/XMLSchema" xmlns:xs="http://www.w3.org/2001/XMLSchema" xmlns:p="http://schemas.microsoft.com/office/2006/metadata/properties" xmlns:ns2="3a5d3adf-8dc2-4eab-9db0-aa8286a9c277" targetNamespace="http://schemas.microsoft.com/office/2006/metadata/properties" ma:root="true" ma:fieldsID="87520323f8e2899858d2992c4c6213aa" ns2:_="">
    <xsd:import namespace="3a5d3adf-8dc2-4eab-9db0-aa8286a9c27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d3adf-8dc2-4eab-9db0-aa8286a9c2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0F9764-A59A-4ADB-A8D9-E3057558D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5d3adf-8dc2-4eab-9db0-aa8286a9c2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CA2DA6-D0B3-4E1E-8570-51AA27F9D920}">
  <ds:schemaRefs>
    <ds:schemaRef ds:uri="http://schemas.microsoft.com/sharepoint/v3/contenttype/forms"/>
  </ds:schemaRefs>
</ds:datastoreItem>
</file>

<file path=customXml/itemProps3.xml><?xml version="1.0" encoding="utf-8"?>
<ds:datastoreItem xmlns:ds="http://schemas.openxmlformats.org/officeDocument/2006/customXml" ds:itemID="{EF461366-39B3-4AC7-8999-328FC0B4B0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TCO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Groot, J.J.A. de (Jolijn)</dc:creator>
  <cp:keywords/>
  <dc:description/>
  <cp:lastModifiedBy>Wiel, J. van der (Jurgen)</cp:lastModifiedBy>
  <cp:revision/>
  <dcterms:created xsi:type="dcterms:W3CDTF">2021-07-20T08:09:57Z</dcterms:created>
  <dcterms:modified xsi:type="dcterms:W3CDTF">2022-02-22T12:56:41Z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0x010100EEA0375BB61285459AA6CAE1B85F6347</vt:lpwstr>
  </property>
</Properties>
</file>