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projecten\Infra &amp; Facilitair\2021-56 Areaalmeting\10. Productie inschrijvingsleidraad en bijlagen\"/>
    </mc:Choice>
  </mc:AlternateContent>
  <xr:revisionPtr revIDLastSave="0" documentId="13_ncr:1_{5E57BE3F-6B08-4DC6-95E8-6548318FACDC}" xr6:coauthVersionLast="45" xr6:coauthVersionMax="45" xr10:uidLastSave="{00000000-0000-0000-0000-000000000000}"/>
  <bookViews>
    <workbookView xWindow="810" yWindow="555" windowWidth="25680" windowHeight="13650" xr2:uid="{490C1642-10D9-4672-8A0D-13BFEB2C1524}"/>
  </bookViews>
  <sheets>
    <sheet name="Prijzenblad 2021-5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8" i="1" l="1"/>
  <c r="F76" i="1"/>
  <c r="F75" i="1"/>
  <c r="F73" i="1"/>
  <c r="F72" i="1"/>
  <c r="F74" i="1"/>
  <c r="F59" i="1"/>
  <c r="F56" i="1"/>
  <c r="F57" i="1"/>
  <c r="F58" i="1"/>
  <c r="F55" i="1"/>
  <c r="F60" i="1" l="1"/>
  <c r="F110" i="1"/>
  <c r="F104" i="1"/>
  <c r="F97" i="1"/>
  <c r="F88" i="1"/>
  <c r="F82" i="1"/>
  <c r="H40" i="1"/>
  <c r="D3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D15" i="1"/>
  <c r="D24" i="1"/>
  <c r="H41" i="1"/>
  <c r="H42" i="1"/>
  <c r="H43" i="1" l="1"/>
  <c r="F99" i="1"/>
  <c r="F77" i="1"/>
  <c r="F105" i="1"/>
  <c r="F89" i="1"/>
  <c r="F111" i="1"/>
  <c r="F83" i="1" l="1"/>
</calcChain>
</file>

<file path=xl/sharedStrings.xml><?xml version="1.0" encoding="utf-8"?>
<sst xmlns="http://schemas.openxmlformats.org/spreadsheetml/2006/main" count="183" uniqueCount="95">
  <si>
    <t>…</t>
  </si>
  <si>
    <t>km</t>
  </si>
  <si>
    <t>km/h</t>
  </si>
  <si>
    <t>euro</t>
  </si>
  <si>
    <t>mm</t>
  </si>
  <si>
    <t>aantal</t>
  </si>
  <si>
    <t xml:space="preserve">Benodigde inzetten </t>
  </si>
  <si>
    <t>EENHEID</t>
  </si>
  <si>
    <t>AANBIEDING</t>
  </si>
  <si>
    <t>FICTIEVE KORTING</t>
  </si>
  <si>
    <t xml:space="preserve">Kosten uitvoering meting manuren per inzet </t>
  </si>
  <si>
    <t xml:space="preserve">Kosten dataverwerking manuren per inzet </t>
  </si>
  <si>
    <t xml:space="preserve">Inzetprijs </t>
  </si>
  <si>
    <t>Totale fictieve korting</t>
  </si>
  <si>
    <t>INZET</t>
  </si>
  <si>
    <t>ja/nee</t>
  </si>
  <si>
    <t xml:space="preserve">Kosten inzet meetopstelling per inzet </t>
  </si>
  <si>
    <t xml:space="preserve">Eventuele kosten inzet trekkend voertuig (in geval toepassing Unimog is dit 1500euro) per inzet </t>
  </si>
  <si>
    <t>Gemiddelde snelheid</t>
  </si>
  <si>
    <t xml:space="preserve">Onnauwkeurigheid VERKANTING </t>
  </si>
  <si>
    <t xml:space="preserve">Onnauwkeurigheid SPOORWIJDTE </t>
  </si>
  <si>
    <t>Onnauwkeurigheid HOOGTE_10M_D1</t>
  </si>
  <si>
    <t>Onnauwkeurigheid SCHIFT_10M_D1</t>
  </si>
  <si>
    <t>Onnauwkeurigheid LRS</t>
  </si>
  <si>
    <t>Totale lengte van rijwegen</t>
  </si>
  <si>
    <t>Aantal benodigde rijwegen</t>
  </si>
  <si>
    <t>DEEL 1: BENODIGDE INZETTEN</t>
  </si>
  <si>
    <t>DEEL 2: ROUTEPLAN</t>
  </si>
  <si>
    <t>Datum:</t>
  </si>
  <si>
    <t>Handtekening:</t>
  </si>
  <si>
    <t>euro/uur</t>
  </si>
  <si>
    <t>Uurtarief projectleider</t>
  </si>
  <si>
    <t>Uurtarief dataspecialist</t>
  </si>
  <si>
    <t>Uurtarief meetspecialist</t>
  </si>
  <si>
    <t>KOSTEN</t>
  </si>
  <si>
    <t>UREN</t>
  </si>
  <si>
    <t>Totale kosten R&amp;D</t>
  </si>
  <si>
    <t>Onderstaande correspondeert met dataleveringsprotocol hfst. 4.4 profieldata.</t>
  </si>
  <si>
    <t>Datalevering conform dataleveringsprotocol hfst.4.5</t>
  </si>
  <si>
    <t>Datalevering conform dataleveringsprotocol hfst.4.6</t>
  </si>
  <si>
    <t>Datalevering conform dataleveringsprotocol hfst.4.8</t>
  </si>
  <si>
    <t>Datalevering conform dataleveringsprotocol hfst.4.10</t>
  </si>
  <si>
    <t>Datalevering conform dataleveringsprotocol hfst.4.11</t>
  </si>
  <si>
    <t xml:space="preserve">Onnauwkeurigheid COORD </t>
  </si>
  <si>
    <t>Onnauwkeurigheid KOPSLIJTAGE_HOEK</t>
  </si>
  <si>
    <t>DEEL 5: R&amp;D KOSTEN</t>
  </si>
  <si>
    <t>ONDERTEKENING</t>
  </si>
  <si>
    <t>DEEL 10: DATALEVERING SPOORSTAAFBEELDEN</t>
  </si>
  <si>
    <t>DEEL 9: DATALEVERING PERRON DATA</t>
  </si>
  <si>
    <t>DEEL 7: DATALEVERING PROFIEL DATA</t>
  </si>
  <si>
    <t>DEEL 6: DATALEVERING RELATIEVE GEOMETRIE DATA</t>
  </si>
  <si>
    <t>DEEL 3: ALGEMENE KOSTEN PER MEETCAMPAGNE</t>
  </si>
  <si>
    <t>DEEL 4: SPECIFIEKE KOSTEN PER INZET</t>
  </si>
  <si>
    <t xml:space="preserve">Eventuele overige kosten per inzet </t>
  </si>
  <si>
    <t xml:space="preserve">Kosten pilot/veiligheidsman GVB per inzet </t>
  </si>
  <si>
    <t>Kosten gereedmaken en transport meetopstelling per meetcampagne</t>
  </si>
  <si>
    <t>Eventuele IT-kosten in kader dataverwerking/dataopslag  per meetcampagne</t>
  </si>
  <si>
    <t>Kosten werkvoorbereiding per meetcampagne</t>
  </si>
  <si>
    <t>Algemene kosten meetcampagne</t>
  </si>
  <si>
    <t>DEEL 11: DATALEVERING STROOMRAIL DATA</t>
  </si>
  <si>
    <t>DEEL 12: DATALEVERING PVR DATA</t>
  </si>
  <si>
    <t>DEEL 8: DATALEVERING ABSOLUTE GEOMETRIE DATA</t>
  </si>
  <si>
    <t xml:space="preserve">Eventuele overige kosten, zoals TCVT keuring, adapter Unimog of AKWR per meetcampagne </t>
  </si>
  <si>
    <t>Onderstaande grootheden corresponderen met dataleveringsprotocol hfst. 4.3 relatieve geometrie.</t>
  </si>
  <si>
    <t xml:space="preserve">Optioneel: Werkelijke grootte pixel in xy-richting (alleen van toepassing als voorgaande met 'ja' is beantwoord) </t>
  </si>
  <si>
    <t>€</t>
  </si>
  <si>
    <r>
      <t xml:space="preserve">Onderstaande correspondeert met dataleveringsprotocol hfst. 4.8 spoorstaafbeelden data. Indien inschrijver in staat is dit te leveren geeft dit </t>
    </r>
    <r>
      <rPr>
        <b/>
        <sz val="12"/>
        <color rgb="FFFF0000"/>
        <rFont val="Calibri"/>
        <family val="2"/>
      </rPr>
      <t>€8.0</t>
    </r>
    <r>
      <rPr>
        <b/>
        <sz val="12"/>
        <color rgb="FFFF0000"/>
        <rFont val="Calibri"/>
        <family val="2"/>
        <scheme val="minor"/>
      </rPr>
      <t>00 extra fictieve korting.</t>
    </r>
  </si>
  <si>
    <t>Onnauwkeurigheid KOPSLIJTAGE_HOR</t>
  </si>
  <si>
    <t>Onnauwkeurigheid KOPSLIJTAGE_VERT</t>
  </si>
  <si>
    <t>Per gemeten grootheid is een fictieve korting te behalen. De grootte van deze korting hangt af van de aangeboden nauwkeurigheid. Hoe beter de nauwkeurigheid hoe hoger de korting.</t>
  </si>
  <si>
    <t xml:space="preserve">VERKANTING:            (0.0mm, 0.5mm] = €2.000, (0.5mm, 1.0mm]  = €1.000, (1.0mm, 2.0mm]  = €0 </t>
  </si>
  <si>
    <t xml:space="preserve">SPOORWIJDTE:         (0.0mm, 0.5mm] = €2.000, (0.5mm, 1.0mm]  = €1.000, (1.0mm, 2.0mm]  = €0 </t>
  </si>
  <si>
    <t xml:space="preserve">HOOGTE_10M_D1:  (0.0mm, 0.5mm] = €2.000, (0.5mm, 1.0mm]  = €1.000, (1.0mm, 2.0mm]  = €0 </t>
  </si>
  <si>
    <t xml:space="preserve">SCHIFT_10M_D1:     (0.0mm, 0.5mm] = €2.000, (0.5mm, 1.0mm]  = €1.000, (1.0mm, 2.0mm]  = €0 </t>
  </si>
  <si>
    <t xml:space="preserve">LRS:                            (0.0mm, 1.0mm] = €2.000, (1.0mm, 5.0mm]  = €1.000, (5.0mm, 20.0mm]  = €0 </t>
  </si>
  <si>
    <t xml:space="preserve">KOPSLIJTAGE_HOR:      (0.0mm, 0.3mm] = €2.000, (0.3mm, 0.6mm]  = €1.000, (0.6mm, 1.0mm]  = €0 </t>
  </si>
  <si>
    <t xml:space="preserve">KOPSLIJTAGE_VERT:     (0.0mm, 0.3mm] = €2.000, (0.3mm, 0.6mm]  = €1.000, (0.6mm, 1.0mm]  = €0 </t>
  </si>
  <si>
    <r>
      <t>KOPSLIJTAGE_HOEK:    (0.0</t>
    </r>
    <r>
      <rPr>
        <b/>
        <sz val="12"/>
        <color rgb="FFFF0000"/>
        <rFont val="Calibri"/>
        <family val="2"/>
      </rPr>
      <t>⁰</t>
    </r>
    <r>
      <rPr>
        <b/>
        <sz val="12"/>
        <color rgb="FFFF0000"/>
        <rFont val="Calibri"/>
        <family val="2"/>
        <scheme val="minor"/>
      </rPr>
      <t xml:space="preserve">, 0.5⁰] = €2.000, (0.5⁰, 1.0⁰]  = €1.000, (1.0⁰, 2.0⁰]  = €0 </t>
    </r>
  </si>
  <si>
    <t xml:space="preserve">LRS:                                 (0.0mm, 1.0mm] = €2.000, (1.0mm, 5.0mm]  = €1.000, (5.0mm, 20.0mm]  = €0 </t>
  </si>
  <si>
    <t xml:space="preserve">COORD:                          (0.0mm, 0.3mm] = €2.000, (0.3mm, 0.6mm]  = €1.000, (0.6mm, 1.0mm]  = €0 </t>
  </si>
  <si>
    <t xml:space="preserve">Werkelijke grootte pixel in xy-richting: (0.0mm, 0.3mm] = €2.000, (0.3mm, 0.6mm]  = €1.000, (0.6mm, 1.0mm]  = €0 </t>
  </si>
  <si>
    <t>Toelichting: Gelieve gele vakjes in te vullen, toe te passen eenheid staat in kolom 'eenheid'</t>
  </si>
  <si>
    <t>Toelichting: Per opgegeven inzet dient een schematische tekening te worden geleverd met de route o.b.v. [Appendix 6]. Doel hiervan is toetsing redelijkheid aangeboden aantal inzetten.</t>
  </si>
  <si>
    <t>Toelichting: Alleen relevante gele vakjes in kader kosten indeling hoeven te worden ingevuld.</t>
  </si>
  <si>
    <t>Toelichting: Tarieven voor uitvoering van activiteiten ter besteding van het jaarlijkse R&amp;D budget.</t>
  </si>
  <si>
    <t>Toelichting: Onderstaande correspondeert met dataleveringsprotocol hfst. 4.11 PVR data. Indien inschrijver in staat is dit te leveren geeft dit €2.000 extra fictieve korting.</t>
  </si>
  <si>
    <t>Toelichting: Onderstaande correspondeert met dataleveringsprotocol hfst. 4.10 stroomrail data. Indien inschrijver in staat is dit te leveren geeft dit €2.000 extra fictieve korting.</t>
  </si>
  <si>
    <t>Toelichting: Onnauwkeurigheid is hier gedefinieerd als de werkelijke grootte die één pixel vertegenwoordigt in mm in x- en y-richting, zie dataleveringsprotocol [Appendix 4] hfst.3.24 SPSBEELD.</t>
  </si>
  <si>
    <t>Toelichting: Onderstaande correspondeert met dataleveringsprotocol hfst. 4.6 perron data. Indien inschrijver in staat is dit te leveren geeft dit €2.000 extra fictieve korting.</t>
  </si>
  <si>
    <r>
      <t xml:space="preserve">Toelichting: Onderstaande correspondeert met dataleveringsprotocol hfst. 4.5 absolute geometrie. Indien inschrijver in staat is dit te leveren geeft dit </t>
    </r>
    <r>
      <rPr>
        <b/>
        <sz val="12"/>
        <color rgb="FFFF0000"/>
        <rFont val="Calibri"/>
        <family val="2"/>
      </rPr>
      <t>€</t>
    </r>
    <r>
      <rPr>
        <b/>
        <sz val="10.199999999999999"/>
        <color rgb="FFFF0000"/>
        <rFont val="Calibri"/>
        <family val="2"/>
      </rPr>
      <t>2.000</t>
    </r>
    <r>
      <rPr>
        <b/>
        <sz val="12"/>
        <color rgb="FFFF0000"/>
        <rFont val="Calibri"/>
        <family val="2"/>
        <scheme val="minor"/>
      </rPr>
      <t xml:space="preserve"> extra fictieve korting.</t>
    </r>
  </si>
  <si>
    <t>Toelichting: In de Validatiefase zullen aangeboden onnauwkeurigheden worden geverifieerd middels uitvoering van het Validatieprotocol, zie [Appendix 5].</t>
  </si>
  <si>
    <t>Organisatie:</t>
  </si>
  <si>
    <r>
      <t xml:space="preserve">Naam rechtsgeldig vertegenwoordiger Inschrijver :
</t>
    </r>
    <r>
      <rPr>
        <i/>
        <sz val="12"/>
        <color theme="1"/>
        <rFont val="Calibri"/>
        <family val="2"/>
        <scheme val="minor"/>
      </rPr>
      <t>Let op: tekenbevoegdheid moet blijken uit het KvK uittreksel</t>
    </r>
  </si>
  <si>
    <t xml:space="preserve">Functie: </t>
  </si>
  <si>
    <t>Bijlage 6 - Prijzenblad Integrale spoormeting (2021-56): Versie 04 d.d. 5 oktober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</si>
</sst>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"/>
    <numFmt numFmtId="165" formatCode="&quot;€&quot;\ #,##0.00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0.199999999999999"/>
      <color rgb="FFFF0000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right"/>
    </xf>
    <xf numFmtId="0" fontId="1" fillId="0" borderId="3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right"/>
    </xf>
    <xf numFmtId="0" fontId="1" fillId="5" borderId="0" xfId="0" applyFont="1" applyFill="1" applyBorder="1" applyAlignment="1">
      <alignment horizontal="center"/>
    </xf>
    <xf numFmtId="0" fontId="3" fillId="5" borderId="0" xfId="0" applyFont="1" applyFill="1" applyAlignment="1">
      <alignment vertic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1" fillId="5" borderId="0" xfId="0" applyFont="1" applyFill="1"/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Border="1" applyAlignment="1">
      <alignment horizontal="center"/>
    </xf>
    <xf numFmtId="0" fontId="3" fillId="5" borderId="0" xfId="0" applyFont="1" applyFill="1" applyAlignment="1">
      <alignment horizontal="left" vertical="center"/>
    </xf>
    <xf numFmtId="0" fontId="1" fillId="5" borderId="0" xfId="0" applyFont="1" applyFill="1" applyBorder="1"/>
    <xf numFmtId="0" fontId="2" fillId="5" borderId="0" xfId="0" applyFont="1" applyFill="1" applyBorder="1" applyAlignment="1">
      <alignment horizontal="right"/>
    </xf>
    <xf numFmtId="10" fontId="1" fillId="5" borderId="0" xfId="0" applyNumberFormat="1" applyFont="1" applyFill="1" applyBorder="1" applyAlignment="1">
      <alignment horizontal="center"/>
    </xf>
    <xf numFmtId="0" fontId="1" fillId="5" borderId="0" xfId="0" applyFont="1" applyFill="1" applyBorder="1" applyAlignment="1"/>
    <xf numFmtId="0" fontId="1" fillId="5" borderId="0" xfId="0" applyFont="1" applyFill="1" applyAlignment="1"/>
    <xf numFmtId="0" fontId="2" fillId="4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center"/>
    </xf>
    <xf numFmtId="0" fontId="1" fillId="6" borderId="0" xfId="0" applyFont="1" applyFill="1"/>
    <xf numFmtId="1" fontId="1" fillId="2" borderId="2" xfId="0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5" borderId="0" xfId="0" applyFont="1" applyFill="1" applyAlignment="1">
      <alignment horizontal="left" vertical="center"/>
    </xf>
    <xf numFmtId="0" fontId="2" fillId="5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 vertical="center" wrapText="1"/>
    </xf>
    <xf numFmtId="0" fontId="4" fillId="5" borderId="0" xfId="0" applyFont="1" applyFill="1" applyAlignment="1">
      <alignment horizontal="left" vertical="center"/>
    </xf>
    <xf numFmtId="0" fontId="2" fillId="4" borderId="8" xfId="0" applyFont="1" applyFill="1" applyBorder="1" applyAlignment="1">
      <alignment horizontal="left"/>
    </xf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left" vertical="center"/>
    </xf>
    <xf numFmtId="0" fontId="3" fillId="5" borderId="0" xfId="0" applyFont="1" applyFill="1" applyAlignment="1"/>
    <xf numFmtId="0" fontId="3" fillId="4" borderId="3" xfId="0" applyFont="1" applyFill="1" applyBorder="1" applyAlignment="1"/>
    <xf numFmtId="0" fontId="3" fillId="4" borderId="16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top" wrapText="1"/>
    </xf>
    <xf numFmtId="49" fontId="1" fillId="2" borderId="21" xfId="0" applyNumberFormat="1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vertical="center"/>
    </xf>
    <xf numFmtId="49" fontId="1" fillId="2" borderId="23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horizontal="center"/>
    </xf>
    <xf numFmtId="10" fontId="2" fillId="4" borderId="2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164" fontId="1" fillId="3" borderId="14" xfId="0" applyNumberFormat="1" applyFont="1" applyFill="1" applyBorder="1" applyAlignment="1">
      <alignment horizontal="center"/>
    </xf>
    <xf numFmtId="164" fontId="1" fillId="3" borderId="13" xfId="0" applyNumberFormat="1" applyFont="1" applyFill="1" applyBorder="1" applyAlignment="1">
      <alignment horizontal="center"/>
    </xf>
    <xf numFmtId="165" fontId="1" fillId="3" borderId="3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165" fontId="1" fillId="3" borderId="9" xfId="0" applyNumberFormat="1" applyFont="1" applyFill="1" applyBorder="1" applyAlignment="1">
      <alignment horizontal="center"/>
    </xf>
    <xf numFmtId="165" fontId="1" fillId="3" borderId="10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0" fontId="2" fillId="4" borderId="4" xfId="0" applyNumberFormat="1" applyFont="1" applyFill="1" applyBorder="1" applyAlignment="1">
      <alignment horizontal="center" vertical="center"/>
    </xf>
    <xf numFmtId="10" fontId="2" fillId="4" borderId="11" xfId="0" applyNumberFormat="1" applyFont="1" applyFill="1" applyBorder="1" applyAlignment="1">
      <alignment horizontal="center" vertical="center"/>
    </xf>
    <xf numFmtId="10" fontId="2" fillId="4" borderId="5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5" fontId="1" fillId="2" borderId="3" xfId="0" applyNumberFormat="1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165" fontId="1" fillId="2" borderId="12" xfId="0" applyNumberFormat="1" applyFont="1" applyFill="1" applyBorder="1" applyAlignment="1">
      <alignment horizontal="center" vertical="center"/>
    </xf>
    <xf numFmtId="165" fontId="1" fillId="2" borderId="13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5" borderId="0" xfId="0" applyFont="1" applyFill="1" applyAlignment="1">
      <alignment horizontal="left" vertical="center"/>
    </xf>
    <xf numFmtId="165" fontId="1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0" fontId="2" fillId="4" borderId="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23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95DEA-CBBF-4D20-9E2F-3E5DA9F39C48}">
  <dimension ref="A2:V119"/>
  <sheetViews>
    <sheetView tabSelected="1" zoomScale="85" zoomScaleNormal="85" workbookViewId="0">
      <selection activeCell="P2" sqref="P2"/>
    </sheetView>
  </sheetViews>
  <sheetFormatPr defaultColWidth="8.85546875" defaultRowHeight="15.75" x14ac:dyDescent="0.25"/>
  <cols>
    <col min="1" max="1" width="4.28515625" style="57" customWidth="1"/>
    <col min="2" max="2" width="123.42578125" style="41" customWidth="1"/>
    <col min="3" max="3" width="12" style="42" customWidth="1"/>
    <col min="4" max="4" width="9.28515625" style="44" bestFit="1" customWidth="1"/>
    <col min="5" max="18" width="6.85546875" style="44" customWidth="1"/>
    <col min="19" max="21" width="6.28515625" style="44" customWidth="1"/>
    <col min="22" max="16384" width="8.85546875" style="44"/>
  </cols>
  <sheetData>
    <row r="2" spans="2:22" ht="42.6" customHeight="1" x14ac:dyDescent="0.25">
      <c r="B2" s="119" t="s">
        <v>94</v>
      </c>
      <c r="C2" s="119"/>
      <c r="D2" s="119"/>
      <c r="E2" s="119"/>
      <c r="F2" s="119"/>
      <c r="G2" s="119"/>
      <c r="H2" s="119"/>
      <c r="I2" s="119"/>
      <c r="J2" s="119"/>
    </row>
    <row r="3" spans="2:22" ht="15.75" customHeight="1" x14ac:dyDescent="0.25">
      <c r="B3" s="64"/>
      <c r="C3" s="64"/>
      <c r="D3" s="64"/>
      <c r="E3" s="64"/>
      <c r="F3" s="64"/>
      <c r="G3" s="64"/>
      <c r="H3" s="64"/>
      <c r="I3" s="64"/>
      <c r="J3" s="64"/>
    </row>
    <row r="4" spans="2:22" ht="15.6" customHeight="1" x14ac:dyDescent="0.25">
      <c r="B4" s="65" t="s">
        <v>26</v>
      </c>
      <c r="C4" s="45"/>
      <c r="D4" s="45"/>
    </row>
    <row r="5" spans="2:22" ht="15.6" customHeight="1" x14ac:dyDescent="0.25">
      <c r="B5" s="66" t="s">
        <v>81</v>
      </c>
      <c r="C5" s="40"/>
      <c r="D5" s="40"/>
      <c r="E5" s="40"/>
    </row>
    <row r="6" spans="2:22" ht="16.5" thickBot="1" x14ac:dyDescent="0.3">
      <c r="B6" s="15" t="s">
        <v>26</v>
      </c>
      <c r="C6" s="16" t="s">
        <v>7</v>
      </c>
      <c r="D6" s="80" t="s">
        <v>8</v>
      </c>
      <c r="E6" s="80"/>
      <c r="F6" s="42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</row>
    <row r="7" spans="2:22" x14ac:dyDescent="0.25">
      <c r="B7" s="7" t="s">
        <v>6</v>
      </c>
      <c r="C7" s="11" t="s">
        <v>5</v>
      </c>
      <c r="D7" s="118"/>
      <c r="E7" s="118"/>
      <c r="F7" s="42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8"/>
    </row>
    <row r="8" spans="2:22" x14ac:dyDescent="0.25">
      <c r="B8" s="38"/>
      <c r="C8" s="39"/>
      <c r="D8" s="39"/>
      <c r="E8" s="39"/>
      <c r="F8" s="42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8"/>
    </row>
    <row r="9" spans="2:22" x14ac:dyDescent="0.25">
      <c r="B9" s="38"/>
      <c r="C9" s="39"/>
      <c r="D9" s="39"/>
      <c r="E9" s="39"/>
      <c r="F9" s="4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48"/>
    </row>
    <row r="10" spans="2:22" x14ac:dyDescent="0.25">
      <c r="B10" s="65" t="s">
        <v>27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3"/>
      <c r="O10" s="43"/>
      <c r="P10" s="43"/>
      <c r="Q10" s="43"/>
      <c r="R10" s="43"/>
      <c r="S10" s="43"/>
      <c r="T10" s="43"/>
      <c r="U10" s="43"/>
      <c r="V10" s="48"/>
    </row>
    <row r="11" spans="2:22" ht="31.5" x14ac:dyDescent="0.25">
      <c r="B11" s="67" t="s">
        <v>82</v>
      </c>
      <c r="D11" s="116" t="s">
        <v>14</v>
      </c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43"/>
      <c r="T11" s="43"/>
      <c r="U11" s="43"/>
      <c r="V11" s="48"/>
    </row>
    <row r="12" spans="2:22" ht="16.5" thickBot="1" x14ac:dyDescent="0.3">
      <c r="B12" s="15" t="s">
        <v>27</v>
      </c>
      <c r="C12" s="23" t="s">
        <v>7</v>
      </c>
      <c r="D12" s="25">
        <v>1</v>
      </c>
      <c r="E12" s="25">
        <v>2</v>
      </c>
      <c r="F12" s="25">
        <v>3</v>
      </c>
      <c r="G12" s="25">
        <v>4</v>
      </c>
      <c r="H12" s="25">
        <v>5</v>
      </c>
      <c r="I12" s="25">
        <v>6</v>
      </c>
      <c r="J12" s="25">
        <v>7</v>
      </c>
      <c r="K12" s="25">
        <v>8</v>
      </c>
      <c r="L12" s="25">
        <v>9</v>
      </c>
      <c r="M12" s="25">
        <v>10</v>
      </c>
      <c r="N12" s="25">
        <v>11</v>
      </c>
      <c r="O12" s="25">
        <v>12</v>
      </c>
      <c r="P12" s="25">
        <v>13</v>
      </c>
      <c r="Q12" s="25">
        <v>14</v>
      </c>
      <c r="R12" s="25" t="s">
        <v>0</v>
      </c>
      <c r="S12" s="43"/>
      <c r="T12" s="43"/>
      <c r="U12" s="43"/>
      <c r="V12" s="48"/>
    </row>
    <row r="13" spans="2:22" x14ac:dyDescent="0.25">
      <c r="B13" s="7" t="s">
        <v>24</v>
      </c>
      <c r="C13" s="11" t="s">
        <v>1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8" t="s">
        <v>0</v>
      </c>
      <c r="S13" s="43"/>
      <c r="T13" s="43"/>
      <c r="U13" s="43"/>
      <c r="V13" s="48"/>
    </row>
    <row r="14" spans="2:22" ht="16.5" thickBot="1" x14ac:dyDescent="0.3">
      <c r="B14" s="2" t="s">
        <v>25</v>
      </c>
      <c r="C14" s="13" t="s">
        <v>5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24" t="s">
        <v>0</v>
      </c>
      <c r="S14" s="43"/>
      <c r="T14" s="43"/>
      <c r="U14" s="43"/>
      <c r="V14" s="48"/>
    </row>
    <row r="15" spans="2:22" x14ac:dyDescent="0.25">
      <c r="B15" s="6" t="s">
        <v>18</v>
      </c>
      <c r="C15" s="10" t="s">
        <v>2</v>
      </c>
      <c r="D15" s="1">
        <f>D13/(3.5-D14*0.08333)</f>
        <v>0</v>
      </c>
      <c r="E15" s="1">
        <f t="shared" ref="E15:Q15" si="0">E13/(3.5-E14*0.08333)</f>
        <v>0</v>
      </c>
      <c r="F15" s="1">
        <f t="shared" si="0"/>
        <v>0</v>
      </c>
      <c r="G15" s="1">
        <f t="shared" si="0"/>
        <v>0</v>
      </c>
      <c r="H15" s="1">
        <f t="shared" si="0"/>
        <v>0</v>
      </c>
      <c r="I15" s="1">
        <f t="shared" si="0"/>
        <v>0</v>
      </c>
      <c r="J15" s="1">
        <f t="shared" si="0"/>
        <v>0</v>
      </c>
      <c r="K15" s="1">
        <f t="shared" si="0"/>
        <v>0</v>
      </c>
      <c r="L15" s="1">
        <f t="shared" si="0"/>
        <v>0</v>
      </c>
      <c r="M15" s="1">
        <f t="shared" si="0"/>
        <v>0</v>
      </c>
      <c r="N15" s="1">
        <f t="shared" si="0"/>
        <v>0</v>
      </c>
      <c r="O15" s="1">
        <f t="shared" si="0"/>
        <v>0</v>
      </c>
      <c r="P15" s="1">
        <f t="shared" si="0"/>
        <v>0</v>
      </c>
      <c r="Q15" s="1">
        <f t="shared" si="0"/>
        <v>0</v>
      </c>
      <c r="R15" s="1" t="s">
        <v>0</v>
      </c>
      <c r="S15" s="43"/>
      <c r="T15" s="43"/>
      <c r="U15" s="43"/>
      <c r="V15" s="48"/>
    </row>
    <row r="16" spans="2:22" x14ac:dyDescent="0.25"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43"/>
      <c r="T16" s="43"/>
      <c r="U16" s="43"/>
      <c r="V16" s="48"/>
    </row>
    <row r="17" spans="2:22" x14ac:dyDescent="0.25">
      <c r="B17" s="65" t="s">
        <v>51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62"/>
      <c r="T17" s="62"/>
      <c r="U17" s="62"/>
      <c r="V17" s="48"/>
    </row>
    <row r="18" spans="2:22" x14ac:dyDescent="0.25">
      <c r="B18" s="68" t="s">
        <v>83</v>
      </c>
      <c r="C18" s="47"/>
      <c r="D18" s="47"/>
      <c r="E18" s="47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46"/>
      <c r="T18" s="46"/>
      <c r="U18" s="46"/>
      <c r="V18" s="48"/>
    </row>
    <row r="19" spans="2:22" ht="16.5" thickBot="1" x14ac:dyDescent="0.3">
      <c r="B19" s="15" t="s">
        <v>51</v>
      </c>
      <c r="C19" s="53" t="s">
        <v>7</v>
      </c>
      <c r="D19" s="80" t="s">
        <v>8</v>
      </c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3"/>
      <c r="T19" s="43"/>
      <c r="U19" s="43"/>
      <c r="V19" s="48"/>
    </row>
    <row r="20" spans="2:22" x14ac:dyDescent="0.25">
      <c r="B20" s="3" t="s">
        <v>57</v>
      </c>
      <c r="C20" s="11" t="s">
        <v>3</v>
      </c>
      <c r="D20" s="111"/>
      <c r="E20" s="111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43"/>
      <c r="T20" s="43"/>
      <c r="U20" s="43"/>
      <c r="V20" s="48"/>
    </row>
    <row r="21" spans="2:22" x14ac:dyDescent="0.25">
      <c r="B21" s="9" t="s">
        <v>55</v>
      </c>
      <c r="C21" s="10" t="s">
        <v>3</v>
      </c>
      <c r="D21" s="111"/>
      <c r="E21" s="111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3"/>
      <c r="T21" s="43"/>
      <c r="U21" s="43"/>
      <c r="V21" s="48"/>
    </row>
    <row r="22" spans="2:22" x14ac:dyDescent="0.25">
      <c r="B22" s="9" t="s">
        <v>56</v>
      </c>
      <c r="C22" s="10" t="s">
        <v>3</v>
      </c>
      <c r="D22" s="111"/>
      <c r="E22" s="111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3"/>
      <c r="T22" s="43"/>
      <c r="U22" s="43"/>
      <c r="V22" s="48"/>
    </row>
    <row r="23" spans="2:22" ht="16.5" thickBot="1" x14ac:dyDescent="0.3">
      <c r="B23" s="54" t="s">
        <v>62</v>
      </c>
      <c r="C23" s="13" t="s">
        <v>3</v>
      </c>
      <c r="D23" s="112"/>
      <c r="E23" s="112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43"/>
      <c r="T23" s="43"/>
      <c r="U23" s="43"/>
      <c r="V23" s="48"/>
    </row>
    <row r="24" spans="2:22" x14ac:dyDescent="0.25">
      <c r="B24" s="7" t="s">
        <v>58</v>
      </c>
      <c r="C24" s="11" t="s">
        <v>3</v>
      </c>
      <c r="D24" s="95">
        <f>SUM(D20:E23)</f>
        <v>0</v>
      </c>
      <c r="E24" s="95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3"/>
      <c r="T24" s="43"/>
      <c r="U24" s="43"/>
      <c r="V24" s="48"/>
    </row>
    <row r="25" spans="2:22" x14ac:dyDescent="0.25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43"/>
      <c r="T25" s="43"/>
      <c r="U25" s="43"/>
      <c r="V25" s="48"/>
    </row>
    <row r="26" spans="2:22" x14ac:dyDescent="0.25">
      <c r="B26" s="65" t="s">
        <v>52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62"/>
      <c r="T26" s="62"/>
      <c r="U26" s="62"/>
      <c r="V26" s="48"/>
    </row>
    <row r="27" spans="2:22" x14ac:dyDescent="0.25">
      <c r="B27" s="68" t="s">
        <v>83</v>
      </c>
      <c r="C27" s="47"/>
      <c r="D27" s="47"/>
      <c r="E27" s="47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6"/>
      <c r="T27" s="46"/>
      <c r="U27" s="46"/>
      <c r="V27" s="48"/>
    </row>
    <row r="28" spans="2:22" ht="16.5" thickBot="1" x14ac:dyDescent="0.3">
      <c r="B28" s="15" t="s">
        <v>52</v>
      </c>
      <c r="C28" s="16" t="s">
        <v>7</v>
      </c>
      <c r="D28" s="80" t="s">
        <v>8</v>
      </c>
      <c r="E28" s="80"/>
      <c r="F28" s="42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8"/>
    </row>
    <row r="29" spans="2:22" x14ac:dyDescent="0.25">
      <c r="B29" s="9" t="s">
        <v>16</v>
      </c>
      <c r="C29" s="10" t="s">
        <v>3</v>
      </c>
      <c r="D29" s="117"/>
      <c r="E29" s="117"/>
    </row>
    <row r="30" spans="2:22" x14ac:dyDescent="0.25">
      <c r="B30" s="9" t="s">
        <v>17</v>
      </c>
      <c r="C30" s="10" t="s">
        <v>3</v>
      </c>
      <c r="D30" s="117"/>
      <c r="E30" s="117"/>
    </row>
    <row r="31" spans="2:22" x14ac:dyDescent="0.25">
      <c r="B31" s="9" t="s">
        <v>10</v>
      </c>
      <c r="C31" s="10" t="s">
        <v>3</v>
      </c>
      <c r="D31" s="117"/>
      <c r="E31" s="117"/>
    </row>
    <row r="32" spans="2:22" x14ac:dyDescent="0.25">
      <c r="B32" s="9" t="s">
        <v>11</v>
      </c>
      <c r="C32" s="10" t="s">
        <v>3</v>
      </c>
      <c r="D32" s="117"/>
      <c r="E32" s="117"/>
    </row>
    <row r="33" spans="2:9" x14ac:dyDescent="0.25">
      <c r="B33" s="22" t="s">
        <v>53</v>
      </c>
      <c r="C33" s="10" t="s">
        <v>3</v>
      </c>
      <c r="D33" s="117"/>
      <c r="E33" s="117"/>
    </row>
    <row r="34" spans="2:9" ht="16.5" thickBot="1" x14ac:dyDescent="0.3">
      <c r="B34" s="12" t="s">
        <v>54</v>
      </c>
      <c r="C34" s="13" t="s">
        <v>3</v>
      </c>
      <c r="D34" s="98">
        <v>500</v>
      </c>
      <c r="E34" s="98"/>
    </row>
    <row r="35" spans="2:9" x14ac:dyDescent="0.25">
      <c r="B35" s="7" t="s">
        <v>12</v>
      </c>
      <c r="C35" s="11" t="s">
        <v>3</v>
      </c>
      <c r="D35" s="95">
        <f>SUM(D29:E34)</f>
        <v>500</v>
      </c>
      <c r="E35" s="95"/>
    </row>
    <row r="36" spans="2:9" x14ac:dyDescent="0.25">
      <c r="B36" s="38"/>
      <c r="C36" s="39"/>
      <c r="D36" s="39"/>
      <c r="E36" s="39"/>
    </row>
    <row r="37" spans="2:9" x14ac:dyDescent="0.25">
      <c r="B37" s="65" t="s">
        <v>45</v>
      </c>
      <c r="C37" s="39"/>
      <c r="D37" s="39"/>
      <c r="E37" s="39"/>
    </row>
    <row r="38" spans="2:9" x14ac:dyDescent="0.25">
      <c r="B38" s="70" t="s">
        <v>84</v>
      </c>
      <c r="C38" s="69"/>
      <c r="D38" s="69"/>
    </row>
    <row r="39" spans="2:9" ht="16.5" thickBot="1" x14ac:dyDescent="0.3">
      <c r="B39" s="15" t="s">
        <v>45</v>
      </c>
      <c r="C39" s="17" t="s">
        <v>7</v>
      </c>
      <c r="D39" s="96" t="s">
        <v>8</v>
      </c>
      <c r="E39" s="97"/>
      <c r="F39" s="96" t="s">
        <v>35</v>
      </c>
      <c r="G39" s="97"/>
      <c r="H39" s="96" t="s">
        <v>34</v>
      </c>
      <c r="I39" s="97"/>
    </row>
    <row r="40" spans="2:9" x14ac:dyDescent="0.25">
      <c r="B40" s="18" t="s">
        <v>31</v>
      </c>
      <c r="C40" s="19" t="s">
        <v>30</v>
      </c>
      <c r="D40" s="113"/>
      <c r="E40" s="114"/>
      <c r="F40" s="103">
        <v>20</v>
      </c>
      <c r="G40" s="103"/>
      <c r="H40" s="95">
        <f>F40*D40</f>
        <v>0</v>
      </c>
      <c r="I40" s="95"/>
    </row>
    <row r="41" spans="2:9" x14ac:dyDescent="0.25">
      <c r="B41" s="20" t="s">
        <v>32</v>
      </c>
      <c r="C41" s="21" t="s">
        <v>30</v>
      </c>
      <c r="D41" s="120"/>
      <c r="E41" s="121"/>
      <c r="F41" s="104">
        <v>40</v>
      </c>
      <c r="G41" s="104"/>
      <c r="H41" s="95">
        <f t="shared" ref="H41:H42" si="1">F41*D41</f>
        <v>0</v>
      </c>
      <c r="I41" s="95"/>
    </row>
    <row r="42" spans="2:9" ht="16.5" thickBot="1" x14ac:dyDescent="0.3">
      <c r="B42" s="36" t="s">
        <v>33</v>
      </c>
      <c r="C42" s="37" t="s">
        <v>30</v>
      </c>
      <c r="D42" s="122"/>
      <c r="E42" s="123"/>
      <c r="F42" s="105">
        <v>40</v>
      </c>
      <c r="G42" s="105"/>
      <c r="H42" s="98">
        <f t="shared" si="1"/>
        <v>0</v>
      </c>
      <c r="I42" s="98"/>
    </row>
    <row r="43" spans="2:9" x14ac:dyDescent="0.25">
      <c r="B43" s="7" t="s">
        <v>36</v>
      </c>
      <c r="C43" s="33" t="s">
        <v>3</v>
      </c>
      <c r="D43" s="99"/>
      <c r="E43" s="100"/>
      <c r="F43" s="103">
        <v>100</v>
      </c>
      <c r="G43" s="103"/>
      <c r="H43" s="101">
        <f>SUM(H40:I42)</f>
        <v>0</v>
      </c>
      <c r="I43" s="102"/>
    </row>
    <row r="44" spans="2:9" x14ac:dyDescent="0.25">
      <c r="B44" s="49"/>
      <c r="C44" s="39"/>
    </row>
    <row r="45" spans="2:9" x14ac:dyDescent="0.25">
      <c r="B45" s="65" t="s">
        <v>50</v>
      </c>
      <c r="C45" s="39"/>
    </row>
    <row r="46" spans="2:9" ht="31.5" x14ac:dyDescent="0.25">
      <c r="B46" s="71" t="s">
        <v>90</v>
      </c>
      <c r="C46" s="40"/>
      <c r="D46" s="40"/>
    </row>
    <row r="47" spans="2:9" x14ac:dyDescent="0.25">
      <c r="B47" s="71" t="s">
        <v>63</v>
      </c>
      <c r="C47" s="47"/>
      <c r="D47" s="47"/>
    </row>
    <row r="48" spans="2:9" ht="31.5" x14ac:dyDescent="0.25">
      <c r="B48" s="71" t="s">
        <v>69</v>
      </c>
      <c r="C48" s="47"/>
      <c r="D48" s="47"/>
    </row>
    <row r="49" spans="2:10" x14ac:dyDescent="0.25">
      <c r="B49" s="71" t="s">
        <v>70</v>
      </c>
      <c r="C49" s="61"/>
      <c r="D49" s="61"/>
    </row>
    <row r="50" spans="2:10" x14ac:dyDescent="0.25">
      <c r="B50" s="71" t="s">
        <v>71</v>
      </c>
      <c r="C50" s="61"/>
      <c r="D50" s="61"/>
    </row>
    <row r="51" spans="2:10" x14ac:dyDescent="0.25">
      <c r="B51" s="71" t="s">
        <v>72</v>
      </c>
      <c r="C51" s="61"/>
      <c r="D51" s="61"/>
    </row>
    <row r="52" spans="2:10" x14ac:dyDescent="0.25">
      <c r="B52" s="71" t="s">
        <v>73</v>
      </c>
      <c r="C52" s="61"/>
      <c r="D52" s="61"/>
    </row>
    <row r="53" spans="2:10" x14ac:dyDescent="0.25">
      <c r="B53" s="72" t="s">
        <v>74</v>
      </c>
      <c r="C53" s="61"/>
      <c r="D53" s="61"/>
    </row>
    <row r="54" spans="2:10" ht="16.5" thickBot="1" x14ac:dyDescent="0.3">
      <c r="B54" s="15" t="s">
        <v>50</v>
      </c>
      <c r="C54" s="31" t="s">
        <v>7</v>
      </c>
      <c r="D54" s="96" t="s">
        <v>8</v>
      </c>
      <c r="E54" s="97"/>
      <c r="F54" s="106" t="s">
        <v>9</v>
      </c>
      <c r="G54" s="107"/>
      <c r="H54" s="108"/>
    </row>
    <row r="55" spans="2:10" x14ac:dyDescent="0.25">
      <c r="B55" s="7" t="s">
        <v>19</v>
      </c>
      <c r="C55" s="14" t="s">
        <v>4</v>
      </c>
      <c r="D55" s="109"/>
      <c r="E55" s="109"/>
      <c r="F55" s="90">
        <f>IF(ISBLANK(D55),0,IF(D55&lt;=0.5,2000,IF(D55&lt;=1,1000,0)))</f>
        <v>0</v>
      </c>
      <c r="G55" s="90"/>
      <c r="H55" s="90"/>
    </row>
    <row r="56" spans="2:10" x14ac:dyDescent="0.25">
      <c r="B56" s="5" t="s">
        <v>20</v>
      </c>
      <c r="C56" s="4" t="s">
        <v>4</v>
      </c>
      <c r="D56" s="110"/>
      <c r="E56" s="110"/>
      <c r="F56" s="90">
        <f t="shared" ref="F56:F58" si="2">IF(ISBLANK(D56),0,IF(D56&lt;=0.5,2000,IF(D56&lt;=1,1000,0)))</f>
        <v>0</v>
      </c>
      <c r="G56" s="90"/>
      <c r="H56" s="90"/>
    </row>
    <row r="57" spans="2:10" x14ac:dyDescent="0.25">
      <c r="B57" s="5" t="s">
        <v>21</v>
      </c>
      <c r="C57" s="4" t="s">
        <v>4</v>
      </c>
      <c r="D57" s="110"/>
      <c r="E57" s="110"/>
      <c r="F57" s="90">
        <f t="shared" si="2"/>
        <v>0</v>
      </c>
      <c r="G57" s="90"/>
      <c r="H57" s="90"/>
    </row>
    <row r="58" spans="2:10" x14ac:dyDescent="0.25">
      <c r="B58" s="5" t="s">
        <v>22</v>
      </c>
      <c r="C58" s="4" t="s">
        <v>4</v>
      </c>
      <c r="D58" s="110"/>
      <c r="E58" s="110"/>
      <c r="F58" s="90">
        <f t="shared" si="2"/>
        <v>0</v>
      </c>
      <c r="G58" s="90"/>
      <c r="H58" s="90"/>
    </row>
    <row r="59" spans="2:10" ht="16.5" thickBot="1" x14ac:dyDescent="0.3">
      <c r="B59" s="2" t="s">
        <v>23</v>
      </c>
      <c r="C59" s="26" t="s">
        <v>4</v>
      </c>
      <c r="D59" s="89"/>
      <c r="E59" s="89"/>
      <c r="F59" s="90">
        <f>IF(ISBLANK(D59),0,IF(D59&lt;=1,2000,IF(D59&lt;=5,1000,0)))</f>
        <v>0</v>
      </c>
      <c r="G59" s="90"/>
      <c r="H59" s="90"/>
    </row>
    <row r="60" spans="2:10" x14ac:dyDescent="0.25">
      <c r="B60" s="7" t="s">
        <v>13</v>
      </c>
      <c r="C60" s="60" t="s">
        <v>65</v>
      </c>
      <c r="D60" s="134"/>
      <c r="E60" s="135"/>
      <c r="F60" s="92">
        <f>SUM(F55:H59)</f>
        <v>0</v>
      </c>
      <c r="G60" s="93"/>
      <c r="H60" s="94"/>
    </row>
    <row r="61" spans="2:10" x14ac:dyDescent="0.25">
      <c r="B61" s="38"/>
      <c r="C61" s="39"/>
      <c r="D61" s="39"/>
      <c r="E61" s="39"/>
      <c r="F61" s="39"/>
      <c r="G61" s="39"/>
      <c r="H61" s="50"/>
      <c r="I61" s="50"/>
      <c r="J61" s="50"/>
    </row>
    <row r="62" spans="2:10" x14ac:dyDescent="0.25">
      <c r="B62" s="65" t="s">
        <v>49</v>
      </c>
      <c r="C62" s="39"/>
      <c r="D62" s="39"/>
      <c r="E62" s="39"/>
      <c r="F62" s="39"/>
      <c r="G62" s="39"/>
      <c r="H62" s="50"/>
      <c r="I62" s="50"/>
      <c r="J62" s="50"/>
    </row>
    <row r="63" spans="2:10" ht="31.5" x14ac:dyDescent="0.25">
      <c r="B63" s="73" t="s">
        <v>90</v>
      </c>
      <c r="C63" s="40"/>
      <c r="D63" s="40"/>
    </row>
    <row r="64" spans="2:10" x14ac:dyDescent="0.25">
      <c r="B64" s="74" t="s">
        <v>37</v>
      </c>
      <c r="C64" s="47"/>
      <c r="D64" s="47"/>
    </row>
    <row r="65" spans="2:10" ht="31.5" x14ac:dyDescent="0.25">
      <c r="B65" s="71" t="s">
        <v>69</v>
      </c>
      <c r="C65" s="47"/>
      <c r="D65" s="47"/>
    </row>
    <row r="66" spans="2:10" x14ac:dyDescent="0.25">
      <c r="B66" s="74" t="s">
        <v>75</v>
      </c>
      <c r="C66" s="61"/>
      <c r="D66" s="61"/>
    </row>
    <row r="67" spans="2:10" x14ac:dyDescent="0.25">
      <c r="B67" s="74" t="s">
        <v>76</v>
      </c>
      <c r="C67" s="61"/>
      <c r="D67" s="61"/>
    </row>
    <row r="68" spans="2:10" x14ac:dyDescent="0.25">
      <c r="B68" s="74" t="s">
        <v>77</v>
      </c>
      <c r="C68" s="61"/>
      <c r="D68" s="61"/>
    </row>
    <row r="69" spans="2:10" x14ac:dyDescent="0.25">
      <c r="B69" s="74" t="s">
        <v>79</v>
      </c>
      <c r="C69" s="61"/>
      <c r="D69" s="61"/>
    </row>
    <row r="70" spans="2:10" x14ac:dyDescent="0.25">
      <c r="B70" s="68" t="s">
        <v>78</v>
      </c>
      <c r="C70" s="61"/>
      <c r="D70" s="61"/>
    </row>
    <row r="71" spans="2:10" ht="16.5" thickBot="1" x14ac:dyDescent="0.3">
      <c r="B71" s="15" t="s">
        <v>49</v>
      </c>
      <c r="C71" s="31" t="s">
        <v>7</v>
      </c>
      <c r="D71" s="96" t="s">
        <v>8</v>
      </c>
      <c r="E71" s="97"/>
      <c r="F71" s="106" t="s">
        <v>9</v>
      </c>
      <c r="G71" s="107"/>
      <c r="H71" s="108"/>
    </row>
    <row r="72" spans="2:10" x14ac:dyDescent="0.25">
      <c r="B72" s="7" t="s">
        <v>67</v>
      </c>
      <c r="C72" s="33" t="s">
        <v>4</v>
      </c>
      <c r="D72" s="118"/>
      <c r="E72" s="118"/>
      <c r="F72" s="90">
        <f>IF(ISBLANK(D72),0,IF(D72&lt;=0.3,2000,IF(D72&lt;=0.6,1000,0)))</f>
        <v>0</v>
      </c>
      <c r="G72" s="90"/>
      <c r="H72" s="90"/>
    </row>
    <row r="73" spans="2:10" x14ac:dyDescent="0.25">
      <c r="B73" s="5" t="s">
        <v>68</v>
      </c>
      <c r="C73" s="4" t="s">
        <v>4</v>
      </c>
      <c r="D73" s="91"/>
      <c r="E73" s="91"/>
      <c r="F73" s="90">
        <f>IF(ISBLANK(D73),0,IF(D73&lt;=0.3,2000,IF(D73&lt;=0.6,1000,0)))</f>
        <v>0</v>
      </c>
      <c r="G73" s="90"/>
      <c r="H73" s="90"/>
    </row>
    <row r="74" spans="2:10" x14ac:dyDescent="0.25">
      <c r="B74" s="5" t="s">
        <v>44</v>
      </c>
      <c r="C74" s="4" t="s">
        <v>4</v>
      </c>
      <c r="D74" s="91"/>
      <c r="E74" s="91"/>
      <c r="F74" s="90">
        <f t="shared" ref="F74" si="3">IF(ISBLANK(D74),0,IF(D74&lt;=0.5,2000,IF(D74&lt;=1,1000,0)))</f>
        <v>0</v>
      </c>
      <c r="G74" s="90"/>
      <c r="H74" s="90"/>
    </row>
    <row r="75" spans="2:10" x14ac:dyDescent="0.25">
      <c r="B75" s="5" t="s">
        <v>43</v>
      </c>
      <c r="C75" s="4" t="s">
        <v>4</v>
      </c>
      <c r="D75" s="91"/>
      <c r="E75" s="91"/>
      <c r="F75" s="90">
        <f>IF(ISBLANK(D75),0,IF(D75&lt;=0.3,2000,IF(D75&lt;=0.6,1000,0)))</f>
        <v>0</v>
      </c>
      <c r="G75" s="90"/>
      <c r="H75" s="90"/>
    </row>
    <row r="76" spans="2:10" ht="16.5" thickBot="1" x14ac:dyDescent="0.3">
      <c r="B76" s="2" t="s">
        <v>23</v>
      </c>
      <c r="C76" s="32" t="s">
        <v>4</v>
      </c>
      <c r="D76" s="136"/>
      <c r="E76" s="136"/>
      <c r="F76" s="90">
        <f>IF(ISBLANK(D76),0,IF(D76&lt;=1,2000,IF(D76&lt;=5,1000,0)))</f>
        <v>0</v>
      </c>
      <c r="G76" s="90"/>
      <c r="H76" s="90"/>
    </row>
    <row r="77" spans="2:10" x14ac:dyDescent="0.25">
      <c r="B77" s="7" t="s">
        <v>13</v>
      </c>
      <c r="C77" s="60" t="s">
        <v>65</v>
      </c>
      <c r="D77" s="34"/>
      <c r="E77" s="35"/>
      <c r="F77" s="92">
        <f>SUM(F72:H76)</f>
        <v>0</v>
      </c>
      <c r="G77" s="93"/>
      <c r="H77" s="94"/>
    </row>
    <row r="78" spans="2:10" x14ac:dyDescent="0.25">
      <c r="B78" s="38"/>
      <c r="C78" s="39"/>
      <c r="D78" s="39"/>
      <c r="E78" s="39"/>
      <c r="F78" s="39"/>
      <c r="G78" s="39"/>
      <c r="H78" s="50"/>
      <c r="I78" s="39"/>
      <c r="J78" s="39"/>
    </row>
    <row r="79" spans="2:10" x14ac:dyDescent="0.25">
      <c r="B79" s="65" t="s">
        <v>61</v>
      </c>
      <c r="C79" s="39"/>
      <c r="D79" s="39"/>
      <c r="E79" s="39"/>
      <c r="F79" s="39"/>
      <c r="G79" s="39"/>
      <c r="H79" s="50"/>
      <c r="I79" s="39"/>
      <c r="J79" s="39"/>
    </row>
    <row r="80" spans="2:10" ht="31.5" x14ac:dyDescent="0.25">
      <c r="B80" s="72" t="s">
        <v>89</v>
      </c>
      <c r="C80" s="47"/>
      <c r="D80" s="47"/>
    </row>
    <row r="81" spans="2:10" ht="16.5" thickBot="1" x14ac:dyDescent="0.3">
      <c r="B81" s="15" t="s">
        <v>61</v>
      </c>
      <c r="C81" s="27" t="s">
        <v>7</v>
      </c>
      <c r="D81" s="80" t="s">
        <v>8</v>
      </c>
      <c r="E81" s="80"/>
      <c r="F81" s="81" t="s">
        <v>9</v>
      </c>
      <c r="G81" s="81"/>
      <c r="H81" s="81"/>
    </row>
    <row r="82" spans="2:10" ht="16.5" thickBot="1" x14ac:dyDescent="0.3">
      <c r="B82" s="55" t="s">
        <v>38</v>
      </c>
      <c r="C82" s="56" t="s">
        <v>15</v>
      </c>
      <c r="D82" s="86"/>
      <c r="E82" s="86"/>
      <c r="F82" s="87">
        <f>IF(D82="ja",2000,0)</f>
        <v>0</v>
      </c>
      <c r="G82" s="87"/>
      <c r="H82" s="87"/>
    </row>
    <row r="83" spans="2:10" x14ac:dyDescent="0.25">
      <c r="B83" s="7" t="s">
        <v>13</v>
      </c>
      <c r="C83" s="60" t="s">
        <v>65</v>
      </c>
      <c r="D83" s="99"/>
      <c r="E83" s="100"/>
      <c r="F83" s="88">
        <f>SUM(F82:H82)</f>
        <v>0</v>
      </c>
      <c r="G83" s="88"/>
      <c r="H83" s="88"/>
    </row>
    <row r="84" spans="2:10" x14ac:dyDescent="0.25">
      <c r="D84" s="51"/>
      <c r="E84" s="51"/>
      <c r="F84" s="51"/>
      <c r="G84" s="51"/>
      <c r="H84" s="50"/>
      <c r="I84" s="39"/>
      <c r="J84" s="39"/>
    </row>
    <row r="85" spans="2:10" x14ac:dyDescent="0.25">
      <c r="B85" s="65" t="s">
        <v>48</v>
      </c>
      <c r="D85" s="51"/>
      <c r="E85" s="51"/>
      <c r="F85" s="51"/>
      <c r="G85" s="51"/>
      <c r="H85" s="50"/>
      <c r="I85" s="39"/>
      <c r="J85" s="39"/>
    </row>
    <row r="86" spans="2:10" ht="31.5" x14ac:dyDescent="0.25">
      <c r="B86" s="72" t="s">
        <v>88</v>
      </c>
      <c r="C86" s="47"/>
      <c r="D86" s="47"/>
    </row>
    <row r="87" spans="2:10" ht="16.5" thickBot="1" x14ac:dyDescent="0.3">
      <c r="B87" s="15" t="s">
        <v>48</v>
      </c>
      <c r="C87" s="31" t="s">
        <v>7</v>
      </c>
      <c r="D87" s="80" t="s">
        <v>8</v>
      </c>
      <c r="E87" s="80"/>
      <c r="F87" s="81" t="s">
        <v>9</v>
      </c>
      <c r="G87" s="81"/>
      <c r="H87" s="81"/>
    </row>
    <row r="88" spans="2:10" ht="16.5" thickBot="1" x14ac:dyDescent="0.3">
      <c r="B88" s="55" t="s">
        <v>39</v>
      </c>
      <c r="C88" s="56" t="s">
        <v>15</v>
      </c>
      <c r="D88" s="86"/>
      <c r="E88" s="86"/>
      <c r="F88" s="87">
        <f>IF(D88="ja",2000,0)</f>
        <v>0</v>
      </c>
      <c r="G88" s="87"/>
      <c r="H88" s="87"/>
    </row>
    <row r="89" spans="2:10" x14ac:dyDescent="0.25">
      <c r="B89" s="7" t="s">
        <v>13</v>
      </c>
      <c r="C89" s="60" t="s">
        <v>65</v>
      </c>
      <c r="D89" s="99"/>
      <c r="E89" s="100"/>
      <c r="F89" s="88">
        <f>SUM(F88:H88)</f>
        <v>0</v>
      </c>
      <c r="G89" s="88"/>
      <c r="H89" s="88"/>
    </row>
    <row r="90" spans="2:10" x14ac:dyDescent="0.25">
      <c r="B90" s="44"/>
      <c r="C90" s="44"/>
    </row>
    <row r="91" spans="2:10" x14ac:dyDescent="0.25">
      <c r="B91" s="65" t="s">
        <v>47</v>
      </c>
      <c r="C91" s="44"/>
    </row>
    <row r="92" spans="2:10" ht="31.5" x14ac:dyDescent="0.25">
      <c r="B92" s="71" t="s">
        <v>87</v>
      </c>
      <c r="C92" s="40"/>
      <c r="D92" s="40"/>
    </row>
    <row r="93" spans="2:10" ht="31.5" x14ac:dyDescent="0.25">
      <c r="B93" s="71" t="s">
        <v>66</v>
      </c>
      <c r="C93" s="47"/>
      <c r="D93" s="47"/>
    </row>
    <row r="94" spans="2:10" ht="31.5" x14ac:dyDescent="0.25">
      <c r="B94" s="71" t="s">
        <v>69</v>
      </c>
      <c r="C94" s="47"/>
      <c r="D94" s="47"/>
    </row>
    <row r="95" spans="2:10" x14ac:dyDescent="0.25">
      <c r="B95" s="72" t="s">
        <v>80</v>
      </c>
      <c r="C95" s="61"/>
      <c r="D95" s="61"/>
    </row>
    <row r="96" spans="2:10" ht="16.5" thickBot="1" x14ac:dyDescent="0.3">
      <c r="B96" s="15" t="s">
        <v>47</v>
      </c>
      <c r="C96" s="31" t="s">
        <v>7</v>
      </c>
      <c r="D96" s="80" t="s">
        <v>8</v>
      </c>
      <c r="E96" s="80"/>
      <c r="F96" s="81" t="s">
        <v>9</v>
      </c>
      <c r="G96" s="81"/>
      <c r="H96" s="81"/>
    </row>
    <row r="97" spans="2:13" x14ac:dyDescent="0.25">
      <c r="B97" s="28" t="s">
        <v>40</v>
      </c>
      <c r="C97" s="29" t="s">
        <v>15</v>
      </c>
      <c r="D97" s="82"/>
      <c r="E97" s="82"/>
      <c r="F97" s="83">
        <f>IF(D97="ja",8000,0)</f>
        <v>0</v>
      </c>
      <c r="G97" s="83"/>
      <c r="H97" s="83"/>
    </row>
    <row r="98" spans="2:13" ht="16.5" thickBot="1" x14ac:dyDescent="0.3">
      <c r="B98" s="30" t="s">
        <v>64</v>
      </c>
      <c r="C98" s="32" t="s">
        <v>4</v>
      </c>
      <c r="D98" s="84"/>
      <c r="E98" s="84"/>
      <c r="F98" s="85">
        <f>IF(ISBLANK(D98),0,IF(D98&lt;=0.3,2000,IF(D98&lt;=0.6,1000,0)))</f>
        <v>0</v>
      </c>
      <c r="G98" s="85"/>
      <c r="H98" s="85"/>
    </row>
    <row r="99" spans="2:13" x14ac:dyDescent="0.25">
      <c r="B99" s="7" t="s">
        <v>13</v>
      </c>
      <c r="C99" s="60" t="s">
        <v>65</v>
      </c>
      <c r="D99" s="99"/>
      <c r="E99" s="100"/>
      <c r="F99" s="88">
        <f>SUM(F97:H98)</f>
        <v>0</v>
      </c>
      <c r="G99" s="88"/>
      <c r="H99" s="88"/>
    </row>
    <row r="100" spans="2:13" x14ac:dyDescent="0.25">
      <c r="B100" s="44"/>
      <c r="C100" s="44"/>
    </row>
    <row r="101" spans="2:13" x14ac:dyDescent="0.25">
      <c r="B101" s="65" t="s">
        <v>59</v>
      </c>
      <c r="C101" s="44"/>
    </row>
    <row r="102" spans="2:13" ht="31.5" x14ac:dyDescent="0.25">
      <c r="B102" s="72" t="s">
        <v>86</v>
      </c>
      <c r="C102" s="47"/>
      <c r="D102" s="47"/>
    </row>
    <row r="103" spans="2:13" ht="16.5" thickBot="1" x14ac:dyDescent="0.3">
      <c r="B103" s="15" t="s">
        <v>59</v>
      </c>
      <c r="C103" s="31" t="s">
        <v>7</v>
      </c>
      <c r="D103" s="80" t="s">
        <v>8</v>
      </c>
      <c r="E103" s="80"/>
      <c r="F103" s="81" t="s">
        <v>9</v>
      </c>
      <c r="G103" s="81"/>
      <c r="H103" s="81"/>
    </row>
    <row r="104" spans="2:13" ht="16.5" thickBot="1" x14ac:dyDescent="0.3">
      <c r="B104" s="55" t="s">
        <v>41</v>
      </c>
      <c r="C104" s="56" t="s">
        <v>15</v>
      </c>
      <c r="D104" s="86"/>
      <c r="E104" s="86"/>
      <c r="F104" s="87">
        <f>IF(D104="ja",2000,0)</f>
        <v>0</v>
      </c>
      <c r="G104" s="87"/>
      <c r="H104" s="87"/>
    </row>
    <row r="105" spans="2:13" x14ac:dyDescent="0.25">
      <c r="B105" s="7" t="s">
        <v>13</v>
      </c>
      <c r="C105" s="60" t="s">
        <v>65</v>
      </c>
      <c r="D105" s="99"/>
      <c r="E105" s="100"/>
      <c r="F105" s="88">
        <f>SUM(F104:H104)</f>
        <v>0</v>
      </c>
      <c r="G105" s="88"/>
      <c r="H105" s="88"/>
    </row>
    <row r="106" spans="2:13" x14ac:dyDescent="0.25">
      <c r="F106" s="52"/>
      <c r="G106" s="52"/>
      <c r="H106" s="52"/>
      <c r="I106" s="52"/>
      <c r="J106" s="52"/>
      <c r="K106" s="52"/>
      <c r="L106" s="52"/>
      <c r="M106" s="52"/>
    </row>
    <row r="107" spans="2:13" x14ac:dyDescent="0.25">
      <c r="B107" s="65" t="s">
        <v>60</v>
      </c>
      <c r="F107" s="52"/>
      <c r="G107" s="52"/>
      <c r="H107" s="52"/>
      <c r="I107" s="52"/>
      <c r="J107" s="52"/>
      <c r="K107" s="52"/>
      <c r="L107" s="52"/>
      <c r="M107" s="52"/>
    </row>
    <row r="108" spans="2:13" ht="31.5" x14ac:dyDescent="0.25">
      <c r="B108" s="75" t="s">
        <v>85</v>
      </c>
      <c r="C108" s="47"/>
      <c r="D108" s="47"/>
      <c r="K108" s="52"/>
      <c r="L108" s="52"/>
      <c r="M108" s="52"/>
    </row>
    <row r="109" spans="2:13" ht="16.5" thickBot="1" x14ac:dyDescent="0.3">
      <c r="B109" s="15" t="s">
        <v>60</v>
      </c>
      <c r="C109" s="31" t="s">
        <v>7</v>
      </c>
      <c r="D109" s="80" t="s">
        <v>8</v>
      </c>
      <c r="E109" s="80"/>
      <c r="F109" s="81" t="s">
        <v>9</v>
      </c>
      <c r="G109" s="81"/>
      <c r="H109" s="81"/>
      <c r="I109" s="52"/>
      <c r="J109" s="52"/>
      <c r="K109" s="52"/>
    </row>
    <row r="110" spans="2:13" ht="16.5" thickBot="1" x14ac:dyDescent="0.3">
      <c r="B110" s="55" t="s">
        <v>42</v>
      </c>
      <c r="C110" s="56" t="s">
        <v>15</v>
      </c>
      <c r="D110" s="86"/>
      <c r="E110" s="86"/>
      <c r="F110" s="87">
        <f>IF(D110="ja",2000,0)</f>
        <v>0</v>
      </c>
      <c r="G110" s="87"/>
      <c r="H110" s="87"/>
      <c r="I110" s="52"/>
      <c r="J110" s="52"/>
      <c r="K110" s="52"/>
    </row>
    <row r="111" spans="2:13" x14ac:dyDescent="0.25">
      <c r="B111" s="7" t="s">
        <v>13</v>
      </c>
      <c r="C111" s="60" t="s">
        <v>65</v>
      </c>
      <c r="D111" s="99"/>
      <c r="E111" s="100"/>
      <c r="F111" s="88">
        <f>SUM(F110:H110)</f>
        <v>0</v>
      </c>
      <c r="G111" s="88"/>
      <c r="H111" s="88"/>
      <c r="I111" s="52"/>
      <c r="J111" s="52"/>
      <c r="K111" s="52"/>
    </row>
    <row r="112" spans="2:13" x14ac:dyDescent="0.25">
      <c r="F112" s="52"/>
      <c r="G112" s="52"/>
      <c r="H112" s="52"/>
      <c r="I112" s="52"/>
      <c r="J112" s="52"/>
      <c r="K112" s="52"/>
      <c r="L112" s="52"/>
      <c r="M112" s="52"/>
    </row>
    <row r="113" spans="2:8" x14ac:dyDescent="0.25">
      <c r="B113" s="124"/>
      <c r="C113" s="124"/>
      <c r="D113" s="124"/>
      <c r="E113" s="124"/>
    </row>
    <row r="114" spans="2:8" ht="16.5" thickBot="1" x14ac:dyDescent="0.3">
      <c r="B114" s="15" t="s">
        <v>46</v>
      </c>
      <c r="C114" s="125"/>
      <c r="D114" s="126"/>
      <c r="E114" s="126"/>
      <c r="F114" s="126"/>
      <c r="G114" s="126"/>
      <c r="H114" s="127"/>
    </row>
    <row r="115" spans="2:8" ht="30.75" customHeight="1" x14ac:dyDescent="0.25">
      <c r="B115" s="18" t="s">
        <v>28</v>
      </c>
      <c r="C115" s="131"/>
      <c r="D115" s="132"/>
      <c r="E115" s="132"/>
      <c r="F115" s="132"/>
      <c r="G115" s="132"/>
      <c r="H115" s="133"/>
    </row>
    <row r="116" spans="2:8" ht="30.75" customHeight="1" x14ac:dyDescent="0.25">
      <c r="B116" s="20" t="s">
        <v>91</v>
      </c>
      <c r="C116" s="128"/>
      <c r="D116" s="129"/>
      <c r="E116" s="129"/>
      <c r="F116" s="129"/>
      <c r="G116" s="129"/>
      <c r="H116" s="130"/>
    </row>
    <row r="117" spans="2:8" ht="72" customHeight="1" x14ac:dyDescent="0.25">
      <c r="B117" s="76" t="s">
        <v>92</v>
      </c>
      <c r="C117" s="128"/>
      <c r="D117" s="129"/>
      <c r="E117" s="129"/>
      <c r="F117" s="129"/>
      <c r="G117" s="129"/>
      <c r="H117" s="130"/>
    </row>
    <row r="118" spans="2:8" ht="30" customHeight="1" x14ac:dyDescent="0.25">
      <c r="B118" s="63" t="s">
        <v>93</v>
      </c>
      <c r="C118" s="77"/>
      <c r="D118" s="78"/>
      <c r="E118" s="78"/>
      <c r="F118" s="78"/>
      <c r="G118" s="78"/>
      <c r="H118" s="79"/>
    </row>
    <row r="119" spans="2:8" ht="62.25" customHeight="1" x14ac:dyDescent="0.25">
      <c r="B119" s="63" t="s">
        <v>29</v>
      </c>
      <c r="C119" s="77"/>
      <c r="D119" s="78"/>
      <c r="E119" s="78"/>
      <c r="F119" s="78"/>
      <c r="G119" s="78"/>
      <c r="H119" s="79"/>
    </row>
  </sheetData>
  <sheetProtection selectLockedCells="1"/>
  <mergeCells count="98">
    <mergeCell ref="C116:H116"/>
    <mergeCell ref="C117:H117"/>
    <mergeCell ref="C115:H115"/>
    <mergeCell ref="D60:E60"/>
    <mergeCell ref="D73:E73"/>
    <mergeCell ref="F81:H81"/>
    <mergeCell ref="D81:E81"/>
    <mergeCell ref="D71:E71"/>
    <mergeCell ref="D74:E74"/>
    <mergeCell ref="D76:E76"/>
    <mergeCell ref="F76:H76"/>
    <mergeCell ref="F71:H71"/>
    <mergeCell ref="D72:E72"/>
    <mergeCell ref="F72:H72"/>
    <mergeCell ref="F77:H77"/>
    <mergeCell ref="D110:E110"/>
    <mergeCell ref="B113:E113"/>
    <mergeCell ref="D111:E111"/>
    <mergeCell ref="C114:H114"/>
    <mergeCell ref="F83:H83"/>
    <mergeCell ref="F88:H88"/>
    <mergeCell ref="D89:E89"/>
    <mergeCell ref="F89:H89"/>
    <mergeCell ref="D87:E87"/>
    <mergeCell ref="D83:E83"/>
    <mergeCell ref="D88:E88"/>
    <mergeCell ref="D96:E96"/>
    <mergeCell ref="D99:E99"/>
    <mergeCell ref="D103:E103"/>
    <mergeCell ref="B2:J2"/>
    <mergeCell ref="F55:H55"/>
    <mergeCell ref="F56:H56"/>
    <mergeCell ref="F57:H57"/>
    <mergeCell ref="F58:H58"/>
    <mergeCell ref="D57:E57"/>
    <mergeCell ref="D58:E58"/>
    <mergeCell ref="D32:E32"/>
    <mergeCell ref="D33:E33"/>
    <mergeCell ref="D34:E34"/>
    <mergeCell ref="D35:E35"/>
    <mergeCell ref="D19:E19"/>
    <mergeCell ref="D20:E20"/>
    <mergeCell ref="D21:E21"/>
    <mergeCell ref="D41:E41"/>
    <mergeCell ref="D42:E42"/>
    <mergeCell ref="G6:U6"/>
    <mergeCell ref="D11:R11"/>
    <mergeCell ref="D29:E29"/>
    <mergeCell ref="D30:E30"/>
    <mergeCell ref="D31:E31"/>
    <mergeCell ref="D6:E6"/>
    <mergeCell ref="D7:E7"/>
    <mergeCell ref="D28:E28"/>
    <mergeCell ref="D55:E55"/>
    <mergeCell ref="D56:E56"/>
    <mergeCell ref="D22:E22"/>
    <mergeCell ref="D23:E23"/>
    <mergeCell ref="D40:E40"/>
    <mergeCell ref="D39:E39"/>
    <mergeCell ref="D24:E24"/>
    <mergeCell ref="D82:E82"/>
    <mergeCell ref="F82:H82"/>
    <mergeCell ref="H39:I39"/>
    <mergeCell ref="H40:I40"/>
    <mergeCell ref="H41:I41"/>
    <mergeCell ref="H42:I42"/>
    <mergeCell ref="D43:E43"/>
    <mergeCell ref="H43:I43"/>
    <mergeCell ref="F39:G39"/>
    <mergeCell ref="F40:G40"/>
    <mergeCell ref="F41:G41"/>
    <mergeCell ref="F42:G42"/>
    <mergeCell ref="F43:G43"/>
    <mergeCell ref="D54:E54"/>
    <mergeCell ref="F54:H54"/>
    <mergeCell ref="D59:E59"/>
    <mergeCell ref="F74:H74"/>
    <mergeCell ref="D75:E75"/>
    <mergeCell ref="F75:H75"/>
    <mergeCell ref="F73:H73"/>
    <mergeCell ref="F59:H59"/>
    <mergeCell ref="F60:H60"/>
    <mergeCell ref="F87:H87"/>
    <mergeCell ref="F99:H99"/>
    <mergeCell ref="F110:H110"/>
    <mergeCell ref="F111:H111"/>
    <mergeCell ref="F105:H105"/>
    <mergeCell ref="D109:E109"/>
    <mergeCell ref="F109:H109"/>
    <mergeCell ref="F96:H96"/>
    <mergeCell ref="D97:E97"/>
    <mergeCell ref="F97:H97"/>
    <mergeCell ref="D98:E98"/>
    <mergeCell ref="F98:H98"/>
    <mergeCell ref="F103:H103"/>
    <mergeCell ref="D104:E104"/>
    <mergeCell ref="F104:H104"/>
    <mergeCell ref="D105:E105"/>
  </mergeCells>
  <pageMargins left="0.7" right="0.7" top="0.75" bottom="0.75" header="0.3" footer="0.3"/>
  <pageSetup paperSize="9" orientation="portrait" r:id="rId1"/>
  <ignoredErrors>
    <ignoredError sqref="F7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BC42F3AA3AD54AB482A5E3F989F6D0" ma:contentTypeVersion="10" ma:contentTypeDescription="Een nieuw document maken." ma:contentTypeScope="" ma:versionID="de91f6be1eb5ce194b2ac242d4d7bfbe">
  <xsd:schema xmlns:xsd="http://www.w3.org/2001/XMLSchema" xmlns:xs="http://www.w3.org/2001/XMLSchema" xmlns:p="http://schemas.microsoft.com/office/2006/metadata/properties" xmlns:ns2="c57d3a94-9793-4c96-b1c4-f0035a8db75e" targetNamespace="http://schemas.microsoft.com/office/2006/metadata/properties" ma:root="true" ma:fieldsID="52ed10a34a1cce389c0295217e4f71fa" ns2:_="">
    <xsd:import namespace="c57d3a94-9793-4c96-b1c4-f0035a8db7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7d3a94-9793-4c96-b1c4-f0035a8db7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277C03-D90C-4617-BF5A-A5D23CB450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461C70A-ADBA-46E5-BE7F-8D713E29EF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63383E-C6AE-48C0-A44B-39A4207736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7d3a94-9793-4c96-b1c4-f0035a8db7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2021-56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pblenkers</dc:creator>
  <cp:lastModifiedBy>pietersea</cp:lastModifiedBy>
  <dcterms:created xsi:type="dcterms:W3CDTF">2020-01-26T11:18:33Z</dcterms:created>
  <dcterms:modified xsi:type="dcterms:W3CDTF">2021-10-06T06:37:53Z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0x010100DBBC42F3AA3AD54AB482A5E3F989F6D0</vt:lpwstr>
  </property>
</Properties>
</file>