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cd\EA_Onderhoud_GLB_Zeeland_en_Lavastorm\03 31178122 Aanbestedingsdocumenten\Bijlagen Beschrijvend document\"/>
    </mc:Choice>
  </mc:AlternateContent>
  <bookViews>
    <workbookView xWindow="0" yWindow="0" windowWidth="28800" windowHeight="11895" firstSheet="1" activeTab="1"/>
  </bookViews>
  <sheets>
    <sheet name="draai AEBI" sheetId="10" r:id="rId1"/>
    <sheet name="Perceel P1 Zeeland " sheetId="9" r:id="rId2"/>
  </sheets>
  <externalReferences>
    <externalReference r:id="rId3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1" hidden="1">'Perceel P1 Zeeland '!$A$1:$T$143</definedName>
    <definedName name="Brui_1">#REF!</definedName>
    <definedName name="bruitest">#REF!</definedName>
    <definedName name="ref_gv.vlak">[1]RefBestand!$C$5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9" l="1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L103" i="9"/>
  <c r="L104" i="9"/>
  <c r="L105" i="9"/>
  <c r="L106" i="9"/>
  <c r="L107" i="9"/>
  <c r="L108" i="9"/>
  <c r="L109" i="9"/>
  <c r="L110" i="9"/>
  <c r="L111" i="9"/>
  <c r="L112" i="9"/>
  <c r="L113" i="9"/>
  <c r="L114" i="9"/>
  <c r="L115" i="9"/>
  <c r="L116" i="9"/>
  <c r="L117" i="9"/>
  <c r="L118" i="9"/>
  <c r="L119" i="9"/>
  <c r="L120" i="9"/>
  <c r="L121" i="9"/>
  <c r="L122" i="9"/>
  <c r="L123" i="9"/>
  <c r="L124" i="9"/>
  <c r="L125" i="9"/>
  <c r="L126" i="9"/>
  <c r="L127" i="9"/>
  <c r="L128" i="9"/>
  <c r="L129" i="9"/>
  <c r="L130" i="9"/>
  <c r="L131" i="9"/>
  <c r="L132" i="9"/>
  <c r="L133" i="9"/>
  <c r="L134" i="9"/>
  <c r="L135" i="9"/>
  <c r="L136" i="9"/>
  <c r="L137" i="9"/>
  <c r="L138" i="9"/>
  <c r="L139" i="9"/>
  <c r="L140" i="9"/>
  <c r="L141" i="9"/>
  <c r="L142" i="9"/>
  <c r="L143" i="9"/>
  <c r="L11" i="9"/>
  <c r="L12" i="9"/>
  <c r="L4" i="9"/>
  <c r="L5" i="9"/>
  <c r="L6" i="9"/>
  <c r="L7" i="9"/>
  <c r="L8" i="9"/>
  <c r="L9" i="9"/>
  <c r="L10" i="9"/>
  <c r="L3" i="9"/>
  <c r="L2" i="9"/>
  <c r="F51" i="10" l="1"/>
  <c r="E51" i="10"/>
  <c r="D51" i="10"/>
  <c r="F53" i="10" s="1"/>
  <c r="E53" i="10" l="1"/>
  <c r="H51" i="10"/>
  <c r="H39" i="10"/>
  <c r="H40" i="10" l="1"/>
  <c r="I39" i="10"/>
  <c r="I40" i="10" l="1"/>
  <c r="H41" i="10"/>
  <c r="I41" i="10" l="1"/>
  <c r="H42" i="10"/>
  <c r="H43" i="10" l="1"/>
  <c r="I42" i="10"/>
  <c r="H44" i="10" l="1"/>
  <c r="I43" i="10"/>
  <c r="H45" i="10" l="1"/>
  <c r="I44" i="10"/>
  <c r="I45" i="10" l="1"/>
  <c r="H46" i="10"/>
  <c r="I46" i="10" l="1"/>
  <c r="H47" i="10"/>
  <c r="H48" i="10" l="1"/>
  <c r="I47" i="10"/>
  <c r="I48" i="10" l="1"/>
  <c r="H49" i="10"/>
  <c r="I49" i="10" s="1"/>
</calcChain>
</file>

<file path=xl/comments1.xml><?xml version="1.0" encoding="utf-8"?>
<comments xmlns="http://schemas.openxmlformats.org/spreadsheetml/2006/main">
  <authors>
    <author>Dook Musters</author>
    <author>Overes, Pieter (CD)</author>
  </authors>
  <commentList>
    <comment ref="E1" authorId="0" shapeId="0">
      <text>
        <r>
          <rPr>
            <b/>
            <sz val="9"/>
            <color indexed="81"/>
            <rFont val="Tahoma"/>
            <family val="2"/>
          </rPr>
          <t>Dook Musters:</t>
        </r>
        <r>
          <rPr>
            <sz val="9"/>
            <color indexed="81"/>
            <rFont val="Tahoma"/>
            <family val="2"/>
          </rPr>
          <t xml:space="preserve">
Omschrijving Nido/ASH bijv. Stratos B70-42 PCLN:  
B ( bandstrooier ) strooier met 7 kuub inhoud;
bandbreedte van 42 cm; 
P = rotopower ( als er een A i.p.v. een P staat is het een aanhangwagen ); 
CL besturing; 
(N) natzouttank. </t>
        </r>
      </text>
    </comment>
    <comment ref="D13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7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8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9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0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1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2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3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8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9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2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3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5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6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8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9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3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6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7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0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4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5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6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7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5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6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7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8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9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0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1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2" authorId="1" shapeId="0">
      <text>
        <r>
          <rPr>
            <b/>
            <sz val="9"/>
            <color indexed="81"/>
            <rFont val="Tahoma"/>
            <family val="2"/>
          </rPr>
          <t>Kentekenregistratie MMBS (materieel beperkte snelheid)??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<sst xmlns="http://schemas.openxmlformats.org/spreadsheetml/2006/main" count="1376" uniqueCount="243">
  <si>
    <t>ID</t>
  </si>
  <si>
    <t xml:space="preserve">Wegbeheerder: </t>
  </si>
  <si>
    <t xml:space="preserve"> Steunpunt: </t>
  </si>
  <si>
    <t xml:space="preserve">Eigen materieel kenteken 
ID: </t>
  </si>
  <si>
    <t>Toekomstig RWS kenteken</t>
  </si>
  <si>
    <t xml:space="preserve">Merk: </t>
  </si>
  <si>
    <t xml:space="preserve">Serienr: </t>
  </si>
  <si>
    <t xml:space="preserve">Soort Machine: </t>
  </si>
  <si>
    <t>gewicht ploeg kg</t>
  </si>
  <si>
    <t>Inhoud strooier in m3</t>
  </si>
  <si>
    <t>Werkbreedte sneeuwploeg in m</t>
  </si>
  <si>
    <t>Automatisch strooien aanwezig</t>
  </si>
  <si>
    <t>Bouw-jaar:</t>
  </si>
  <si>
    <t>Vervan-ging:</t>
  </si>
  <si>
    <t>Gebruiks-duur in jaren</t>
  </si>
  <si>
    <t>Provincie Zeeland</t>
  </si>
  <si>
    <t>Groede</t>
  </si>
  <si>
    <t>Preventief</t>
  </si>
  <si>
    <t>CD-ORM-____</t>
  </si>
  <si>
    <t>ploeg</t>
  </si>
  <si>
    <t>Vlissingen-Oost</t>
  </si>
  <si>
    <t>Mauritsfort</t>
  </si>
  <si>
    <t>Kapelle</t>
  </si>
  <si>
    <t>alleen curatief</t>
  </si>
  <si>
    <t>rolbezem</t>
  </si>
  <si>
    <t>Drieschouwen</t>
  </si>
  <si>
    <t>PZ115</t>
  </si>
  <si>
    <t>Epoke</t>
  </si>
  <si>
    <t>JMK 3200</t>
  </si>
  <si>
    <t>Serooskerke</t>
  </si>
  <si>
    <t>Rilland</t>
  </si>
  <si>
    <t>St. Philipsland</t>
  </si>
  <si>
    <t>Wissenkerke</t>
  </si>
  <si>
    <t>Reserve</t>
  </si>
  <si>
    <t>PZ097</t>
  </si>
  <si>
    <t>Epoke Villeton</t>
  </si>
  <si>
    <t>SNK21258</t>
  </si>
  <si>
    <t>LR 3200</t>
  </si>
  <si>
    <t>Colijnsplaat</t>
  </si>
  <si>
    <t>PZ130</t>
  </si>
  <si>
    <t>LMT 2200</t>
  </si>
  <si>
    <t>PZ131</t>
  </si>
  <si>
    <t>PZ225</t>
  </si>
  <si>
    <t>LMT 2000</t>
  </si>
  <si>
    <t>PZ226</t>
  </si>
  <si>
    <t>PZ227</t>
  </si>
  <si>
    <t>PZ228</t>
  </si>
  <si>
    <t>Scharendijke</t>
  </si>
  <si>
    <t>PZ229</t>
  </si>
  <si>
    <t>LR 3000</t>
  </si>
  <si>
    <t>LR 2800</t>
  </si>
  <si>
    <t>Bruinisse</t>
  </si>
  <si>
    <t>Curatief</t>
  </si>
  <si>
    <t>opzetstrooier</t>
  </si>
  <si>
    <t>Kloosterzande</t>
  </si>
  <si>
    <t>PZ124</t>
  </si>
  <si>
    <t>Sirius AST SW3800</t>
  </si>
  <si>
    <t>PZ125</t>
  </si>
  <si>
    <t>PZ129</t>
  </si>
  <si>
    <t>Igloo S2400 TSR</t>
  </si>
  <si>
    <t>Curatief extra</t>
  </si>
  <si>
    <t>PZ234</t>
  </si>
  <si>
    <t>S2400 TS</t>
  </si>
  <si>
    <t>PZ235</t>
  </si>
  <si>
    <t>PZ236</t>
  </si>
  <si>
    <t>PZ237</t>
  </si>
  <si>
    <t>Serooskerke Reserve</t>
  </si>
  <si>
    <t>PZ239</t>
  </si>
  <si>
    <t>PZ240</t>
  </si>
  <si>
    <t>Ja</t>
  </si>
  <si>
    <t>PZ274</t>
  </si>
  <si>
    <t>S2400 TSR</t>
  </si>
  <si>
    <t>PZ275</t>
  </si>
  <si>
    <t>S2400 HSR</t>
  </si>
  <si>
    <t>SH3800</t>
  </si>
  <si>
    <t xml:space="preserve">Sirius AST SW3810 </t>
  </si>
  <si>
    <t>Waterschap Scheldestromen</t>
  </si>
  <si>
    <t>SN008</t>
  </si>
  <si>
    <t>Epoke Riko</t>
  </si>
  <si>
    <t>SPG-291</t>
  </si>
  <si>
    <t>SN010</t>
  </si>
  <si>
    <t>SN011</t>
  </si>
  <si>
    <t>SN012</t>
  </si>
  <si>
    <t>SN115</t>
  </si>
  <si>
    <t>SN117</t>
  </si>
  <si>
    <t>SN215</t>
  </si>
  <si>
    <t>SN308</t>
  </si>
  <si>
    <t>SN310</t>
  </si>
  <si>
    <t>SN420</t>
  </si>
  <si>
    <t>SN421</t>
  </si>
  <si>
    <t>SN513</t>
  </si>
  <si>
    <t>Epoke Holares</t>
  </si>
  <si>
    <t>1110-1972</t>
  </si>
  <si>
    <t>GYROS 220</t>
  </si>
  <si>
    <t>SN009</t>
  </si>
  <si>
    <t>reserve</t>
  </si>
  <si>
    <t>SN016</t>
  </si>
  <si>
    <t>PV 24</t>
  </si>
  <si>
    <t>SN017</t>
  </si>
  <si>
    <t>SPG-321</t>
  </si>
  <si>
    <t>SN018</t>
  </si>
  <si>
    <t>SN019</t>
  </si>
  <si>
    <t>SN020</t>
  </si>
  <si>
    <t>SPG-340</t>
  </si>
  <si>
    <t>SN021</t>
  </si>
  <si>
    <t>SN026</t>
  </si>
  <si>
    <t>SN027</t>
  </si>
  <si>
    <t>SN028</t>
  </si>
  <si>
    <t>SN029</t>
  </si>
  <si>
    <t>SN030</t>
  </si>
  <si>
    <t>SN031</t>
  </si>
  <si>
    <t>SN032</t>
  </si>
  <si>
    <t>SN033</t>
  </si>
  <si>
    <t>SN511</t>
  </si>
  <si>
    <t>1210-2027</t>
  </si>
  <si>
    <t>SN512</t>
  </si>
  <si>
    <t>SN038</t>
  </si>
  <si>
    <t>SN039</t>
  </si>
  <si>
    <t>SN040</t>
  </si>
  <si>
    <t>SN041</t>
  </si>
  <si>
    <t>SN046</t>
  </si>
  <si>
    <t>SN047</t>
  </si>
  <si>
    <t>SN048</t>
  </si>
  <si>
    <t>SN049</t>
  </si>
  <si>
    <t>SN050</t>
  </si>
  <si>
    <t>SN051</t>
  </si>
  <si>
    <t>SN052</t>
  </si>
  <si>
    <t>SN053</t>
  </si>
  <si>
    <t>SN054</t>
  </si>
  <si>
    <t>SN055</t>
  </si>
  <si>
    <t>SN056</t>
  </si>
  <si>
    <t>SN057</t>
  </si>
  <si>
    <t>SN058</t>
  </si>
  <si>
    <t>SN066</t>
  </si>
  <si>
    <t>SN067</t>
  </si>
  <si>
    <t>SN068</t>
  </si>
  <si>
    <t>SN069</t>
  </si>
  <si>
    <t>SN070</t>
  </si>
  <si>
    <t>SN071</t>
  </si>
  <si>
    <t>SN076</t>
  </si>
  <si>
    <t>SN077</t>
  </si>
  <si>
    <t>SN078</t>
  </si>
  <si>
    <t>SN065</t>
  </si>
  <si>
    <t>SN086</t>
  </si>
  <si>
    <t>FF 2200 SPS</t>
  </si>
  <si>
    <t>SN087</t>
  </si>
  <si>
    <t>SN088</t>
  </si>
  <si>
    <t>SN089</t>
  </si>
  <si>
    <t>SN090</t>
  </si>
  <si>
    <t>SN603</t>
  </si>
  <si>
    <t>LR 2600</t>
  </si>
  <si>
    <t>SN604</t>
  </si>
  <si>
    <t>SN605</t>
  </si>
  <si>
    <t>SN606</t>
  </si>
  <si>
    <t>LMT 2400</t>
  </si>
  <si>
    <t>SN014</t>
  </si>
  <si>
    <t>Sirius AST 3,5mü</t>
  </si>
  <si>
    <t>SN116</t>
  </si>
  <si>
    <t>SN118</t>
  </si>
  <si>
    <t>SN216</t>
  </si>
  <si>
    <t>SN218</t>
  </si>
  <si>
    <t>SN309</t>
  </si>
  <si>
    <t>SN311</t>
  </si>
  <si>
    <t>SN022</t>
  </si>
  <si>
    <t>SN023</t>
  </si>
  <si>
    <t>SN024</t>
  </si>
  <si>
    <t>SN025</t>
  </si>
  <si>
    <t>SN418</t>
  </si>
  <si>
    <t>Igloo S2400-1400 LBO</t>
  </si>
  <si>
    <t>SN419</t>
  </si>
  <si>
    <t>SN034</t>
  </si>
  <si>
    <t>SN035</t>
  </si>
  <si>
    <t>SN036</t>
  </si>
  <si>
    <t>SN037</t>
  </si>
  <si>
    <t>SN042</t>
  </si>
  <si>
    <t>SN043</t>
  </si>
  <si>
    <t>S2400 2000</t>
  </si>
  <si>
    <t>SN044</t>
  </si>
  <si>
    <t>SN045</t>
  </si>
  <si>
    <t>SN059</t>
  </si>
  <si>
    <t>SN060</t>
  </si>
  <si>
    <t>SN061</t>
  </si>
  <si>
    <t>SN062</t>
  </si>
  <si>
    <t>SN063</t>
  </si>
  <si>
    <t>SN064</t>
  </si>
  <si>
    <t>SN072</t>
  </si>
  <si>
    <t>SN073</t>
  </si>
  <si>
    <t>SN074</t>
  </si>
  <si>
    <t>SN075</t>
  </si>
  <si>
    <t>Igloo S2400 TS</t>
  </si>
  <si>
    <t>SN079</t>
  </si>
  <si>
    <t>SN080</t>
  </si>
  <si>
    <t>SN081</t>
  </si>
  <si>
    <t>SN083</t>
  </si>
  <si>
    <t>SN084</t>
  </si>
  <si>
    <t>SN085</t>
  </si>
  <si>
    <t>SN091</t>
  </si>
  <si>
    <t>Igloo S2400 RVS 1100/1400 ltr</t>
  </si>
  <si>
    <t>SN093</t>
  </si>
  <si>
    <t>SN094</t>
  </si>
  <si>
    <t>SN092</t>
  </si>
  <si>
    <t>SN095</t>
  </si>
  <si>
    <t>SN096</t>
  </si>
  <si>
    <t>SN097</t>
  </si>
  <si>
    <t>SN098</t>
  </si>
  <si>
    <t>SN099</t>
  </si>
  <si>
    <t>SN601</t>
  </si>
  <si>
    <t>SN602</t>
  </si>
  <si>
    <t>SN607</t>
  </si>
  <si>
    <t>SN608</t>
  </si>
  <si>
    <t>SN609</t>
  </si>
  <si>
    <t>SN610</t>
  </si>
  <si>
    <t>SN611</t>
  </si>
  <si>
    <t>SN612</t>
  </si>
  <si>
    <t>SN613</t>
  </si>
  <si>
    <t>SN614</t>
  </si>
  <si>
    <t>SN217</t>
  </si>
  <si>
    <t>Ploeg</t>
  </si>
  <si>
    <t>Rolbezem</t>
  </si>
  <si>
    <t>2023</t>
  </si>
  <si>
    <t>2022</t>
  </si>
  <si>
    <t>Rijlabels</t>
  </si>
  <si>
    <t>Aantal van Serienummer</t>
  </si>
  <si>
    <t>Eindtotaal</t>
  </si>
  <si>
    <t>Kolomlabels</t>
  </si>
  <si>
    <t>contract verloop</t>
  </si>
  <si>
    <t>ingang contract</t>
  </si>
  <si>
    <t>Totaal 2022</t>
  </si>
  <si>
    <t>Totaal 2023</t>
  </si>
  <si>
    <t>Totaal 2024</t>
  </si>
  <si>
    <t>NIDO</t>
  </si>
  <si>
    <t xml:space="preserve">Type </t>
  </si>
  <si>
    <t>onderhoud kenmerk</t>
  </si>
  <si>
    <t>contract
jaren</t>
  </si>
  <si>
    <t>Tarief categorie</t>
  </si>
  <si>
    <r>
      <t>Aanhangstrooier</t>
    </r>
    <r>
      <rPr>
        <sz val="9"/>
        <color theme="1"/>
        <rFont val="Verdana"/>
        <family val="2"/>
      </rPr>
      <t> snelweg ond</t>
    </r>
  </si>
  <si>
    <r>
      <t>Aanhangstrooier</t>
    </r>
    <r>
      <rPr>
        <sz val="9"/>
        <color theme="1"/>
        <rFont val="Verdana"/>
        <family val="2"/>
      </rPr>
      <t> landbouw ond</t>
    </r>
  </si>
  <si>
    <t>Aanhangstrooier opzet</t>
  </si>
  <si>
    <t>Tarief categorie S1: Strooier klein</t>
  </si>
  <si>
    <t>Tarief categorie S2: Strooier groot</t>
  </si>
  <si>
    <t xml:space="preserve">Tarief categorie SP1: Sneeuwploeg kunststof </t>
  </si>
  <si>
    <t>Tarief categorie SB1: Sneeuwborstels</t>
  </si>
  <si>
    <t xml:space="preserve">op afroep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</si>
</sst>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Arial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9"/>
      <color indexed="8"/>
      <name val="Verdana"/>
      <family val="2"/>
    </font>
    <font>
      <sz val="11"/>
      <color rgb="FF0061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indexed="8"/>
      <name val="Arial"/>
      <family val="2"/>
    </font>
    <font>
      <sz val="9"/>
      <color indexed="8"/>
      <name val="Trebuchet M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10" fillId="2" borderId="0" applyNumberFormat="0" applyBorder="0" applyAlignment="0" applyProtection="0"/>
    <xf numFmtId="0" fontId="11" fillId="0" borderId="0"/>
    <xf numFmtId="0" fontId="12" fillId="0" borderId="0"/>
    <xf numFmtId="0" fontId="13" fillId="0" borderId="0"/>
    <xf numFmtId="0" fontId="12" fillId="0" borderId="0"/>
    <xf numFmtId="0" fontId="3" fillId="0" borderId="0"/>
  </cellStyleXfs>
  <cellXfs count="54">
    <xf numFmtId="0" fontId="0" fillId="0" borderId="0" xfId="0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" fontId="8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left" vertical="center"/>
    </xf>
    <xf numFmtId="0" fontId="3" fillId="0" borderId="1" xfId="4" applyFont="1" applyFill="1" applyBorder="1" applyAlignment="1">
      <alignment horizontal="left" vertical="center"/>
    </xf>
    <xf numFmtId="0" fontId="14" fillId="0" borderId="1" xfId="5" applyFont="1" applyFill="1" applyBorder="1" applyAlignment="1">
      <alignment vertical="center" wrapText="1"/>
    </xf>
    <xf numFmtId="4" fontId="14" fillId="0" borderId="1" xfId="5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6" applyFont="1" applyFill="1" applyBorder="1" applyAlignment="1">
      <alignment horizontal="left" vertical="center"/>
    </xf>
    <xf numFmtId="0" fontId="8" fillId="5" borderId="1" xfId="7" applyNumberFormat="1" applyFont="1" applyFill="1" applyBorder="1" applyAlignment="1">
      <alignment horizontal="left" vertical="center" wrapText="1"/>
    </xf>
    <xf numFmtId="0" fontId="8" fillId="6" borderId="1" xfId="7" applyNumberFormat="1" applyFont="1" applyFill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Border="1"/>
    <xf numFmtId="17" fontId="0" fillId="0" borderId="1" xfId="0" applyNumberFormat="1" applyBorder="1"/>
    <xf numFmtId="0" fontId="0" fillId="7" borderId="1" xfId="0" applyFill="1" applyBorder="1"/>
    <xf numFmtId="9" fontId="0" fillId="0" borderId="1" xfId="1" applyFont="1" applyBorder="1"/>
    <xf numFmtId="0" fontId="2" fillId="9" borderId="1" xfId="3" applyFont="1" applyFill="1" applyBorder="1" applyAlignment="1">
      <alignment horizontal="left" vertical="center" wrapText="1"/>
    </xf>
    <xf numFmtId="0" fontId="2" fillId="8" borderId="1" xfId="3" applyFont="1" applyFill="1" applyBorder="1" applyAlignment="1">
      <alignment horizontal="left" vertical="center" wrapText="1"/>
    </xf>
  </cellXfs>
  <cellStyles count="8">
    <cellStyle name="Goed 2" xfId="2"/>
    <cellStyle name="Procent" xfId="1" builtinId="5"/>
    <cellStyle name="Standaard" xfId="0" builtinId="0"/>
    <cellStyle name="Standaard 2" xfId="3"/>
    <cellStyle name="Standaard 3" xfId="7"/>
    <cellStyle name="Standaard_Bijlage 1a uitgebreid strooiers" xfId="6"/>
    <cellStyle name="Standaard_Bijlage 1b uitgebreid ploegen" xfId="4"/>
    <cellStyle name="Standaard_Overzicht GLB materieel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c01\ww\ProjectenWaterkeringen\steentoets\moederbestanden\Dyktafel%20moeder%20Gb%20xxx%20-%20xxx%2020060309%20versie%204.05Lee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bladAanwezig"/>
      <sheetName val="default"/>
      <sheetName val="Algemeen"/>
      <sheetName val="RefBestand"/>
      <sheetName val="kreukelberm"/>
      <sheetName val="Veldbezoek datum"/>
      <sheetName val="bokbestand"/>
      <sheetName val="invoerspreadsheet"/>
      <sheetName val="dwarsprofiel"/>
      <sheetName val="breekpunt"/>
      <sheetName val="vlaklabels"/>
      <sheetName val="Rapport"/>
      <sheetName val="Resultaat steentoets"/>
      <sheetName val="toplaagOpp"/>
      <sheetName val="db crit"/>
      <sheetName val="teen aanpas"/>
      <sheetName val="Opm contr"/>
      <sheetName val="hulptabelverwijzing"/>
      <sheetName val="aanpas"/>
      <sheetName val="Ref"/>
      <sheetName val="hulpMakro"/>
      <sheetName val="BestandNodig"/>
      <sheetName val="Labels"/>
      <sheetName val="BestandOpen"/>
    </sheetNames>
    <sheetDataSet>
      <sheetData sheetId="0" refreshError="1"/>
      <sheetData sheetId="1" refreshError="1"/>
      <sheetData sheetId="2" refreshError="1"/>
      <sheetData sheetId="3">
        <row r="5">
          <cell r="C5" t="str">
            <v>'GlooivlkDataRevisie versie 2010 0413.xls'!tabelGvvlakRevisie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sma, Paul (CD)" refreshedDate="44679.53378125" createdVersion="6" refreshedVersion="6" minRefreshableVersion="3" recordCount="439">
  <cacheSource type="worksheet">
    <worksheetSource ref="A1:N440" sheet="AEBI alles schoon"/>
  </cacheSource>
  <cacheFields count="15">
    <cacheField name="Leverancier" numFmtId="0">
      <sharedItems/>
    </cacheField>
    <cacheField name="Serienummer" numFmtId="0">
      <sharedItems/>
    </cacheField>
    <cacheField name="Soort" numFmtId="0">
      <sharedItems count="3">
        <s v="Ploeg"/>
        <s v="Rolbezem"/>
        <s v="opzetstrooier"/>
      </sharedItems>
    </cacheField>
    <cacheField name="Omschrijving" numFmtId="0">
      <sharedItems/>
    </cacheField>
    <cacheField name="Bouwjaar" numFmtId="0">
      <sharedItems containsMixedTypes="1" containsNumber="1" containsInteger="1" minValue="2003" maxValue="2020"/>
    </cacheField>
    <cacheField name="Einde contract" numFmtId="0">
      <sharedItems containsSemiMixedTypes="0" containsString="0" containsNumber="1" containsInteger="1" minValue="2015" maxValue="2024"/>
    </cacheField>
    <cacheField name="moet worden" numFmtId="0">
      <sharedItems containsMixedTypes="1" containsNumber="1" containsInteger="1" minValue="2023" maxValue="2040" count="12">
        <n v="2027"/>
        <n v="2023"/>
        <n v="2024"/>
        <n v="2025"/>
        <n v="2026"/>
        <n v="2028"/>
        <n v="2029"/>
        <n v="2030"/>
        <n v="2031"/>
        <n v="2032"/>
        <n v="2040"/>
        <s v="2023"/>
      </sharedItems>
    </cacheField>
    <cacheField name="Contract-jaren" numFmtId="0">
      <sharedItems containsSemiMixedTypes="0" containsString="0" containsNumber="1" containsInteger="1" minValue="1" maxValue="18"/>
    </cacheField>
    <cacheField name="ingangsjaar " numFmtId="0">
      <sharedItems containsMixedTypes="1" containsNumber="1" containsInteger="1" minValue="7" maxValue="2024" count="4">
        <s v="2022"/>
        <n v="2023"/>
        <n v="2024"/>
        <n v="7" u="1"/>
      </sharedItems>
    </cacheField>
    <cacheField name="prijs_x000a_categorie" numFmtId="0">
      <sharedItems/>
    </cacheField>
    <cacheField name="Kenteken" numFmtId="0">
      <sharedItems containsMixedTypes="1" containsNumber="1" containsInteger="1" minValue="1" maxValue="317"/>
    </cacheField>
    <cacheField name="Contract" numFmtId="0">
      <sharedItems/>
    </cacheField>
    <cacheField name="Inruil 2022" numFmtId="0">
      <sharedItems containsBlank="1"/>
    </cacheField>
    <cacheField name="CD-ORM-Nummer" numFmtId="0">
      <sharedItems/>
    </cacheField>
    <cacheField name="locati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9">
  <r>
    <s v="Aebi Schmidt"/>
    <s v="ML51-A-61-1-029"/>
    <x v="0"/>
    <s v="Sneeuwploeg Vector ML51-A"/>
    <s v="2007"/>
    <n v="2020"/>
    <x v="0"/>
    <n v="5"/>
    <x v="0"/>
    <s v="Ploegen staal groot categorie 3"/>
    <s v="RWS803"/>
    <s v="DWW2340"/>
    <e v="#REF!"/>
    <s v="CD-ORM-1482"/>
    <s v="Bocholtz, RWS Limburg"/>
  </r>
  <r>
    <s v="Aebi Schmidt"/>
    <s v="ML51-A-61-1-030"/>
    <x v="0"/>
    <s v="Sneeuwploeg Vector ML51-A"/>
    <s v="2007"/>
    <n v="2020"/>
    <x v="0"/>
    <n v="5"/>
    <x v="0"/>
    <s v="Ploegen staal groot categorie 3"/>
    <s v="RWS806"/>
    <s v="DWW2340"/>
    <e v="#REF!"/>
    <s v="CD-ORM-1483"/>
    <s v="Bocholtz, RWS Limburg"/>
  </r>
  <r>
    <s v="Aebi Schmidt"/>
    <s v="ML51-A-61-1-043"/>
    <x v="0"/>
    <s v="Sneeuwploeg Vector ML51-A"/>
    <s v="2007"/>
    <n v="2020"/>
    <x v="0"/>
    <n v="5"/>
    <x v="0"/>
    <s v="Ploegen staal groot categorie 3"/>
    <n v="20"/>
    <s v="DWW2340"/>
    <e v="#REF!"/>
    <s v="CD-ORM-1467"/>
    <s v="Den Bosch, RWS Brabant"/>
  </r>
  <r>
    <s v="Aebi Schmidt"/>
    <s v="ML51-A-61-1-044"/>
    <x v="0"/>
    <s v="Sneeuwploeg Vector ML51-A"/>
    <s v="2007"/>
    <n v="2020"/>
    <x v="0"/>
    <n v="5"/>
    <x v="0"/>
    <s v="Ploegen staal groot categorie 3"/>
    <n v="8"/>
    <s v="DWW2340"/>
    <e v="#REF!"/>
    <s v="CD-ORM-1466"/>
    <s v="Gorinchem, RWS Midden NL"/>
  </r>
  <r>
    <s v="Aebi Schmidt"/>
    <s v="ML51-A-61-1-048"/>
    <x v="0"/>
    <s v="Sneeuwploeg Vector ML51-A"/>
    <s v="2007"/>
    <n v="2020"/>
    <x v="0"/>
    <n v="5"/>
    <x v="0"/>
    <s v="Ploegen staal groot categorie 3"/>
    <s v="OP7"/>
    <s v="DWW2340"/>
    <e v="#REF!"/>
    <s v="CD-ORM-1451"/>
    <s v="Oirschot, RWS Brabant"/>
  </r>
  <r>
    <s v="Aebi Schmidt"/>
    <s v="ML51-A-61-1-045"/>
    <x v="0"/>
    <s v="Sneeuwploeg Vector ML51-A"/>
    <s v="2007"/>
    <n v="2020"/>
    <x v="0"/>
    <n v="5"/>
    <x v="0"/>
    <s v="Ploegen staal groot categorie 3"/>
    <s v="HP10"/>
    <s v="DWW2340"/>
    <e v="#REF!"/>
    <s v="CD-ORM-1448"/>
    <s v="Geldrop, RWS Brabant"/>
  </r>
  <r>
    <s v="Aebi Schmidt"/>
    <s v="ML51-A-61-1-046"/>
    <x v="0"/>
    <s v="Sneeuwploeg Vector ML51-A"/>
    <s v="2007"/>
    <n v="2020"/>
    <x v="0"/>
    <n v="5"/>
    <x v="0"/>
    <s v="Ploegen staal groot categorie 3"/>
    <s v="OP5"/>
    <s v="DWW2340"/>
    <e v="#REF!"/>
    <s v="CD-ORM-1449"/>
    <s v="Oirschot, RWS Brabant"/>
  </r>
  <r>
    <s v="Aebi Schmidt"/>
    <s v="ML51-A-61-1-049"/>
    <x v="0"/>
    <s v="Sneeuwploeg Vector ML51-A"/>
    <s v="2007"/>
    <n v="2020"/>
    <x v="0"/>
    <n v="5"/>
    <x v="0"/>
    <s v="Ploegen staal groot categorie 3"/>
    <n v="3"/>
    <s v="DWW2340"/>
    <e v="#REF!"/>
    <s v="CD-ORM-1465"/>
    <s v="Den Bosch, RWS Brabant"/>
  </r>
  <r>
    <s v="Aebi Schmidt"/>
    <s v="ML51-A-61-1-051"/>
    <x v="0"/>
    <s v="Sneeuwploeg Vector ML51-A"/>
    <s v="2007"/>
    <n v="2020"/>
    <x v="0"/>
    <n v="5"/>
    <x v="0"/>
    <s v="Ploegen staal groot categorie 3"/>
    <s v="H52"/>
    <s v="DWW2340"/>
    <e v="#REF!"/>
    <s v="CD-ORM-1408"/>
    <s v="Bodegraven, RWS Zuid-Holland"/>
  </r>
  <r>
    <s v="Aebi Schmidt"/>
    <s v="ML51-A-61-1-052"/>
    <x v="0"/>
    <s v="Sneeuwploeg Vector ML51-A"/>
    <s v="2007"/>
    <n v="2020"/>
    <x v="0"/>
    <n v="5"/>
    <x v="0"/>
    <s v="Ploegen staal groot categorie 3"/>
    <s v="H53"/>
    <s v="DWW2340"/>
    <e v="#REF!"/>
    <s v="CD-ORM-1409"/>
    <s v="Bodegraven, RWS Zuid-Holland"/>
  </r>
  <r>
    <s v="Aebi Schmidt"/>
    <s v="ML51-A-61-1-053"/>
    <x v="0"/>
    <s v="Sneeuwploeg Vector ML51-A"/>
    <s v="2007"/>
    <n v="2020"/>
    <x v="0"/>
    <n v="5"/>
    <x v="0"/>
    <s v="Ploegen staal groot categorie 3"/>
    <s v="H54"/>
    <s v="DWW2340"/>
    <e v="#REF!"/>
    <s v="CD-ORM-1410"/>
    <s v="Bodegraven, RWS Zuid-Holland"/>
  </r>
  <r>
    <s v="Aebi Schmidt"/>
    <s v="ML51-A-61-1-054"/>
    <x v="0"/>
    <s v="Sneeuwploeg Vector ML51-A"/>
    <s v="2007"/>
    <n v="2020"/>
    <x v="0"/>
    <n v="5"/>
    <x v="0"/>
    <s v="Ploegen staal groot categorie 3"/>
    <s v="H88"/>
    <s v="DWW2340"/>
    <e v="#REF!"/>
    <s v="CD-ORM-1411"/>
    <s v="Leiden, RWS Zuid-Holland"/>
  </r>
  <r>
    <s v="Aebi Schmidt"/>
    <s v="ML51-A-61-1-055"/>
    <x v="0"/>
    <s v="Sneeuwploeg Vector ML51-A"/>
    <s v="2007"/>
    <n v="2020"/>
    <x v="0"/>
    <n v="5"/>
    <x v="0"/>
    <s v="Ploegen staal groot categorie 3"/>
    <s v="H89"/>
    <s v="DWW2340"/>
    <e v="#REF!"/>
    <s v="CD-ORM-1412"/>
    <s v="Leiden, RWS Zuid-Holland"/>
  </r>
  <r>
    <s v="Aebi Schmidt"/>
    <s v="ML51-A-61-1-056"/>
    <x v="0"/>
    <s v="Sneeuwploeg Vector ML51-A"/>
    <s v="2007"/>
    <n v="2020"/>
    <x v="0"/>
    <n v="5"/>
    <x v="0"/>
    <s v="Ploegen staal groot categorie 3"/>
    <s v="H90"/>
    <s v="DWW2340"/>
    <e v="#REF!"/>
    <s v="CD-ORM-1413"/>
    <s v="Leiden, RWS Zuid-Holland"/>
  </r>
  <r>
    <s v="Aebi Schmidt"/>
    <s v="ML51-A-61-1-057"/>
    <x v="0"/>
    <s v="Sneeuwploeg Vector ML51-A"/>
    <s v="2007"/>
    <n v="2020"/>
    <x v="0"/>
    <n v="5"/>
    <x v="0"/>
    <s v="Ploegen staal groot categorie 3"/>
    <s v="H83"/>
    <s v="DWW2340"/>
    <e v="#REF!"/>
    <s v="CD-ORM-1414"/>
    <s v="Leiden, RWS Zuid-Holland"/>
  </r>
  <r>
    <s v="Aebi Schmidt"/>
    <s v="ML51-A-61-1-058"/>
    <x v="0"/>
    <s v="Sneeuwploeg Vector ML51-A"/>
    <s v="2007"/>
    <n v="2020"/>
    <x v="0"/>
    <n v="5"/>
    <x v="0"/>
    <s v="Ploegen staal groot categorie 3"/>
    <s v="H84"/>
    <s v="DWW2340"/>
    <e v="#REF!"/>
    <s v="CD-ORM-1415"/>
    <s v="Leiden, RWS Zuid-Holland"/>
  </r>
  <r>
    <s v="Aebi Schmidt"/>
    <s v="ML51-A-61-1-059"/>
    <x v="0"/>
    <s v="Sneeuwploeg Vector ML51-A"/>
    <s v="2007"/>
    <n v="2020"/>
    <x v="0"/>
    <n v="5"/>
    <x v="0"/>
    <s v="Ploegen staal groot categorie 3"/>
    <s v="H85"/>
    <s v="DWW2340"/>
    <e v="#REF!"/>
    <s v="CD-ORM-1416"/>
    <s v="Leiden, RWS Zuid-Holland"/>
  </r>
  <r>
    <s v="Aebi Schmidt"/>
    <s v="SL40-57-1-001"/>
    <x v="0"/>
    <s v="Sneeuwploeg Cirron SL40"/>
    <s v="2003"/>
    <n v="2016"/>
    <x v="1"/>
    <n v="1"/>
    <x v="0"/>
    <s v="Ploegen staal categorie 2"/>
    <n v="13"/>
    <s v="DWW2340"/>
    <e v="#REF!"/>
    <s v="CD-ORM-1035"/>
    <s v="Geldrop, RWS Brabant"/>
  </r>
  <r>
    <s v="Aebi Schmidt"/>
    <s v="SL40-57-1-002"/>
    <x v="0"/>
    <s v="Sneeuwploeg Cirron SL40"/>
    <s v="2003"/>
    <n v="2016"/>
    <x v="1"/>
    <n v="1"/>
    <x v="0"/>
    <s v="Ploegen staal categorie 2"/>
    <n v="9"/>
    <s v="DWW2340"/>
    <e v="#REF!"/>
    <s v="CD-ORM-1036"/>
    <s v="Geldrop, RWS Brabant"/>
  </r>
  <r>
    <s v="Aebi Schmidt"/>
    <s v="SL40-57-1-003"/>
    <x v="0"/>
    <s v="Sneeuwploeg Cirron SL40"/>
    <s v="2003"/>
    <n v="2016"/>
    <x v="1"/>
    <n v="1"/>
    <x v="0"/>
    <s v="Ploegen staal categorie 2"/>
    <s v="OP16"/>
    <s v="DWW2340"/>
    <e v="#REF!"/>
    <s v="CD-ORM-1079"/>
    <s v="Oirschot, RWS Brabant"/>
  </r>
  <r>
    <s v="Aebi Schmidt"/>
    <s v="SL40-57-1-004"/>
    <x v="0"/>
    <s v="Sneeuwploeg Cirron SL40"/>
    <s v="2003"/>
    <n v="2016"/>
    <x v="1"/>
    <n v="1"/>
    <x v="0"/>
    <s v="Ploegen staal categorie 2"/>
    <s v="OP17"/>
    <s v="DWW2340"/>
    <e v="#REF!"/>
    <s v="CD-ORM-1080"/>
    <s v="Oirschot, RWS Brabant"/>
  </r>
  <r>
    <s v="Aebi Schmidt"/>
    <s v="SL40-57-1-016"/>
    <x v="0"/>
    <s v="Sneeuwploeg Cirron SL40"/>
    <s v="2004"/>
    <n v="2017"/>
    <x v="2"/>
    <n v="2"/>
    <x v="0"/>
    <s v="Ploegen staal categorie 2"/>
    <s v="P07"/>
    <s v="DWW2340"/>
    <e v="#REF!"/>
    <s v="CD-ORM-1145"/>
    <s v="t Harde, RWS Overijssel"/>
  </r>
  <r>
    <s v="Aebi Schmidt"/>
    <s v="SL40-57-1-017"/>
    <x v="0"/>
    <s v="Sneeuwploeg Cirron SL40"/>
    <s v="2004"/>
    <n v="2017"/>
    <x v="2"/>
    <n v="2"/>
    <x v="0"/>
    <s v="Ploegen staal categorie 2"/>
    <s v="P08"/>
    <s v="DWW2340"/>
    <e v="#REF!"/>
    <s v="CD-ORM-1157"/>
    <s v="t Harde, RWS Overijssel"/>
  </r>
  <r>
    <s v="Aebi Schmidt"/>
    <s v="SL40-57-1-018"/>
    <x v="0"/>
    <s v="Sneeuwploeg Cirron SL40"/>
    <s v="2004"/>
    <n v="2017"/>
    <x v="2"/>
    <n v="2"/>
    <x v="0"/>
    <s v="Ploegen staal categorie 2"/>
    <s v="OP20"/>
    <s v="DWW2340"/>
    <e v="#REF!"/>
    <s v="CD-ORM-1183"/>
    <s v="Oirschot, RWS Brabant"/>
  </r>
  <r>
    <s v="Aebi Schmidt"/>
    <s v="SL40-57-1-019"/>
    <x v="0"/>
    <s v="Sneeuwploeg Cirron SL40"/>
    <s v="2004"/>
    <n v="2017"/>
    <x v="2"/>
    <n v="2"/>
    <x v="0"/>
    <s v="Ploegen staal categorie 2"/>
    <s v="OP18"/>
    <s v="DWW2340"/>
    <e v="#REF!"/>
    <s v="CD-ORM-1184"/>
    <s v="Oirschot, RWS Brabant"/>
  </r>
  <r>
    <s v="Aebi Schmidt"/>
    <s v="SL40-57-1-020"/>
    <x v="0"/>
    <s v="Sneeuwploeg Cirron SL40"/>
    <s v="2004"/>
    <n v="2017"/>
    <x v="2"/>
    <n v="2"/>
    <x v="0"/>
    <s v="Ploegen staal categorie 2"/>
    <s v="OP19"/>
    <s v="DWW2340"/>
    <e v="#REF!"/>
    <s v="CD-ORM-1185"/>
    <s v="Oirschot, RWS Brabant"/>
  </r>
  <r>
    <s v="Aebi Schmidt"/>
    <s v="SL40-57-1-021"/>
    <x v="0"/>
    <s v="Sneeuwploeg Cirron SL40"/>
    <s v="2004"/>
    <n v="2017"/>
    <x v="2"/>
    <n v="2"/>
    <x v="0"/>
    <s v="Ploegen staal categorie 2"/>
    <n v="19"/>
    <s v="DWW2340"/>
    <e v="#REF!"/>
    <s v="CD-ORM-1143"/>
    <s v="Geldrop, RWS Brabant"/>
  </r>
  <r>
    <s v="Aebi Schmidt"/>
    <s v="SL40-57-1-022"/>
    <x v="0"/>
    <s v="Sneeuwploeg Cirron SL40"/>
    <s v="2004"/>
    <n v="2017"/>
    <x v="2"/>
    <n v="2"/>
    <x v="0"/>
    <s v="Ploegen staal categorie 2"/>
    <n v="6"/>
    <s v="DWW2340"/>
    <e v="#REF!"/>
    <s v="CD-ORM-1142"/>
    <s v="Geldrop, RWS Brabant"/>
  </r>
  <r>
    <s v="Aebi Schmidt"/>
    <s v="SL32-58-1-002"/>
    <x v="0"/>
    <s v="Sneeuwploeg Cirron SL32"/>
    <s v="2004"/>
    <n v="2017"/>
    <x v="2"/>
    <n v="2"/>
    <x v="0"/>
    <s v="Ploegen staal categorie 2"/>
    <n v="32"/>
    <s v="DWW2340"/>
    <e v="#REF!"/>
    <s v="CD-ORM-1158"/>
    <s v="Den Bosch, RWS Brabant"/>
  </r>
  <r>
    <s v="Aebi Schmidt"/>
    <s v="SL36-59-1-001"/>
    <x v="0"/>
    <s v="Sneeuwploeg Cirron SL36"/>
    <s v="2005"/>
    <n v="2018"/>
    <x v="3"/>
    <n v="3"/>
    <x v="0"/>
    <s v="Ploegen staal categorie 2"/>
    <s v="HP12"/>
    <s v="DWW2340"/>
    <e v="#REF!"/>
    <s v="CD-ORM-1156"/>
    <s v="Herveld, RWS Gelderland"/>
  </r>
  <r>
    <s v="Aebi Schmidt"/>
    <s v="SL36-59-1-002"/>
    <x v="0"/>
    <s v="Sneeuwploeg Cirron SL36"/>
    <s v="2005"/>
    <n v="2018"/>
    <x v="3"/>
    <n v="3"/>
    <x v="0"/>
    <s v="Ploegen staal categorie 2"/>
    <s v="LP21"/>
    <s v="DWW2340"/>
    <e v="#REF!"/>
    <s v="CD-ORM-1266"/>
    <s v="Nijmegen, RWS Gelderland"/>
  </r>
  <r>
    <s v="Aebi Schmidt"/>
    <s v="SL36-60-1-001"/>
    <x v="0"/>
    <s v="Sneeuwploeg Cirron SL36"/>
    <s v="2006"/>
    <n v="2019"/>
    <x v="4"/>
    <n v="4"/>
    <x v="0"/>
    <s v="Ploegen staal categorie 2"/>
    <s v="HP14"/>
    <s v="DWW2340"/>
    <e v="#REF!"/>
    <s v="CD-ORM-1269"/>
    <s v="Herveld, RWS Gelderland"/>
  </r>
  <r>
    <s v="Aebi Schmidt"/>
    <s v="SL32-60-1-029"/>
    <x v="0"/>
    <s v="Sneeuwploeg Cirron SL32"/>
    <s v="2006"/>
    <n v="2019"/>
    <x v="4"/>
    <n v="4"/>
    <x v="0"/>
    <s v="Ploegen staal categorie 2"/>
    <s v="RWS815"/>
    <s v="DWW2340"/>
    <e v="#REF!"/>
    <s v="CD-ORM-1354"/>
    <s v="Elsloo, RWS Limburg"/>
  </r>
  <r>
    <s v="Aebi Schmidt"/>
    <s v="SL32-60-1-030"/>
    <x v="0"/>
    <s v="Sneeuwploeg Cirron SL32"/>
    <s v="2006"/>
    <n v="2019"/>
    <x v="4"/>
    <n v="4"/>
    <x v="0"/>
    <s v="Ploegen staal categorie 2"/>
    <s v="RWS800"/>
    <s v="DWW2340"/>
    <e v="#REF!"/>
    <s v="CD-ORM-1353"/>
    <s v="Bocholtz, RWS Limburg"/>
  </r>
  <r>
    <s v="Aebi Schmidt"/>
    <s v="ML51-A-57-1-001"/>
    <x v="0"/>
    <s v="Sneeuwploeg Vector ML51-A"/>
    <s v="2003"/>
    <n v="2016"/>
    <x v="1"/>
    <n v="1"/>
    <x v="0"/>
    <s v="Ploegen staal groot categorie 3"/>
    <n v="18"/>
    <s v="DWW2340"/>
    <e v="#REF!"/>
    <s v="CD-ORM-1026"/>
    <s v="Uden, RWS Brabant"/>
  </r>
  <r>
    <s v="Aebi Schmidt"/>
    <s v="ML51-A-57-1-002"/>
    <x v="0"/>
    <s v="Sneeuwploeg Vector ML51-A"/>
    <s v="2003"/>
    <n v="2016"/>
    <x v="1"/>
    <n v="1"/>
    <x v="0"/>
    <s v="Ploegen staal groot categorie 3"/>
    <n v="24"/>
    <s v="DWW2340"/>
    <e v="#REF!"/>
    <s v="CD-ORM-1027"/>
    <s v="Uden, RWS Brabant"/>
  </r>
  <r>
    <s v="Aebi Schmidt"/>
    <s v="ML51-A-57-1-003"/>
    <x v="0"/>
    <s v="Sneeuwploeg Vector ML51-A"/>
    <s v="2003"/>
    <n v="2016"/>
    <x v="1"/>
    <n v="1"/>
    <x v="0"/>
    <s v="Ploegen staal groot categorie 3"/>
    <n v="25"/>
    <s v="DWW2340"/>
    <e v="#REF!"/>
    <s v="CD-ORM-1028"/>
    <s v="Uden, RWS Brabant"/>
  </r>
  <r>
    <s v="Aebi Schmidt"/>
    <s v="ML51-A-57-1-045"/>
    <x v="0"/>
    <s v="Sneeuwploeg Vector ML51-A"/>
    <s v="2004"/>
    <n v="2017"/>
    <x v="2"/>
    <n v="2"/>
    <x v="0"/>
    <s v="Ploegen staal groot categorie 3"/>
    <s v="APE P08"/>
    <s v="DWW2340"/>
    <e v="#REF!"/>
    <s v="CD-ORM-1147"/>
    <s v="Apeldoorn, RWS Gelderland"/>
  </r>
  <r>
    <s v="Aebi Schmidt"/>
    <s v="ML51-A-57-1-046"/>
    <x v="0"/>
    <s v="Sneeuwploeg Vector ML51-A"/>
    <s v="2004"/>
    <n v="2017"/>
    <x v="2"/>
    <n v="2"/>
    <x v="0"/>
    <s v="Ploegen staal groot categorie 3"/>
    <s v="APE P09"/>
    <s v="DWW2340"/>
    <e v="#REF!"/>
    <s v="CD-ORM-1146"/>
    <s v="Apeldoorn, RWS Gelderland"/>
  </r>
  <r>
    <s v="Aebi Schmidt"/>
    <s v="ML51-A-57-1-047"/>
    <x v="0"/>
    <s v="Sneeuwploeg Vector ML51-A"/>
    <s v="2004"/>
    <n v="2017"/>
    <x v="2"/>
    <n v="2"/>
    <x v="0"/>
    <s v="Ploegen staal groot categorie 3"/>
    <s v="APE P10"/>
    <s v="DWW2340"/>
    <e v="#REF!"/>
    <s v="CD-ORM-1148"/>
    <s v="Apeldoorn, RWS Gelderland"/>
  </r>
  <r>
    <s v="Aebi Schmidt"/>
    <s v="ML51-A-57-1-048"/>
    <x v="0"/>
    <s v="Sneeuwploeg Vector ML51-A"/>
    <s v="2004"/>
    <n v="2017"/>
    <x v="2"/>
    <n v="2"/>
    <x v="0"/>
    <s v="Ploegen staal groot categorie 3"/>
    <s v="APE P11"/>
    <s v="DWW2340"/>
    <e v="#REF!"/>
    <s v="CD-ORM-1170"/>
    <s v="Apeldoorn, RWS Gelderland"/>
  </r>
  <r>
    <s v="Aebi Schmidt"/>
    <s v="ML51-A-57-1-049"/>
    <x v="0"/>
    <s v="Sneeuwploeg Vector ML51-A"/>
    <s v="2004"/>
    <n v="2017"/>
    <x v="2"/>
    <n v="2"/>
    <x v="0"/>
    <s v="Ploegen staal groot categorie 3"/>
    <s v="APE P12"/>
    <s v="DWW2340"/>
    <e v="#REF!"/>
    <s v="CD-ORM-1169"/>
    <s v="Apeldoorn, RWS Gelderland"/>
  </r>
  <r>
    <s v="Aebi Schmidt"/>
    <s v="ML51-A-57-1-050"/>
    <x v="0"/>
    <s v="Sneeuwploeg Vector ML51-A"/>
    <s v="2004"/>
    <n v="2017"/>
    <x v="2"/>
    <n v="2"/>
    <x v="0"/>
    <s v="Ploegen staal groot categorie 3"/>
    <s v="APE P13"/>
    <s v="DWW2340"/>
    <e v="#REF!"/>
    <s v="CD-ORM-1168"/>
    <s v="Apeldoorn, RWS Gelderland"/>
  </r>
  <r>
    <s v="Aebi Schmidt"/>
    <s v="ML51-A-57-1-051"/>
    <x v="0"/>
    <s v="Sneeuwploeg Vector ML51-A"/>
    <s v="2004"/>
    <n v="2017"/>
    <x v="2"/>
    <n v="2"/>
    <x v="0"/>
    <s v="Ploegen staal groot categorie 3"/>
    <s v="P09"/>
    <s v="DWW2340"/>
    <e v="#REF!"/>
    <s v="CD-ORM-1150"/>
    <s v="t Harde, RWS Overijssel"/>
  </r>
  <r>
    <s v="Aebi Schmidt"/>
    <s v="ML51-A-57-1-052"/>
    <x v="0"/>
    <s v="Sneeuwploeg Vector ML51-A"/>
    <s v="2004"/>
    <n v="2017"/>
    <x v="2"/>
    <n v="2"/>
    <x v="0"/>
    <s v="Ploegen staal groot categorie 3"/>
    <s v="P10"/>
    <s v="DWW2340"/>
    <e v="#REF!"/>
    <s v="CD-ORM-1151"/>
    <s v="t Harde, RWS Overijssel"/>
  </r>
  <r>
    <s v="Aebi Schmidt"/>
    <s v="ML51-A-57-1-053"/>
    <x v="0"/>
    <s v="Sneeuwploeg Vector ML51-A"/>
    <s v="2004"/>
    <n v="2017"/>
    <x v="2"/>
    <n v="2"/>
    <x v="0"/>
    <s v="Ploegen staal groot categorie 3"/>
    <s v="P09"/>
    <s v="DWW2340"/>
    <e v="#REF!"/>
    <s v="CD-ORM-1152"/>
    <s v="Hoevelaken, RWS Midden NL"/>
  </r>
  <r>
    <s v="Aebi Schmidt"/>
    <s v="ML51-A-57-1-054"/>
    <x v="0"/>
    <s v="Sneeuwploeg Vector ML51-A"/>
    <s v="2004"/>
    <n v="2017"/>
    <x v="2"/>
    <n v="2"/>
    <x v="0"/>
    <s v="Ploegen staal groot categorie 3"/>
    <s v="P10"/>
    <s v="DWW2340"/>
    <e v="#REF!"/>
    <s v="CD-ORM-1149"/>
    <s v="Hoevelaken, RWS Midden NL"/>
  </r>
  <r>
    <s v="Aebi Schmidt"/>
    <s v="ML51-A-58-1-001"/>
    <x v="0"/>
    <s v="Sneeuwploeg Vector ML51-A"/>
    <s v="2004"/>
    <n v="2017"/>
    <x v="2"/>
    <n v="2"/>
    <x v="0"/>
    <s v="Ploegen staal groot categorie 3"/>
    <s v="LP18"/>
    <s v="DWW2340"/>
    <e v="#REF!"/>
    <s v="CD-ORM-1056"/>
    <s v="Nijmegen, RWS Gelderland"/>
  </r>
  <r>
    <s v="Aebi Schmidt"/>
    <s v="ML51-A-58-1-002"/>
    <x v="0"/>
    <s v="Sneeuwploeg Vector ML51-A"/>
    <s v="2004"/>
    <n v="2017"/>
    <x v="2"/>
    <n v="2"/>
    <x v="0"/>
    <s v="Ploegen staal groot categorie 3"/>
    <s v="LP19"/>
    <s v="DWW2340"/>
    <e v="#REF!"/>
    <s v="CD-ORM-1057"/>
    <s v="Nijmegen, RWS Gelderland"/>
  </r>
  <r>
    <s v="Aebi Schmidt"/>
    <s v="ML51-A-58-1-003"/>
    <x v="0"/>
    <s v="Sneeuwploeg Vector ML51-A"/>
    <s v="2004"/>
    <n v="2017"/>
    <x v="2"/>
    <n v="2"/>
    <x v="0"/>
    <s v="Ploegen staal groot categorie 3"/>
    <s v="LP20"/>
    <s v="DWW2340"/>
    <e v="#REF!"/>
    <s v="CD-ORM-1085"/>
    <s v="Nijmegen, RWS Gelderland"/>
  </r>
  <r>
    <s v="Aebi Schmidt"/>
    <s v="ML51-A-58-1-013"/>
    <x v="0"/>
    <s v="Sneeuwploeg Vector ML51-A"/>
    <s v="2004"/>
    <n v="2017"/>
    <x v="2"/>
    <n v="2"/>
    <x v="0"/>
    <s v="Ploegen staal groot categorie 3"/>
    <s v="H40"/>
    <s v="DWW2340"/>
    <e v="#REF!"/>
    <s v="CD-ORM-1102"/>
    <s v="Bodegraven, RWS Zuid-Holland"/>
  </r>
  <r>
    <s v="Aebi Schmidt"/>
    <s v="ML51-A-58-1-014"/>
    <x v="0"/>
    <s v="Sneeuwploeg Vector ML51-A"/>
    <s v="2004"/>
    <n v="2017"/>
    <x v="2"/>
    <n v="2"/>
    <x v="0"/>
    <s v="Ploegen staal groot categorie 3"/>
    <s v="H41"/>
    <s v="DWW2340"/>
    <e v="#REF!"/>
    <s v="CD-ORM-1103"/>
    <s v="Bodegraven, RWS Zuid-Holland"/>
  </r>
  <r>
    <s v="Aebi Schmidt"/>
    <s v="ML51-A-58-1-015"/>
    <x v="0"/>
    <s v="Sneeuwploeg Vector ML51-A"/>
    <s v="2004"/>
    <n v="2017"/>
    <x v="2"/>
    <n v="2"/>
    <x v="0"/>
    <s v="Ploegen staal groot categorie 3"/>
    <s v="H79"/>
    <s v="DWW2340"/>
    <e v="#REF!"/>
    <s v="CD-ORM-1104"/>
    <s v="Leiden, RWS Zuid-Holland"/>
  </r>
  <r>
    <s v="Aebi Schmidt"/>
    <s v="ML51-A-58-1-016"/>
    <x v="0"/>
    <s v="Sneeuwploeg Vector ML51-A"/>
    <s v="2004"/>
    <n v="2017"/>
    <x v="2"/>
    <n v="2"/>
    <x v="0"/>
    <s v="Ploegen staal groot categorie 3"/>
    <s v="H80"/>
    <s v="DWW2340"/>
    <e v="#REF!"/>
    <s v="CD-ORM-1105"/>
    <s v="Leiden, RWS Zuid-Holland"/>
  </r>
  <r>
    <s v="Aebi Schmidt"/>
    <s v="ML51-A-58-1-017"/>
    <x v="0"/>
    <s v="Sneeuwploeg Vector ML51-A"/>
    <s v="2004"/>
    <n v="2017"/>
    <x v="2"/>
    <n v="2"/>
    <x v="0"/>
    <s v="Ploegen staal groot categorie 3"/>
    <s v="H60"/>
    <s v="DWW2340"/>
    <e v="#REF!"/>
    <s v="CD-ORM-1098"/>
    <s v="Delft, RWS Zuid-Holland"/>
  </r>
  <r>
    <s v="Aebi Schmidt"/>
    <s v="ML51-A-58-1-018"/>
    <x v="0"/>
    <s v="Sneeuwploeg Vector ML51-A"/>
    <s v="2004"/>
    <n v="2017"/>
    <x v="2"/>
    <n v="2"/>
    <x v="0"/>
    <s v="Ploegen staal groot categorie 3"/>
    <s v="H61"/>
    <s v="DWW2340"/>
    <e v="#REF!"/>
    <s v="CD-ORM-1099"/>
    <s v="Delft, RWS Zuid-Holland"/>
  </r>
  <r>
    <s v="Aebi Schmidt"/>
    <s v="ML51-A-58-1-019"/>
    <x v="0"/>
    <s v="Sneeuwploeg Vector ML51-A"/>
    <s v="2004"/>
    <n v="2017"/>
    <x v="2"/>
    <n v="2"/>
    <x v="0"/>
    <s v="Ploegen staal groot categorie 3"/>
    <s v="H62"/>
    <s v="DWW2340"/>
    <e v="#REF!"/>
    <s v="CD-ORM-1100"/>
    <s v="Delft, RWS Zuid-Holland"/>
  </r>
  <r>
    <s v="Aebi Schmidt"/>
    <s v="ML51-A-58-1-020"/>
    <x v="0"/>
    <s v="Sneeuwploeg Vector ML51-A"/>
    <s v="2004"/>
    <n v="2017"/>
    <x v="2"/>
    <n v="2"/>
    <x v="0"/>
    <s v="Ploegen staal groot categorie 3"/>
    <s v="H63"/>
    <s v="DWW2340"/>
    <e v="#REF!"/>
    <s v="CD-ORM-1101"/>
    <s v="Delft, RWS Zuid-Holland"/>
  </r>
  <r>
    <s v="Aebi Schmidt"/>
    <s v="ML51-A-58-1-030"/>
    <x v="0"/>
    <s v="Sneeuwploeg Vector ML51-A"/>
    <s v="2004"/>
    <n v="2017"/>
    <x v="2"/>
    <n v="2"/>
    <x v="0"/>
    <s v="Ploegen staal groot categorie 3"/>
    <s v="G215"/>
    <s v="DWW2340"/>
    <e v="#REF!"/>
    <s v="CD-ORM-1167"/>
    <s v="Gorinchem, RWS Midden NL"/>
  </r>
  <r>
    <s v="Aebi Schmidt"/>
    <s v="ML51-A-59-1-001"/>
    <x v="0"/>
    <s v="Sneeuwploeg Vector ML51-A"/>
    <s v="2005"/>
    <n v="2018"/>
    <x v="3"/>
    <n v="3"/>
    <x v="0"/>
    <s v="Ploegen staal groot categorie 3"/>
    <s v="H47"/>
    <s v="DWW2340"/>
    <e v="#REF!"/>
    <s v="CD-ORM-1193"/>
    <s v="Bodegraven, RWS Zuid-Holland"/>
  </r>
  <r>
    <s v="Aebi Schmidt"/>
    <s v="ML51-A-59-1-003"/>
    <x v="0"/>
    <s v="Sneeuwploeg Vector ML51-A"/>
    <s v="2005"/>
    <n v="2018"/>
    <x v="3"/>
    <n v="3"/>
    <x v="0"/>
    <s v="Ploegen staal groot categorie 3"/>
    <s v="H50"/>
    <s v="DWW2340"/>
    <e v="#REF!"/>
    <s v="CD-ORM-1195"/>
    <s v="Bodegraven, RWS Zuid-Holland"/>
  </r>
  <r>
    <s v="Aebi Schmidt"/>
    <s v="ML51-A-59-1-004"/>
    <x v="0"/>
    <s v="Sneeuwploeg Vector ML51-A"/>
    <s v="2005"/>
    <n v="2018"/>
    <x v="3"/>
    <n v="3"/>
    <x v="0"/>
    <s v="Ploegen staal groot categorie 3"/>
    <s v="H49"/>
    <s v="DWW2340"/>
    <e v="#REF!"/>
    <s v="CD-ORM-1196"/>
    <s v="Bodegraven, RWS Zuid-Holland"/>
  </r>
  <r>
    <s v="Aebi Schmidt"/>
    <s v="ML51-A-59-1-002"/>
    <x v="0"/>
    <s v="Sneeuwploeg Vector ML51-A"/>
    <s v="2005"/>
    <n v="2018"/>
    <x v="3"/>
    <n v="3"/>
    <x v="0"/>
    <s v="Ploegen staal groot categorie 3"/>
    <s v="H48"/>
    <s v="DWW2340"/>
    <e v="#REF!"/>
    <s v="CD-ORM-1194"/>
    <s v="Bodegraven, RWS Zuid-Holland"/>
  </r>
  <r>
    <s v="Aebi Schmidt"/>
    <s v="ML51-A-59-1-016"/>
    <x v="0"/>
    <s v="Sneeuwploeg Vector ML51-A"/>
    <s v="2005"/>
    <n v="2018"/>
    <x v="3"/>
    <n v="3"/>
    <x v="0"/>
    <s v="Ploegen staal groot categorie 3"/>
    <n v="38"/>
    <s v="DWW2340"/>
    <e v="#REF!"/>
    <s v="CD-ORM-1239"/>
    <s v="Den Bosch, RWS Brabant"/>
  </r>
  <r>
    <s v="Aebi Schmidt"/>
    <s v="ML51-A-59-1-017"/>
    <x v="0"/>
    <s v="Sneeuwploeg Vector ML51-A"/>
    <s v="2005"/>
    <n v="2018"/>
    <x v="3"/>
    <n v="3"/>
    <x v="0"/>
    <s v="Ploegen staal groot categorie 3"/>
    <n v="39"/>
    <s v="DWW2340"/>
    <e v="#REF!"/>
    <s v="CD-ORM-1240"/>
    <s v="Den Bosch, RWS Brabant"/>
  </r>
  <r>
    <s v="Aebi Schmidt"/>
    <s v="ML51-A-59-1-018"/>
    <x v="0"/>
    <s v="Sneeuwploeg Vector ML51-A"/>
    <s v="2005"/>
    <n v="2018"/>
    <x v="3"/>
    <n v="3"/>
    <x v="0"/>
    <s v="Ploegen staal groot categorie 3"/>
    <n v="53"/>
    <s v="DWW2340"/>
    <e v="#REF!"/>
    <s v="CD-ORM-1241"/>
    <s v="Waspik, RWS Brabant"/>
  </r>
  <r>
    <s v="Aebi Schmidt"/>
    <s v="ML51-A-59-1-019"/>
    <x v="0"/>
    <s v="Sneeuwploeg Vector ML51-A"/>
    <s v="2005"/>
    <n v="2018"/>
    <x v="3"/>
    <n v="3"/>
    <x v="0"/>
    <s v="Ploegen staal groot categorie 3"/>
    <n v="54"/>
    <s v="DWW2340"/>
    <e v="#REF!"/>
    <s v="CD-ORM-1242"/>
    <s v="Waspik, RWS Brabant"/>
  </r>
  <r>
    <s v="Aebi Schmidt"/>
    <s v="ML51-A-59-1-020"/>
    <x v="0"/>
    <s v="Sneeuwploeg Vector ML51-A"/>
    <s v="2005"/>
    <n v="2018"/>
    <x v="3"/>
    <n v="3"/>
    <x v="0"/>
    <s v="Ploegen staal groot categorie 3"/>
    <n v="55"/>
    <s v="DWW2340"/>
    <e v="#REF!"/>
    <s v="CD-ORM-1243"/>
    <s v="Waspik, RWS Brabant"/>
  </r>
  <r>
    <s v="Aebi Schmidt"/>
    <s v="ML51-A-59-1-021"/>
    <x v="0"/>
    <s v="Sneeuwploeg Vector ML51-A"/>
    <s v="2005"/>
    <n v="2018"/>
    <x v="3"/>
    <n v="3"/>
    <x v="0"/>
    <s v="Ploegen staal groot categorie 3"/>
    <n v="64"/>
    <s v="DWW2340"/>
    <e v="#REF!"/>
    <s v="CD-ORM-1244"/>
    <s v="Waspik, RWS Brabant"/>
  </r>
  <r>
    <s v="Aebi Schmidt"/>
    <s v="ML51-A-59-1-022"/>
    <x v="0"/>
    <s v="Sneeuwploeg Vector ML51-A"/>
    <s v="2005"/>
    <n v="2018"/>
    <x v="3"/>
    <n v="3"/>
    <x v="0"/>
    <s v="Ploegen staal groot categorie 3"/>
    <n v="65"/>
    <s v="DWW2340"/>
    <e v="#REF!"/>
    <s v="CD-ORM-1245"/>
    <s v="Waspik, RWS Brabant"/>
  </r>
  <r>
    <s v="Aebi Schmidt"/>
    <s v="ML51-A-59-1-023"/>
    <x v="0"/>
    <s v="Sneeuwploeg Vector ML51-A"/>
    <s v="2005"/>
    <n v="2018"/>
    <x v="3"/>
    <n v="3"/>
    <x v="0"/>
    <s v="Ploegen staal groot categorie 3"/>
    <n v="66"/>
    <s v="DWW2340"/>
    <e v="#REF!"/>
    <s v="CD-ORM-1246"/>
    <s v="Waspik, RWS Brabant"/>
  </r>
  <r>
    <s v="Aebi Schmidt"/>
    <s v="ML51-A-59-1-005"/>
    <x v="0"/>
    <s v="Sneeuwploeg Vector ML51-A"/>
    <s v="2005"/>
    <n v="2018"/>
    <x v="3"/>
    <n v="3"/>
    <x v="0"/>
    <s v="Ploegen staal groot categorie 3"/>
    <s v="NNLP4"/>
    <s v="DWW2340"/>
    <e v="#REF!"/>
    <s v="CD-ORM-1252"/>
    <s v="Leek, RWS Groningen"/>
  </r>
  <r>
    <s v="Aebi Schmidt"/>
    <s v="ML51-A-59-1-006"/>
    <x v="0"/>
    <s v="Sneeuwploeg Vector ML51-A"/>
    <s v="2005"/>
    <n v="2018"/>
    <x v="3"/>
    <n v="3"/>
    <x v="0"/>
    <s v="Ploegen staal groot categorie 3"/>
    <s v="NNLP5"/>
    <s v="DWW2340"/>
    <e v="#REF!"/>
    <s v="CD-ORM-1253"/>
    <s v="Leek, RWS Groningen"/>
  </r>
  <r>
    <s v="Aebi Schmidt"/>
    <s v="ML51-A-59-1-007"/>
    <x v="0"/>
    <s v="Sneeuwploeg Vector ML51-A"/>
    <s v="2005"/>
    <n v="2018"/>
    <x v="3"/>
    <n v="3"/>
    <x v="0"/>
    <s v="Ploegen staal groot categorie 3"/>
    <s v="NNWP1"/>
    <s v="DWW2340"/>
    <e v="#REF!"/>
    <s v="CD-ORM-1254"/>
    <s v="Winschoten, RWS Groningen"/>
  </r>
  <r>
    <s v="Aebi Schmidt"/>
    <s v="ML51-A-59-1-008"/>
    <x v="0"/>
    <s v="Sneeuwploeg Vector ML51-A"/>
    <s v="2005"/>
    <n v="2018"/>
    <x v="3"/>
    <n v="3"/>
    <x v="0"/>
    <s v="Ploegen staal groot categorie 3"/>
    <s v="NNWP2"/>
    <s v="DWW2340"/>
    <e v="#REF!"/>
    <s v="CD-ORM-1255"/>
    <s v="Winschoten, RWS Groningen"/>
  </r>
  <r>
    <s v="Aebi Schmidt"/>
    <s v="ML51-A-59-1-009"/>
    <x v="0"/>
    <s v="Sneeuwploeg Vector ML51-A"/>
    <s v="2005"/>
    <n v="2018"/>
    <x v="3"/>
    <n v="3"/>
    <x v="0"/>
    <s v="Ploegen staal groot categorie 3"/>
    <s v="NNKP10"/>
    <s v="DWW2340"/>
    <e v="#REF!"/>
    <s v="CD-ORM-1256"/>
    <s v="Kolham, RWS Groningen"/>
  </r>
  <r>
    <s v="Aebi Schmidt"/>
    <s v="ML51-A-59-1-010"/>
    <x v="0"/>
    <s v="Sneeuwploeg Vector ML51-A"/>
    <s v="2005"/>
    <n v="2018"/>
    <x v="3"/>
    <n v="3"/>
    <x v="0"/>
    <s v="Ploegen staal groot categorie 3"/>
    <s v="NNKP11"/>
    <s v="DWW2340"/>
    <e v="#REF!"/>
    <s v="CD-ORM-1257"/>
    <s v="Kolham, RWS Groningen"/>
  </r>
  <r>
    <s v="Aebi Schmidt"/>
    <s v="ML51-A-59-1-011"/>
    <x v="0"/>
    <s v="Sneeuwploeg Vector ML51-A"/>
    <s v="2005"/>
    <n v="2018"/>
    <x v="3"/>
    <n v="3"/>
    <x v="0"/>
    <s v="Ploegen staal groot categorie 3"/>
    <s v="NNKP12"/>
    <s v="DWW2340"/>
    <e v="#REF!"/>
    <s v="CD-ORM-1262"/>
    <s v="Kolham, RWS Groningen"/>
  </r>
  <r>
    <s v="Aebi Schmidt"/>
    <s v="ML51-A-59-1-012"/>
    <x v="0"/>
    <s v="Sneeuwploeg Vector ML51-A"/>
    <s v="2005"/>
    <n v="2018"/>
    <x v="3"/>
    <n v="3"/>
    <x v="0"/>
    <s v="Ploegen staal groot categorie 3"/>
    <s v="NNKP13"/>
    <s v="DWW2340"/>
    <e v="#REF!"/>
    <s v="CD-ORM-1258"/>
    <s v="Kolham, RWS Groningen"/>
  </r>
  <r>
    <s v="Aebi Schmidt"/>
    <s v="ML51-A-59-1-013"/>
    <x v="0"/>
    <s v="Sneeuwploeg Vector ML51-A"/>
    <s v="2005"/>
    <n v="2018"/>
    <x v="3"/>
    <n v="3"/>
    <x v="0"/>
    <s v="Ploegen staal groot categorie 3"/>
    <s v="NNKP14"/>
    <s v="DWW2340"/>
    <e v="#REF!"/>
    <s v="CD-ORM-1259"/>
    <s v="Kolham, RWS Groningen"/>
  </r>
  <r>
    <s v="Aebi Schmidt"/>
    <s v="ML51-A-59-1-014"/>
    <x v="0"/>
    <s v="Sneeuwploeg Vector ML51-A"/>
    <s v="2005"/>
    <n v="2018"/>
    <x v="3"/>
    <n v="3"/>
    <x v="0"/>
    <s v="Ploegen staal groot categorie 3"/>
    <s v="NNKP15"/>
    <s v="DWW2340"/>
    <e v="#REF!"/>
    <s v="CD-ORM-1260"/>
    <s v="Kolham, RWS Groningen"/>
  </r>
  <r>
    <s v="Aebi Schmidt"/>
    <s v="ML51-A-59-1-015"/>
    <x v="0"/>
    <s v="Sneeuwploeg Vector ML51-A"/>
    <s v="2005"/>
    <n v="2018"/>
    <x v="3"/>
    <n v="3"/>
    <x v="0"/>
    <s v="Ploegen staal groot categorie 3"/>
    <s v="NNKP16"/>
    <s v="DWW2340"/>
    <e v="#REF!"/>
    <s v="CD-ORM-1261"/>
    <s v="Kolham, RWS Groningen"/>
  </r>
  <r>
    <s v="Aebi Schmidt"/>
    <s v="ML51-A-59-1-028"/>
    <x v="0"/>
    <s v="Sneeuwploeg Vector ML51-A"/>
    <s v="2005"/>
    <n v="2018"/>
    <x v="3"/>
    <n v="3"/>
    <x v="0"/>
    <s v="Ploegen staal groot categorie 3"/>
    <n v="7"/>
    <s v="DWW2340"/>
    <e v="#REF!"/>
    <s v="CD-ORM-1247"/>
    <s v="Geldrop, RWS Brabant"/>
  </r>
  <r>
    <s v="Aebi Schmidt"/>
    <s v="ML51-A-59-1-029"/>
    <x v="0"/>
    <s v="Sneeuwploeg Vector ML51-A"/>
    <s v="2005"/>
    <n v="2018"/>
    <x v="3"/>
    <n v="3"/>
    <x v="0"/>
    <s v="Ploegen staal groot categorie 3"/>
    <n v="2"/>
    <s v="DWW2340"/>
    <e v="#REF!"/>
    <s v="CD-ORM-1248"/>
    <s v="Geldrop, RWS Brabant"/>
  </r>
  <r>
    <s v="Aebi Schmidt"/>
    <s v="ML51-A-59-1-030"/>
    <x v="0"/>
    <s v="Sneeuwploeg Vector ML51-A"/>
    <s v="2005"/>
    <n v="2018"/>
    <x v="3"/>
    <n v="3"/>
    <x v="0"/>
    <s v="Ploegen staal groot categorie 3"/>
    <n v="1"/>
    <s v="DWW2340"/>
    <e v="#REF!"/>
    <s v="CD-ORM-1249"/>
    <s v="Geldrop, RWS Brabant"/>
  </r>
  <r>
    <s v="Aebi Schmidt"/>
    <s v="ML51-A-59-1-031"/>
    <x v="0"/>
    <s v="Sneeuwploeg Vector ML51-A"/>
    <s v="2005"/>
    <n v="2018"/>
    <x v="3"/>
    <n v="3"/>
    <x v="0"/>
    <s v="Ploegen staal groot categorie 3"/>
    <n v="4"/>
    <s v="DWW2340"/>
    <e v="#REF!"/>
    <s v="CD-ORM-1250"/>
    <s v="Geldrop, RWS Brabant"/>
  </r>
  <r>
    <s v="Aebi Schmidt"/>
    <s v="ML51-A-59-1-032"/>
    <x v="0"/>
    <s v="Sneeuwploeg Vector ML51-A"/>
    <s v="2005"/>
    <n v="2018"/>
    <x v="3"/>
    <n v="3"/>
    <x v="0"/>
    <s v="Ploegen staal groot categorie 3"/>
    <n v="5"/>
    <s v="DWW2340"/>
    <e v="#REF!"/>
    <s v="CD-ORM-1251"/>
    <s v="Geldrop, RWS Brabant"/>
  </r>
  <r>
    <s v="Aebi Schmidt"/>
    <s v="ML51-A-59-1-035"/>
    <x v="0"/>
    <s v="Sneeuwploeg Vector ML51-A"/>
    <s v="2005"/>
    <n v="2018"/>
    <x v="3"/>
    <n v="3"/>
    <x v="0"/>
    <s v="Ploegen staal groot categorie 3"/>
    <s v="B1"/>
    <s v="DWW2340"/>
    <e v="#REF!"/>
    <s v="CD-ORM-1275"/>
    <s v="Badhoevedorp, RWS Zuid-Holland"/>
  </r>
  <r>
    <s v="Aebi Schmidt"/>
    <s v="ML51-A-60-1-006"/>
    <x v="0"/>
    <s v="Sneeuwploeg Vector ML51-A"/>
    <s v="2006"/>
    <n v="2019"/>
    <x v="4"/>
    <n v="4"/>
    <x v="0"/>
    <s v="Ploegen staal groot categorie 3"/>
    <n v="11"/>
    <s v="DWW2340"/>
    <e v="#REF!"/>
    <s v="CD-ORM-1347"/>
    <s v="Oirschot, RWS Brabant"/>
  </r>
  <r>
    <s v="Aebi Schmidt"/>
    <s v="ML51-A-60-1-007"/>
    <x v="0"/>
    <s v="Sneeuwploeg Vector ML51-A"/>
    <s v="2006"/>
    <n v="2019"/>
    <x v="4"/>
    <n v="4"/>
    <x v="0"/>
    <s v="Ploegen staal groot categorie 3"/>
    <n v="34"/>
    <s v="DWW2340"/>
    <e v="#REF!"/>
    <s v="CD-ORM-1348"/>
    <s v="Den Bosch, RWS Brabant"/>
  </r>
  <r>
    <s v="Aebi Schmidt"/>
    <s v="ML51-A-60-1-008"/>
    <x v="0"/>
    <s v="Sneeuwploeg Vector ML51-A"/>
    <s v="2006"/>
    <n v="2019"/>
    <x v="4"/>
    <n v="4"/>
    <x v="0"/>
    <s v="Ploegen staal groot categorie 3"/>
    <n v="52"/>
    <s v="DWW2340"/>
    <e v="#REF!"/>
    <s v="CD-ORM-1349"/>
    <s v="Numansdorp, RWS Zuid-Holland"/>
  </r>
  <r>
    <s v="Aebi Schmidt"/>
    <s v="ML51-A-60-1-009"/>
    <x v="0"/>
    <s v="Sneeuwploeg Vector ML51-A"/>
    <s v="2006"/>
    <n v="2019"/>
    <x v="4"/>
    <n v="4"/>
    <x v="0"/>
    <s v="Ploegen staal groot categorie 3"/>
    <n v="1"/>
    <s v="DWW2340"/>
    <e v="#REF!"/>
    <s v="CD-ORM-1342"/>
    <s v="Oirschot, RWS Brabant"/>
  </r>
  <r>
    <s v="Aebi Schmidt"/>
    <s v="ML51-A-60-1-010"/>
    <x v="0"/>
    <s v="Sneeuwploeg Vector ML51-A"/>
    <s v="2006"/>
    <n v="2019"/>
    <x v="4"/>
    <n v="4"/>
    <x v="0"/>
    <s v="Ploegen staal groot categorie 3"/>
    <n v="2"/>
    <s v="DWW2340"/>
    <e v="#REF!"/>
    <s v="CD-ORM-1343"/>
    <s v="Oirschot, RWS Brabant"/>
  </r>
  <r>
    <s v="Aebi Schmidt"/>
    <s v="ML51-A-60-1-011"/>
    <x v="0"/>
    <s v="Sneeuwploeg Vector ML51-A"/>
    <s v="2006"/>
    <n v="2019"/>
    <x v="4"/>
    <n v="4"/>
    <x v="0"/>
    <s v="Ploegen staal groot categorie 3"/>
    <n v="7"/>
    <s v="DWW2340"/>
    <e v="#REF!"/>
    <s v="CD-ORM-1344"/>
    <s v="Den Bosch, RWS Brabant"/>
  </r>
  <r>
    <s v="Aebi Schmidt"/>
    <s v="ML51-A-60-1-012"/>
    <x v="0"/>
    <s v="Sneeuwploeg Vector ML51-A"/>
    <s v="2006"/>
    <n v="2019"/>
    <x v="4"/>
    <n v="4"/>
    <x v="0"/>
    <s v="Ploegen staal groot categorie 3"/>
    <n v="9"/>
    <s v="DWW2340"/>
    <e v="#REF!"/>
    <s v="CD-ORM-1345"/>
    <s v="Moerdijk, RWS Brabant"/>
  </r>
  <r>
    <s v="Aebi Schmidt"/>
    <s v="ML51-A-60-1-013"/>
    <x v="0"/>
    <s v="Sneeuwploeg Vector ML51-A"/>
    <s v="2006"/>
    <n v="2019"/>
    <x v="4"/>
    <n v="4"/>
    <x v="0"/>
    <s v="Ploegen staal groot categorie 3"/>
    <n v="10"/>
    <s v="DWW2340"/>
    <e v="#REF!"/>
    <s v="CD-ORM-1346"/>
    <s v="Oirschot, RWS Brabant"/>
  </r>
  <r>
    <s v="Aebi Schmidt"/>
    <s v="ML51-A-60-1-001"/>
    <x v="0"/>
    <s v="Sneeuwploeg Vector ML51-A"/>
    <s v="2006"/>
    <n v="2019"/>
    <x v="4"/>
    <n v="4"/>
    <x v="0"/>
    <s v="Ploegen staal groot categorie 3"/>
    <s v="APE P01"/>
    <s v="DWW2340"/>
    <e v="#REF!"/>
    <s v="CD-ORM-1334"/>
    <s v="Apeldoorn, RWS Gelderland"/>
  </r>
  <r>
    <s v="Aebi Schmidt"/>
    <s v="ML51-A-60-1-002"/>
    <x v="0"/>
    <s v="Sneeuwploeg Vector ML51-A"/>
    <s v="2006"/>
    <n v="2019"/>
    <x v="4"/>
    <n v="4"/>
    <x v="0"/>
    <s v="Ploegen staal groot categorie 3"/>
    <s v="P02"/>
    <s v="DWW2340"/>
    <e v="#REF!"/>
    <s v="CD-ORM-1337"/>
    <s v="Hoevelaken, RWS Midden NL"/>
  </r>
  <r>
    <s v="Aebi Schmidt"/>
    <s v="ML51-A-60-1-003"/>
    <x v="0"/>
    <s v="Sneeuwploeg Vector ML51-A"/>
    <s v="2006"/>
    <n v="2019"/>
    <x v="4"/>
    <n v="4"/>
    <x v="0"/>
    <s v="Ploegen staal groot categorie 3"/>
    <s v="P01"/>
    <s v="DWW2340"/>
    <e v="#REF!"/>
    <s v="CD-ORM-1338"/>
    <s v="Hoevelaken, RWS Midden NL"/>
  </r>
  <r>
    <s v="Aebi Schmidt"/>
    <s v="ML51-A-60-1-004"/>
    <x v="0"/>
    <s v="Sneeuwploeg Vector ML51-A"/>
    <s v="2006"/>
    <n v="2019"/>
    <x v="4"/>
    <n v="4"/>
    <x v="0"/>
    <s v="Ploegen staal groot categorie 3"/>
    <s v="P02"/>
    <s v="DWW2340"/>
    <e v="#REF!"/>
    <s v="CD-ORM-1335"/>
    <s v="t Harde, RWS Overijssel"/>
  </r>
  <r>
    <s v="Aebi Schmidt"/>
    <s v="ML51-A-60-1-005"/>
    <x v="0"/>
    <s v="Sneeuwploeg Vector ML51-A"/>
    <s v="2006"/>
    <n v="2019"/>
    <x v="4"/>
    <n v="4"/>
    <x v="0"/>
    <s v="Ploegen staal groot categorie 3"/>
    <s v="P01"/>
    <s v="DWW2340"/>
    <e v="#REF!"/>
    <s v="CD-ORM-1336"/>
    <s v="t Harde, RWS Overijssel"/>
  </r>
  <r>
    <s v="Aebi Schmidt"/>
    <s v="ML51-A-60-1-014"/>
    <x v="0"/>
    <s v="Sneeuwploeg Vector ML51-A"/>
    <s v="2006"/>
    <n v="2019"/>
    <x v="4"/>
    <n v="4"/>
    <x v="0"/>
    <s v="Ploegen staal groot categorie 3"/>
    <s v="MAP1"/>
    <s v="DWW2340"/>
    <e v="#REF!"/>
    <s v="CD-ORM-1356"/>
    <s v="Markelo, RWS Overijssel"/>
  </r>
  <r>
    <s v="Aebi Schmidt"/>
    <s v="ML51-A-60-1-015"/>
    <x v="0"/>
    <s v="Sneeuwploeg Vector ML51-A"/>
    <s v="2006"/>
    <n v="2019"/>
    <x v="4"/>
    <n v="4"/>
    <x v="0"/>
    <s v="Ploegen staal groot categorie 3"/>
    <s v="MAP2"/>
    <s v="DWW2340"/>
    <e v="#REF!"/>
    <s v="CD-ORM-1357"/>
    <s v="Markelo, RWS Overijssel"/>
  </r>
  <r>
    <s v="Aebi Schmidt"/>
    <s v="ML51-A-60-1-016"/>
    <x v="0"/>
    <s v="Sneeuwploeg Vector ML51-A"/>
    <s v="2006"/>
    <n v="2019"/>
    <x v="4"/>
    <n v="4"/>
    <x v="0"/>
    <s v="Ploegen staal groot categorie 3"/>
    <n v="8"/>
    <s v="DWW2340"/>
    <e v="#REF!"/>
    <s v="CD-ORM-1350"/>
    <s v="Geldrop, RWS Brabant"/>
  </r>
  <r>
    <s v="Aebi Schmidt"/>
    <s v="ML51-A-60-1-017"/>
    <x v="0"/>
    <s v="Sneeuwploeg Vector ML51-A"/>
    <s v="2006"/>
    <n v="2019"/>
    <x v="4"/>
    <n v="4"/>
    <x v="0"/>
    <s v="Ploegen staal groot categorie 3"/>
    <s v="OP4"/>
    <s v="DWW2340"/>
    <e v="#REF!"/>
    <s v="CD-ORM-1339"/>
    <s v="Oirschot, RWS Brabant"/>
  </r>
  <r>
    <s v="Aebi Schmidt"/>
    <s v="ML51-A-60-1-018"/>
    <x v="0"/>
    <s v="Sneeuwploeg Vector ML51-A"/>
    <s v="2006"/>
    <n v="2019"/>
    <x v="4"/>
    <n v="4"/>
    <x v="0"/>
    <s v="Ploegen staal groot categorie 3"/>
    <s v="DHS24"/>
    <s v="DWW2340"/>
    <e v="#REF!"/>
    <s v="CD-ORM-1351"/>
    <s v="Erm, RWS Drenthe"/>
  </r>
  <r>
    <s v="Aebi Schmidt"/>
    <s v="ML51-A-60-1-019"/>
    <x v="0"/>
    <s v="Sneeuwploeg Vector ML51-A"/>
    <s v="2006"/>
    <n v="2019"/>
    <x v="4"/>
    <n v="4"/>
    <x v="0"/>
    <s v="Ploegen staal groot categorie 3"/>
    <s v="DHS25"/>
    <s v="DWW2340"/>
    <e v="#REF!"/>
    <s v="CD-ORM-1352"/>
    <s v="Erm, RWS Drenthe"/>
  </r>
  <r>
    <s v="Aebi Schmidt"/>
    <s v="ML51-A-60-1-020"/>
    <x v="0"/>
    <s v="Sneeuwploeg Vector ML51-A"/>
    <s v="2006"/>
    <n v="2019"/>
    <x v="4"/>
    <n v="4"/>
    <x v="0"/>
    <s v="Ploegen staal groot categorie 3"/>
    <n v="312"/>
    <s v="DWW2342"/>
    <e v="#REF!"/>
    <s v="CD-ORM-1790"/>
    <s v="Emmeloord, RWS Friesland"/>
  </r>
  <r>
    <s v="Aebi Schmidt"/>
    <s v="ML51-A-60-1-021"/>
    <x v="0"/>
    <s v="Sneeuwploeg Vector ML51-A"/>
    <s v="2006"/>
    <n v="2019"/>
    <x v="4"/>
    <n v="4"/>
    <x v="0"/>
    <s v="Ploegen staal groot categorie 3"/>
    <n v="313"/>
    <s v="DWW2342"/>
    <e v="#REF!"/>
    <s v="CD-ORM-1799"/>
    <s v="Emmeloord, RWS Friesland"/>
  </r>
  <r>
    <s v="Aebi Schmidt"/>
    <s v="ML51-A-60-1-022"/>
    <x v="0"/>
    <s v="Sneeuwploeg Vector ML51-A"/>
    <s v="2006"/>
    <n v="2019"/>
    <x v="4"/>
    <n v="4"/>
    <x v="0"/>
    <s v="Ploegen staal groot categorie 3"/>
    <n v="314"/>
    <s v="DWW2342"/>
    <e v="#REF!"/>
    <s v="CD-ORM-1800"/>
    <s v="Emmeloord, RWS Friesland"/>
  </r>
  <r>
    <s v="Aebi Schmidt"/>
    <s v="ML51-A-60-1-023"/>
    <x v="0"/>
    <s v="Sneeuwploeg Vector ML51-A"/>
    <s v="2006"/>
    <n v="2019"/>
    <x v="4"/>
    <n v="4"/>
    <x v="0"/>
    <s v="Ploegen staal groot categorie 3"/>
    <s v="Z3"/>
    <s v="DWW2340"/>
    <e v="#REF!"/>
    <s v="CD-ORM-1382"/>
    <s v="Zuidoostbeemster, RWS Noord-Holland"/>
  </r>
  <r>
    <s v="Aebi Schmidt"/>
    <s v="ML51-A-60-1-024"/>
    <x v="0"/>
    <s v="Sneeuwploeg Vector ML51-A"/>
    <s v="2006"/>
    <n v="2019"/>
    <x v="4"/>
    <n v="4"/>
    <x v="0"/>
    <s v="Ploegen staal groot categorie 3"/>
    <s v="Z4"/>
    <s v="DWW2340"/>
    <e v="#REF!"/>
    <s v="CD-ORM-1383"/>
    <s v="Zuidoostbeemster, RWS Noord-Holland"/>
  </r>
  <r>
    <s v="Aebi Schmidt"/>
    <s v="ML51-A-60-1-025"/>
    <x v="0"/>
    <s v="Sneeuwploeg Vector ML51-A"/>
    <s v="2006"/>
    <n v="2019"/>
    <x v="4"/>
    <n v="4"/>
    <x v="0"/>
    <s v="Ploegen staal groot categorie 3"/>
    <s v="W5"/>
    <s v="DWW2340"/>
    <e v="#REF!"/>
    <s v="CD-ORM-1379"/>
    <s v="Wieringerwerf, RWS Noord-Holland"/>
  </r>
  <r>
    <s v="Aebi Schmidt"/>
    <s v="ML51-A-60-1-026"/>
    <x v="0"/>
    <s v="Sneeuwploeg Vector ML51-A"/>
    <s v="2006"/>
    <n v="2019"/>
    <x v="4"/>
    <n v="4"/>
    <x v="0"/>
    <s v="Ploegen staal groot categorie 3"/>
    <s v="W3"/>
    <s v="DWW2340"/>
    <e v="#REF!"/>
    <s v="CD-ORM-1377"/>
    <s v="Wieringerwerf, RWS Noord-Holland"/>
  </r>
  <r>
    <s v="Aebi Schmidt"/>
    <s v="ML51-A-60-1-027"/>
    <x v="0"/>
    <s v="Sneeuwploeg Vector ML51-A"/>
    <s v="2006"/>
    <n v="2019"/>
    <x v="4"/>
    <n v="4"/>
    <x v="0"/>
    <s v="Ploegen staal groot categorie 3"/>
    <s v="Z2"/>
    <s v="DWW2340"/>
    <e v="#REF!"/>
    <s v="CD-ORM-1381"/>
    <s v="Zuidoostbeemster, RWS Noord-Holland"/>
  </r>
  <r>
    <s v="Aebi Schmidt"/>
    <s v="ML51-A-60-1-028"/>
    <x v="0"/>
    <s v="Sneeuwploeg Vector ML51-A"/>
    <s v="2006"/>
    <n v="2019"/>
    <x v="4"/>
    <n v="4"/>
    <x v="0"/>
    <s v="Ploegen staal groot categorie 3"/>
    <s v="W4"/>
    <s v="DWW2340"/>
    <e v="#REF!"/>
    <s v="CD-ORM-1378"/>
    <s v="Zuidoostbeemster, RWS Noord-Holland"/>
  </r>
  <r>
    <s v="Aebi Schmidt"/>
    <s v="ML51-A-60-1-029"/>
    <x v="0"/>
    <s v="Sneeuwploeg Vector ML51-A"/>
    <s v="2006"/>
    <n v="2019"/>
    <x v="4"/>
    <n v="4"/>
    <x v="0"/>
    <s v="Ploegen staal groot categorie 3"/>
    <s v="Z1"/>
    <s v="DWW2340"/>
    <e v="#REF!"/>
    <s v="CD-ORM-1380"/>
    <s v="Wieringerwerf, RWS Noord-Holland"/>
  </r>
  <r>
    <s v="Aebi Schmidt"/>
    <s v="ML51-A-60-1-030"/>
    <x v="0"/>
    <s v="Sneeuwploeg Vector ML51-A"/>
    <s v="2006"/>
    <n v="2019"/>
    <x v="4"/>
    <n v="4"/>
    <x v="0"/>
    <s v="Ploegen staal groot categorie 3"/>
    <n v="300"/>
    <s v="DWW2342"/>
    <e v="#REF!"/>
    <s v="CD-ORM-1655"/>
    <s v="Lelystad, RWS Noord Holland"/>
  </r>
  <r>
    <s v="Aebi Schmidt"/>
    <s v="ML51-A-60-1-031"/>
    <x v="0"/>
    <s v="Sneeuwploeg Vector ML51-A"/>
    <s v="2006"/>
    <n v="2019"/>
    <x v="4"/>
    <n v="4"/>
    <x v="0"/>
    <s v="Ploegen staal groot categorie 3"/>
    <n v="301"/>
    <s v="DWW2342"/>
    <e v="#REF!"/>
    <s v="CD-ORM-1656"/>
    <s v="Lelystad, RWS Noord Holland"/>
  </r>
  <r>
    <s v="Aebi Schmidt"/>
    <s v="ML51-A-60-1-057"/>
    <x v="0"/>
    <s v="Sneeuwploeg Vector ML51-A"/>
    <s v="2007"/>
    <n v="2020"/>
    <x v="0"/>
    <n v="5"/>
    <x v="0"/>
    <s v="Ploegen staal groot categorie 3"/>
    <s v="R60"/>
    <s v="DWW2340"/>
    <e v="#REF!"/>
    <s v="CD-ORM-1423"/>
    <s v="Ridderkerk, RWS Zuid-Holland"/>
  </r>
  <r>
    <s v="Aebi Schmidt"/>
    <s v="ML51-A-60-1-059"/>
    <x v="0"/>
    <s v="Sneeuwploeg Vector ML51-A"/>
    <s v="2007"/>
    <n v="2020"/>
    <x v="0"/>
    <n v="5"/>
    <x v="0"/>
    <s v="Ploegen staal groot categorie 3"/>
    <s v="R61"/>
    <s v="DWW2340"/>
    <e v="#REF!"/>
    <s v="CD-ORM-1424"/>
    <s v="Ridderkerk, RWS Zuid-Holland"/>
  </r>
  <r>
    <s v="Aebi Schmidt"/>
    <s v="ML51-A-60-1-060"/>
    <x v="0"/>
    <s v="Sneeuwploeg Vector ML51-A"/>
    <s v="2007"/>
    <n v="2020"/>
    <x v="0"/>
    <n v="5"/>
    <x v="0"/>
    <s v="Ploegen staal groot categorie 3"/>
    <s v="R66"/>
    <s v="DWW2340"/>
    <e v="#REF!"/>
    <s v="CD-ORM-1425"/>
    <s v="Ridderkerk, RWS Zuid-Holland"/>
  </r>
  <r>
    <s v="Aebi Schmidt"/>
    <s v="ML51-A-60-1-058"/>
    <x v="0"/>
    <s v="Sneeuwploeg Vector ML51-A"/>
    <s v="2007"/>
    <n v="2020"/>
    <x v="0"/>
    <n v="5"/>
    <x v="0"/>
    <s v="Ploegen staal groot categorie 3"/>
    <s v="R69"/>
    <s v="DWW2340"/>
    <e v="#REF!"/>
    <s v="CD-ORM-1419"/>
    <s v="Ridderkerk, RWS Zuid-Holland"/>
  </r>
  <r>
    <s v="Aebi Schmidt"/>
    <s v="ML51-A-60-1-061"/>
    <x v="0"/>
    <s v="Sneeuwploeg Vector ML51-A"/>
    <s v="2007"/>
    <n v="2020"/>
    <x v="0"/>
    <n v="5"/>
    <x v="0"/>
    <s v="Ploegen staal groot categorie 3"/>
    <s v="R70"/>
    <s v="DWW2340"/>
    <e v="#REF!"/>
    <s v="CD-ORM-1420"/>
    <s v="Ridderkerk, RWS Zuid-Holland"/>
  </r>
  <r>
    <s v="Aebi Schmidt"/>
    <s v="ML51-A-60-1-062"/>
    <x v="0"/>
    <s v="Sneeuwploeg Vector ML51-A"/>
    <s v="2007"/>
    <n v="2020"/>
    <x v="0"/>
    <n v="5"/>
    <x v="0"/>
    <s v="Ploegen staal groot categorie 3"/>
    <s v="R45"/>
    <s v="DWW2340"/>
    <e v="#REF!"/>
    <s v="CD-ORM-1421"/>
    <s v="Delft, RWS Zuid-Holland"/>
  </r>
  <r>
    <s v="Aebi Schmidt"/>
    <s v="ML51-A-60-1-063"/>
    <x v="0"/>
    <s v="Sneeuwploeg Vector ML51-A"/>
    <s v="2007"/>
    <n v="2020"/>
    <x v="0"/>
    <n v="5"/>
    <x v="0"/>
    <s v="Ploegen staal groot categorie 3"/>
    <s v="R47"/>
    <s v="DWW2340"/>
    <e v="#REF!"/>
    <s v="CD-ORM-1422"/>
    <s v="Delft, RWS Zuid-Holland"/>
  </r>
  <r>
    <s v="Aebi Schmidt"/>
    <s v="ML51-A-60-1-064"/>
    <x v="0"/>
    <s v="Sneeuwploeg Vector ML51-A"/>
    <s v="2007"/>
    <n v="2020"/>
    <x v="0"/>
    <n v="5"/>
    <x v="0"/>
    <s v="Ploegen staal groot categorie 3"/>
    <n v="315"/>
    <s v="DWW2342"/>
    <e v="#REF!"/>
    <s v="CD-ORM-1801"/>
    <s v="Emmeloord, RWS Friesland"/>
  </r>
  <r>
    <s v="Aebi Schmidt"/>
    <s v="ML51-A-60-1-065"/>
    <x v="0"/>
    <s v="Sneeuwploeg Vector ML51-A"/>
    <s v="2007"/>
    <n v="2020"/>
    <x v="0"/>
    <n v="5"/>
    <x v="0"/>
    <s v="Ploegen staal groot categorie 3"/>
    <n v="316"/>
    <s v="DWW2342"/>
    <e v="#REF!"/>
    <s v="CD-ORM-1810"/>
    <s v="Emmeloord, RWS Friesland"/>
  </r>
  <r>
    <s v="Aebi Schmidt"/>
    <s v="ML51-A-60-1-066"/>
    <x v="0"/>
    <s v="Sneeuwploeg Vector ML51-A"/>
    <s v="2007"/>
    <n v="2020"/>
    <x v="0"/>
    <n v="5"/>
    <x v="0"/>
    <s v="Ploegen staal groot categorie 3"/>
    <n v="317"/>
    <s v="DWW2342"/>
    <e v="#REF!"/>
    <s v="CD-ORM-1817"/>
    <s v="Emmeloord, RWS Friesland"/>
  </r>
  <r>
    <s v="Aebi Schmidt"/>
    <s v="ML51-A-60-1-067"/>
    <x v="0"/>
    <s v="Sneeuwploeg Vector ML51-A"/>
    <s v="2007"/>
    <n v="2020"/>
    <x v="0"/>
    <n v="5"/>
    <x v="0"/>
    <s v="Ploegen staal groot categorie 3"/>
    <n v="302"/>
    <s v="DWW2342"/>
    <e v="#REF!"/>
    <s v="CD-ORM-1788"/>
    <s v="Lelystad, RWS Noord Holland"/>
  </r>
  <r>
    <s v="Aebi Schmidt"/>
    <s v="ML51-A-60-1-068"/>
    <x v="0"/>
    <s v="Sneeuwploeg Vector ML51-A"/>
    <s v="2007"/>
    <n v="2020"/>
    <x v="0"/>
    <n v="5"/>
    <x v="0"/>
    <s v="Ploegen staal groot categorie 3"/>
    <n v="303"/>
    <s v="DWW2342"/>
    <e v="#REF!"/>
    <s v="CD-ORM-1829"/>
    <s v="Lelystad, RWS Noord Holland"/>
  </r>
  <r>
    <s v="Aebi Schmidt"/>
    <s v="ML51-A-60-1-069"/>
    <x v="0"/>
    <s v="Sneeuwploeg Vector ML51-A"/>
    <s v="2007"/>
    <n v="2020"/>
    <x v="0"/>
    <n v="5"/>
    <x v="0"/>
    <s v="Ploegen staal groot categorie 3"/>
    <n v="304"/>
    <s v="DWW2342"/>
    <e v="#REF!"/>
    <s v="CD-ORM-1836"/>
    <s v="Lelystad, RWS Noord Holland"/>
  </r>
  <r>
    <s v="Aebi Schmidt"/>
    <s v="ML51-A-61-1-001"/>
    <x v="0"/>
    <s v="Sneeuwploeg Vector ML51-A"/>
    <s v="2007"/>
    <n v="2020"/>
    <x v="0"/>
    <n v="5"/>
    <x v="0"/>
    <s v="Ploegen staal groot categorie 3"/>
    <s v="HP15"/>
    <s v="DWW2340"/>
    <e v="#REF!"/>
    <s v="CD-ORM-1355"/>
    <s v="Herveld, RWS Gelderland"/>
  </r>
  <r>
    <s v="Aebi Schmidt"/>
    <s v="ML51-A-61-1-002"/>
    <x v="0"/>
    <s v="Sneeuwploeg Vector ML51-A"/>
    <s v="2007"/>
    <n v="2020"/>
    <x v="0"/>
    <n v="5"/>
    <x v="0"/>
    <s v="Ploegen staal groot categorie 3"/>
    <s v="HP16"/>
    <s v="DWW2340"/>
    <e v="#REF!"/>
    <s v="CD-ORM-1400"/>
    <s v="Herveld, RWS Gelderland"/>
  </r>
  <r>
    <s v="Aebi Schmidt"/>
    <s v="ML51-A-61-1-003"/>
    <x v="0"/>
    <s v="Sneeuwploeg Vector ML51-A"/>
    <s v="2007"/>
    <n v="2020"/>
    <x v="0"/>
    <n v="5"/>
    <x v="0"/>
    <s v="Ploegen staal groot categorie 3"/>
    <s v="HP17"/>
    <s v="DWW2340"/>
    <e v="#REF!"/>
    <s v="CD-ORM-1401"/>
    <s v="Herveld, RWS Gelderland"/>
  </r>
  <r>
    <s v="Aebi Schmidt"/>
    <s v="SL32-57-1-005"/>
    <x v="0"/>
    <s v="Sneeuwploeg Cirron SL32"/>
    <s v="2003"/>
    <n v="2016"/>
    <x v="1"/>
    <n v="1"/>
    <x v="0"/>
    <s v="Ploegen staal categorie 2"/>
    <s v="R54"/>
    <s v="DWW2340"/>
    <e v="#REF!"/>
    <s v="CD-ORM-1039"/>
    <s v="Hellevoetsluis, RWS Zuid-Holland"/>
  </r>
  <r>
    <s v="Aebi Schmidt"/>
    <s v="SL32-57-1-006"/>
    <x v="0"/>
    <s v="Sneeuwploeg Cirron SL32"/>
    <s v="2003"/>
    <n v="2016"/>
    <x v="1"/>
    <n v="1"/>
    <x v="0"/>
    <s v="Ploegen staal categorie 2"/>
    <s v="R55"/>
    <s v="DWW2340"/>
    <e v="#REF!"/>
    <s v="CD-ORM-1040"/>
    <s v="Delft, RWS Zuid-Holland"/>
  </r>
  <r>
    <s v="Aebi Schmidt"/>
    <s v="SL32-57-1-007"/>
    <x v="0"/>
    <s v="Sneeuwploeg Cirron SL32"/>
    <s v="2003"/>
    <n v="2016"/>
    <x v="1"/>
    <n v="1"/>
    <x v="0"/>
    <s v="Ploegen staal categorie 2"/>
    <s v="R56"/>
    <s v="DWW2340"/>
    <e v="#REF!"/>
    <s v="CD-ORM-1041"/>
    <s v="Delft, RWS Zuid-Holland"/>
  </r>
  <r>
    <s v="Aebi Schmidt"/>
    <s v="SL32-57-2-003"/>
    <x v="0"/>
    <s v="Sneeuwploeg Cirron SL32"/>
    <s v="2003"/>
    <n v="2016"/>
    <x v="1"/>
    <n v="1"/>
    <x v="0"/>
    <s v="Ploegen staal categorie 2"/>
    <s v="P83"/>
    <s v="DWW2340"/>
    <e v="#REF!"/>
    <s v="CD-ORM-1015"/>
    <s v="Breda, RWS Brabant"/>
  </r>
  <r>
    <s v="Aebi Schmidt"/>
    <s v="SL32-57-2-002"/>
    <x v="0"/>
    <s v="Sneeuwploeg Cirron SL32"/>
    <s v="2003"/>
    <n v="2016"/>
    <x v="1"/>
    <n v="1"/>
    <x v="0"/>
    <s v="Ploegen staal categorie 2"/>
    <s v="P84"/>
    <s v="DWW2340"/>
    <e v="#REF!"/>
    <s v="CD-ORM-1016"/>
    <s v="Breda, RWS Brabant"/>
  </r>
  <r>
    <s v="Aebi Schmidt"/>
    <s v="SL32-57-2-004"/>
    <x v="0"/>
    <s v="Sneeuwploeg Cirron SL32"/>
    <s v="2003"/>
    <n v="2016"/>
    <x v="1"/>
    <n v="1"/>
    <x v="0"/>
    <s v="Ploegen staal categorie 2"/>
    <s v="P85"/>
    <s v="DWW2340"/>
    <e v="#REF!"/>
    <s v="CD-ORM-1017"/>
    <s v="Breda, RWS Brabant"/>
  </r>
  <r>
    <s v="Aebi Schmidt"/>
    <s v="SL32-57-2-006"/>
    <x v="0"/>
    <s v="Sneeuwploeg Cirron SL32"/>
    <s v="2003"/>
    <n v="2016"/>
    <x v="1"/>
    <n v="1"/>
    <x v="0"/>
    <s v="Ploegen staal categorie 2"/>
    <s v="P89"/>
    <s v="DWW2340"/>
    <e v="#REF!"/>
    <s v="CD-ORM-1021"/>
    <s v="Moerdijk, RWS Brabant"/>
  </r>
  <r>
    <s v="Aebi Schmidt"/>
    <s v="SL32-57-2-007"/>
    <x v="0"/>
    <s v="Sneeuwploeg Cirron SL32"/>
    <s v="2003"/>
    <n v="2016"/>
    <x v="1"/>
    <n v="1"/>
    <x v="0"/>
    <s v="Ploegen staal categorie 2"/>
    <s v="RWS856"/>
    <s v="DWW2340"/>
    <e v="#REF!"/>
    <s v="CD-ORM-1029"/>
    <s v="Maasbracht, RWS Limburg"/>
  </r>
  <r>
    <s v="Aebi Schmidt"/>
    <s v="SL32-57-2-001"/>
    <x v="0"/>
    <s v="Sneeuwploeg Cirron SL32"/>
    <s v="2003"/>
    <n v="2016"/>
    <x v="1"/>
    <n v="1"/>
    <x v="0"/>
    <s v="Ploegen staal categorie 2"/>
    <s v="P90"/>
    <s v="DWW2340"/>
    <e v="#REF!"/>
    <s v="CD-ORM-1022"/>
    <s v="Moerdijk, RWS Brabant"/>
  </r>
  <r>
    <s v="Aebi Schmidt"/>
    <s v="SL32-57-1-008"/>
    <x v="0"/>
    <s v="Sneeuwploeg Cirron SL32"/>
    <s v="2003"/>
    <n v="2016"/>
    <x v="1"/>
    <n v="1"/>
    <x v="0"/>
    <s v="Ploegen staal categorie 2"/>
    <s v="P91"/>
    <s v="DWW2340"/>
    <e v="#REF!"/>
    <s v="CD-ORM-1023"/>
    <s v="Moerdijk, RWS Brabant"/>
  </r>
  <r>
    <s v="Aebi Schmidt"/>
    <s v="SL32-57-1-009"/>
    <x v="0"/>
    <s v="Sneeuwploeg Cirron SL32"/>
    <s v="2003"/>
    <n v="2016"/>
    <x v="1"/>
    <n v="1"/>
    <x v="0"/>
    <s v="Ploegen staal categorie 2"/>
    <s v="CD-1018"/>
    <s v="DWW2340"/>
    <e v="#REF!"/>
    <s v="CD-ORM-1018"/>
    <s v="Wouw, RWS Zeeland"/>
  </r>
  <r>
    <s v="Aebi Schmidt"/>
    <s v="SL32-57-1-010"/>
    <x v="0"/>
    <s v="Sneeuwploeg Cirron SL32"/>
    <s v="2003"/>
    <n v="2016"/>
    <x v="1"/>
    <n v="1"/>
    <x v="0"/>
    <s v="Ploegen staal categorie 2"/>
    <s v="CD-1019"/>
    <s v="DWW2340"/>
    <e v="#REF!"/>
    <s v="CD-ORM-1019"/>
    <s v="Wouw, RWS Zeeland"/>
  </r>
  <r>
    <s v="Aebi Schmidt"/>
    <s v="SL32-57-2-005"/>
    <x v="0"/>
    <s v="Sneeuwploeg Cirron SL32"/>
    <s v="2003"/>
    <n v="2016"/>
    <x v="1"/>
    <n v="1"/>
    <x v="0"/>
    <s v="Ploegen staal categorie 2"/>
    <s v="CD-1020"/>
    <s v="DWW2340"/>
    <e v="#REF!"/>
    <s v="CD-ORM-1020"/>
    <s v="Wouw, RWS Zeeland"/>
  </r>
  <r>
    <s v="Aebi Schmidt"/>
    <s v="SNK20469"/>
    <x v="0"/>
    <s v="Sneeuwploeg SNK 37 EPZ"/>
    <s v="2003"/>
    <n v="2016"/>
    <x v="1"/>
    <n v="1"/>
    <x v="0"/>
    <s v="Ploegen kunststof categorie 1"/>
    <s v="CD-1009"/>
    <s v="DWW2340"/>
    <e v="#REF!"/>
    <s v="CD-ORM-1009"/>
    <s v="Wouw, RWS Zeeland"/>
  </r>
  <r>
    <s v="Aebi Schmidt"/>
    <s v="SNK20470"/>
    <x v="0"/>
    <s v="Sneeuwploeg SNK 37 EPZ"/>
    <s v="2003"/>
    <n v="2016"/>
    <x v="1"/>
    <n v="1"/>
    <x v="0"/>
    <s v="Ploegen kunststof categorie 1"/>
    <s v="P78"/>
    <s v="DWW2340"/>
    <e v="#REF!"/>
    <s v="CD-ORM-1010"/>
    <s v="Breda, RWS Brabant"/>
  </r>
  <r>
    <s v="Aebi Schmidt"/>
    <s v="SNK20472"/>
    <x v="0"/>
    <s v="Sneeuwploeg SNK 37 EPZ"/>
    <s v="2003"/>
    <n v="2016"/>
    <x v="1"/>
    <n v="1"/>
    <x v="0"/>
    <s v="Ploegen kunststof categorie 1"/>
    <s v="P80"/>
    <s v="DWW2340"/>
    <e v="#REF!"/>
    <s v="CD-ORM-1012"/>
    <s v="Breda, RWS Brabant"/>
  </r>
  <r>
    <s v="Aebi Schmidt"/>
    <s v="SNK20473"/>
    <x v="0"/>
    <s v="Sneeuwploeg SNK 37 EPZ"/>
    <s v="2003"/>
    <n v="2016"/>
    <x v="1"/>
    <n v="1"/>
    <x v="0"/>
    <s v="Ploegen kunststof categorie 1"/>
    <s v="P81"/>
    <s v="DWW2340"/>
    <e v="#REF!"/>
    <s v="CD-ORM-1013"/>
    <s v="Breda, RWS Brabant"/>
  </r>
  <r>
    <s v="Aebi Schmidt"/>
    <s v="SNK20474"/>
    <x v="0"/>
    <s v="Sneeuwploeg SNK 37 EPZ"/>
    <s v="2003"/>
    <n v="2016"/>
    <x v="1"/>
    <n v="1"/>
    <x v="0"/>
    <s v="Ploegen kunststof categorie 1"/>
    <s v="P82"/>
    <s v="DWW2340"/>
    <e v="#REF!"/>
    <s v="CD-ORM-1014"/>
    <s v="Breda, RWS Brabant"/>
  </r>
  <r>
    <s v="Aebi Schmidt"/>
    <s v="SNK20475"/>
    <x v="0"/>
    <s v="Sneeuwploeg SNK 37 EPZ"/>
    <s v="2003"/>
    <n v="2016"/>
    <x v="1"/>
    <n v="1"/>
    <x v="0"/>
    <s v="Ploegen kunststof categorie 1"/>
    <s v="P64"/>
    <s v="DWW2340"/>
    <e v="#REF!"/>
    <s v="CD-ORM-0996"/>
    <s v="Moerdijk, RWS Brabant"/>
  </r>
  <r>
    <s v="Aebi Schmidt"/>
    <s v="SNK20476"/>
    <x v="0"/>
    <s v="Sneeuwploeg SNK 37 EPZ"/>
    <s v="2003"/>
    <n v="2016"/>
    <x v="1"/>
    <n v="1"/>
    <x v="0"/>
    <s v="Ploegen kunststof categorie 1"/>
    <s v="P65"/>
    <s v="DWW2340"/>
    <e v="#REF!"/>
    <s v="CD-ORM-0997"/>
    <s v="Moerdijk, RWS Brabant"/>
  </r>
  <r>
    <s v="Aebi Schmidt"/>
    <s v="SNK20477"/>
    <x v="0"/>
    <s v="Sneeuwploeg SNK 37 EPZ"/>
    <s v="2003"/>
    <n v="2016"/>
    <x v="1"/>
    <n v="1"/>
    <x v="0"/>
    <s v="Ploegen kunststof categorie 1"/>
    <s v="P66"/>
    <s v="DWW2340"/>
    <e v="#REF!"/>
    <s v="CD-ORM-0998"/>
    <s v="Moerdijk, RWS Brabant"/>
  </r>
  <r>
    <s v="Aebi Schmidt"/>
    <s v="SNK20478"/>
    <x v="0"/>
    <s v="Sneeuwploeg SNK 37 EPZ"/>
    <s v="2003"/>
    <n v="2016"/>
    <x v="1"/>
    <n v="1"/>
    <x v="0"/>
    <s v="Ploegen kunststof categorie 1"/>
    <s v="P67"/>
    <s v="DWW2340"/>
    <e v="#REF!"/>
    <s v="CD-ORM-0999"/>
    <s v="Moerdijk, RWS Brabant"/>
  </r>
  <r>
    <s v="Aebi Schmidt"/>
    <s v="SNK20479"/>
    <x v="0"/>
    <s v="Sneeuwploeg SNK 37 EPZ"/>
    <s v="2003"/>
    <n v="2016"/>
    <x v="1"/>
    <n v="1"/>
    <x v="0"/>
    <s v="Ploegen kunststof categorie 1"/>
    <s v="P68"/>
    <s v="DWW2340"/>
    <e v="#REF!"/>
    <s v="CD-ORM-1000"/>
    <s v="Moerdijk, RWS Brabant"/>
  </r>
  <r>
    <s v="Aebi Schmidt"/>
    <s v="SNK20481"/>
    <x v="0"/>
    <s v="Sneeuwploeg SNK 37 EPZ"/>
    <s v="2003"/>
    <n v="2016"/>
    <x v="1"/>
    <n v="1"/>
    <x v="0"/>
    <s v="Ploegen kunststof categorie 1"/>
    <s v="P70"/>
    <s v="DWW2340"/>
    <e v="#REF!"/>
    <s v="CD-ORM-1002"/>
    <s v="Waspik, RWS Brabant"/>
  </r>
  <r>
    <s v="Aebi Schmidt"/>
    <s v="SNK20482"/>
    <x v="0"/>
    <s v="Sneeuwploeg SNK 37 EPZ"/>
    <s v="2003"/>
    <n v="2016"/>
    <x v="1"/>
    <n v="1"/>
    <x v="0"/>
    <s v="Ploegen kunststof categorie 1"/>
    <s v="P71"/>
    <s v="DWW2340"/>
    <e v="#REF!"/>
    <s v="CD-ORM-1003"/>
    <s v="Waspik, RWS Brabant"/>
  </r>
  <r>
    <s v="Aebi Schmidt"/>
    <s v="SNK20483"/>
    <x v="0"/>
    <s v="Sneeuwploeg SNK 37 EPZ"/>
    <s v="2003"/>
    <n v="2016"/>
    <x v="1"/>
    <n v="1"/>
    <x v="0"/>
    <s v="Ploegen kunststof categorie 1"/>
    <s v="CD-1004"/>
    <s v="DWW2340"/>
    <e v="#REF!"/>
    <s v="CD-ORM-1004"/>
    <s v="Wouw, RWS Zeeland"/>
  </r>
  <r>
    <s v="Aebi Schmidt"/>
    <s v="SNK20484"/>
    <x v="0"/>
    <s v="Sneeuwploeg SNK 37 EPZ"/>
    <s v="2003"/>
    <n v="2016"/>
    <x v="1"/>
    <n v="1"/>
    <x v="0"/>
    <s v="Ploegen kunststof categorie 1"/>
    <s v="CD-1005"/>
    <s v="DWW2340"/>
    <e v="#REF!"/>
    <s v="CD-ORM-1005"/>
    <s v="Wouw, RWS Zeeland"/>
  </r>
  <r>
    <s v="Aebi Schmidt"/>
    <s v="SNK20485"/>
    <x v="0"/>
    <s v="Sneeuwploeg SNK 37 EPZ"/>
    <s v="2003"/>
    <n v="2016"/>
    <x v="1"/>
    <n v="1"/>
    <x v="0"/>
    <s v="Ploegen kunststof categorie 1"/>
    <s v="CD-1006"/>
    <s v="DWW2340"/>
    <e v="#REF!"/>
    <s v="CD-ORM-1006"/>
    <s v="Kapelle, RWS Zeeland"/>
  </r>
  <r>
    <s v="Aebi Schmidt"/>
    <s v="SNK20486"/>
    <x v="0"/>
    <s v="Sneeuwploeg SNK 37 EPZ"/>
    <s v="2003"/>
    <n v="2016"/>
    <x v="1"/>
    <n v="1"/>
    <x v="0"/>
    <s v="Ploegen kunststof categorie 1"/>
    <s v="CD-1008"/>
    <s v="DWW2340"/>
    <e v="#REF!"/>
    <s v="CD-ORM-1008"/>
    <s v="Wouw, RWS Zeeland"/>
  </r>
  <r>
    <s v="Aebi Schmidt"/>
    <s v="SNK20487"/>
    <x v="0"/>
    <s v="Sneeuwploeg SNK 37 EPZ"/>
    <s v="2003"/>
    <n v="2016"/>
    <x v="1"/>
    <n v="1"/>
    <x v="0"/>
    <s v="Ploegen kunststof categorie 1"/>
    <s v="CD-1007"/>
    <s v="DWW2340"/>
    <e v="#REF!"/>
    <s v="CD-ORM-1007"/>
    <s v="Wouw, RWS Zeeland"/>
  </r>
  <r>
    <s v="Aebi Schmidt"/>
    <s v="SNK20491"/>
    <x v="0"/>
    <s v="Sneeuwploeg SNK 21 EPZ"/>
    <s v="2003"/>
    <n v="2016"/>
    <x v="1"/>
    <n v="1"/>
    <x v="0"/>
    <s v="Ploegen kunststof categorie 1"/>
    <s v="R57"/>
    <s v="DWW2340"/>
    <e v="#REF!"/>
    <s v="CD-ORM-1042"/>
    <s v="Delft, RWS Zuid-Holland"/>
  </r>
  <r>
    <s v="Aebi Schmidt"/>
    <s v="SNK20505"/>
    <x v="0"/>
    <s v="Sneeuwploeg SNK 37 EPZ"/>
    <s v="2003"/>
    <n v="2016"/>
    <x v="1"/>
    <n v="1"/>
    <x v="0"/>
    <s v="Ploegen kunststof categorie 1"/>
    <s v="HP11"/>
    <s v="DWW2340"/>
    <e v="#REF!"/>
    <s v="CD-ORM-0993"/>
    <s v="Herveld, RWS Gelderland"/>
  </r>
  <r>
    <s v="Aebi Schmidt"/>
    <s v="SNK20506"/>
    <x v="0"/>
    <s v="Sneeuwploeg SNK 37 EPZ"/>
    <s v="2003"/>
    <n v="2016"/>
    <x v="1"/>
    <n v="1"/>
    <x v="0"/>
    <s v="Ploegen kunststof categorie 1"/>
    <s v="HP10"/>
    <s v="DWW2340"/>
    <e v="#REF!"/>
    <s v="CD-ORM-0976"/>
    <s v="Wieringerwerf, RWS Noord-Holland"/>
  </r>
  <r>
    <s v="Aebi Schmidt"/>
    <s v="SNK20507"/>
    <x v="0"/>
    <s v="Sneeuwploeg SNK 30 EPZ"/>
    <s v="2003"/>
    <n v="2016"/>
    <x v="1"/>
    <n v="1"/>
    <x v="0"/>
    <s v="Ploegen kunststof categorie 1"/>
    <n v="20"/>
    <s v="DWW2342"/>
    <e v="#REF!"/>
    <s v="CD-ORM-2341"/>
    <s v="Baarn, RWS Midden NL"/>
  </r>
  <r>
    <s v="Aebi Schmidt"/>
    <s v="SNK20508"/>
    <x v="0"/>
    <s v="Sneeuwploeg SNK 30 EPZ"/>
    <s v="2003"/>
    <n v="2016"/>
    <x v="1"/>
    <n v="1"/>
    <x v="0"/>
    <s v="Ploegen kunststof categorie 1"/>
    <s v="LP16"/>
    <s v="DWW2340"/>
    <e v="#REF!"/>
    <s v="CD-ORM-1030"/>
    <s v="Nijmegen, RWS Gelderland"/>
  </r>
  <r>
    <s v="Aebi Schmidt"/>
    <s v="SNK20514"/>
    <x v="0"/>
    <s v="Sneeuwploeg SNK 37 EPZ"/>
    <s v="2003"/>
    <n v="2016"/>
    <x v="1"/>
    <n v="1"/>
    <x v="0"/>
    <s v="Ploegen kunststof categorie 1"/>
    <n v="12"/>
    <s v="DWW2340"/>
    <e v="#REF!"/>
    <s v="CD-ORM-1024"/>
    <s v="Den Bosch, RWS Brabant"/>
  </r>
  <r>
    <s v="Aebi Schmidt"/>
    <s v="SNK20515"/>
    <x v="0"/>
    <s v="Sneeuwploeg SNK 37 EPZ"/>
    <s v="2003"/>
    <n v="2016"/>
    <x v="1"/>
    <n v="1"/>
    <x v="0"/>
    <s v="Ploegen kunststof categorie 1"/>
    <n v="14"/>
    <s v="DWW2340"/>
    <e v="#REF!"/>
    <s v="CD-ORM-1025"/>
    <s v="Den Bosch, RWS Brabant"/>
  </r>
  <r>
    <s v="Aebi Schmidt"/>
    <s v="SNK20637"/>
    <x v="0"/>
    <s v="Sneeuwploeg SNK 21 EPZ"/>
    <s v="2003"/>
    <n v="2016"/>
    <x v="1"/>
    <n v="1"/>
    <x v="0"/>
    <s v="Ploegen kunststof categorie 1"/>
    <s v="HEP11"/>
    <s v="DWW2340"/>
    <e v="#REF!"/>
    <s v="CD-ORM-1033"/>
    <s v="Hengelo, RWS Overijssel"/>
  </r>
  <r>
    <s v="Aebi Schmidt"/>
    <s v="SNK20718"/>
    <x v="0"/>
    <s v="Sneeuwploeg SNK 37 EPZ"/>
    <s v="2004"/>
    <n v="2017"/>
    <x v="2"/>
    <n v="2"/>
    <x v="0"/>
    <s v="Ploegen kunststof categorie 1"/>
    <n v="28"/>
    <s v="DWW2342"/>
    <e v="#REF!"/>
    <s v="CD-ORM-1774"/>
    <s v="Baarn, RWS Midden NL"/>
  </r>
  <r>
    <s v="Aebi Schmidt"/>
    <s v="SNK20719"/>
    <x v="0"/>
    <s v="Sneeuwploeg SNK 37 EPZ"/>
    <s v="2004"/>
    <n v="2017"/>
    <x v="2"/>
    <n v="2"/>
    <x v="0"/>
    <s v="Ploegen kunststof categorie 1"/>
    <n v="29"/>
    <s v="DWW2342"/>
    <e v="#REF!"/>
    <s v="CD-ORM-1775"/>
    <s v="Baarn, RWS Midden NL"/>
  </r>
  <r>
    <s v="Aebi Schmidt"/>
    <s v="SNK20720"/>
    <x v="0"/>
    <s v="Sneeuwploeg SNK 37 EPZ"/>
    <s v="2004"/>
    <n v="2017"/>
    <x v="2"/>
    <n v="2"/>
    <x v="0"/>
    <s v="Ploegen kunststof categorie 1"/>
    <n v="30"/>
    <s v="DWW2342"/>
    <e v="#REF!"/>
    <s v="CD-ORM-1776"/>
    <s v="Baarn, RWS Midden NL"/>
  </r>
  <r>
    <s v="Aebi Schmidt"/>
    <s v="SNK20721"/>
    <x v="0"/>
    <s v="Sneeuwploeg SNK 37 EPZ"/>
    <s v="2004"/>
    <n v="2017"/>
    <x v="2"/>
    <n v="2"/>
    <x v="0"/>
    <s v="Ploegen kunststof categorie 1"/>
    <n v="31"/>
    <s v="DWW2342"/>
    <e v="#REF!"/>
    <s v="CD-ORM-1765"/>
    <s v="Baarn, RWS Midden NL"/>
  </r>
  <r>
    <s v="Aebi Schmidt"/>
    <s v="SNK20723"/>
    <x v="0"/>
    <s v="Sneeuwploeg SNK 37 EPZ"/>
    <s v="2004"/>
    <n v="2017"/>
    <x v="2"/>
    <n v="2"/>
    <x v="0"/>
    <s v="Ploegen kunststof categorie 1"/>
    <n v="58"/>
    <s v="DWW2340"/>
    <e v="#REF!"/>
    <s v="CD-ORM-1141"/>
    <s v="Waspik, RWS Brabant"/>
  </r>
  <r>
    <s v="Aebi Schmidt"/>
    <s v="SNK20724"/>
    <x v="0"/>
    <s v="Sneeuwploeg SNK 30 EPZ"/>
    <s v="2004"/>
    <n v="2017"/>
    <x v="2"/>
    <n v="2"/>
    <x v="0"/>
    <s v="Ploegen kunststof categorie 1"/>
    <s v="RWS804"/>
    <s v="DWW2340"/>
    <e v="#REF!"/>
    <s v="CD-ORM-1144"/>
    <s v="Bocholtz, RWS Limburg"/>
  </r>
  <r>
    <s v="Aebi Schmidt"/>
    <s v="SNK24-58-1-002"/>
    <x v="0"/>
    <s v="Sneeuwploeg SNK 24 EPZ"/>
    <s v="2004"/>
    <n v="2017"/>
    <x v="2"/>
    <n v="2"/>
    <x v="0"/>
    <s v="Ploegen kunststof categorie 1"/>
    <s v="LP17"/>
    <s v="DWW2340"/>
    <e v="#REF!"/>
    <s v="CD-ORM-1086"/>
    <s v="Nijmegen, RWS Gelderland"/>
  </r>
  <r>
    <s v="Aebi Schmidt"/>
    <s v="SNK20753"/>
    <x v="0"/>
    <s v="Sneeuwploeg SNK 18 EPZ"/>
    <s v="2004"/>
    <n v="2017"/>
    <x v="2"/>
    <n v="2"/>
    <x v="0"/>
    <s v="Ploegen kunststof categorie 1"/>
    <s v="HEP12"/>
    <s v="DWW2340"/>
    <e v="#REF!"/>
    <s v="CD-ORM-1160"/>
    <s v="Markelo, RWS Overijssel"/>
  </r>
  <r>
    <s v="Aebi Schmidt"/>
    <s v="SNK20754"/>
    <x v="0"/>
    <s v="Sneeuwploeg SNK 34 EPZ"/>
    <s v="2004"/>
    <n v="2017"/>
    <x v="2"/>
    <n v="2"/>
    <x v="0"/>
    <s v="Ploegen kunststof categorie 1"/>
    <s v="HEP9"/>
    <s v="DWW2340"/>
    <e v="#REF!"/>
    <s v="CD-ORM-1161"/>
    <s v="Hengelo, RWS Overijssel"/>
  </r>
  <r>
    <s v="Aebi Schmidt"/>
    <s v="SNK37-58-1-002"/>
    <x v="0"/>
    <s v="Sneeuwploeg SNK 37 EPZ"/>
    <s v="2004"/>
    <n v="2017"/>
    <x v="2"/>
    <n v="2"/>
    <x v="0"/>
    <s v="Ploegen kunststof categorie 1"/>
    <s v="H42"/>
    <s v="DWW2340"/>
    <e v="#REF!"/>
    <s v="CD-ORM-1091"/>
    <s v="Bodegraven, RWS Zuid-Holland"/>
  </r>
  <r>
    <s v="Aebi Schmidt"/>
    <s v="SNK37-58-1-003"/>
    <x v="0"/>
    <s v="Sneeuwploeg SNK 37 EPZ"/>
    <s v="2004"/>
    <n v="2017"/>
    <x v="2"/>
    <n v="2"/>
    <x v="0"/>
    <s v="Ploegen kunststof categorie 1"/>
    <s v="H43"/>
    <s v="DWW2340"/>
    <e v="#REF!"/>
    <s v="CD-ORM-1092"/>
    <s v="Bodegraven, RWS Zuid-Holland"/>
  </r>
  <r>
    <s v="Aebi Schmidt"/>
    <s v="SNK37-58-1-004"/>
    <x v="0"/>
    <s v="Sneeuwploeg SNK 37 EPZ"/>
    <s v="2004"/>
    <n v="2017"/>
    <x v="2"/>
    <n v="2"/>
    <x v="0"/>
    <s v="Ploegen kunststof categorie 1"/>
    <s v="H44"/>
    <s v="DWW2340"/>
    <e v="#REF!"/>
    <s v="CD-ORM-1093"/>
    <s v="Bodegraven, RWS Zuid-Holland"/>
  </r>
  <r>
    <s v="Aebi Schmidt"/>
    <s v="SNK37-58-1-005"/>
    <x v="0"/>
    <s v="Sneeuwploeg SNK 37 EPZ"/>
    <s v="2004"/>
    <n v="2017"/>
    <x v="2"/>
    <n v="2"/>
    <x v="0"/>
    <s v="Ploegen kunststof categorie 1"/>
    <s v="H45"/>
    <s v="DWW2340"/>
    <e v="#REF!"/>
    <s v="CD-ORM-1094"/>
    <s v="Bodegraven, RWS Zuid-Holland"/>
  </r>
  <r>
    <s v="Aebi Schmidt"/>
    <s v="SNK37-58-1-006"/>
    <x v="0"/>
    <s v="Sneeuwploeg SNK 37 EPZ"/>
    <s v="2004"/>
    <n v="2017"/>
    <x v="2"/>
    <n v="2"/>
    <x v="0"/>
    <s v="Ploegen kunststof categorie 1"/>
    <s v="H46"/>
    <s v="DWW2340"/>
    <e v="#REF!"/>
    <s v="CD-ORM-1095"/>
    <s v="Bodegraven, RWS Zuid-Holland"/>
  </r>
  <r>
    <s v="Aebi Schmidt"/>
    <s v="SNK37-58-1-007"/>
    <x v="0"/>
    <s v="Sneeuwploeg SNK 37 EPZ"/>
    <s v="2004"/>
    <n v="2017"/>
    <x v="2"/>
    <n v="2"/>
    <x v="0"/>
    <s v="Ploegen kunststof categorie 1"/>
    <s v="H81"/>
    <s v="DWW2340"/>
    <e v="#REF!"/>
    <s v="CD-ORM-1096"/>
    <s v="Leiden, RWS Zuid-Holland"/>
  </r>
  <r>
    <s v="Aebi Schmidt"/>
    <s v="SNK37-58-1-008"/>
    <x v="0"/>
    <s v="Sneeuwploeg SNK 37 EPZ"/>
    <s v="2004"/>
    <n v="2017"/>
    <x v="2"/>
    <n v="2"/>
    <x v="0"/>
    <s v="Ploegen kunststof categorie 1"/>
    <s v="H82"/>
    <s v="DWW2340"/>
    <e v="#REF!"/>
    <s v="CD-ORM-1097"/>
    <s v="Leiden, RWS Zuid-Holland"/>
  </r>
  <r>
    <s v="Aebi Schmidt"/>
    <s v="SNK20826"/>
    <x v="0"/>
    <s v="Sneeuwploeg SNK 18 EPZ"/>
    <s v="2004"/>
    <n v="2017"/>
    <x v="2"/>
    <n v="2"/>
    <x v="0"/>
    <s v="Ploegen kunststof categorie 1"/>
    <s v="HEP10"/>
    <s v="DWW2340"/>
    <e v="#REF!"/>
    <s v="CD-ORM-1159"/>
    <s v="Zwolle, RWS Overijssel"/>
  </r>
  <r>
    <s v="Aebi Schmidt"/>
    <s v="SNK37-58-1-011"/>
    <x v="0"/>
    <s v="Sneeuwploeg SNK 37 EPZ"/>
    <s v="2005"/>
    <n v="2018"/>
    <x v="3"/>
    <n v="3"/>
    <x v="0"/>
    <s v="Ploegen kunststof categorie 1"/>
    <s v="FJP52"/>
    <s v="DWW2340"/>
    <e v="#REF!"/>
    <s v="CD-ORM-1277"/>
    <s v="Joure, RWS Friesland"/>
  </r>
  <r>
    <s v="Aebi Schmidt"/>
    <s v="SNK37-58-1-012"/>
    <x v="0"/>
    <s v="Sneeuwploeg SNK 37 EPZ"/>
    <s v="2005"/>
    <n v="2018"/>
    <x v="3"/>
    <n v="3"/>
    <x v="0"/>
    <s v="Ploegen kunststof categorie 1"/>
    <s v="FJP51"/>
    <s v="DWW2340"/>
    <e v="#REF!"/>
    <s v="CD-ORM-1276"/>
    <s v="Joure, RWS Friesland"/>
  </r>
  <r>
    <s v="Aebi Schmidt"/>
    <s v="SNK37-59-1-001"/>
    <x v="0"/>
    <s v="Sneeuwploeg SNK 37 EPZ"/>
    <s v="2005"/>
    <n v="2018"/>
    <x v="3"/>
    <n v="3"/>
    <x v="0"/>
    <s v="Ploegen kunststof categorie 1"/>
    <s v="PP29"/>
    <s v="DWW2340"/>
    <e v="#REF!"/>
    <s v="CD-ORM-1154"/>
    <s v="Wolfheze, RWS Gelderland"/>
  </r>
  <r>
    <s v="Aebi Schmidt"/>
    <s v="SNK37-59-1-002"/>
    <x v="0"/>
    <s v="Sneeuwploeg SNK 37 EPZ"/>
    <s v="2005"/>
    <n v="2018"/>
    <x v="3"/>
    <n v="3"/>
    <x v="0"/>
    <s v="Ploegen kunststof categorie 1"/>
    <s v="PP30"/>
    <s v="DWW2340"/>
    <e v="#REF!"/>
    <s v="CD-ORM-1155"/>
    <s v="Wolfheze, RWS Gelderland"/>
  </r>
  <r>
    <s v="Aebi Schmidt"/>
    <s v="SNK37-59-1-003"/>
    <x v="0"/>
    <s v="Sneeuwploeg SNK 37 EPZ"/>
    <s v="2005"/>
    <n v="2018"/>
    <x v="3"/>
    <n v="3"/>
    <x v="0"/>
    <s v="Ploegen kunststof categorie 1"/>
    <s v="LP22"/>
    <s v="DWW2340"/>
    <e v="#REF!"/>
    <s v="CD-ORM-1265"/>
    <s v="Nijmegen, RWS Gelderland"/>
  </r>
  <r>
    <s v="Aebi Schmidt"/>
    <s v="SNK37-59-1-005"/>
    <x v="0"/>
    <s v="Sneeuwploeg SNK 37 EPZ"/>
    <s v="2005"/>
    <n v="2018"/>
    <x v="3"/>
    <n v="3"/>
    <x v="0"/>
    <s v="Ploegen kunststof categorie 1"/>
    <n v="59"/>
    <s v="DWW2340"/>
    <e v="#REF!"/>
    <s v="CD-ORM-1237"/>
    <s v="Waspik, RWS Brabant"/>
  </r>
  <r>
    <s v="Aebi Schmidt"/>
    <s v="SNK37-59-1-006"/>
    <x v="0"/>
    <s v="Sneeuwploeg SNK 37 EPZ"/>
    <s v="2005"/>
    <n v="2018"/>
    <x v="3"/>
    <n v="3"/>
    <x v="0"/>
    <s v="Ploegen kunststof categorie 1"/>
    <n v="61"/>
    <s v="DWW2340"/>
    <e v="#REF!"/>
    <s v="CD-ORM-1238"/>
    <s v="Waspik, RWS Brabant"/>
  </r>
  <r>
    <s v="Aebi Schmidt"/>
    <s v="SNK37-59-1-007"/>
    <x v="0"/>
    <s v="Sneeuwploeg SNK 37 EPZ"/>
    <s v="2005"/>
    <n v="2018"/>
    <x v="3"/>
    <n v="3"/>
    <x v="0"/>
    <s v="Ploegen kunststof categorie 1"/>
    <s v="APE P14"/>
    <s v="DWW2340"/>
    <e v="#REF!"/>
    <s v="CD-ORM-1264"/>
    <s v="Apeldoorn, RWS Gelderland"/>
  </r>
  <r>
    <s v="Aebi Schmidt"/>
    <s v="SNK37-59-1-008"/>
    <x v="0"/>
    <s v="Sneeuwploeg SNK 37 EPZ"/>
    <s v="2005"/>
    <n v="2018"/>
    <x v="3"/>
    <n v="3"/>
    <x v="0"/>
    <s v="Ploegen kunststof categorie 1"/>
    <s v="DAS26"/>
    <s v="DWW2340"/>
    <e v="#REF!"/>
    <s v="CD-ORM-1263"/>
    <s v="Assen, RWS Drenthe"/>
  </r>
  <r>
    <s v="Aebi Schmidt"/>
    <s v="SNK37-59-1-009"/>
    <x v="0"/>
    <s v="Sneeuwploeg SNK 37 EPZ"/>
    <s v="2005"/>
    <n v="2018"/>
    <x v="3"/>
    <n v="3"/>
    <x v="0"/>
    <s v="Ploegen kunststof categorie 1"/>
    <n v="114"/>
    <s v="DWW2342"/>
    <e v="#REF!"/>
    <s v="CD-ORM-1822"/>
    <s v="Houten, RWS Midden NL"/>
  </r>
  <r>
    <s v="Aebi Schmidt"/>
    <s v="SNK24-59-1-007"/>
    <x v="0"/>
    <s v="Sneeuwploeg SNK 24 EPZ"/>
    <s v="2005"/>
    <n v="2018"/>
    <x v="3"/>
    <n v="3"/>
    <x v="0"/>
    <s v="Ploegen kunststof categorie 1"/>
    <s v="N32"/>
    <s v="DWW2340"/>
    <e v="#REF!"/>
    <s v="CD-ORM-1278"/>
    <s v="Naarden, RWS Noord-Holland"/>
  </r>
  <r>
    <s v="Aebi Schmidt"/>
    <s v="SNK37-59-1-019"/>
    <x v="0"/>
    <s v="Sneeuwploeg SNK 37 EPZ"/>
    <s v="2005"/>
    <n v="2018"/>
    <x v="3"/>
    <n v="3"/>
    <x v="0"/>
    <s v="Ploegen kunststof categorie 1"/>
    <s v="G221"/>
    <s v="DWW2340"/>
    <e v="#REF!"/>
    <s v="CD-ORM-1272"/>
    <s v="Gorinchem, RWS Midden NL"/>
  </r>
  <r>
    <s v="Aebi Schmidt"/>
    <s v="SNK37-59-1-021"/>
    <x v="0"/>
    <s v="Sneeuwploeg SNK 37 EPZ"/>
    <s v="2005"/>
    <n v="2018"/>
    <x v="3"/>
    <n v="3"/>
    <x v="0"/>
    <s v="Ploegen kunststof categorie 1"/>
    <s v="G222"/>
    <s v="DWW2340"/>
    <e v="#REF!"/>
    <s v="CD-ORM-1273"/>
    <s v="Gorinchem, RWS Midden NL"/>
  </r>
  <r>
    <s v="Aebi Schmidt"/>
    <s v="SNK24-60-1-002"/>
    <x v="0"/>
    <s v="Sneeuwploeg SNK 24 EPZ"/>
    <s v="2006"/>
    <n v="2019"/>
    <x v="4"/>
    <n v="4"/>
    <x v="0"/>
    <s v="Ploegen kunststof categorie 1"/>
    <s v="PP31"/>
    <s v="DWW2340"/>
    <e v="#REF!"/>
    <s v="CD-ORM-1270"/>
    <s v="Wolfheze, RWS Gelderland"/>
  </r>
  <r>
    <s v="Aebi Schmidt"/>
    <s v="SNK37-60-1-001"/>
    <x v="0"/>
    <s v="Sneeuwploeg SNK 37 EPZ"/>
    <s v="2006"/>
    <n v="2019"/>
    <x v="4"/>
    <n v="4"/>
    <x v="0"/>
    <s v="Ploegen kunststof categorie 1"/>
    <n v="40"/>
    <s v="DWW2340"/>
    <e v="#REF!"/>
    <s v="CD-ORM-1341"/>
    <s v="Den Bosch, RWS Brabant"/>
  </r>
  <r>
    <s v="Aebi Schmidt"/>
    <s v="SNK30-60-1-008"/>
    <x v="0"/>
    <s v="Sneeuwploeg SNK 30 EPZ"/>
    <s v="2006"/>
    <n v="2019"/>
    <x v="4"/>
    <n v="4"/>
    <x v="0"/>
    <s v="Ploegen kunststof categorie 1"/>
    <s v="S10"/>
    <s v="DWW2340"/>
    <e v="#REF!"/>
    <s v="CD-ORM-1364"/>
    <s v="Schagerbrug, RWS Noord-Holland"/>
  </r>
  <r>
    <s v="Aebi Schmidt"/>
    <s v="SNK37-60-1-017"/>
    <x v="0"/>
    <s v="Sneeuwploeg SNK 37 EPZ"/>
    <s v="2006"/>
    <n v="2019"/>
    <x v="4"/>
    <n v="4"/>
    <x v="0"/>
    <s v="Ploegen kunststof categorie 1"/>
    <s v="G224"/>
    <s v="DWW2340"/>
    <e v="#REF!"/>
    <s v="CD-ORM-1358"/>
    <s v="Gorinchem, RWS Midden NL"/>
  </r>
  <r>
    <s v="Aebi Schmidt"/>
    <s v="SNK30-60-1-144"/>
    <x v="0"/>
    <s v="Sneeuwploeg SNK 30 EPZ"/>
    <s v="2007"/>
    <n v="2020"/>
    <x v="0"/>
    <n v="5"/>
    <x v="0"/>
    <s v="Ploegen kunststof categorie 1"/>
    <s v="R92"/>
    <s v="DWW2340"/>
    <e v="#REF!"/>
    <s v="CD-ORM-1417"/>
    <s v="Hellevoetsluis, RWS Zuid-Holland"/>
  </r>
  <r>
    <s v="Aebi Schmidt"/>
    <s v="SNK21-60-1-050"/>
    <x v="0"/>
    <s v="Sneeuwploeg SNK 21 EPZ"/>
    <s v="2007"/>
    <n v="2020"/>
    <x v="0"/>
    <n v="5"/>
    <x v="0"/>
    <s v="Ploegen kunststof categorie 1"/>
    <s v="R58"/>
    <s v="DWW2340"/>
    <e v="#REF!"/>
    <s v="CD-ORM-1418"/>
    <s v="Ridderkerk, RWS Zuid-Holland"/>
  </r>
  <r>
    <s v="Aebi Schmidt"/>
    <s v="SNK21-60-1-051"/>
    <x v="0"/>
    <s v="Sneeuwploeg SNK 21 EPZ"/>
    <s v="2007"/>
    <n v="2020"/>
    <x v="0"/>
    <n v="5"/>
    <x v="0"/>
    <s v="Ploegen kunststof categorie 1"/>
    <s v="R59"/>
    <s v="DWW2340"/>
    <e v="#REF!"/>
    <s v="CD-ORM-1406"/>
    <s v="Ridderkerk, RWS Zuid-Holland"/>
  </r>
  <r>
    <s v="Aebi Schmidt"/>
    <s v="SNK34-60-1-011"/>
    <x v="0"/>
    <s v="Sneeuwploeg SNK 34 EPZ"/>
    <s v="2007"/>
    <n v="2020"/>
    <x v="0"/>
    <n v="5"/>
    <x v="0"/>
    <s v="Ploegen kunststof categorie 1"/>
    <n v="307"/>
    <s v="DWW2342"/>
    <e v="#REF!"/>
    <s v="CD-ORM-1818"/>
    <s v="Emmeloord, RWS Friesland"/>
  </r>
  <r>
    <s v="Aebi Schmidt"/>
    <s v="SNK34-60-1-012"/>
    <x v="0"/>
    <s v="Sneeuwploeg SNK 34 EPZ"/>
    <s v="2007"/>
    <n v="2020"/>
    <x v="0"/>
    <n v="5"/>
    <x v="0"/>
    <s v="Ploegen kunststof categorie 1"/>
    <n v="308"/>
    <s v="DWW2342"/>
    <e v="#REF!"/>
    <s v="CD-ORM-1819"/>
    <s v="Emmeloord, RWS Friesland"/>
  </r>
  <r>
    <s v="Aebi Schmidt"/>
    <s v="SNK34-60-1-013"/>
    <x v="0"/>
    <s v="Sneeuwploeg SNK 34 EPZ"/>
    <s v="2007"/>
    <n v="2020"/>
    <x v="0"/>
    <n v="5"/>
    <x v="0"/>
    <s v="Ploegen kunststof categorie 1"/>
    <n v="309"/>
    <s v="DWW2342"/>
    <e v="#REF!"/>
    <s v="CD-ORM-1826"/>
    <s v="Emmeloord, RWS Friesland"/>
  </r>
  <r>
    <s v="Aebi Schmidt"/>
    <s v="SNK34-60-1-014"/>
    <x v="0"/>
    <s v="Sneeuwploeg SNK 34 EPZ"/>
    <s v="2007"/>
    <n v="2020"/>
    <x v="0"/>
    <n v="5"/>
    <x v="0"/>
    <s v="Ploegen kunststof categorie 1"/>
    <n v="310"/>
    <s v="DWW2342"/>
    <e v="#REF!"/>
    <s v="CD-ORM-1827"/>
    <s v="Emmeloord, RWS Friesland"/>
  </r>
  <r>
    <s v="Aebi Schmidt"/>
    <s v="SNK37-60-1-024"/>
    <x v="0"/>
    <s v="Sneeuwploeg SNK 37 EPZ"/>
    <s v="2007"/>
    <n v="2020"/>
    <x v="0"/>
    <n v="5"/>
    <x v="0"/>
    <s v="Ploegen kunststof categorie 1"/>
    <n v="311"/>
    <s v="DWW2342"/>
    <e v="#REF!"/>
    <s v="CD-ORM-1828"/>
    <s v="Emmeloord, RWS Friesland"/>
  </r>
  <r>
    <s v="Aebi Schmidt"/>
    <s v="SNK37-60-1-025"/>
    <x v="0"/>
    <s v="Sneeuwploeg SNK 37 EPZ"/>
    <s v="2007"/>
    <n v="2020"/>
    <x v="0"/>
    <n v="5"/>
    <x v="0"/>
    <s v="Ploegen kunststof categorie 1"/>
    <n v="305"/>
    <s v="DWW2342"/>
    <e v="#REF!"/>
    <s v="CD-ORM-1918"/>
    <s v="Lelystad, RWS Noord Holland"/>
  </r>
  <r>
    <s v="Aebi Schmidt"/>
    <s v="SNK37-60-1-026"/>
    <x v="0"/>
    <s v="Sneeuwploeg SNK 37 EPZ"/>
    <s v="2007"/>
    <n v="2020"/>
    <x v="0"/>
    <n v="5"/>
    <x v="0"/>
    <s v="Ploegen kunststof categorie 1"/>
    <n v="306"/>
    <s v="DWW2342"/>
    <e v="#REF!"/>
    <s v="CD-ORM-1919"/>
    <s v="Lelystad, RWS Noord Holland"/>
  </r>
  <r>
    <s v="Aebi Schmidt"/>
    <s v="SNK37-61-1-004"/>
    <x v="0"/>
    <s v="Sneeuwploeg SNK 37 EPZ"/>
    <s v="2007"/>
    <n v="2020"/>
    <x v="0"/>
    <n v="5"/>
    <x v="0"/>
    <s v="Ploegen kunststof categorie 1"/>
    <s v="PP32"/>
    <s v="DWW2340"/>
    <e v="#REF!"/>
    <s v="CD-ORM-1434"/>
    <s v="Wolfheze, RWS Gelderland"/>
  </r>
  <r>
    <s v="Aebi Schmidt"/>
    <s v="SNK37-61-1-001"/>
    <x v="0"/>
    <s v="Sneeuwploeg SNK 37 EPZ"/>
    <s v="2007"/>
    <n v="2020"/>
    <x v="0"/>
    <n v="5"/>
    <x v="0"/>
    <s v="Ploegen kunststof categorie 1"/>
    <s v="BAB P14"/>
    <s v="DWW2340"/>
    <e v="#REF!"/>
    <s v="CD-ORM-1436"/>
    <s v="Babberich, RWS Gelderland"/>
  </r>
  <r>
    <s v="Aebi Schmidt"/>
    <s v="SNK37-61-1-002"/>
    <x v="0"/>
    <s v="Sneeuwploeg SNK 37 EPZ"/>
    <s v="2007"/>
    <n v="2020"/>
    <x v="0"/>
    <n v="5"/>
    <x v="0"/>
    <s v="Ploegen kunststof categorie 1"/>
    <s v="BAB P15"/>
    <s v="DWW2340"/>
    <e v="#REF!"/>
    <s v="CD-ORM-1437"/>
    <s v="Babberich, RWS Gelderland"/>
  </r>
  <r>
    <s v="Aebi Schmidt"/>
    <s v="SNK37-61-1-003"/>
    <x v="0"/>
    <s v="Sneeuwploeg SNK 37 EPZ"/>
    <s v="2007"/>
    <n v="2020"/>
    <x v="0"/>
    <n v="5"/>
    <x v="0"/>
    <s v="Ploegen kunststof categorie 1"/>
    <s v="LP23"/>
    <s v="DWW2340"/>
    <e v="#REF!"/>
    <s v="CD-ORM-1456"/>
    <s v="Nijmegen, RWS Gelderland"/>
  </r>
  <r>
    <s v="Aebi Schmidt"/>
    <s v="SNK37-61-1-005"/>
    <x v="0"/>
    <s v="Sneeuwploeg SNK 37 EPZ"/>
    <s v="2007"/>
    <n v="2020"/>
    <x v="0"/>
    <n v="5"/>
    <x v="0"/>
    <s v="Ploegen kunststof categorie 1"/>
    <s v="LP24"/>
    <s v="DWW2340"/>
    <e v="#REF!"/>
    <s v="CD-ORM-1457"/>
    <s v="Nijmegen, RWS Gelderland"/>
  </r>
  <r>
    <s v="Aebi Schmidt"/>
    <s v="SNK37-61-1-006"/>
    <x v="0"/>
    <s v="Sneeuwploeg SNK 37 EPZ"/>
    <s v="2007"/>
    <n v="2020"/>
    <x v="0"/>
    <n v="5"/>
    <x v="0"/>
    <s v="Ploegen kunststof categorie 1"/>
    <s v="HP18"/>
    <s v="DWW2340"/>
    <e v="#REF!"/>
    <s v="CD-ORM-1458"/>
    <s v="Herveld, RWS Gelderland"/>
  </r>
  <r>
    <s v="Aebi Schmidt"/>
    <s v="SNK37-61-1-019"/>
    <x v="0"/>
    <s v="Sneeuwploeg SNK 37 EPZ"/>
    <s v="2007"/>
    <n v="2020"/>
    <x v="0"/>
    <n v="5"/>
    <x v="0"/>
    <s v="Ploegen kunststof categorie 1"/>
    <n v="129"/>
    <s v="DWW2342"/>
    <e v="#REF!"/>
    <s v="CD-ORM-1823"/>
    <s v="Houten, RWS Midden NL"/>
  </r>
  <r>
    <s v="Aebi Schmidt"/>
    <s v="SNK37-61-1-020"/>
    <x v="0"/>
    <s v="Sneeuwploeg SNK 37 EPZ"/>
    <s v="2007"/>
    <n v="2020"/>
    <x v="0"/>
    <n v="5"/>
    <x v="0"/>
    <s v="Ploegen kunststof categorie 1"/>
    <n v="130"/>
    <s v="DWW2342"/>
    <e v="#REF!"/>
    <s v="CD-ORM-1824"/>
    <s v="Houten, RWS Midden NL"/>
  </r>
  <r>
    <s v="Aebi Schmidt"/>
    <s v="SNK37-61-1-021"/>
    <x v="0"/>
    <s v="Sneeuwploeg SNK 37 EPZ"/>
    <s v="2007"/>
    <n v="2020"/>
    <x v="0"/>
    <n v="5"/>
    <x v="0"/>
    <s v="Ploegen kunststof categorie 1"/>
    <n v="131"/>
    <s v="DWW2342"/>
    <e v="#REF!"/>
    <s v="CD-ORM-1825"/>
    <s v="Houten, RWS Midden NL"/>
  </r>
  <r>
    <s v="Aebi Schmidt"/>
    <s v="ML51-A-61-1-068"/>
    <x v="0"/>
    <s v="Sneeuwploeg Vector ML51-A"/>
    <s v="2007"/>
    <n v="2020"/>
    <x v="0"/>
    <n v="5"/>
    <x v="0"/>
    <s v="Ploegen staal groot categorie 3"/>
    <s v="G225"/>
    <s v="DWW2340"/>
    <e v="#REF!"/>
    <s v="CD-ORM-1487"/>
    <s v="Gorinchem, RWS Midden NL"/>
  </r>
  <r>
    <s v="Aebi Schmidt"/>
    <s v="ML51-A-61-1-069"/>
    <x v="0"/>
    <s v="Sneeuwploeg Vector ML51-A"/>
    <s v="2007"/>
    <n v="2020"/>
    <x v="0"/>
    <n v="5"/>
    <x v="0"/>
    <s v="Ploegen staal groot categorie 3"/>
    <s v="G226"/>
    <s v="DWW2340"/>
    <e v="#REF!"/>
    <s v="CD-ORM-1488"/>
    <s v="Gorinchem, RWS Midden NL"/>
  </r>
  <r>
    <s v="Aebi Schmidt"/>
    <s v="ML51-A-61-1-070"/>
    <x v="0"/>
    <s v="Sneeuwploeg Vector ML51-A"/>
    <s v="2007"/>
    <n v="2020"/>
    <x v="0"/>
    <n v="5"/>
    <x v="0"/>
    <s v="Ploegen staal groot categorie 3"/>
    <s v="G228"/>
    <s v="DWW2340"/>
    <e v="#REF!"/>
    <s v="CD-ORM-1489"/>
    <s v="Gorinchem, RWS Midden NL"/>
  </r>
  <r>
    <s v="Aebi Schmidt"/>
    <s v="ML51-A-61-1-071"/>
    <x v="0"/>
    <s v="Sneeuwploeg Vector ML51-A"/>
    <s v="2007"/>
    <n v="2020"/>
    <x v="0"/>
    <n v="5"/>
    <x v="0"/>
    <s v="Ploegen staal groot categorie 3"/>
    <s v="G229"/>
    <s v="DWW2340"/>
    <e v="#REF!"/>
    <s v="CD-ORM-1490"/>
    <s v="Gorinchem, RWS Midden NL"/>
  </r>
  <r>
    <s v="Aebi Schmidt"/>
    <s v="SL36-61-1-003"/>
    <x v="0"/>
    <s v="Sneeuwploeg Cirron SL36"/>
    <s v="2007"/>
    <n v="2020"/>
    <x v="0"/>
    <n v="5"/>
    <x v="0"/>
    <s v="Ploegen staal categorie 2"/>
    <s v="RWS829"/>
    <s v="DWW2340"/>
    <e v="#REF!"/>
    <s v="CD-ORM-1474"/>
    <s v="Venlo, RWS Limburg"/>
  </r>
  <r>
    <s v="Aebi Schmidt"/>
    <s v="SL36-61-1-004"/>
    <x v="0"/>
    <s v="Sneeuwploeg Cirron SL36"/>
    <s v="2007"/>
    <n v="2020"/>
    <x v="0"/>
    <n v="5"/>
    <x v="0"/>
    <s v="Ploegen staal categorie 2"/>
    <s v="RWS858"/>
    <s v="DWW2340"/>
    <e v="#REF!"/>
    <s v="CD-ORM-1476"/>
    <s v="Bocholtz, RWS Limburg"/>
  </r>
  <r>
    <s v="Aebi Schmidt"/>
    <s v="SL32-61-1-007"/>
    <x v="0"/>
    <s v="Sneeuwploeg Cirron SL32"/>
    <s v="2007"/>
    <n v="2020"/>
    <x v="0"/>
    <n v="5"/>
    <x v="0"/>
    <s v="Ploegen staal categorie 2"/>
    <s v="RWS814"/>
    <s v="DWW2340"/>
    <e v="#REF!"/>
    <s v="CD-ORM-1481"/>
    <s v="Elsloo, RWS Limburg"/>
  </r>
  <r>
    <s v="Aebi Schmidt"/>
    <s v="SL32-61-1-008"/>
    <x v="0"/>
    <s v="Sneeuwploeg Cirron SL32"/>
    <s v="2007"/>
    <n v="2020"/>
    <x v="0"/>
    <n v="5"/>
    <x v="0"/>
    <s v="Ploegen staal categorie 2"/>
    <s v="RWS813"/>
    <s v="DWW2340"/>
    <e v="#REF!"/>
    <s v="CD-ORM-1714"/>
    <s v="Elsloo, RWS Limburg"/>
  </r>
  <r>
    <s v="Aebi Schmidt"/>
    <s v="SNK24-61-1-005"/>
    <x v="0"/>
    <s v="Sneeuwploeg SNK 24 EPZ"/>
    <s v="2007"/>
    <n v="2020"/>
    <x v="0"/>
    <n v="5"/>
    <x v="0"/>
    <s v="Ploegen kunststof categorie 1"/>
    <s v="S4"/>
    <s v="DWW2340"/>
    <e v="#REF!"/>
    <s v="CD-ORM-1523"/>
    <s v="Schagerbrug, RWS Noord-Holland"/>
  </r>
  <r>
    <s v="Aebi Schmidt"/>
    <s v="SNK34-61-1-006"/>
    <x v="0"/>
    <s v="Sneeuwploeg SNK 34 EPZ"/>
    <s v="2007"/>
    <n v="2020"/>
    <x v="0"/>
    <n v="5"/>
    <x v="0"/>
    <s v="Ploegen kunststof categorie 1"/>
    <s v="H4"/>
    <s v="DWW2340"/>
    <e v="#REF!"/>
    <s v="CD-ORM-1538"/>
    <s v="Haarlemmerliede, RWS Noord-Holland"/>
  </r>
  <r>
    <s v="Aebi Schmidt"/>
    <s v="SNK34-61-1-007"/>
    <x v="0"/>
    <s v="Sneeuwploeg SNK 34 EPZ"/>
    <s v="2007"/>
    <n v="2020"/>
    <x v="0"/>
    <n v="5"/>
    <x v="0"/>
    <s v="Ploegen kunststof categorie 1"/>
    <s v="H5"/>
    <s v="DWW2340"/>
    <e v="#REF!"/>
    <s v="CD-ORM-1539"/>
    <s v="Haarlemmerliede, RWS Noord-Holland"/>
  </r>
  <r>
    <s v="Aebi Schmidt"/>
    <s v="SNK34-61-1-008"/>
    <x v="0"/>
    <s v="Sneeuwploeg SNK 34 EPZ"/>
    <s v="2007"/>
    <n v="2020"/>
    <x v="0"/>
    <n v="5"/>
    <x v="0"/>
    <s v="Ploegen kunststof categorie 1"/>
    <s v="H6"/>
    <s v="DWW2340"/>
    <e v="#REF!"/>
    <s v="CD-ORM-1540"/>
    <s v="Haarlemmerliede, RWS Noord-Holland"/>
  </r>
  <r>
    <s v="Aebi Schmidt"/>
    <s v="SNK37-61-1-013"/>
    <x v="0"/>
    <s v="Sneeuwploeg SNK 37 EPZ"/>
    <s v="2007"/>
    <n v="2020"/>
    <x v="0"/>
    <n v="5"/>
    <x v="0"/>
    <s v="Ploegen kunststof categorie 1"/>
    <s v="RWS842"/>
    <s v="DWW2340"/>
    <e v="#REF!"/>
    <s v="CD-ORM-1475"/>
    <s v="Elsloo, RWS Limburg"/>
  </r>
  <r>
    <s v="Aebi Schmidt"/>
    <s v="SNK37-61-1-014"/>
    <x v="0"/>
    <s v="Sneeuwploeg SNK 37 EPZ"/>
    <s v="2007"/>
    <n v="2020"/>
    <x v="0"/>
    <n v="5"/>
    <x v="0"/>
    <s v="Ploegen kunststof categorie 1"/>
    <s v="DHS27"/>
    <s v="DWW2340"/>
    <e v="#REF!"/>
    <s v="CD-ORM-1477"/>
    <s v="Emmeloord, RWS Friesland"/>
  </r>
  <r>
    <s v="Aebi Schmidt"/>
    <s v="SNK37-61-1-015"/>
    <x v="0"/>
    <s v="Sneeuwploeg SNK 37 EPZ"/>
    <s v="2007"/>
    <n v="2020"/>
    <x v="0"/>
    <n v="5"/>
    <x v="0"/>
    <s v="Ploegen kunststof categorie 1"/>
    <s v="DHS28"/>
    <s v="DWW2340"/>
    <e v="#REF!"/>
    <s v="CD-ORM-1478"/>
    <s v="Apeldoorn, RWS Gelderland"/>
  </r>
  <r>
    <s v="Aebi Schmidt"/>
    <s v="ML51-A-61-1-007"/>
    <x v="0"/>
    <s v="Sneeuwploeg Vector ML51-A"/>
    <s v="2007"/>
    <n v="2020"/>
    <x v="0"/>
    <n v="5"/>
    <x v="0"/>
    <s v="Ploegen staal groot categorie 3"/>
    <s v="H12"/>
    <s v="DWW2340"/>
    <e v="#REF!"/>
    <s v="CD-ORM-1532"/>
    <s v="Haarlemmerliede, RWS Noord-Holland"/>
  </r>
  <r>
    <s v="Aebi Schmidt"/>
    <s v="ML51-A-61-1-008"/>
    <x v="0"/>
    <s v="Sneeuwploeg Vector ML51-A"/>
    <s v="2007"/>
    <n v="2020"/>
    <x v="0"/>
    <n v="5"/>
    <x v="0"/>
    <s v="Ploegen staal groot categorie 3"/>
    <s v="H13"/>
    <s v="DWW2340"/>
    <e v="#REF!"/>
    <s v="CD-ORM-1533"/>
    <s v="Haarlemmerliede, RWS Noord-Holland"/>
  </r>
  <r>
    <s v="Aebi Schmidt"/>
    <s v="ML51-A-61-1-009"/>
    <x v="0"/>
    <s v="Sneeuwploeg Vector ML51-A"/>
    <s v="2007"/>
    <n v="2020"/>
    <x v="0"/>
    <n v="5"/>
    <x v="0"/>
    <s v="Ploegen staal groot categorie 3"/>
    <s v="H14"/>
    <s v="DWW2340"/>
    <e v="#REF!"/>
    <s v="CD-ORM-1534"/>
    <s v="Haarlemmerliede, RWS Noord-Holland"/>
  </r>
  <r>
    <s v="Aebi Schmidt"/>
    <s v="ML51-A-61-1-006"/>
    <x v="0"/>
    <s v="Sneeuwploeg Vector ML51-A"/>
    <s v="2007"/>
    <n v="2020"/>
    <x v="0"/>
    <n v="5"/>
    <x v="0"/>
    <s v="Ploegen staal groot categorie 3"/>
    <s v="H9"/>
    <s v="DWW2340"/>
    <e v="#REF!"/>
    <s v="CD-ORM-1541"/>
    <s v="Haarlemmerliede, RWS Noord-Holland"/>
  </r>
  <r>
    <s v="Aebi Schmidt"/>
    <s v="ML51-A-61-1-010"/>
    <x v="0"/>
    <s v="Sneeuwploeg Vector ML51-A"/>
    <s v="2007"/>
    <n v="2020"/>
    <x v="0"/>
    <n v="5"/>
    <x v="0"/>
    <s v="Ploegen staal groot categorie 3"/>
    <s v="H10"/>
    <s v="DWW2340"/>
    <e v="#REF!"/>
    <s v="CD-ORM-1531"/>
    <s v="Haarlemmerliede, RWS Noord-Holland"/>
  </r>
  <r>
    <s v="Aebi Schmidt"/>
    <s v="ML51-A-61-1-011"/>
    <x v="0"/>
    <s v="Sneeuwploeg Vector ML51-A"/>
    <s v="2007"/>
    <n v="2020"/>
    <x v="0"/>
    <n v="5"/>
    <x v="0"/>
    <s v="Ploegen staal groot categorie 3"/>
    <s v="H15"/>
    <s v="DWW2340"/>
    <e v="#REF!"/>
    <s v="CD-ORM-1535"/>
    <s v="Haarlemmerliede, RWS Noord-Holland"/>
  </r>
  <r>
    <s v="Aebi Schmidt"/>
    <s v="ML51-A-61-1-013"/>
    <x v="0"/>
    <s v="Sneeuwploeg Vector ML51-A"/>
    <s v="2007"/>
    <n v="2020"/>
    <x v="0"/>
    <n v="5"/>
    <x v="0"/>
    <s v="Ploegen staal groot categorie 3"/>
    <s v="H16"/>
    <s v="DWW2340"/>
    <e v="#REF!"/>
    <s v="CD-ORM-1536"/>
    <s v="Haarlemmerliede, RWS Noord-Holland"/>
  </r>
  <r>
    <s v="Aebi Schmidt"/>
    <s v="ML51-A-61-1-014"/>
    <x v="0"/>
    <s v="Sneeuwploeg Vector ML51-A"/>
    <s v="2007"/>
    <n v="2020"/>
    <x v="0"/>
    <n v="5"/>
    <x v="0"/>
    <s v="Ploegen staal groot categorie 3"/>
    <s v="U25"/>
    <s v="DWW2340"/>
    <e v="#REF!"/>
    <s v="CD-ORM-1556"/>
    <s v="Uitgeest, RWS Noord-Holland"/>
  </r>
  <r>
    <s v="Aebi Schmidt"/>
    <s v="ML51-A-61-1-023"/>
    <x v="0"/>
    <s v="Sneeuwploeg Vector ML51-A"/>
    <s v="2007"/>
    <n v="2020"/>
    <x v="0"/>
    <n v="5"/>
    <x v="0"/>
    <s v="Ploegen staal groot categorie 3"/>
    <s v="RWS836"/>
    <s v="DWW2340"/>
    <e v="#REF!"/>
    <s v="CD-ORM-1468"/>
    <s v="Venlo, RWS Limburg"/>
  </r>
  <r>
    <s v="Aebi Schmidt"/>
    <s v="ML51-A-61-1-012"/>
    <x v="0"/>
    <s v="Sneeuwploeg Vector ML51-A"/>
    <s v="2007"/>
    <n v="2020"/>
    <x v="0"/>
    <n v="5"/>
    <x v="0"/>
    <s v="Ploegen staal groot categorie 3"/>
    <s v="U26"/>
    <s v="DWW2340"/>
    <e v="#REF!"/>
    <s v="CD-ORM-1557"/>
    <s v="Uitgeest, RWS Noord-Holland"/>
  </r>
  <r>
    <s v="Aebi Schmidt"/>
    <s v="ML51-A-61-1-021"/>
    <x v="0"/>
    <s v="Sneeuwploeg Vector ML51-A"/>
    <s v="2007"/>
    <n v="2020"/>
    <x v="0"/>
    <n v="5"/>
    <x v="0"/>
    <s v="Ploegen staal groot categorie 3"/>
    <s v="RWS840"/>
    <s v="DWW2340"/>
    <e v="#REF!"/>
    <s v="CD-ORM-1469"/>
    <s v="Venlo, RWS Limburg"/>
  </r>
  <r>
    <s v="Aebi Schmidt"/>
    <s v="ML51-A-61-1-022"/>
    <x v="0"/>
    <s v="Sneeuwploeg Vector ML51-A"/>
    <s v="2007"/>
    <n v="2020"/>
    <x v="0"/>
    <n v="5"/>
    <x v="0"/>
    <s v="Ploegen staal groot categorie 3"/>
    <s v="RWS835"/>
    <s v="DWW2340"/>
    <e v="#REF!"/>
    <s v="CD-ORM-1470"/>
    <s v="Venlo, RWS Limburg"/>
  </r>
  <r>
    <s v="Aebi Schmidt"/>
    <s v="ML51-A-61-1-024"/>
    <x v="0"/>
    <s v="Sneeuwploeg Vector ML51-A"/>
    <s v="2007"/>
    <n v="2020"/>
    <x v="0"/>
    <n v="5"/>
    <x v="0"/>
    <s v="Ploegen staal groot categorie 3"/>
    <s v="RWS834"/>
    <s v="DWW2340"/>
    <e v="#REF!"/>
    <s v="CD-ORM-1471"/>
    <s v="Bocholtz, RWS Limburg"/>
  </r>
  <r>
    <s v="Aebi Schmidt"/>
    <s v="ML51-A-61-1-025"/>
    <x v="0"/>
    <s v="Sneeuwploeg Vector ML51-A"/>
    <s v="2007"/>
    <n v="2020"/>
    <x v="0"/>
    <n v="5"/>
    <x v="0"/>
    <s v="Ploegen staal groot categorie 3"/>
    <s v="RWS841"/>
    <s v="DWW2340"/>
    <e v="#REF!"/>
    <s v="CD-ORM-1472"/>
    <s v="Venlo, RWS Limburg"/>
  </r>
  <r>
    <s v="Aebi Schmidt"/>
    <s v="ML51-A-61-1-026"/>
    <x v="0"/>
    <s v="Sneeuwploeg Vector ML51-A"/>
    <s v="2007"/>
    <n v="2020"/>
    <x v="0"/>
    <n v="5"/>
    <x v="0"/>
    <s v="Ploegen staal groot categorie 3"/>
    <s v="RWS837"/>
    <s v="DWW2340"/>
    <e v="#REF!"/>
    <s v="CD-ORM-1473"/>
    <s v="Venlo, RWS Limburg"/>
  </r>
  <r>
    <s v="Aebi Schmidt"/>
    <s v="ML51-A-61-1-028"/>
    <x v="0"/>
    <s v="Sneeuwploeg Vector ML51-A"/>
    <s v="2007"/>
    <n v="2020"/>
    <x v="0"/>
    <n v="5"/>
    <x v="0"/>
    <s v="Ploegen staal groot categorie 3"/>
    <s v="DHS26"/>
    <s v="DWW2340"/>
    <e v="#REF!"/>
    <s v="CD-ORM-1479"/>
    <s v="Erm, RWS Drenthe"/>
  </r>
  <r>
    <s v="Aebi Schmidt"/>
    <s v="ML51-A-61-1-027"/>
    <x v="0"/>
    <s v="Sneeuwploeg Vector ML51-A"/>
    <s v="2007"/>
    <n v="2020"/>
    <x v="0"/>
    <n v="5"/>
    <x v="0"/>
    <s v="Ploegen staal groot categorie 3"/>
    <s v="RWS864"/>
    <s v="DWW2340"/>
    <e v="#REF!"/>
    <s v="CD-ORM-1553"/>
    <s v="Elsloo, RWS Limburg"/>
  </r>
  <r>
    <s v="Aebi Schmidt"/>
    <s v="ML51-A-61-1-074"/>
    <x v="0"/>
    <s v="Sneeuwploeg Vector ML51-A"/>
    <s v="2007"/>
    <n v="2020"/>
    <x v="0"/>
    <n v="5"/>
    <x v="0"/>
    <s v="Ploegen staal groot categorie 3"/>
    <s v="G227"/>
    <s v="DWW2340"/>
    <e v="#REF!"/>
    <s v="CD-ORM-1491"/>
    <s v="Gorinchem, RWS Midden NL"/>
  </r>
  <r>
    <s v="Aebi Schmidt"/>
    <s v="SNK37-61-1-024"/>
    <x v="0"/>
    <s v="Sneeuwploeg SNK 37 EPZ"/>
    <s v="2008"/>
    <n v="2021"/>
    <x v="5"/>
    <n v="6"/>
    <x v="0"/>
    <s v="Ploegen kunststof categorie 1"/>
    <s v="H7"/>
    <s v="DWW2340"/>
    <e v="#REF!"/>
    <s v="CD-ORM-1579"/>
    <s v="Hardenberg, RWS Overijssel"/>
  </r>
  <r>
    <s v="Aebi Schmidt"/>
    <s v="SNK24-61-1-015"/>
    <x v="0"/>
    <s v="Sneeuwploeg SNK 24"/>
    <s v="2007"/>
    <n v="2020"/>
    <x v="0"/>
    <n v="5"/>
    <x v="0"/>
    <s v="Ploegen kunststof categorie 1"/>
    <s v="CD-1493"/>
    <s v="DWW2340"/>
    <e v="#REF!"/>
    <s v="CD-ORM-1493"/>
    <s v="Scharendijke, RWS Zeeland"/>
  </r>
  <r>
    <s v="Aebi Schmidt"/>
    <s v="SNK24-61-1-016"/>
    <x v="0"/>
    <s v="Sneeuwploeg SNK 24"/>
    <s v="2007"/>
    <n v="2020"/>
    <x v="0"/>
    <n v="5"/>
    <x v="0"/>
    <s v="Ploegen kunststof categorie 1"/>
    <s v="CD-1495"/>
    <s v="DWW2340"/>
    <e v="#REF!"/>
    <s v="CD-ORM-1495"/>
    <s v="Rilland, RWS Zeeland"/>
  </r>
  <r>
    <s v="Aebi Schmidt"/>
    <s v="SNK24-61-1-017"/>
    <x v="0"/>
    <s v="Sneeuwploeg SNK 24"/>
    <s v="2007"/>
    <n v="2020"/>
    <x v="0"/>
    <n v="5"/>
    <x v="0"/>
    <s v="Ploegen kunststof categorie 1"/>
    <s v="CD-1494"/>
    <s v="DWW2340"/>
    <e v="#REF!"/>
    <s v="CD-ORM-1494"/>
    <s v="Vlissingen Oost, RWS Zeeland"/>
  </r>
  <r>
    <s v="Aebi Schmidt"/>
    <s v="ML51-A-61-1-075"/>
    <x v="0"/>
    <s v="Sneeuwploeg Vector ML51-A"/>
    <s v="2007"/>
    <n v="2020"/>
    <x v="0"/>
    <n v="5"/>
    <x v="0"/>
    <s v="Ploegen staal groot categorie 3"/>
    <s v="MAP4"/>
    <s v="DWW2340"/>
    <e v="#REF!"/>
    <s v="CD-ORM-1520"/>
    <s v="Markelo, RWS Overijssel"/>
  </r>
  <r>
    <s v="Aebi Schmidt"/>
    <s v="ML51-A-61-1-076"/>
    <x v="0"/>
    <s v="Sneeuwploeg Vector ML51-A"/>
    <s v="2007"/>
    <n v="2020"/>
    <x v="0"/>
    <n v="5"/>
    <x v="0"/>
    <s v="Ploegen staal groot categorie 3"/>
    <s v="MAP3"/>
    <s v="DWW2340"/>
    <e v="#REF!"/>
    <s v="CD-ORM-1455"/>
    <s v="Markelo, RWS Overijssel"/>
  </r>
  <r>
    <s v="Aebi Schmidt"/>
    <s v="ML51-A-61-1-077"/>
    <x v="0"/>
    <s v="Sneeuwploeg Vector ML51-A"/>
    <s v="2007"/>
    <n v="2020"/>
    <x v="0"/>
    <n v="5"/>
    <x v="0"/>
    <s v="Ploegen staal groot categorie 3"/>
    <s v="HEP1"/>
    <s v="DWW2340"/>
    <e v="#REF!"/>
    <s v="CD-ORM-1452"/>
    <s v="Hengelo, RWS Overijssel"/>
  </r>
  <r>
    <s v="Aebi Schmidt"/>
    <s v="ML51-A-61-1-078"/>
    <x v="0"/>
    <s v="Sneeuwploeg Vector ML51-A"/>
    <s v="2007"/>
    <n v="2020"/>
    <x v="0"/>
    <n v="5"/>
    <x v="0"/>
    <s v="Ploegen staal groot categorie 3"/>
    <s v="HEP2"/>
    <s v="DWW2340"/>
    <e v="#REF!"/>
    <s v="CD-ORM-1453"/>
    <s v="Hengelo, RWS Overijssel"/>
  </r>
  <r>
    <s v="Aebi Schmidt"/>
    <s v="ML51-A-61-1-079"/>
    <x v="0"/>
    <s v="Sneeuwploeg Vector ML51-A"/>
    <s v="2007"/>
    <n v="2020"/>
    <x v="0"/>
    <n v="5"/>
    <x v="0"/>
    <s v="Ploegen staal groot categorie 3"/>
    <s v="HEP5"/>
    <s v="DWW2340"/>
    <e v="#REF!"/>
    <s v="CD-ORM-1454"/>
    <s v="Hengelo, RWS Overijssel"/>
  </r>
  <r>
    <s v="Aebi Schmidt"/>
    <s v="ML51-A-61-1-080"/>
    <x v="0"/>
    <s v="Sneeuwploeg Vector ML51-A"/>
    <s v="2008"/>
    <n v="2021"/>
    <x v="5"/>
    <n v="6"/>
    <x v="0"/>
    <s v="Ploegen staal groot categorie 3"/>
    <s v="HEP6"/>
    <s v="DWW2340"/>
    <e v="#REF!"/>
    <s v="CD-ORM-2337"/>
    <s v="Hengelo, RWS Overijssel"/>
  </r>
  <r>
    <s v="Aebi Schmidt"/>
    <s v="ML51-A-61-1-050"/>
    <x v="0"/>
    <s v="Sneeuwploeg Vector ML51-A"/>
    <s v="2007"/>
    <n v="2020"/>
    <x v="0"/>
    <n v="5"/>
    <x v="0"/>
    <s v="Ploegen staal groot categorie 3"/>
    <s v="RID P08"/>
    <s v="DWW2340"/>
    <e v="#REF!"/>
    <s v="CD-ORM-1407"/>
    <s v="Ridderkerk, RWS Zuid-Holland"/>
  </r>
  <r>
    <s v="Aebi Schmidt"/>
    <s v="ML51-A-61-1-047"/>
    <x v="0"/>
    <s v="Sneeuwploeg Vector ML51-A"/>
    <s v="2007"/>
    <n v="2020"/>
    <x v="0"/>
    <n v="5"/>
    <x v="0"/>
    <s v="Ploegen staal groot categorie 3"/>
    <s v="OP6"/>
    <s v="DWW2340"/>
    <e v="#REF!"/>
    <s v="CD-ORM-1450"/>
    <s v="Oirschot, RWS Brabant"/>
  </r>
  <r>
    <s v="Aebi Schmidt"/>
    <s v="SNK37-62-1-001"/>
    <x v="0"/>
    <s v="Sneeuwploeg SNK 37 EPZ"/>
    <s v="2008"/>
    <n v="2021"/>
    <x v="5"/>
    <n v="6"/>
    <x v="0"/>
    <s v="Ploegen kunststof categorie 1"/>
    <s v="H3"/>
    <s v="DWW2340"/>
    <e v="#REF!"/>
    <s v="CD-ORM-1580"/>
    <s v="Hardenberg, RWS Overijssel"/>
  </r>
  <r>
    <s v="Aebi Schmidt"/>
    <s v="SNK37-62-1-002"/>
    <x v="0"/>
    <s v="Sneeuwploeg SNK 37 EPZ"/>
    <s v="2008"/>
    <n v="2021"/>
    <x v="5"/>
    <n v="6"/>
    <x v="0"/>
    <s v="Ploegen kunststof categorie 1"/>
    <s v="HR2"/>
    <s v="DWW2340"/>
    <e v="#REF!"/>
    <s v="CD-ORM-1581"/>
    <s v="Hardenberg, RWS Overijssel"/>
  </r>
  <r>
    <s v="Aebi Schmidt"/>
    <s v="ML51-A-62-1-001"/>
    <x v="0"/>
    <s v="Sneeuwploeg Vector ML51-A"/>
    <s v="2008"/>
    <n v="2021"/>
    <x v="5"/>
    <n v="6"/>
    <x v="0"/>
    <s v="Ploegen staal groot categorie 3"/>
    <s v="S6"/>
    <s v="DWW2340"/>
    <e v="#REF!"/>
    <s v="CD-ORM-1584"/>
    <s v="Staphorst, RWS Friesland"/>
  </r>
  <r>
    <s v="Aebi Schmidt"/>
    <s v="ML51-A-62-1-002"/>
    <x v="0"/>
    <s v="Sneeuwploeg Vector ML51-A"/>
    <s v="2008"/>
    <n v="2021"/>
    <x v="5"/>
    <n v="6"/>
    <x v="0"/>
    <s v="Ploegen staal groot categorie 3"/>
    <s v="S7"/>
    <s v="DWW2340"/>
    <e v="#REF!"/>
    <s v="CD-ORM-1585"/>
    <s v="Staphorst, RWS Friesland"/>
  </r>
  <r>
    <s v="Aebi Schmidt"/>
    <s v="ML51-A-62-1-003"/>
    <x v="0"/>
    <s v="Sneeuwploeg Vector ML51-A"/>
    <s v="2008"/>
    <n v="2021"/>
    <x v="5"/>
    <n v="6"/>
    <x v="0"/>
    <s v="Ploegen staal groot categorie 3"/>
    <s v="OP09"/>
    <s v="DWW2340"/>
    <e v="#REF!"/>
    <s v="CD-ORM-1619"/>
    <s v="Oirschot, RWS Brabant"/>
  </r>
  <r>
    <s v="Aebi Schmidt"/>
    <s v="ML51-A-62-1-004"/>
    <x v="0"/>
    <s v="Sneeuwploeg Vector ML51-A"/>
    <s v="2008"/>
    <n v="2021"/>
    <x v="5"/>
    <n v="6"/>
    <x v="0"/>
    <s v="Ploegen staal groot categorie 3"/>
    <s v="OP08"/>
    <s v="DWW2340"/>
    <e v="#REF!"/>
    <s v="CD-ORM-1618"/>
    <s v="Oirschot, RWS Brabant"/>
  </r>
  <r>
    <s v="Aebi Schmidt"/>
    <s v="ML51-A-62-1-005"/>
    <x v="0"/>
    <s v="Sneeuwploeg Vector ML51-A"/>
    <s v="2008"/>
    <n v="2021"/>
    <x v="5"/>
    <n v="6"/>
    <x v="0"/>
    <s v="Ploegen staal groot categorie 3"/>
    <n v="11"/>
    <s v="DWW2340"/>
    <e v="#REF!"/>
    <s v="CD-ORM-1594"/>
    <s v="Geldrop, RWS Brabant"/>
  </r>
  <r>
    <s v="Aebi Schmidt"/>
    <s v="SNK24-62-1-036"/>
    <x v="0"/>
    <s v="Sneeuwploeg SNK 24"/>
    <s v="2008"/>
    <n v="2021"/>
    <x v="5"/>
    <n v="6"/>
    <x v="0"/>
    <s v="Ploegen kunststof categorie 1"/>
    <n v="27"/>
    <s v="DWW2340"/>
    <e v="#REF!"/>
    <s v="CD-ORM-1598"/>
    <s v="Den Bosch, RWS Brabant"/>
  </r>
  <r>
    <s v="Aebi Schmidt"/>
    <s v="ML51-A-62-1-006"/>
    <x v="0"/>
    <s v="Sneeuwploeg Vector ML51-A"/>
    <s v="2008"/>
    <n v="2021"/>
    <x v="5"/>
    <n v="6"/>
    <x v="0"/>
    <s v="Ploegen staal groot categorie 3"/>
    <n v="33"/>
    <s v="DWW2340"/>
    <e v="#REF!"/>
    <s v="CD-ORM-1596"/>
    <s v="Den Bosch, RWS Brabant"/>
  </r>
  <r>
    <s v="Aebi Schmidt"/>
    <s v="ML51-A-62-1-007"/>
    <x v="0"/>
    <s v="Sneeuwploeg Vector ML51-A"/>
    <s v="2008"/>
    <n v="2021"/>
    <x v="5"/>
    <n v="6"/>
    <x v="0"/>
    <s v="Ploegen staal groot categorie 3"/>
    <n v="35"/>
    <s v="DWW2340"/>
    <e v="#REF!"/>
    <s v="CD-ORM-1597"/>
    <s v="Den Bosch, RWS Brabant"/>
  </r>
  <r>
    <s v="Aebi Schmidt"/>
    <s v="ML51-A-62-1-033"/>
    <x v="0"/>
    <s v="Sneeuwploeg Vector ML51-A"/>
    <s v="2008"/>
    <n v="2021"/>
    <x v="5"/>
    <n v="6"/>
    <x v="0"/>
    <s v="Ploegen staal groot categorie 3"/>
    <s v="PP33"/>
    <s v="DWW2340"/>
    <e v="#REF!"/>
    <s v="CD-ORM-1460"/>
    <s v="Wolfheze, RWS Gelderland"/>
  </r>
  <r>
    <s v="Aebi Schmidt"/>
    <s v="ML51-A-62-1-034"/>
    <x v="0"/>
    <s v="Sneeuwploeg Vector ML51-A"/>
    <s v="2008"/>
    <n v="2021"/>
    <x v="5"/>
    <n v="6"/>
    <x v="0"/>
    <s v="Ploegen staal groot categorie 3"/>
    <s v="PP34"/>
    <s v="DWW2340"/>
    <e v="#REF!"/>
    <s v="CD-ORM-1461"/>
    <s v="Wolfheze, RWS Gelderland"/>
  </r>
  <r>
    <s v="Aebi Schmidt"/>
    <s v="ML51-A-62-1-035"/>
    <x v="0"/>
    <s v="Sneeuwploeg Vector ML51-A"/>
    <s v="2008"/>
    <n v="2021"/>
    <x v="5"/>
    <n v="6"/>
    <x v="0"/>
    <s v="Ploegen staal groot categorie 3"/>
    <s v="PP35"/>
    <s v="DWW2340"/>
    <e v="#REF!"/>
    <s v="CD-ORM-1462"/>
    <s v="Wolfheze, RWS Gelderland"/>
  </r>
  <r>
    <s v="Aebi Schmidt"/>
    <s v="ML51-A-62-1-036"/>
    <x v="0"/>
    <s v="Sneeuwploeg Vector ML51-A"/>
    <s v="2008"/>
    <n v="2021"/>
    <x v="5"/>
    <n v="6"/>
    <x v="0"/>
    <s v="Ploegen staal groot categorie 3"/>
    <s v="PP36"/>
    <s v="DWW2340"/>
    <e v="#REF!"/>
    <s v="CD-ORM-1463"/>
    <s v="Wolfheze, RWS Gelderland"/>
  </r>
  <r>
    <s v="Aebi Schmidt"/>
    <s v="ML51-A-62-1-037"/>
    <x v="0"/>
    <s v="Sneeuwploeg Vector ML51-A"/>
    <s v="2008"/>
    <n v="2021"/>
    <x v="5"/>
    <n v="6"/>
    <x v="0"/>
    <s v="Ploegen staal groot categorie 3"/>
    <s v="PP37"/>
    <s v="DWW2340"/>
    <e v="#REF!"/>
    <s v="CD-ORM-1464"/>
    <s v="Wolfheze, RWS Gelderland"/>
  </r>
  <r>
    <s v="Aebi Schmidt"/>
    <s v="ML51-A-62-1-038"/>
    <x v="0"/>
    <s v="Sneeuwploeg Vector ML51-A"/>
    <s v="2008"/>
    <n v="2021"/>
    <x v="5"/>
    <n v="6"/>
    <x v="0"/>
    <s v="Ploegen staal groot categorie 3"/>
    <s v="PP38"/>
    <s v="DWW2340"/>
    <e v="#REF!"/>
    <s v="CD-ORM-1599"/>
    <s v="Wolfheze, RWS Gelderland"/>
  </r>
  <r>
    <s v="Aebi Schmidt"/>
    <s v="ML51-A-62-1-039"/>
    <x v="0"/>
    <s v="Sneeuwploeg Vector ML51-A"/>
    <s v="2008"/>
    <n v="2021"/>
    <x v="5"/>
    <n v="6"/>
    <x v="0"/>
    <s v="Ploegen staal groot categorie 3"/>
    <s v="DHS31"/>
    <s v="DWW2340"/>
    <e v="#REF!"/>
    <s v="CD-ORM-1610"/>
    <s v="Hoogeveen, RWS Drenthe"/>
  </r>
  <r>
    <s v="Aebi Schmidt"/>
    <s v="ML51-A-62-1-040"/>
    <x v="0"/>
    <s v="Sneeuwploeg Vector ML51-A"/>
    <s v="2008"/>
    <n v="2021"/>
    <x v="5"/>
    <n v="6"/>
    <x v="0"/>
    <s v="Ploegen staal groot categorie 3"/>
    <s v="DHS32"/>
    <s v="DWW2340"/>
    <e v="#REF!"/>
    <s v="CD-ORM-1609"/>
    <s v="Hoogeveen, RWS Drenthe"/>
  </r>
  <r>
    <s v="Aebi Schmidt"/>
    <s v="ML51-A-62-1-041"/>
    <x v="0"/>
    <s v="Sneeuwploeg Vector ML51-A"/>
    <s v="2009"/>
    <n v="2022"/>
    <x v="6"/>
    <n v="7"/>
    <x v="0"/>
    <s v="Ploegen staal groot categorie 3"/>
    <s v="DAS28"/>
    <s v="DWW2340"/>
    <e v="#REF!"/>
    <s v="CD-ORM-1606"/>
    <s v="Assen, RWS Drenthe"/>
  </r>
  <r>
    <s v="Aebi Schmidt"/>
    <s v="ML51-A-62-1-042"/>
    <x v="0"/>
    <s v="Sneeuwploeg Vector ML51-A"/>
    <s v="2009"/>
    <n v="2022"/>
    <x v="6"/>
    <n v="7"/>
    <x v="0"/>
    <s v="Ploegen staal groot categorie 3"/>
    <s v="DAS29"/>
    <s v="DWW2340"/>
    <e v="#REF!"/>
    <s v="CD-ORM-1607"/>
    <s v="Assen, RWS Drenthe"/>
  </r>
  <r>
    <s v="Aebi Schmidt"/>
    <s v="SNK37-62-1-004"/>
    <x v="0"/>
    <s v="Sneeuwploeg SNK 37 EPZ"/>
    <s v="2009"/>
    <n v="2022"/>
    <x v="6"/>
    <n v="7"/>
    <x v="0"/>
    <s v="Ploegen kunststof categorie 1"/>
    <s v="DAS27"/>
    <s v="DWW2340"/>
    <e v="#REF!"/>
    <s v="CD-ORM-1605"/>
    <s v="Assen, RWS Drenthe"/>
  </r>
  <r>
    <s v="Aebi Schmidt"/>
    <s v="SNK37-62-1-005"/>
    <x v="0"/>
    <s v="Sneeuwploeg SNK 37 EPZ"/>
    <s v="2009"/>
    <n v="2022"/>
    <x v="6"/>
    <n v="7"/>
    <x v="0"/>
    <s v="Ploegen kunststof categorie 1"/>
    <s v="DHS29"/>
    <s v="DWW2340"/>
    <e v="#REF!"/>
    <s v="CD-ORM-1492"/>
    <s v="Hoogeveen, RWS Drenthe"/>
  </r>
  <r>
    <s v="Aebi Schmidt"/>
    <s v="SNK37-62-1-006"/>
    <x v="0"/>
    <s v="Sneeuwploeg SNK 37 EPZ"/>
    <s v="2008"/>
    <n v="2021"/>
    <x v="5"/>
    <n v="6"/>
    <x v="0"/>
    <s v="Ploegen kunststof categorie 1"/>
    <s v="DHS30"/>
    <s v="DWW2340"/>
    <e v="#REF!"/>
    <s v="CD-ORM-1608"/>
    <s v="Hoogeveen, RWS Drenthe"/>
  </r>
  <r>
    <s v="Aebi Schmidt"/>
    <s v="ML51-A-62-1-043"/>
    <x v="0"/>
    <s v="Sneeuwploeg Vector ML51-A"/>
    <s v="2008"/>
    <n v="2021"/>
    <x v="5"/>
    <n v="6"/>
    <x v="0"/>
    <s v="Ploegen staal groot categorie 3"/>
    <s v="RWS816"/>
    <s v="DWW2340"/>
    <e v="#REF!"/>
    <s v="CD-ORM-1616"/>
    <s v="Elsloo, RWS Limburg"/>
  </r>
  <r>
    <s v="Aebi Schmidt"/>
    <s v="ML51-A-62-1-044"/>
    <x v="0"/>
    <s v="Sneeuwploeg Vector ML51-A"/>
    <s v="2008"/>
    <n v="2021"/>
    <x v="5"/>
    <n v="6"/>
    <x v="0"/>
    <s v="Ploegen staal groot categorie 3"/>
    <s v="RWS818"/>
    <s v="DWW2340"/>
    <e v="#REF!"/>
    <s v="CD-ORM-1617"/>
    <s v="Elsloo, RWS Limburg"/>
  </r>
  <r>
    <s v="Aebi Schmidt"/>
    <s v="SNK37-62-1-008"/>
    <x v="0"/>
    <s v="Sneeuwploeg SNK 37 EPZ"/>
    <s v="2008"/>
    <n v="2021"/>
    <x v="5"/>
    <n v="6"/>
    <x v="0"/>
    <s v="Ploegen kunststof categorie 1"/>
    <s v="RWS863"/>
    <s v="DWW2340"/>
    <e v="#REF!"/>
    <s v="CD-ORM-1620"/>
    <s v="Venlo, RWS Limburg"/>
  </r>
  <r>
    <s v="Aebi Schmidt"/>
    <s v="SNK37-62-1-009"/>
    <x v="0"/>
    <s v="Sneeuwploeg SNK 37 EPZ"/>
    <s v="2008"/>
    <n v="2021"/>
    <x v="5"/>
    <n v="6"/>
    <x v="0"/>
    <s v="Ploegen kunststof categorie 1"/>
    <s v="RWS812"/>
    <s v="DWW2340"/>
    <e v="#REF!"/>
    <s v="CD-ORM-1611"/>
    <s v="Elsloo, RWS Limburg"/>
  </r>
  <r>
    <s v="Aebi Schmidt"/>
    <s v="SNK37-62-1-010"/>
    <x v="0"/>
    <s v="Sneeuwploeg SNK 37 EPZ"/>
    <s v="2008"/>
    <n v="2021"/>
    <x v="5"/>
    <n v="6"/>
    <x v="0"/>
    <s v="Ploegen kunststof categorie 1"/>
    <s v="RWS809"/>
    <s v="DWW2340"/>
    <e v="#REF!"/>
    <s v="CD-ORM-1612"/>
    <s v="Elsloo, RWS Limburg"/>
  </r>
  <r>
    <s v="Aebi Schmidt"/>
    <s v="SNK37-62-1-011"/>
    <x v="0"/>
    <s v="Sneeuwploeg SNK 37 EPZ"/>
    <s v="2009"/>
    <n v="2022"/>
    <x v="6"/>
    <n v="7"/>
    <x v="0"/>
    <s v="Ploegen kunststof categorie 1"/>
    <s v="RWS810"/>
    <s v="DWW2340"/>
    <e v="#REF!"/>
    <s v="CD-ORM-1613"/>
    <s v="Hulsberg, RWS Limburg"/>
  </r>
  <r>
    <s v="Aebi Schmidt"/>
    <s v="SNK37-62-1-012"/>
    <x v="0"/>
    <s v="Sneeuwploeg SNK 37 EPZ"/>
    <s v="2008"/>
    <n v="2021"/>
    <x v="5"/>
    <n v="6"/>
    <x v="0"/>
    <s v="Ploegen kunststof categorie 1"/>
    <s v="RWS811"/>
    <s v="DWW2340"/>
    <e v="#REF!"/>
    <s v="CD-ORM-1614"/>
    <s v="Elsloo, RWS Limburg"/>
  </r>
  <r>
    <s v="Aebi Schmidt"/>
    <s v="SNK37-62-1-013"/>
    <x v="0"/>
    <s v="Sneeuwploeg SNK 37 EPZ"/>
    <s v="2008"/>
    <n v="2021"/>
    <x v="5"/>
    <n v="6"/>
    <x v="0"/>
    <s v="Ploegen kunststof categorie 1"/>
    <s v="RWS862"/>
    <s v="DWW2340"/>
    <e v="#REF!"/>
    <s v="CD-ORM-1595"/>
    <s v="Bocholtz, RWS Limburg"/>
  </r>
  <r>
    <s v="Aebi Schmidt"/>
    <s v="SNK37-62-1-014"/>
    <x v="0"/>
    <s v="Sneeuwploeg SNK 37 EPZ"/>
    <s v="2008"/>
    <n v="2021"/>
    <x v="5"/>
    <n v="6"/>
    <x v="0"/>
    <s v="Ploegen kunststof categorie 1"/>
    <s v="RWS820"/>
    <s v="DWW2340"/>
    <e v="#REF!"/>
    <s v="CD-ORM-1615"/>
    <s v="Elsloo, RWS Limburg"/>
  </r>
  <r>
    <s v="Aebi Schmidt"/>
    <s v="ML51-A-62-1-053"/>
    <x v="0"/>
    <s v="Sneeuwploeg Vector ML51-A"/>
    <s v="2008"/>
    <n v="2021"/>
    <x v="5"/>
    <n v="6"/>
    <x v="0"/>
    <s v="Ploegen staal groot categorie 3"/>
    <s v="H17"/>
    <s v="DWW2340"/>
    <e v="#REF!"/>
    <s v="CD-ORM-1645"/>
    <s v="Haarlemmerliede, RWS Noord-Holland"/>
  </r>
  <r>
    <s v="Aebi Schmidt"/>
    <s v="SNK37-63-1-001"/>
    <x v="0"/>
    <s v="Sneeuwploeg SNK 37 EPZ"/>
    <s v="2009"/>
    <n v="2022"/>
    <x v="6"/>
    <n v="7"/>
    <x v="0"/>
    <s v="Ploegen kunststof categorie 1"/>
    <s v="FJP53"/>
    <s v="DWW2340"/>
    <e v="#REF!"/>
    <s v="CD-ORM-1768"/>
    <s v="Joure, RWS Friesland"/>
  </r>
  <r>
    <s v="Aebi Schmidt"/>
    <s v="SNK37-63-1-002"/>
    <x v="0"/>
    <s v="Sneeuwploeg SNK 37 EPZ"/>
    <s v="2009"/>
    <n v="2022"/>
    <x v="6"/>
    <n v="7"/>
    <x v="0"/>
    <s v="Ploegen kunststof categorie 1"/>
    <s v="FJP54"/>
    <s v="DWW2340"/>
    <e v="#REF!"/>
    <s v="CD-ORM-1769"/>
    <s v="Joure, RWS Friesland"/>
  </r>
  <r>
    <s v="Aebi Schmidt"/>
    <s v="SNK37-63-1-003"/>
    <x v="0"/>
    <s v="Sneeuwploeg SNK 37 EPZ"/>
    <s v="2009"/>
    <n v="2022"/>
    <x v="6"/>
    <n v="7"/>
    <x v="0"/>
    <s v="Ploegen kunststof categorie 1"/>
    <s v="FJP55"/>
    <s v="DWW2340"/>
    <e v="#REF!"/>
    <s v="CD-ORM-1770"/>
    <s v="Joure, RWS Friesland"/>
  </r>
  <r>
    <s v="Aebi Schmidt"/>
    <s v="SNK37-63-1-004"/>
    <x v="0"/>
    <s v="Sneeuwploeg SNK 37 EPZ"/>
    <s v="2009"/>
    <n v="2022"/>
    <x v="6"/>
    <n v="7"/>
    <x v="0"/>
    <s v="Ploegen kunststof categorie 1"/>
    <s v="FJP56"/>
    <s v="DWW2340"/>
    <e v="#REF!"/>
    <s v="CD-ORM-1771"/>
    <s v="Joure, RWS Friesland"/>
  </r>
  <r>
    <s v="Aebi Schmidt"/>
    <s v="SNK37-63-1-005"/>
    <x v="0"/>
    <s v="Sneeuwploeg SNK 37 EPZ"/>
    <s v="2009"/>
    <n v="2022"/>
    <x v="6"/>
    <n v="7"/>
    <x v="0"/>
    <s v="Ploegen kunststof categorie 1"/>
    <s v="FJP57"/>
    <s v="DWW2340"/>
    <e v="#REF!"/>
    <s v="CD-ORM-1772"/>
    <s v="Joure, RWS Friesland"/>
  </r>
  <r>
    <s v="Aebi Schmidt"/>
    <s v="SNK37-63-1-006"/>
    <x v="0"/>
    <s v="Sneeuwploeg SNK 37 EPZ"/>
    <s v="2009"/>
    <n v="2022"/>
    <x v="6"/>
    <n v="7"/>
    <x v="0"/>
    <s v="Ploegen kunststof categorie 1"/>
    <s v="FHP40"/>
    <s v="DWW2340"/>
    <e v="#REF!"/>
    <s v="CD-ORM-1766"/>
    <s v="Harlingen, RWS Friesland"/>
  </r>
  <r>
    <s v="Aebi Schmidt"/>
    <s v="SNK37-63-1-007"/>
    <x v="0"/>
    <s v="Sneeuwploeg SNK 37 EPZ"/>
    <s v="2009"/>
    <n v="2022"/>
    <x v="6"/>
    <n v="7"/>
    <x v="0"/>
    <s v="Ploegen kunststof categorie 1"/>
    <s v="FHP41"/>
    <s v="DWW2340"/>
    <e v="#REF!"/>
    <s v="CD-ORM-1767"/>
    <s v="Harlingen, RWS Friesland"/>
  </r>
  <r>
    <s v="Aebi Schmidt"/>
    <s v="ML51-A-63-1-015"/>
    <x v="0"/>
    <s v="Sneeuwploeg Vector ML51-A"/>
    <s v="2009"/>
    <n v="2022"/>
    <x v="6"/>
    <n v="7"/>
    <x v="0"/>
    <s v="Ploegen staal groot categorie 3"/>
    <s v="PP39"/>
    <s v="DWW2340"/>
    <e v="#REF!"/>
    <s v="CD-ORM-1603"/>
    <s v="Wolfheze, RWS Gelderland"/>
  </r>
  <r>
    <s v="Aebi Schmidt"/>
    <s v="ML51-A-63-1-016"/>
    <x v="0"/>
    <s v="Sneeuwploeg Vector ML51-A"/>
    <s v="2009"/>
    <n v="2022"/>
    <x v="6"/>
    <n v="7"/>
    <x v="0"/>
    <s v="Ploegen staal groot categorie 3"/>
    <s v="PP40"/>
    <s v="DWW2340"/>
    <e v="#REF!"/>
    <s v="CD-ORM-1604"/>
    <s v="Wolfheze, RWS Gelderland"/>
  </r>
  <r>
    <s v="Aebi Schmidt"/>
    <s v="ML51-A-63-1-017"/>
    <x v="0"/>
    <s v="Sneeuwploeg Vector ML51-A"/>
    <s v="2009"/>
    <n v="2022"/>
    <x v="6"/>
    <n v="7"/>
    <x v="0"/>
    <s v="Ploegen staal groot categorie 3"/>
    <s v="PP41"/>
    <s v="DWW2340"/>
    <e v="#REF!"/>
    <s v="CD-ORM-1622"/>
    <s v="Wolfheze, RWS Gelderland"/>
  </r>
  <r>
    <s v="Aebi Schmidt"/>
    <s v="ML51-A-63-1-018"/>
    <x v="0"/>
    <s v="Sneeuwploeg Vector ML51-A"/>
    <s v="2009"/>
    <n v="2022"/>
    <x v="6"/>
    <n v="7"/>
    <x v="0"/>
    <s v="Ploegen staal groot categorie 3"/>
    <s v="NIJ P06"/>
    <s v="DWW2340"/>
    <e v="#REF!"/>
    <s v="CD-ORM-1679"/>
    <s v="Nijmegen, RWS Gelderland"/>
  </r>
  <r>
    <s v="Aebi Schmidt"/>
    <s v="ML51-A-63-1-019"/>
    <x v="0"/>
    <s v="Sneeuwploeg Vector ML51-A"/>
    <s v="2009"/>
    <n v="2022"/>
    <x v="6"/>
    <n v="7"/>
    <x v="0"/>
    <s v="Ploegen staal groot categorie 3"/>
    <s v="NIJ P07"/>
    <s v="DWW2340"/>
    <e v="#REF!"/>
    <s v="CD-ORM-1680"/>
    <s v="Nijmegen, RWS Gelderland"/>
  </r>
  <r>
    <s v="Aebi Schmidt"/>
    <s v="ML51-A-63-1-020"/>
    <x v="0"/>
    <s v="Sneeuwploeg Vector ML51-A"/>
    <s v="2009"/>
    <n v="2022"/>
    <x v="6"/>
    <n v="7"/>
    <x v="0"/>
    <s v="Ploegen staal groot categorie 3"/>
    <s v="BAB P16"/>
    <s v="DWW2340"/>
    <e v="#REF!"/>
    <s v="CD-ORM-1681"/>
    <s v="Babberich, RWS Gelderland"/>
  </r>
  <r>
    <s v="Aebi Schmidt"/>
    <s v="ML51-A-63-1-021"/>
    <x v="0"/>
    <s v="Sneeuwploeg Vector ML51-A"/>
    <s v="2009"/>
    <n v="2022"/>
    <x v="6"/>
    <n v="7"/>
    <x v="0"/>
    <s v="Ploegen staal groot categorie 3"/>
    <s v="BAB P17"/>
    <s v="DWW2340"/>
    <e v="#REF!"/>
    <s v="CD-ORM-1682"/>
    <s v="Babberich, RWS Gelderland"/>
  </r>
  <r>
    <s v="Aebi Schmidt"/>
    <s v="ML51-A-63-1-032"/>
    <x v="0"/>
    <s v="Sneeuwploeg Vector ML51-A"/>
    <s v="2009"/>
    <n v="2022"/>
    <x v="6"/>
    <n v="7"/>
    <x v="0"/>
    <s v="Ploegen staal groot categorie 3"/>
    <s v="OP1"/>
    <s v="DWW2340"/>
    <e v="#REF!"/>
    <s v="CD-ORM-1686"/>
    <s v="Oirschot, RWS Brabant"/>
  </r>
  <r>
    <s v="Aebi Schmidt"/>
    <s v="ML51-A-63-1-033"/>
    <x v="0"/>
    <s v="Sneeuwploeg Vector ML51-A"/>
    <s v="2009"/>
    <n v="2022"/>
    <x v="6"/>
    <n v="7"/>
    <x v="0"/>
    <s v="Ploegen staal groot categorie 3"/>
    <s v="OP2"/>
    <s v="DWW2340"/>
    <e v="#REF!"/>
    <s v="CD-ORM-1687"/>
    <s v="Oirschot, RWS Brabant"/>
  </r>
  <r>
    <s v="Aebi Schmidt"/>
    <s v="ML51-A-63-1-034"/>
    <x v="0"/>
    <s v="Sneeuwploeg Vector ML51-A"/>
    <s v="2009"/>
    <n v="2022"/>
    <x v="6"/>
    <n v="7"/>
    <x v="0"/>
    <s v="Ploegen staal groot categorie 3"/>
    <n v="23"/>
    <s v="DWW2340"/>
    <e v="#REF!"/>
    <s v="CD-ORM-1676"/>
    <s v="Geldrop, RWS Brabant"/>
  </r>
  <r>
    <s v="Aebi Schmidt"/>
    <s v="ML51-A-63-1-035"/>
    <x v="0"/>
    <s v="Sneeuwploeg Vector ML51-A"/>
    <s v="2009"/>
    <n v="2022"/>
    <x v="6"/>
    <n v="7"/>
    <x v="0"/>
    <s v="Ploegen staal groot categorie 3"/>
    <n v="25"/>
    <s v="DWW2340"/>
    <e v="#REF!"/>
    <s v="CD-ORM-1678"/>
    <s v="Geldrop, RWS Brabant"/>
  </r>
  <r>
    <s v="Aebi Schmidt"/>
    <s v="ML51-A-63-1-036"/>
    <x v="0"/>
    <s v="Sneeuwploeg Vector ML51-A"/>
    <s v="2009"/>
    <n v="2022"/>
    <x v="6"/>
    <n v="7"/>
    <x v="0"/>
    <s v="Ploegen staal groot categorie 3"/>
    <n v="24"/>
    <s v="DWW2340"/>
    <e v="#REF!"/>
    <s v="CD-ORM-1677"/>
    <s v="Geldrop, RWS Brabant"/>
  </r>
  <r>
    <s v="Aebi Schmidt"/>
    <s v="ML51-A-63-1-037"/>
    <x v="0"/>
    <s v="Sneeuwploeg Vector ML51-A"/>
    <s v="2009"/>
    <n v="2022"/>
    <x v="6"/>
    <n v="7"/>
    <x v="0"/>
    <s v="Ploegen staal groot categorie 3"/>
    <n v="42"/>
    <s v="DWW2340"/>
    <e v="#REF!"/>
    <s v="CD-ORM-1695"/>
    <s v="Uden, RWS Brabant"/>
  </r>
  <r>
    <s v="Aebi Schmidt"/>
    <s v="ML51-A-63-1-038"/>
    <x v="0"/>
    <s v="Sneeuwploeg Vector ML51-A"/>
    <s v="2009"/>
    <n v="2022"/>
    <x v="6"/>
    <n v="7"/>
    <x v="0"/>
    <s v="Ploegen staal groot categorie 3"/>
    <n v="43"/>
    <s v="DWW2340"/>
    <e v="#REF!"/>
    <s v="CD-ORM-1694"/>
    <s v="Breda, RWS Brabant"/>
  </r>
  <r>
    <s v="Aebi Schmidt"/>
    <s v="ML51-A-63-1-039"/>
    <x v="0"/>
    <s v="Sneeuwploeg Vector ML51-A"/>
    <s v="2009"/>
    <n v="2022"/>
    <x v="6"/>
    <n v="7"/>
    <x v="0"/>
    <s v="Ploegen staal groot categorie 3"/>
    <n v="44"/>
    <s v="DWW2340"/>
    <e v="#REF!"/>
    <s v="CD-ORM-1693"/>
    <s v="Breda, RWS Brabant"/>
  </r>
  <r>
    <s v="Aebi Schmidt"/>
    <s v="ML51-A-63-1-040"/>
    <x v="0"/>
    <s v="Sneeuwploeg Vector ML51-A"/>
    <s v="2009"/>
    <n v="2022"/>
    <x v="6"/>
    <n v="7"/>
    <x v="0"/>
    <s v="Ploegen staal groot categorie 3"/>
    <n v="10"/>
    <s v="DWW2340"/>
    <e v="#REF!"/>
    <s v="CD-ORM-1691"/>
    <s v="Gorinchem, RWS Midden NL"/>
  </r>
  <r>
    <s v="Aebi Schmidt"/>
    <s v="ML51-A-63-1-041"/>
    <x v="0"/>
    <s v="Sneeuwploeg Vector ML51-A"/>
    <s v="2009"/>
    <n v="2022"/>
    <x v="6"/>
    <n v="7"/>
    <x v="0"/>
    <s v="Ploegen staal groot categorie 3"/>
    <n v="36"/>
    <s v="DWW2340"/>
    <e v="#REF!"/>
    <s v="CD-ORM-1692"/>
    <s v="Numansdorp, RWS Zuid-Holland"/>
  </r>
  <r>
    <s v="Aebi Schmidt"/>
    <s v="ML51-A-63-1-042"/>
    <x v="0"/>
    <s v="Sneeuwploeg Vector ML51-A"/>
    <s v="2009"/>
    <n v="2022"/>
    <x v="6"/>
    <n v="7"/>
    <x v="0"/>
    <s v="Ploegen staal groot categorie 3"/>
    <s v="RWS817"/>
    <s v="DWW2340"/>
    <e v="#REF!"/>
    <s v="CD-ORM-1711"/>
    <s v="Elsloo, RWS Limburg"/>
  </r>
  <r>
    <s v="Aebi Schmidt"/>
    <s v="ML51-A-63-1-043"/>
    <x v="0"/>
    <s v="Sneeuwploeg Vector ML51-A"/>
    <s v="2009"/>
    <n v="2022"/>
    <x v="6"/>
    <n v="7"/>
    <x v="0"/>
    <s v="Ploegen staal groot categorie 3"/>
    <s v="RWS819"/>
    <s v="DWW2340"/>
    <e v="#REF!"/>
    <s v="CD-ORM-1712"/>
    <s v="Elsloo, RWS Limburg"/>
  </r>
  <r>
    <s v="Aebi Schmidt"/>
    <s v="ML51-A-63-1-044"/>
    <x v="0"/>
    <s v="Sneeuwploeg Vector ML51-A"/>
    <s v="2009"/>
    <n v="2022"/>
    <x v="6"/>
    <n v="7"/>
    <x v="0"/>
    <s v="Ploegen staal groot categorie 3"/>
    <s v="RWS801"/>
    <s v="DWW2340"/>
    <e v="#REF!"/>
    <s v="CD-ORM-1713"/>
    <s v="Bocholtz, RWS Limburg"/>
  </r>
  <r>
    <s v="Aebi Schmidt"/>
    <s v="SL40-63-1-005"/>
    <x v="0"/>
    <s v="Sneeuwploeg Cirron SL40"/>
    <s v="2009"/>
    <n v="2022"/>
    <x v="6"/>
    <n v="7"/>
    <x v="0"/>
    <s v="Ploegen staal categorie 2"/>
    <s v="OP21"/>
    <s v="DWW2340"/>
    <e v="#REF!"/>
    <s v="CD-ORM-1688"/>
    <s v="Oirschot, RWS Brabant"/>
  </r>
  <r>
    <s v="Aebi Schmidt"/>
    <s v="SL40-63-1-006"/>
    <x v="0"/>
    <s v="Sneeuwploeg Cirron SL40"/>
    <s v="2009"/>
    <n v="2022"/>
    <x v="6"/>
    <n v="7"/>
    <x v="0"/>
    <s v="Ploegen staal categorie 2"/>
    <s v="OP22"/>
    <s v="DWW2340"/>
    <e v="#REF!"/>
    <s v="CD-ORM-1689"/>
    <s v="Oirschot, RWS Brabant"/>
  </r>
  <r>
    <s v="Aebi Schmidt"/>
    <s v="SL40-63-1-007"/>
    <x v="0"/>
    <s v="Sneeuwploeg Cirron SL40"/>
    <s v="2009"/>
    <n v="2022"/>
    <x v="6"/>
    <n v="7"/>
    <x v="0"/>
    <s v="Ploegen staal categorie 2"/>
    <s v="OP23"/>
    <s v="DWW2340"/>
    <e v="#REF!"/>
    <s v="CD-ORM-1690"/>
    <s v="Oirschot, RWS Brabant"/>
  </r>
  <r>
    <s v="Aebi Schmidt"/>
    <s v="SL40-63-1-008"/>
    <x v="0"/>
    <s v="Sneeuwploeg Cirron SL40"/>
    <s v="2009"/>
    <n v="2022"/>
    <x v="6"/>
    <n v="7"/>
    <x v="0"/>
    <s v="Ploegen staal categorie 2"/>
    <s v="RWS843"/>
    <s v="DWW2340"/>
    <e v="#REF!"/>
    <s v="CD-ORM-1480"/>
    <s v="Venlo, RWS Limburg"/>
  </r>
  <r>
    <s v="Aebi Schmidt"/>
    <s v="SNK21-63-1-007"/>
    <x v="0"/>
    <s v="Sneeuwploeg SNK 21"/>
    <s v="2009"/>
    <n v="2022"/>
    <x v="6"/>
    <n v="7"/>
    <x v="0"/>
    <s v="Ploegen kunststof categorie 1"/>
    <n v="41"/>
    <s v="DWW2340"/>
    <e v="#REF!"/>
    <s v="CD-ORM-1696"/>
    <s v="Den Bosch, RWS Brabant"/>
  </r>
  <r>
    <s v="Aebi Schmidt"/>
    <s v="ML51-A-63-1-045"/>
    <x v="0"/>
    <s v="Sneeuwploeg Vector ML51-A"/>
    <s v="2009"/>
    <n v="2022"/>
    <x v="6"/>
    <n v="7"/>
    <x v="0"/>
    <s v="Ploegen staal groot categorie 3"/>
    <s v="APE P02"/>
    <s v="DWW2340"/>
    <e v="#REF!"/>
    <s v="CD-ORM-1710"/>
    <s v="Apeldoorn, RWS Gelderland"/>
  </r>
  <r>
    <s v="Aebi Schmidt"/>
    <s v="HF253009"/>
    <x v="1"/>
    <s v="Rolbezem HF 25 200"/>
    <s v="2009"/>
    <n v="2022"/>
    <x v="6"/>
    <n v="7"/>
    <x v="0"/>
    <s v="Rolbezem"/>
    <s v="G233"/>
    <s v="DWW2340"/>
    <e v="#REF!"/>
    <s v="CD-ORM-1815"/>
    <s v="Gorinchem, RWS Midden NL"/>
  </r>
  <r>
    <s v="Aebi Schmidt"/>
    <s v="ML51-A-63-1-048"/>
    <x v="0"/>
    <s v="Sneeuwploeg Vector ML51-A"/>
    <s v="2009"/>
    <n v="2022"/>
    <x v="6"/>
    <n v="7"/>
    <x v="0"/>
    <s v="Ploegen staal groot categorie 3"/>
    <s v="G230"/>
    <s v="DWW2340"/>
    <e v="#REF!"/>
    <s v="CD-ORM-1697"/>
    <s v="Gorinchem, RWS Midden NL"/>
  </r>
  <r>
    <s v="Aebi Schmidt"/>
    <s v="ML51-A-63-1-049"/>
    <x v="0"/>
    <s v="Sneeuwploeg Vector ML51-A"/>
    <s v="2009"/>
    <n v="2022"/>
    <x v="6"/>
    <n v="7"/>
    <x v="0"/>
    <s v="Ploegen staal groot categorie 3"/>
    <s v="G231"/>
    <s v="DWW2340"/>
    <e v="#REF!"/>
    <s v="CD-ORM-1709"/>
    <s v="Gorinchem, RWS Midden NL"/>
  </r>
  <r>
    <s v="Aebi Schmidt"/>
    <s v="ML51-A-63-1-050"/>
    <x v="0"/>
    <s v="Sneeuwploeg Vector ML51-A"/>
    <s v="2009"/>
    <n v="2022"/>
    <x v="6"/>
    <n v="7"/>
    <x v="0"/>
    <s v="Ploegen staal groot categorie 3"/>
    <s v="G232"/>
    <s v="DWW2340"/>
    <e v="#REF!"/>
    <s v="CD-ORM-1707"/>
    <s v="Gorinchem, RWS Midden NL"/>
  </r>
  <r>
    <s v="Aebi Schmidt"/>
    <s v="ML51-A-63-1-051"/>
    <x v="0"/>
    <s v="Sneeuwploeg Vector ML51-A"/>
    <s v="2009"/>
    <n v="2022"/>
    <x v="6"/>
    <n v="7"/>
    <x v="0"/>
    <s v="Ploegen staal groot categorie 3"/>
    <s v="D222"/>
    <s v="DWW2340"/>
    <e v="#REF!"/>
    <s v="CD-ORM-1699"/>
    <s v="Dordrecht, RWS Brabant"/>
  </r>
  <r>
    <s v="Aebi Schmidt"/>
    <s v="ML51-A-63-1-052"/>
    <x v="0"/>
    <s v="Sneeuwploeg Vector ML51-A"/>
    <s v="2009"/>
    <n v="2022"/>
    <x v="6"/>
    <n v="7"/>
    <x v="0"/>
    <s v="Ploegen staal groot categorie 3"/>
    <s v="D223"/>
    <s v="DWW2340"/>
    <e v="#REF!"/>
    <s v="CD-ORM-1698"/>
    <s v="Dordrecht, RWS Brabant"/>
  </r>
  <r>
    <s v="Aebi Schmidt"/>
    <s v="ML51-A-63-1-053"/>
    <x v="0"/>
    <s v="Sneeuwploeg Vector ML51-A"/>
    <s v="2009"/>
    <n v="2022"/>
    <x v="6"/>
    <n v="7"/>
    <x v="0"/>
    <s v="Ploegen staal groot categorie 3"/>
    <s v="H86"/>
    <s v="DWW2340"/>
    <e v="#REF!"/>
    <s v="CD-ORM-1658"/>
    <s v="Leiden, RWS Zuid-Holland"/>
  </r>
  <r>
    <s v="Aebi Schmidt"/>
    <s v="ML51-A-63-1-054"/>
    <x v="0"/>
    <s v="Sneeuwploeg Vector ML51-A"/>
    <s v="2009"/>
    <n v="2022"/>
    <x v="6"/>
    <n v="7"/>
    <x v="0"/>
    <s v="Ploegen staal groot categorie 3"/>
    <s v="H87"/>
    <s v="DWW2340"/>
    <e v="#REF!"/>
    <s v="CD-ORM-1659"/>
    <s v="Leiden, RWS Zuid-Holland"/>
  </r>
  <r>
    <s v="Aebi Schmidt"/>
    <s v="ML51-A-63-1-055"/>
    <x v="0"/>
    <s v="Sneeuwploeg Vector ML51-A"/>
    <s v="2009"/>
    <n v="2022"/>
    <x v="6"/>
    <n v="7"/>
    <x v="0"/>
    <s v="Ploegen staal groot categorie 3"/>
    <s v="H91"/>
    <s v="DWW2340"/>
    <e v="#REF!"/>
    <s v="CD-ORM-1660"/>
    <s v="Leiden, RWS Zuid-Holland"/>
  </r>
  <r>
    <s v="Aebi Schmidt"/>
    <s v="ML51-A-63-1-056"/>
    <x v="0"/>
    <s v="Sneeuwploeg Vector ML51-A"/>
    <s v="2009"/>
    <n v="2022"/>
    <x v="6"/>
    <n v="7"/>
    <x v="0"/>
    <s v="Ploegen staal groot categorie 3"/>
    <s v="H92"/>
    <s v="DWW2340"/>
    <e v="#REF!"/>
    <s v="CD-ORM-1661"/>
    <s v="Leiden, RWS Zuid-Holland"/>
  </r>
  <r>
    <s v="Aebi Schmidt"/>
    <s v="ML51-A-63-1-057"/>
    <x v="0"/>
    <s v="Sneeuwploeg Vector ML51-A"/>
    <s v="2009"/>
    <n v="2022"/>
    <x v="6"/>
    <n v="7"/>
    <x v="0"/>
    <s v="Ploegen staal groot categorie 3"/>
    <s v="H55"/>
    <s v="DWW2340"/>
    <e v="#REF!"/>
    <s v="CD-ORM-1662"/>
    <s v="Bodegraven, RWS Zuid-Holland"/>
  </r>
  <r>
    <s v="Aebi Schmidt"/>
    <s v="ML51-A-63-1-058"/>
    <x v="0"/>
    <s v="Sneeuwploeg Vector ML51-A"/>
    <s v="2009"/>
    <n v="2022"/>
    <x v="6"/>
    <n v="7"/>
    <x v="0"/>
    <s v="Ploegen staal groot categorie 3"/>
    <s v="H56"/>
    <s v="DWW2340"/>
    <e v="#REF!"/>
    <s v="CD-ORM-1663"/>
    <s v="Bodegraven, RWS Zuid-Holland"/>
  </r>
  <r>
    <s v="Aebi Schmidt"/>
    <s v="SNK37-63-1-008"/>
    <x v="0"/>
    <s v="Sneeuwploeg SNK 37 EPZ"/>
    <s v="2009"/>
    <n v="2022"/>
    <x v="6"/>
    <n v="7"/>
    <x v="0"/>
    <s v="Ploegen kunststof categorie 1"/>
    <s v="H69"/>
    <s v="DWW2340"/>
    <e v="#REF!"/>
    <s v="CD-ORM-1664"/>
    <s v="Delft, RWS Zuid-Holland"/>
  </r>
  <r>
    <s v="Aebi Schmidt"/>
    <s v="SNK37-63-1-009"/>
    <x v="0"/>
    <s v="Sneeuwploeg SNK 37 EPZ"/>
    <s v="2009"/>
    <n v="2022"/>
    <x v="6"/>
    <n v="7"/>
    <x v="0"/>
    <s v="Ploegen kunststof categorie 1"/>
    <s v="H70"/>
    <s v="DWW2340"/>
    <e v="#REF!"/>
    <s v="CD-ORM-1665"/>
    <s v="Delft, RWS Zuid-Holland"/>
  </r>
  <r>
    <s v="Aebi Schmidt"/>
    <s v="SNK37-63-1-010"/>
    <x v="0"/>
    <s v="Sneeuwploeg SNK 37 EPZ"/>
    <s v="2009"/>
    <n v="2022"/>
    <x v="6"/>
    <n v="7"/>
    <x v="0"/>
    <s v="Ploegen kunststof categorie 1"/>
    <s v="H71"/>
    <s v="DWW2340"/>
    <e v="#REF!"/>
    <s v="CD-ORM-1666"/>
    <s v="Delft, RWS Zuid-Holland"/>
  </r>
  <r>
    <s v="Aebi Schmidt"/>
    <s v="SNK37-63-1-011"/>
    <x v="0"/>
    <s v="Sneeuwploeg SNK 37 EPZ"/>
    <s v="2009"/>
    <n v="2022"/>
    <x v="6"/>
    <n v="7"/>
    <x v="0"/>
    <s v="Ploegen kunststof categorie 1"/>
    <s v="H73"/>
    <s v="DWW2340"/>
    <e v="#REF!"/>
    <s v="CD-ORM-1667"/>
    <s v="Delft, RWS Zuid-Holland"/>
  </r>
  <r>
    <s v="Aebi Schmidt"/>
    <s v="SNK37-63-1-012"/>
    <x v="0"/>
    <s v="Sneeuwploeg SNK 37 EPZ"/>
    <s v="2009"/>
    <n v="2022"/>
    <x v="6"/>
    <n v="7"/>
    <x v="0"/>
    <s v="Ploegen kunststof categorie 1"/>
    <s v="H74"/>
    <s v="DWW2340"/>
    <e v="#REF!"/>
    <s v="CD-ORM-1668"/>
    <s v="Delft, RWS Zuid-Holland"/>
  </r>
  <r>
    <s v="Aebi Schmidt"/>
    <s v="SNK37-63-1-013"/>
    <x v="0"/>
    <s v="Sneeuwploeg SNK 37 EPZ"/>
    <s v="2009"/>
    <n v="2022"/>
    <x v="6"/>
    <n v="7"/>
    <x v="0"/>
    <s v="Ploegen kunststof categorie 1"/>
    <s v="H75"/>
    <s v="DWW2340"/>
    <e v="#REF!"/>
    <s v="CD-ORM-1669"/>
    <s v="Delft, RWS Zuid-Holland"/>
  </r>
  <r>
    <s v="Aebi Schmidt"/>
    <s v="SNK37-63-1-014"/>
    <x v="0"/>
    <s v="Sneeuwploeg SNK 37 EPZ"/>
    <s v="2009"/>
    <n v="2022"/>
    <x v="6"/>
    <n v="7"/>
    <x v="0"/>
    <s v="Ploegen kunststof categorie 1"/>
    <s v="H76"/>
    <s v="DWW2340"/>
    <e v="#REF!"/>
    <s v="CD-ORM-1670"/>
    <s v="Delft, RWS Zuid-Holland"/>
  </r>
  <r>
    <s v="Aebi Schmidt"/>
    <s v="SNK37-63-1-015"/>
    <x v="0"/>
    <s v="Sneeuwploeg SNK 37 EPZ"/>
    <s v="2009"/>
    <n v="2022"/>
    <x v="6"/>
    <n v="7"/>
    <x v="0"/>
    <s v="Ploegen kunststof categorie 1"/>
    <n v="50"/>
    <s v="DWW2342"/>
    <e v="#REF!"/>
    <s v="CD-ORM-1916"/>
    <s v="Baarn, RWS Midden NL"/>
  </r>
  <r>
    <s v="Aebi Schmidt"/>
    <s v="SNK37-63-1-016"/>
    <x v="0"/>
    <s v="Sneeuwploeg SNK 37 EPZ"/>
    <s v="2009"/>
    <n v="2022"/>
    <x v="6"/>
    <n v="7"/>
    <x v="0"/>
    <s v="Ploegen kunststof categorie 1"/>
    <n v="51"/>
    <s v="DWW2342"/>
    <e v="#REF!"/>
    <s v="CD-ORM-1921"/>
    <s v="Baarn, RWS Midden NL"/>
  </r>
  <r>
    <s v="Aebi Schmidt"/>
    <s v="SNK30-63-1-100"/>
    <x v="0"/>
    <s v="Sneeuwploeg SNK 30 EPZ"/>
    <s v="2009"/>
    <n v="2022"/>
    <x v="6"/>
    <n v="7"/>
    <x v="0"/>
    <s v="Ploegen kunststof categorie 1"/>
    <s v="H1"/>
    <s v="DWW2340"/>
    <e v="#REF!"/>
    <s v="CD-ORM-1764"/>
    <s v="Haarlemmerliede, RWS Noord-Holland"/>
  </r>
  <r>
    <s v="Aebi Schmidt"/>
    <s v="ML51-A-63-1-059"/>
    <x v="0"/>
    <s v="Sneeuwploeg Vector ML51-A"/>
    <s v="2009"/>
    <n v="2022"/>
    <x v="6"/>
    <n v="7"/>
    <x v="0"/>
    <s v="Ploegen staal groot categorie 3"/>
    <s v="W2"/>
    <s v="DWW2340"/>
    <e v="#REF!"/>
    <s v="CD-ORM-1785"/>
    <s v="Zuidoostbeemster, RWS Noord-Holland"/>
  </r>
  <r>
    <s v="Aebi Schmidt"/>
    <s v="ML51-A-63-1-074"/>
    <x v="0"/>
    <s v="Sneeuwploeg Vector ML51-A"/>
    <s v="2010"/>
    <n v="2023"/>
    <x v="7"/>
    <n v="7"/>
    <x v="1"/>
    <s v="Ploegen staal groot categorie 3"/>
    <s v="CD-1899"/>
    <s v="DWW2340"/>
    <e v="#REF!"/>
    <s v="CD-ORM-1899"/>
    <s v="Kapelle, RWS Zeeland"/>
  </r>
  <r>
    <s v="Aebi Schmidt"/>
    <s v="ML51-A-63-1-075"/>
    <x v="0"/>
    <s v="Sneeuwploeg Vector ML51-A"/>
    <s v="2010"/>
    <n v="2023"/>
    <x v="7"/>
    <n v="7"/>
    <x v="1"/>
    <s v="Ploegen staal groot categorie 3"/>
    <s v="CD-1845"/>
    <s v="DWW2340"/>
    <e v="#REF!"/>
    <s v="CD-ORM-1845"/>
    <s v="Kapelle, RWS Zeeland"/>
  </r>
  <r>
    <s v="Aebi Schmidt"/>
    <s v="ML51-A-63-1-076"/>
    <x v="0"/>
    <s v="Sneeuwploeg Vector ML51-A"/>
    <s v="2010"/>
    <n v="2023"/>
    <x v="7"/>
    <n v="7"/>
    <x v="1"/>
    <s v="Ploegen staal groot categorie 3"/>
    <s v="CD-1844"/>
    <s v="DWW2340"/>
    <e v="#REF!"/>
    <s v="CD-ORM-1844"/>
    <s v="Kapelle, RWS Zeeland"/>
  </r>
  <r>
    <s v="Aebi Schmidt"/>
    <s v="ML51-A-63-1-077"/>
    <x v="0"/>
    <s v="Sneeuwploeg Vector ML51-A"/>
    <s v="2010"/>
    <n v="2023"/>
    <x v="7"/>
    <n v="7"/>
    <x v="1"/>
    <s v="Ploegen staal groot categorie 3"/>
    <s v="CD-1843"/>
    <s v="DWW2340"/>
    <e v="#REF!"/>
    <s v="CD-ORM-1843"/>
    <s v="Kapelle, RWS Zeeland"/>
  </r>
  <r>
    <s v="Aebi Schmidt"/>
    <s v="ML51-A-64-1-010"/>
    <x v="0"/>
    <s v="Sneeuwploeg Vector ML51-A"/>
    <s v="2010"/>
    <n v="2023"/>
    <x v="7"/>
    <n v="7"/>
    <x v="1"/>
    <s v="Ploegen staal groot categorie 3"/>
    <s v="HP19"/>
    <s v="DWW2340"/>
    <e v="#REF!"/>
    <s v="CD-ORM-1733"/>
    <s v="Herveld, RWS Gelderland"/>
  </r>
  <r>
    <s v="Aebi Schmidt"/>
    <s v="ML51-A-64-1-011"/>
    <x v="0"/>
    <s v="Sneeuwploeg Vector ML51-A"/>
    <s v="2010"/>
    <n v="2023"/>
    <x v="7"/>
    <n v="7"/>
    <x v="1"/>
    <s v="Ploegen staal groot categorie 3"/>
    <s v="LP26"/>
    <s v="DWW2340"/>
    <e v="#REF!"/>
    <s v="CD-ORM-1734"/>
    <s v="Nijmegen, RWS Gelderland"/>
  </r>
  <r>
    <s v="Aebi Schmidt"/>
    <s v="ML51-A-64-1-012"/>
    <x v="0"/>
    <s v="Sneeuwploeg Vector ML51-A"/>
    <s v="2010"/>
    <n v="2023"/>
    <x v="7"/>
    <n v="7"/>
    <x v="1"/>
    <s v="Ploegen staal groot categorie 3"/>
    <s v="LP25"/>
    <s v="DWW2340"/>
    <e v="#REF!"/>
    <s v="CD-ORM-1816"/>
    <s v="Nijmegen, RWS Gelderland"/>
  </r>
  <r>
    <s v="Aebi Schmidt"/>
    <s v="HDA280S-108"/>
    <x v="0"/>
    <s v="Sneeuwploeg Cumulus HDA 280"/>
    <s v="2010"/>
    <n v="2023"/>
    <x v="7"/>
    <n v="7"/>
    <x v="1"/>
    <s v="Ploegen staal groot categorie 3"/>
    <s v="PP42"/>
    <s v="DWW2340"/>
    <e v="#REF!"/>
    <s v="CD-ORM-1683"/>
    <s v="Wolfheze, RWS Gelderland"/>
  </r>
  <r>
    <s v="Aebi Schmidt"/>
    <s v="SNK37.1-64-1-001"/>
    <x v="0"/>
    <s v="Sneeuwploeg SNK 37 EPZ"/>
    <s v="2010"/>
    <n v="2023"/>
    <x v="7"/>
    <n v="7"/>
    <x v="1"/>
    <s v="Ploegen kunststof categorie 1"/>
    <s v="MAP6"/>
    <s v="DWW2340"/>
    <e v="#REF!"/>
    <s v="CD-ORM-1812"/>
    <s v="Markelo, RWS Overijssel"/>
  </r>
  <r>
    <s v="Aebi Schmidt"/>
    <s v="SNK37.1-64-1-002"/>
    <x v="0"/>
    <s v="Sneeuwploeg SNK 37 EPZ"/>
    <s v="2010"/>
    <n v="2023"/>
    <x v="7"/>
    <n v="7"/>
    <x v="1"/>
    <s v="Ploegen kunststof categorie 1"/>
    <s v="HEP3"/>
    <s v="DWW2340"/>
    <e v="#REF!"/>
    <s v="CD-ORM-1807"/>
    <s v="Hengelo, RWS Overijssel"/>
  </r>
  <r>
    <s v="Aebi Schmidt"/>
    <s v="SNK37.1-64-1-003"/>
    <x v="0"/>
    <s v="Sneeuwploeg SNK 37 EPZ"/>
    <s v="2010"/>
    <n v="2023"/>
    <x v="7"/>
    <n v="7"/>
    <x v="1"/>
    <s v="Ploegen kunststof categorie 1"/>
    <s v="HEP18"/>
    <s v="DWW2340"/>
    <e v="#REF!"/>
    <s v="CD-ORM-1806"/>
    <s v="Hengelo, RWS Overijssel"/>
  </r>
  <r>
    <s v="Aebi Schmidt"/>
    <s v="ML51-A-64-1-020"/>
    <x v="0"/>
    <s v="Sneeuwploeg Vector ML51-A"/>
    <s v="2010"/>
    <n v="2023"/>
    <x v="7"/>
    <n v="7"/>
    <x v="1"/>
    <s v="Ploegen staal groot categorie 3"/>
    <s v="HEP7"/>
    <s v="DWW2340"/>
    <e v="#REF!"/>
    <s v="CD-ORM-1808"/>
    <s v="Hengelo, RWS Overijssel"/>
  </r>
  <r>
    <s v="Aebi Schmidt"/>
    <s v="ML51-A-64-1-021"/>
    <x v="0"/>
    <s v="Sneeuwploeg Vector ML51-A"/>
    <s v="2010"/>
    <n v="2023"/>
    <x v="7"/>
    <n v="7"/>
    <x v="1"/>
    <s v="Ploegen staal groot categorie 3"/>
    <s v="HEP8"/>
    <s v="DWW2340"/>
    <e v="#REF!"/>
    <s v="CD-ORM-1811"/>
    <s v="Hengelo, RWS Overijssel"/>
  </r>
  <r>
    <s v="Aebi Schmidt"/>
    <s v="SNK37.1-64-1-004"/>
    <x v="0"/>
    <s v="Sneeuwploeg SNK 37 EPZ"/>
    <s v="2010"/>
    <n v="2023"/>
    <x v="7"/>
    <n v="7"/>
    <x v="1"/>
    <s v="Ploegen kunststof categorie 1"/>
    <n v="150"/>
    <s v="DWW2342"/>
    <e v="#REF!"/>
    <s v="CD-ORM-1929"/>
    <s v="Houten, RWS Midden NL"/>
  </r>
  <r>
    <s v="Aebi Schmidt"/>
    <s v="SNK37.1-64-1-005"/>
    <x v="0"/>
    <s v="Sneeuwploeg SNK 37 EPZ"/>
    <s v="2010"/>
    <n v="2023"/>
    <x v="7"/>
    <n v="7"/>
    <x v="1"/>
    <s v="Ploegen kunststof categorie 1"/>
    <n v="151"/>
    <s v="DWW2342"/>
    <e v="#REF!"/>
    <s v="CD-ORM-1930"/>
    <s v="Houten, RWS Midden NL"/>
  </r>
  <r>
    <s v="Aebi Schmidt"/>
    <s v="SNK37.1-64-1-006"/>
    <x v="0"/>
    <s v="Sneeuwploeg SNK 37 EPZ"/>
    <s v="2010"/>
    <n v="2023"/>
    <x v="7"/>
    <n v="7"/>
    <x v="1"/>
    <s v="Ploegen kunststof categorie 1"/>
    <n v="152"/>
    <s v="DWW2342"/>
    <e v="#REF!"/>
    <s v="CD-ORM-1971"/>
    <s v="Houten, RWS Midden NL"/>
  </r>
  <r>
    <s v="Aebi Schmidt"/>
    <s v="SNK37.1-64-1-007"/>
    <x v="0"/>
    <s v="Sneeuwploeg SNK 37 EPZ"/>
    <s v="2010"/>
    <n v="2023"/>
    <x v="7"/>
    <n v="7"/>
    <x v="1"/>
    <s v="Ploegen kunststof categorie 1"/>
    <n v="153"/>
    <s v="DWW2342"/>
    <e v="#REF!"/>
    <s v="CD-ORM-1972"/>
    <s v="Houten, RWS Midden NL"/>
  </r>
  <r>
    <s v="Aebi Schmidt"/>
    <s v="SNK37.1-64-1-008"/>
    <x v="0"/>
    <s v="Sneeuwploeg SNK 37 EPZ"/>
    <s v="2010"/>
    <n v="2023"/>
    <x v="7"/>
    <n v="7"/>
    <x v="1"/>
    <s v="Ploegen kunststof categorie 1"/>
    <n v="154"/>
    <s v="DWW2342"/>
    <e v="#REF!"/>
    <s v="CD-ORM-1973"/>
    <s v="Houten, RWS Midden NL"/>
  </r>
  <r>
    <s v="Aebi Schmidt"/>
    <s v="SNK37.1-64-1-009"/>
    <x v="0"/>
    <s v="Sneeuwploeg SNK 37 EPZ"/>
    <s v="2010"/>
    <n v="2023"/>
    <x v="7"/>
    <n v="7"/>
    <x v="1"/>
    <s v="Ploegen kunststof categorie 1"/>
    <n v="52"/>
    <s v="DWW2342"/>
    <e v="#REF!"/>
    <s v="CD-ORM-2339"/>
    <s v="Baarn, RWS Midden NL"/>
  </r>
  <r>
    <s v="Aebi Schmidt"/>
    <s v="SNK37.1-64-1-010"/>
    <x v="0"/>
    <s v="Sneeuwploeg SNK 37 EPZ"/>
    <s v="2010"/>
    <n v="2023"/>
    <x v="7"/>
    <n v="7"/>
    <x v="1"/>
    <s v="Ploegen kunststof categorie 1"/>
    <s v="FJP58"/>
    <s v="DWW2340"/>
    <e v="#REF!"/>
    <s v="CD-ORM-1900"/>
    <s v="Joure, RWS Friesland"/>
  </r>
  <r>
    <s v="Aebi Schmidt"/>
    <s v="SNK37.1-64-1-011"/>
    <x v="0"/>
    <s v="Sneeuwploeg SNK 37 EPZ"/>
    <s v="2010"/>
    <n v="2023"/>
    <x v="7"/>
    <n v="7"/>
    <x v="1"/>
    <s v="Ploegen kunststof categorie 1"/>
    <s v="FHP42"/>
    <s v="DWW2340"/>
    <e v="#REF!"/>
    <s v="CD-ORM-1884"/>
    <s v="Harlingen, RWS Friesland"/>
  </r>
  <r>
    <s v="Aebi Schmidt"/>
    <s v="SNK37.1-64-1-012"/>
    <x v="0"/>
    <s v="Sneeuwploeg SNK 37 EPZ"/>
    <s v="2010"/>
    <n v="2023"/>
    <x v="7"/>
    <n v="7"/>
    <x v="1"/>
    <s v="Ploegen kunststof categorie 1"/>
    <s v="FHP43"/>
    <s v="DWW2340"/>
    <e v="#REF!"/>
    <s v="CD-ORM-1885"/>
    <s v="Harlingen, RWS Friesland"/>
  </r>
  <r>
    <s v="Aebi Schmidt"/>
    <s v="SNK37.1-64-1-013"/>
    <x v="0"/>
    <s v="Sneeuwploeg SNK 37 EPZ"/>
    <s v="2010"/>
    <n v="2023"/>
    <x v="7"/>
    <n v="7"/>
    <x v="1"/>
    <s v="Ploegen kunststof categorie 1"/>
    <s v="FHP44"/>
    <s v="DWW2340"/>
    <e v="#REF!"/>
    <s v="CD-ORM-1886"/>
    <s v="Wieringerwerf, RWS Noord-Holland"/>
  </r>
  <r>
    <s v="Aebi Schmidt"/>
    <s v="SNK37.1-64-1-014"/>
    <x v="0"/>
    <s v="Sneeuwploeg SNK 37 EPZ"/>
    <s v="2010"/>
    <n v="2023"/>
    <x v="7"/>
    <n v="7"/>
    <x v="1"/>
    <s v="Ploegen kunststof categorie 1"/>
    <s v="FHP45"/>
    <s v="DWW2340"/>
    <e v="#REF!"/>
    <s v="CD-ORM-1887"/>
    <s v="Harlingen, RWS Friesland"/>
  </r>
  <r>
    <s v="Aebi Schmidt"/>
    <s v="SNK37.1-64-1-015"/>
    <x v="0"/>
    <s v="Sneeuwploeg SNK 37 EPZ"/>
    <s v="2010"/>
    <n v="2023"/>
    <x v="7"/>
    <n v="7"/>
    <x v="1"/>
    <s v="Ploegen kunststof categorie 1"/>
    <s v="FHP46"/>
    <s v="DWW2340"/>
    <e v="#REF!"/>
    <s v="CD-ORM-1888"/>
    <s v="Harlingen, RWS Friesland"/>
  </r>
  <r>
    <s v="Aebi Schmidt"/>
    <s v="SNK37.1-64-1-016"/>
    <x v="0"/>
    <s v="Sneeuwploeg SNK 37 EPZ"/>
    <s v="2010"/>
    <n v="2023"/>
    <x v="7"/>
    <n v="7"/>
    <x v="1"/>
    <s v="Ploegen kunststof categorie 1"/>
    <s v="FUP30"/>
    <s v="DWW2340"/>
    <e v="#REF!"/>
    <s v="CD-ORM-1854"/>
    <s v="Drachten, RWS Friesland"/>
  </r>
  <r>
    <s v="Aebi Schmidt"/>
    <s v="SNK37.1-64-1-017"/>
    <x v="0"/>
    <s v="Sneeuwploeg SNK 37 EPZ"/>
    <s v="2010"/>
    <n v="2023"/>
    <x v="7"/>
    <n v="7"/>
    <x v="1"/>
    <s v="Ploegen kunststof categorie 1"/>
    <s v="FUP31"/>
    <s v="DWW2340"/>
    <e v="#REF!"/>
    <s v="CD-ORM-1855"/>
    <s v="Drachten, RWS Friesland"/>
  </r>
  <r>
    <s v="Aebi Schmidt"/>
    <s v="SL40-64-1-001"/>
    <x v="0"/>
    <s v="Sneeuwploeg Cirron SL40"/>
    <s v="2010"/>
    <n v="2023"/>
    <x v="7"/>
    <n v="7"/>
    <x v="1"/>
    <s v="Ploegen staal categorie 2"/>
    <s v="RWS853"/>
    <s v="DWW2340"/>
    <e v="#REF!"/>
    <s v="CD-ORM-1813"/>
    <s v="Nederweert, RWS Limburg"/>
  </r>
  <r>
    <s v="Aebi Schmidt"/>
    <s v="SL40-64-1-002"/>
    <x v="0"/>
    <s v="Sneeuwploeg Cirron SL40"/>
    <s v="2010"/>
    <n v="2023"/>
    <x v="7"/>
    <n v="7"/>
    <x v="1"/>
    <s v="Ploegen staal categorie 2"/>
    <s v="RWS828"/>
    <s v="DWW2340"/>
    <e v="#REF!"/>
    <s v="CD-ORM-1840"/>
    <s v="Venlo, RWS Limburg"/>
  </r>
  <r>
    <s v="Aebi Schmidt"/>
    <s v="ML51-A-64-1-022"/>
    <x v="0"/>
    <s v="Sneeuwploeg Vector ML51-A"/>
    <s v="2010"/>
    <n v="2023"/>
    <x v="7"/>
    <n v="7"/>
    <x v="1"/>
    <s v="Ploegen staal groot categorie 3"/>
    <s v="RWS852"/>
    <s v="DWW2340"/>
    <e v="#REF!"/>
    <s v="CD-ORM-1838"/>
    <s v="Nederweert, RWS Limburg"/>
  </r>
  <r>
    <s v="Aebi Schmidt"/>
    <s v="ML51-A-64-1-023"/>
    <x v="0"/>
    <s v="Sneeuwploeg Vector ML51-A"/>
    <s v="2010"/>
    <n v="2023"/>
    <x v="7"/>
    <n v="7"/>
    <x v="1"/>
    <s v="Ploegen staal groot categorie 3"/>
    <s v="RWS851"/>
    <s v="DWW2340"/>
    <e v="#REF!"/>
    <s v="CD-ORM-1839"/>
    <s v="Nederweert, RWS Limburg"/>
  </r>
  <r>
    <s v="Aebi Schmidt"/>
    <s v="SNK37.1-64-1-019"/>
    <x v="0"/>
    <s v="Sneeuwploeg SNK 37 EPZ"/>
    <s v="2010"/>
    <n v="2023"/>
    <x v="7"/>
    <n v="7"/>
    <x v="1"/>
    <s v="Ploegen kunststof categorie 1"/>
    <s v="P101"/>
    <s v="DWW2340"/>
    <e v="#REF!"/>
    <s v="CD-ORM-1795"/>
    <s v="Zwolle, RWS Overijssel"/>
  </r>
  <r>
    <s v="Aebi Schmidt"/>
    <s v="SNK37.1-64-1-020"/>
    <x v="0"/>
    <s v="Sneeuwploeg SNK 37 EPZ"/>
    <s v="2010"/>
    <n v="2023"/>
    <x v="7"/>
    <n v="7"/>
    <x v="1"/>
    <s v="Ploegen kunststof categorie 1"/>
    <s v="ZR5"/>
    <s v="DWW2340"/>
    <e v="#REF!"/>
    <s v="CD-ORM-1797"/>
    <s v="Zwolle, RWS Overijssel"/>
  </r>
  <r>
    <s v="Aebi Schmidt"/>
    <s v="SL36-64-1-002"/>
    <x v="0"/>
    <s v="Sneeuwploeg Cirron SL36"/>
    <s v="2010"/>
    <n v="2023"/>
    <x v="7"/>
    <n v="7"/>
    <x v="1"/>
    <s v="Ploegen staal categorie 2"/>
    <s v="B2"/>
    <s v="DWW2340"/>
    <e v="#REF!"/>
    <s v="CD-ORM-1796"/>
    <s v="Zwolle, RWS Overijssel"/>
  </r>
  <r>
    <s v="Aebi Schmidt"/>
    <s v="HF153016"/>
    <x v="1"/>
    <s v="Rolbezem HF 15 150"/>
    <s v="2011"/>
    <n v="2024"/>
    <x v="8"/>
    <n v="7"/>
    <x v="2"/>
    <s v="Rolbezem"/>
    <s v="D224"/>
    <s v="DWW2340"/>
    <e v="#REF!"/>
    <s v="CD-ORM-1968"/>
    <s v="Dordrecht, RWS Brabant"/>
  </r>
  <r>
    <s v="Aebi Schmidt"/>
    <s v="ML51-A-64-1-024"/>
    <x v="0"/>
    <s v="Sneeuwploeg Vector ML51-A"/>
    <s v="2010"/>
    <n v="2023"/>
    <x v="7"/>
    <n v="7"/>
    <x v="1"/>
    <s v="Ploegen staal groot categorie 3"/>
    <n v="45"/>
    <s v="DWW2340"/>
    <e v="#REF!"/>
    <s v="CD-ORM-1842"/>
    <s v="Den Bosch, RWS Brabant"/>
  </r>
  <r>
    <s v="Aebi Schmidt"/>
    <s v="SL40-64-1-026"/>
    <x v="0"/>
    <s v="Sneeuwploeg Cirron SL40"/>
    <s v="2010"/>
    <n v="2023"/>
    <x v="7"/>
    <n v="7"/>
    <x v="1"/>
    <s v="Ploegen staal categorie 2"/>
    <n v="15"/>
    <s v="DWW2340"/>
    <e v="#REF!"/>
    <s v="CD-ORM-1804"/>
    <s v="Geldrop, RWS Brabant"/>
  </r>
  <r>
    <s v="Aebi Schmidt"/>
    <s v="SL40-64-1-027"/>
    <x v="0"/>
    <s v="Sneeuwploeg Cirron SL40"/>
    <s v="2010"/>
    <n v="2023"/>
    <x v="7"/>
    <n v="7"/>
    <x v="1"/>
    <s v="Ploegen staal categorie 2"/>
    <n v="18"/>
    <s v="DWW2340"/>
    <e v="#REF!"/>
    <s v="CD-ORM-1803"/>
    <s v="Geldrop, RWS Brabant"/>
  </r>
  <r>
    <s v="Aebi Schmidt"/>
    <s v="SL40-64-1-028"/>
    <x v="0"/>
    <s v="Sneeuwploeg Cirron SL40"/>
    <s v="2010"/>
    <n v="2023"/>
    <x v="7"/>
    <n v="7"/>
    <x v="1"/>
    <s v="Ploegen staal categorie 2"/>
    <n v="20"/>
    <s v="DWW2340"/>
    <e v="#REF!"/>
    <s v="CD-ORM-1802"/>
    <s v="Geldrop, RWS Brabant"/>
  </r>
  <r>
    <s v="Aebi Schmidt"/>
    <s v="SL40-64-1-029"/>
    <x v="0"/>
    <s v="Sneeuwploeg Cirron SL40"/>
    <s v="2010"/>
    <n v="2023"/>
    <x v="7"/>
    <n v="7"/>
    <x v="1"/>
    <s v="Ploegen staal categorie 2"/>
    <s v="OP10"/>
    <s v="DWW2340"/>
    <e v="#REF!"/>
    <s v="CD-ORM-1814"/>
    <s v="Oirschot, RWS Brabant"/>
  </r>
  <r>
    <s v="Aebi Schmidt"/>
    <s v="SNK21.1-64-1-019"/>
    <x v="0"/>
    <s v="Sneeuwploeg SNK 21"/>
    <s v="2010"/>
    <n v="2023"/>
    <x v="7"/>
    <n v="7"/>
    <x v="1"/>
    <s v="Ploegen kunststof categorie 1"/>
    <n v="26"/>
    <s v="DWW2340"/>
    <e v="#REF!"/>
    <s v="CD-ORM-1841"/>
    <s v="Waspik, RWS Brabant"/>
  </r>
  <r>
    <s v="Aebi Schmidt"/>
    <s v="SNK34.1-64-1-077"/>
    <x v="0"/>
    <s v="Sneeuwploeg SNK 34 EPZ"/>
    <s v="2010"/>
    <n v="2023"/>
    <x v="7"/>
    <n v="7"/>
    <x v="1"/>
    <s v="Ploegen kunststof categorie 1"/>
    <s v="H7"/>
    <s v="DWW2340"/>
    <e v="#REF!"/>
    <s v="CD-ORM-1874"/>
    <s v="Haarlemmerliede, RWS Noord-Holland"/>
  </r>
  <r>
    <s v="Aebi Schmidt"/>
    <s v="SNK34.1-64-1-078"/>
    <x v="0"/>
    <s v="Sneeuwploeg SNK 34 EPZ"/>
    <s v="2010"/>
    <n v="2023"/>
    <x v="7"/>
    <n v="7"/>
    <x v="1"/>
    <s v="Ploegen kunststof categorie 1"/>
    <s v="H8"/>
    <s v="DWW2340"/>
    <e v="#REF!"/>
    <s v="CD-ORM-1876"/>
    <s v="Haarlemmerliede, RWS Noord-Holland"/>
  </r>
  <r>
    <s v="Aebi Schmidt"/>
    <s v="SNK34.1-64-1-079"/>
    <x v="0"/>
    <s v="Sneeuwploeg SNK 34 EPZ"/>
    <s v="2010"/>
    <n v="2023"/>
    <x v="7"/>
    <n v="7"/>
    <x v="1"/>
    <s v="Ploegen kunststof categorie 1"/>
    <s v="H2"/>
    <s v="DWW2340"/>
    <e v="#REF!"/>
    <s v="CD-ORM-1868"/>
    <s v="Haarlemmerliede, RWS Noord-Holland"/>
  </r>
  <r>
    <s v="Aebi Schmidt"/>
    <s v="SNK34.1-64-1-080"/>
    <x v="0"/>
    <s v="Sneeuwploeg SNK 34 EPZ"/>
    <s v="2010"/>
    <n v="2023"/>
    <x v="7"/>
    <n v="7"/>
    <x v="1"/>
    <s v="Ploegen kunststof categorie 1"/>
    <s v="U21"/>
    <s v="DWW2340"/>
    <e v="#REF!"/>
    <s v="CD-ORM-1925"/>
    <s v="Uitgeest, RWS Noord-Holland"/>
  </r>
  <r>
    <s v="Aebi Schmidt"/>
    <s v="SNK34.1-64-1-081"/>
    <x v="0"/>
    <s v="Sneeuwploeg SNK 34 EPZ"/>
    <s v="2010"/>
    <n v="2023"/>
    <x v="7"/>
    <n v="7"/>
    <x v="1"/>
    <s v="Ploegen kunststof categorie 1"/>
    <s v="U20"/>
    <s v="DWW2340"/>
    <e v="#REF!"/>
    <s v="CD-ORM-1924"/>
    <s v="Uitgeest, RWS Noord-Holland"/>
  </r>
  <r>
    <s v="Aebi Schmidt"/>
    <s v="ML51-A-64-1-030"/>
    <x v="0"/>
    <s v="Sneeuwploeg Vector ML51-A"/>
    <s v="2010"/>
    <n v="2023"/>
    <x v="7"/>
    <n v="7"/>
    <x v="1"/>
    <s v="Ploegen staal groot categorie 3"/>
    <s v="U27"/>
    <s v="DWW2340"/>
    <e v="#REF!"/>
    <s v="CD-ORM-1926"/>
    <s v="Uitgeest, RWS Noord-Holland"/>
  </r>
  <r>
    <s v="Aebi Schmidt"/>
    <s v="ML51-A-64-1-031"/>
    <x v="0"/>
    <s v="Sneeuwploeg Vector ML51-A"/>
    <s v="2010"/>
    <n v="2023"/>
    <x v="7"/>
    <n v="7"/>
    <x v="1"/>
    <s v="Ploegen staal groot categorie 3"/>
    <s v="W1"/>
    <s v="DWW2340"/>
    <e v="#REF!"/>
    <s v="CD-ORM-1928"/>
    <s v="Wieringerwerf, RWS Noord-Holland"/>
  </r>
  <r>
    <s v="Aebi Schmidt"/>
    <s v="SNK18.1-64-1-013"/>
    <x v="0"/>
    <s v="Sneeuwploeg SNK 18 EPZ"/>
    <s v="2011"/>
    <n v="2024"/>
    <x v="8"/>
    <n v="7"/>
    <x v="2"/>
    <s v="Ploegen kunststof categorie 1"/>
    <s v="CD-1969"/>
    <s v="DWW2340"/>
    <e v="#REF!"/>
    <s v="CD-ORM-1969"/>
    <s v="Vlissingen Oost, RWS Zeeland"/>
  </r>
  <r>
    <s v="Aebi Schmidt"/>
    <s v="SNK18.1-64-1-014"/>
    <x v="0"/>
    <s v="Sneeuwploeg SNK 18 EPZ"/>
    <s v="2011"/>
    <n v="2024"/>
    <x v="8"/>
    <n v="7"/>
    <x v="2"/>
    <s v="Ploegen kunststof categorie 1"/>
    <s v="CD-1970"/>
    <s v="DWW2340"/>
    <e v="#REF!"/>
    <s v="CD-ORM-1970"/>
    <s v="Scharendijke, RWS Zeeland"/>
  </r>
  <r>
    <s v="Aebi Schmidt"/>
    <s v="CUM00002"/>
    <x v="0"/>
    <s v="Sneeuwploeg Cumulus HDA 280"/>
    <s v="2010"/>
    <n v="2023"/>
    <x v="7"/>
    <n v="7"/>
    <x v="1"/>
    <s v="Ploegen staal groot categorie 3"/>
    <s v="FJP59"/>
    <s v="DWW2340"/>
    <e v="#REF!"/>
    <s v="CD-ORM-1901"/>
    <s v="Joure, RWS Friesland"/>
  </r>
  <r>
    <s v="Aebi Schmidt"/>
    <s v="SNK24.1-65-1-005"/>
    <x v="0"/>
    <s v="Sneeuwploeg SNK 24"/>
    <s v="2011"/>
    <n v="2024"/>
    <x v="8"/>
    <n v="7"/>
    <x v="2"/>
    <s v="Ploegen kunststof categorie 1"/>
    <s v="FJP60"/>
    <s v="DWW2340"/>
    <e v="#REF!"/>
    <s v="CD-ORM-1950"/>
    <s v="Joure, RWS Friesland"/>
  </r>
  <r>
    <s v="Aebi Schmidt"/>
    <s v="SL32-65-1-043"/>
    <x v="0"/>
    <s v="Sneeuwploeg Cirron SL32"/>
    <s v="2011"/>
    <n v="2024"/>
    <x v="8"/>
    <n v="7"/>
    <x v="2"/>
    <s v="Ploegen staal categorie 2"/>
    <s v="CD-1951"/>
    <s v="DWW2340"/>
    <e v="#REF!"/>
    <s v="CD-ORM-1951"/>
    <s v="Kapelle, RWS Zeeland"/>
  </r>
  <r>
    <s v="Aebi Schmidt"/>
    <s v="SNK24.1-65-1-024"/>
    <x v="0"/>
    <s v="Sneeuwploeg SNK 24"/>
    <s v="2011"/>
    <n v="2024"/>
    <x v="8"/>
    <n v="7"/>
    <x v="2"/>
    <s v="Ploegen kunststof categorie 1"/>
    <s v="CD-1927"/>
    <s v="DWW2340"/>
    <e v="#REF!"/>
    <s v="CD-ORM-1927"/>
    <s v="St. Philipsland, RWS Zeeland"/>
  </r>
  <r>
    <s v="Aebi Schmidt"/>
    <s v="H1510073"/>
    <x v="1"/>
    <s v="HF 15 S 1.7 EPZ"/>
    <n v="2003"/>
    <n v="2022"/>
    <x v="1"/>
    <n v="1"/>
    <x v="0"/>
    <s v="Rolbezem"/>
    <s v="PZ328"/>
    <s v="alleen curatief"/>
    <m/>
    <s v="CD-ORM-____"/>
    <s v="Kapelle"/>
  </r>
  <r>
    <s v="Aebi Schmidt"/>
    <s v="SNK34-59-1-008"/>
    <x v="0"/>
    <s v="SNK 300 EPZ"/>
    <n v="2005"/>
    <n v="2023"/>
    <x v="3"/>
    <n v="2"/>
    <x v="1"/>
    <s v="Ploegen kunststof categorie 1"/>
    <s v="PZ062"/>
    <s v="Preventief"/>
    <m/>
    <s v="CD-ORM-____"/>
    <s v="Serooskerke"/>
  </r>
  <r>
    <s v="Aebi Schmidt"/>
    <s v="SNK34-59-1-005"/>
    <x v="0"/>
    <s v="SNK 300 EPZ"/>
    <n v="2005"/>
    <n v="2023"/>
    <x v="3"/>
    <n v="2"/>
    <x v="1"/>
    <s v="Ploegen kunststof categorie 1"/>
    <s v="PZ079"/>
    <s v="Preventief"/>
    <m/>
    <s v="CD-ORM-____"/>
    <s v="Rilland"/>
  </r>
  <r>
    <s v="Aebi Schmidt"/>
    <s v="SNK34-60-1-001"/>
    <x v="0"/>
    <s v="SNK 300 EPZ"/>
    <n v="2006"/>
    <n v="2023"/>
    <x v="4"/>
    <n v="3"/>
    <x v="1"/>
    <s v="Ploegen kunststof categorie 1"/>
    <s v="PZ070"/>
    <s v="Preventief"/>
    <m/>
    <s v="CD-ORM-____"/>
    <s v="Serooskerke"/>
  </r>
  <r>
    <s v="Aebi Schmidt"/>
    <s v="SNK21183"/>
    <x v="0"/>
    <s v="SNK 300 EPZ"/>
    <n v="2006"/>
    <n v="2023"/>
    <x v="4"/>
    <n v="3"/>
    <x v="1"/>
    <s v="Ploegen kunststof categorie 1"/>
    <s v="PZ071"/>
    <s v="alleen curatief"/>
    <m/>
    <s v="CD-ORM-____"/>
    <s v="Serooskerke"/>
  </r>
  <r>
    <s v="Aebi Schmidt"/>
    <s v="SNK34-60-1-002"/>
    <x v="0"/>
    <s v="SNK 300 EPZ"/>
    <n v="2006"/>
    <n v="2023"/>
    <x v="4"/>
    <n v="3"/>
    <x v="1"/>
    <s v="Ploegen kunststof categorie 1"/>
    <s v="PZ072"/>
    <s v="alleen curatief"/>
    <m/>
    <s v="CD-ORM-____"/>
    <s v="St. Philipsland"/>
  </r>
  <r>
    <s v="Aebi Schmidt"/>
    <s v="SNK34-60-1-003"/>
    <x v="0"/>
    <s v="SNK 300 EPZ"/>
    <n v="2006"/>
    <n v="2023"/>
    <x v="4"/>
    <n v="3"/>
    <x v="1"/>
    <s v="Ploegen kunststof categorie 1"/>
    <s v="PZ073"/>
    <s v="Preventief"/>
    <m/>
    <s v="CD-ORM-____"/>
    <s v="Vlissingen-Oost"/>
  </r>
  <r>
    <s v="Aebi Schmidt"/>
    <s v="SNK18-61-1-003"/>
    <x v="0"/>
    <s v="SNK 150 EPZ"/>
    <n v="2007"/>
    <n v="2023"/>
    <x v="0"/>
    <n v="4"/>
    <x v="1"/>
    <s v="Ploegen kunststof categorie 1"/>
    <s v="PZ061"/>
    <s v="Preventief"/>
    <m/>
    <s v="CD-ORM-____"/>
    <s v="Wissenkerke"/>
  </r>
  <r>
    <s v="Aebi Schmidt"/>
    <s v="SNK27-61-1-005"/>
    <x v="0"/>
    <s v="SNK 270 EPZ"/>
    <n v="2007"/>
    <n v="2023"/>
    <x v="0"/>
    <n v="4"/>
    <x v="1"/>
    <s v="Ploegen kunststof categorie 1"/>
    <s v="PZ064"/>
    <s v="Preventief"/>
    <m/>
    <s v="CD-ORM-____"/>
    <s v="Mauritsfort"/>
  </r>
  <r>
    <s v="Aebi Schmidt"/>
    <s v="SNK21257"/>
    <x v="0"/>
    <s v="SNK 300 EPZ"/>
    <n v="2007"/>
    <n v="2023"/>
    <x v="0"/>
    <n v="4"/>
    <x v="1"/>
    <s v="Ploegen kunststof categorie 1"/>
    <s v="PZ092"/>
    <s v="Preventief"/>
    <m/>
    <s v="CD-ORM-____"/>
    <s v="Vlissingen-Oost"/>
  </r>
  <r>
    <s v="Aebi Schmidt"/>
    <s v="SNK34-61-1-012"/>
    <x v="0"/>
    <s v="SNK 300 EPZ ??? 240 ???"/>
    <n v="2007"/>
    <n v="2023"/>
    <x v="0"/>
    <n v="4"/>
    <x v="1"/>
    <s v="Ploegen kunststof categorie 1"/>
    <s v="PZ096 reserve"/>
    <s v="Reserve"/>
    <m/>
    <s v="CD-ORM-____"/>
    <s v="Vlissingen-Oost reserve"/>
  </r>
  <r>
    <s v="Aebi Schmidt"/>
    <s v="SNK30-62-1-035"/>
    <x v="0"/>
    <s v="SNK 300 EPZ"/>
    <n v="2008"/>
    <n v="2023"/>
    <x v="5"/>
    <n v="5"/>
    <x v="1"/>
    <s v="Ploegen kunststof categorie 1"/>
    <s v="PZ063"/>
    <s v="Preventief"/>
    <m/>
    <s v="CD-ORM-____"/>
    <s v="Serooskerke"/>
  </r>
  <r>
    <s v="Aebi Schmidt"/>
    <s v="SNK30-62-1-034"/>
    <x v="0"/>
    <s v="SNK 270 EPZ"/>
    <n v="2008"/>
    <n v="2023"/>
    <x v="5"/>
    <n v="5"/>
    <x v="1"/>
    <s v="Ploegen kunststof categorie 1"/>
    <s v="PZ065"/>
    <s v="Preventief"/>
    <m/>
    <s v="CD-ORM-____"/>
    <s v="Wissenkerke"/>
  </r>
  <r>
    <s v="Aebi Schmidt"/>
    <s v="SNK30-62-1-036"/>
    <x v="0"/>
    <s v="SNK 300 EPZ"/>
    <n v="2008"/>
    <n v="2023"/>
    <x v="5"/>
    <n v="5"/>
    <x v="1"/>
    <s v="Ploegen kunststof categorie 1"/>
    <s v="PZ080"/>
    <s v="Preventief"/>
    <m/>
    <s v="CD-ORM-____"/>
    <s v="Vlissingen-Oost"/>
  </r>
  <r>
    <s v="Aebi Schmidt"/>
    <s v="CUM0003"/>
    <x v="0"/>
    <s v="Cumulus HDA 280"/>
    <n v="2011"/>
    <n v="2023"/>
    <x v="8"/>
    <n v="8"/>
    <x v="1"/>
    <s v="Ploegen staal groot categorie 3"/>
    <s v="PZ127"/>
    <s v="alleen curatief"/>
    <m/>
    <s v="CD-ORM-____"/>
    <s v="Colijnsplaat"/>
  </r>
  <r>
    <s v="Aebi Schmidt"/>
    <s v="SNK21.1-66-1-020"/>
    <x v="0"/>
    <s v="SNK 180 EPZ"/>
    <n v="2012"/>
    <n v="2023"/>
    <x v="9"/>
    <n v="9"/>
    <x v="1"/>
    <s v="Ploegen kunststof categorie 1"/>
    <s v="PZ251"/>
    <s v="Preventief"/>
    <m/>
    <s v="CD-ORM-____"/>
    <s v="Rilland"/>
  </r>
  <r>
    <s v="Aebi Schmidt"/>
    <s v="S2B37241"/>
    <x v="2"/>
    <s v="Combi Stratos 2 50-36 PCLN/WSP 4M3"/>
    <n v="2013"/>
    <n v="2023"/>
    <x v="4"/>
    <n v="3"/>
    <x v="1"/>
    <s v="Opzet strooier"/>
    <s v="PZ250"/>
    <s v="Preventief"/>
    <m/>
    <s v="CD-ORM-____"/>
    <s v="Wissenkerke "/>
  </r>
  <r>
    <s v="Aebi Schmidt"/>
    <s v="SNK27-61-1-017"/>
    <x v="0"/>
    <s v="SNK 240 EPZ"/>
    <n v="2007"/>
    <n v="2022"/>
    <x v="0"/>
    <n v="5"/>
    <x v="0"/>
    <s v="Ploegen kunststof categorie 1"/>
    <s v="SN411"/>
    <s v="Preventief"/>
    <m/>
    <s v="CD-ORM-____"/>
    <s v="Kapelle"/>
  </r>
  <r>
    <s v="Aebi Schmidt"/>
    <s v="SNK27-61-1-016"/>
    <x v="0"/>
    <s v="SNK 270 EPZ"/>
    <n v="2007"/>
    <n v="2022"/>
    <x v="0"/>
    <n v="5"/>
    <x v="0"/>
    <s v="Ploegen kunststof categorie 1"/>
    <s v="SN412"/>
    <s v="alleen curatief"/>
    <m/>
    <s v="CD-ORM-____"/>
    <s v="Colijnsplaat"/>
  </r>
  <r>
    <s v="Aebi Schmidt"/>
    <s v="SNK30-63-1-107"/>
    <x v="0"/>
    <s v="SNK 300 EPZ"/>
    <n v="2009"/>
    <n v="2022"/>
    <x v="6"/>
    <n v="7"/>
    <x v="0"/>
    <s v="Ploegen kunststof categorie 1"/>
    <s v="SN113"/>
    <s v="Preventief"/>
    <m/>
    <s v="CD-ORM-____"/>
    <s v="Wissenkerke"/>
  </r>
  <r>
    <s v="Aebi Schmidt"/>
    <s v="SNK21-63-1-030"/>
    <x v="0"/>
    <s v="SNK 21 EPZ"/>
    <n v="2009"/>
    <n v="2022"/>
    <x v="6"/>
    <n v="7"/>
    <x v="0"/>
    <s v="Ploegen kunststof categorie 1"/>
    <s v="SN114"/>
    <s v="Preventief"/>
    <m/>
    <s v="CD-ORM-____"/>
    <s v="Scharendijke"/>
  </r>
  <r>
    <s v="Aebi Schmidt"/>
    <s v="HYK00936"/>
    <x v="0"/>
    <s v="SNK 270 EPZ"/>
    <n v="2009"/>
    <n v="2022"/>
    <x v="6"/>
    <n v="7"/>
    <x v="0"/>
    <s v="Ploegen kunststof categorie 1"/>
    <s v="SN302"/>
    <s v="alleen curatief"/>
    <m/>
    <s v="CD-ORM-____"/>
    <s v="Serooskerke"/>
  </r>
  <r>
    <s v="Aebi Schmidt"/>
    <s v="HYK01149"/>
    <x v="0"/>
    <s v="HYL 240 K-VPZ-G"/>
    <n v="2020"/>
    <n v="2022"/>
    <x v="10"/>
    <n v="18"/>
    <x v="0"/>
    <s v="Ploegen kunststof categorie 1"/>
    <s v="SN082"/>
    <s v="alleen curatief"/>
    <m/>
    <s v="CD-ORM-____"/>
    <s v="Serooskerke"/>
  </r>
  <r>
    <s v="Aebi Schmidt"/>
    <s v="ML51-A-56-1-001"/>
    <x v="0"/>
    <s v="Sneeuwploeg Vector ML51-A"/>
    <s v="2002"/>
    <n v="2015"/>
    <x v="11"/>
    <n v="1"/>
    <x v="0"/>
    <s v="Ploegen staal groot categorie 3"/>
    <s v="G214"/>
    <s v="DWW2340"/>
    <s v="Wordt toch niet ingeruild"/>
    <s v="CD-ORM-0968"/>
    <s v="Gorinchem, RWS Midden NL"/>
  </r>
  <r>
    <s v="Aebi Schmidt"/>
    <s v="ML51-A-56-1-002"/>
    <x v="0"/>
    <s v="Sneeuwploeg Vector ML51-A"/>
    <s v="2002"/>
    <n v="2015"/>
    <x v="11"/>
    <n v="1"/>
    <x v="0"/>
    <s v="Ploegen staal groot categorie 3"/>
    <s v="D221"/>
    <s v="DWW2340"/>
    <s v="Wordt toch niet ingeruild"/>
    <s v="CD-ORM-0964"/>
    <s v="Ridderkerk, RWS Zuid-Hollan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4" cacheId="0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20:K35" firstHeaderRow="1" firstDataRow="3" firstDataCol="1"/>
  <pivotFields count="15">
    <pivotField showAll="0"/>
    <pivotField dataField="1" showAll="0"/>
    <pivotField axis="axisCol" showAll="0">
      <items count="4">
        <item x="2"/>
        <item x="0"/>
        <item x="1"/>
        <item t="default"/>
      </items>
    </pivotField>
    <pivotField showAll="0"/>
    <pivotField showAll="0"/>
    <pivotField showAll="0"/>
    <pivotField axis="axisRow" showAll="0">
      <items count="13">
        <item x="1"/>
        <item x="2"/>
        <item x="3"/>
        <item sd="0" x="4"/>
        <item sd="0" x="0"/>
        <item sd="0" x="5"/>
        <item sd="0" x="6"/>
        <item sd="0" x="7"/>
        <item sd="0" x="8"/>
        <item sd="0" x="9"/>
        <item sd="0" x="10"/>
        <item sd="0" x="11"/>
        <item t="default" sd="0"/>
      </items>
    </pivotField>
    <pivotField showAll="0"/>
    <pivotField axis="axisCol" showAll="0">
      <items count="5">
        <item m="1" x="3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6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2">
    <field x="8"/>
    <field x="2"/>
  </colFields>
  <colItems count="10">
    <i>
      <x v="1"/>
      <x/>
    </i>
    <i r="1">
      <x v="1"/>
    </i>
    <i t="default">
      <x v="1"/>
    </i>
    <i>
      <x v="2"/>
      <x v="1"/>
    </i>
    <i r="1">
      <x v="2"/>
    </i>
    <i t="default">
      <x v="2"/>
    </i>
    <i>
      <x v="3"/>
      <x v="1"/>
    </i>
    <i r="1">
      <x v="2"/>
    </i>
    <i t="default">
      <x v="3"/>
    </i>
    <i t="grand">
      <x/>
    </i>
  </colItems>
  <dataFields count="1">
    <dataField name="Aantal van Serienummer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K70"/>
  <sheetViews>
    <sheetView topLeftCell="A31" workbookViewId="0">
      <selection activeCell="C39" sqref="C39"/>
    </sheetView>
  </sheetViews>
  <sheetFormatPr defaultRowHeight="14.25" x14ac:dyDescent="0.2"/>
  <cols>
    <col min="1" max="1" width="22.75" customWidth="1"/>
    <col min="2" max="2" width="13.5" customWidth="1"/>
    <col min="3" max="3" width="6" customWidth="1"/>
    <col min="4" max="4" width="10.875" customWidth="1"/>
    <col min="5" max="5" width="6.625" customWidth="1"/>
    <col min="6" max="6" width="9.75" customWidth="1"/>
    <col min="7" max="7" width="10.875" customWidth="1"/>
    <col min="8" max="8" width="6.625" customWidth="1"/>
    <col min="9" max="9" width="9.75" customWidth="1"/>
    <col min="10" max="10" width="10.875" customWidth="1"/>
    <col min="11" max="11" width="9.75" customWidth="1"/>
    <col min="12" max="12" width="10.875" customWidth="1"/>
    <col min="13" max="13" width="9.75" bestFit="1" customWidth="1"/>
  </cols>
  <sheetData>
    <row r="20" spans="1:11" x14ac:dyDescent="0.2">
      <c r="A20" s="45" t="s">
        <v>222</v>
      </c>
      <c r="B20" s="45" t="s">
        <v>224</v>
      </c>
    </row>
    <row r="21" spans="1:11" x14ac:dyDescent="0.2">
      <c r="B21">
        <v>2023</v>
      </c>
      <c r="D21" t="s">
        <v>228</v>
      </c>
      <c r="E21">
        <v>2024</v>
      </c>
      <c r="G21" t="s">
        <v>229</v>
      </c>
      <c r="H21" t="s">
        <v>220</v>
      </c>
      <c r="J21" t="s">
        <v>227</v>
      </c>
      <c r="K21" t="s">
        <v>223</v>
      </c>
    </row>
    <row r="22" spans="1:11" x14ac:dyDescent="0.2">
      <c r="A22" s="45" t="s">
        <v>221</v>
      </c>
      <c r="B22" t="s">
        <v>53</v>
      </c>
      <c r="C22" t="s">
        <v>217</v>
      </c>
      <c r="E22" t="s">
        <v>217</v>
      </c>
      <c r="F22" t="s">
        <v>218</v>
      </c>
      <c r="H22" t="s">
        <v>217</v>
      </c>
      <c r="I22" t="s">
        <v>218</v>
      </c>
    </row>
    <row r="23" spans="1:11" x14ac:dyDescent="0.2">
      <c r="A23" s="46">
        <v>2023</v>
      </c>
      <c r="B23" s="47"/>
      <c r="C23" s="47"/>
      <c r="D23" s="47"/>
      <c r="E23" s="47"/>
      <c r="F23" s="47"/>
      <c r="G23" s="47"/>
      <c r="H23" s="47">
        <v>45</v>
      </c>
      <c r="I23" s="47">
        <v>1</v>
      </c>
      <c r="J23" s="47">
        <v>46</v>
      </c>
      <c r="K23" s="47">
        <v>46</v>
      </c>
    </row>
    <row r="24" spans="1:11" x14ac:dyDescent="0.2">
      <c r="A24" s="46">
        <v>2024</v>
      </c>
      <c r="B24" s="47"/>
      <c r="C24" s="47"/>
      <c r="D24" s="47"/>
      <c r="E24" s="47"/>
      <c r="F24" s="47"/>
      <c r="G24" s="47"/>
      <c r="H24" s="47">
        <v>47</v>
      </c>
      <c r="I24" s="47"/>
      <c r="J24" s="47">
        <v>47</v>
      </c>
      <c r="K24" s="47">
        <v>47</v>
      </c>
    </row>
    <row r="25" spans="1:11" x14ac:dyDescent="0.2">
      <c r="A25" s="46">
        <v>2025</v>
      </c>
      <c r="B25" s="47"/>
      <c r="C25" s="47">
        <v>2</v>
      </c>
      <c r="D25" s="47">
        <v>2</v>
      </c>
      <c r="E25" s="47"/>
      <c r="F25" s="47"/>
      <c r="G25" s="47"/>
      <c r="H25" s="47">
        <v>44</v>
      </c>
      <c r="I25" s="47"/>
      <c r="J25" s="47">
        <v>44</v>
      </c>
      <c r="K25" s="47">
        <v>46</v>
      </c>
    </row>
    <row r="26" spans="1:11" x14ac:dyDescent="0.2">
      <c r="A26" s="46">
        <v>2026</v>
      </c>
      <c r="B26" s="47">
        <v>1</v>
      </c>
      <c r="C26" s="47">
        <v>4</v>
      </c>
      <c r="D26" s="47">
        <v>5</v>
      </c>
      <c r="E26" s="47"/>
      <c r="F26" s="47"/>
      <c r="G26" s="47"/>
      <c r="H26" s="47">
        <v>38</v>
      </c>
      <c r="I26" s="47"/>
      <c r="J26" s="47">
        <v>38</v>
      </c>
      <c r="K26" s="47">
        <v>43</v>
      </c>
    </row>
    <row r="27" spans="1:11" x14ac:dyDescent="0.2">
      <c r="A27" s="46">
        <v>2027</v>
      </c>
      <c r="B27" s="47"/>
      <c r="C27" s="47">
        <v>4</v>
      </c>
      <c r="D27" s="47">
        <v>4</v>
      </c>
      <c r="E27" s="47"/>
      <c r="F27" s="47"/>
      <c r="G27" s="47"/>
      <c r="H27" s="47">
        <v>97</v>
      </c>
      <c r="I27" s="47"/>
      <c r="J27" s="47">
        <v>97</v>
      </c>
      <c r="K27" s="47">
        <v>101</v>
      </c>
    </row>
    <row r="28" spans="1:11" x14ac:dyDescent="0.2">
      <c r="A28" s="46">
        <v>2028</v>
      </c>
      <c r="B28" s="47"/>
      <c r="C28" s="47">
        <v>3</v>
      </c>
      <c r="D28" s="47">
        <v>3</v>
      </c>
      <c r="E28" s="47"/>
      <c r="F28" s="47"/>
      <c r="G28" s="47"/>
      <c r="H28" s="47">
        <v>30</v>
      </c>
      <c r="I28" s="47"/>
      <c r="J28" s="47">
        <v>30</v>
      </c>
      <c r="K28" s="47">
        <v>33</v>
      </c>
    </row>
    <row r="29" spans="1:11" x14ac:dyDescent="0.2">
      <c r="A29" s="46">
        <v>2029</v>
      </c>
      <c r="B29" s="47"/>
      <c r="C29" s="47"/>
      <c r="D29" s="47"/>
      <c r="E29" s="47"/>
      <c r="F29" s="47"/>
      <c r="G29" s="47"/>
      <c r="H29" s="47">
        <v>63</v>
      </c>
      <c r="I29" s="47">
        <v>1</v>
      </c>
      <c r="J29" s="47">
        <v>64</v>
      </c>
      <c r="K29" s="47">
        <v>64</v>
      </c>
    </row>
    <row r="30" spans="1:11" x14ac:dyDescent="0.2">
      <c r="A30" s="46">
        <v>2030</v>
      </c>
      <c r="B30" s="47"/>
      <c r="C30" s="47">
        <v>48</v>
      </c>
      <c r="D30" s="47">
        <v>48</v>
      </c>
      <c r="E30" s="47"/>
      <c r="F30" s="47"/>
      <c r="G30" s="47"/>
      <c r="H30" s="47"/>
      <c r="I30" s="47"/>
      <c r="J30" s="47"/>
      <c r="K30" s="47">
        <v>48</v>
      </c>
    </row>
    <row r="31" spans="1:11" x14ac:dyDescent="0.2">
      <c r="A31" s="46">
        <v>2031</v>
      </c>
      <c r="B31" s="47"/>
      <c r="C31" s="47">
        <v>1</v>
      </c>
      <c r="D31" s="47">
        <v>1</v>
      </c>
      <c r="E31" s="47">
        <v>5</v>
      </c>
      <c r="F31" s="47">
        <v>1</v>
      </c>
      <c r="G31" s="47">
        <v>6</v>
      </c>
      <c r="H31" s="47"/>
      <c r="I31" s="47"/>
      <c r="J31" s="47"/>
      <c r="K31" s="47">
        <v>7</v>
      </c>
    </row>
    <row r="32" spans="1:11" x14ac:dyDescent="0.2">
      <c r="A32" s="46">
        <v>2032</v>
      </c>
      <c r="B32" s="47"/>
      <c r="C32" s="47">
        <v>1</v>
      </c>
      <c r="D32" s="47">
        <v>1</v>
      </c>
      <c r="E32" s="47"/>
      <c r="F32" s="47"/>
      <c r="G32" s="47"/>
      <c r="H32" s="47"/>
      <c r="I32" s="47"/>
      <c r="J32" s="47"/>
      <c r="K32" s="47">
        <v>1</v>
      </c>
    </row>
    <row r="33" spans="1:11" x14ac:dyDescent="0.2">
      <c r="A33" s="46">
        <v>2040</v>
      </c>
      <c r="B33" s="47"/>
      <c r="C33" s="47"/>
      <c r="D33" s="47"/>
      <c r="E33" s="47"/>
      <c r="F33" s="47"/>
      <c r="G33" s="47"/>
      <c r="H33" s="47">
        <v>1</v>
      </c>
      <c r="I33" s="47"/>
      <c r="J33" s="47">
        <v>1</v>
      </c>
      <c r="K33" s="47">
        <v>1</v>
      </c>
    </row>
    <row r="34" spans="1:11" x14ac:dyDescent="0.2">
      <c r="A34" s="46" t="s">
        <v>219</v>
      </c>
      <c r="B34" s="47"/>
      <c r="C34" s="47"/>
      <c r="D34" s="47"/>
      <c r="E34" s="47"/>
      <c r="F34" s="47"/>
      <c r="G34" s="47"/>
      <c r="H34" s="47">
        <v>2</v>
      </c>
      <c r="I34" s="47"/>
      <c r="J34" s="47">
        <v>2</v>
      </c>
      <c r="K34" s="47">
        <v>2</v>
      </c>
    </row>
    <row r="35" spans="1:11" x14ac:dyDescent="0.2">
      <c r="A35" s="46" t="s">
        <v>223</v>
      </c>
      <c r="B35" s="47">
        <v>1</v>
      </c>
      <c r="C35" s="47">
        <v>63</v>
      </c>
      <c r="D35" s="47">
        <v>64</v>
      </c>
      <c r="E35" s="47">
        <v>5</v>
      </c>
      <c r="F35" s="47">
        <v>1</v>
      </c>
      <c r="G35" s="47">
        <v>6</v>
      </c>
      <c r="H35" s="47">
        <v>367</v>
      </c>
      <c r="I35" s="47">
        <v>2</v>
      </c>
      <c r="J35" s="47">
        <v>369</v>
      </c>
      <c r="K35" s="47">
        <v>439</v>
      </c>
    </row>
    <row r="37" spans="1:11" x14ac:dyDescent="0.2">
      <c r="H37" s="48" t="s">
        <v>225</v>
      </c>
      <c r="I37" s="48"/>
    </row>
    <row r="38" spans="1:11" x14ac:dyDescent="0.2">
      <c r="H38" s="48">
        <v>367</v>
      </c>
      <c r="I38" s="48"/>
    </row>
    <row r="39" spans="1:11" x14ac:dyDescent="0.2">
      <c r="G39" s="48">
        <v>4</v>
      </c>
      <c r="H39" s="48">
        <f>D51-D39+E51</f>
        <v>338</v>
      </c>
      <c r="I39" s="51">
        <f>H39/H39</f>
        <v>1</v>
      </c>
    </row>
    <row r="40" spans="1:11" x14ac:dyDescent="0.2">
      <c r="G40" s="50"/>
      <c r="H40" s="48">
        <f>H39+F51-D40</f>
        <v>344</v>
      </c>
      <c r="I40" s="51">
        <f>H40/$H$39</f>
        <v>1.0177514792899409</v>
      </c>
    </row>
    <row r="41" spans="1:11" x14ac:dyDescent="0.2">
      <c r="A41" s="49">
        <v>45778</v>
      </c>
      <c r="B41" s="48"/>
      <c r="C41" s="48"/>
      <c r="D41" s="48">
        <v>44</v>
      </c>
      <c r="E41" s="48">
        <v>2</v>
      </c>
      <c r="F41" s="50"/>
      <c r="G41" s="50"/>
      <c r="H41" s="48">
        <f>H40-D41-E41</f>
        <v>298</v>
      </c>
      <c r="I41" s="51">
        <f t="shared" ref="I41:I49" si="0">H41/$H$39</f>
        <v>0.88165680473372776</v>
      </c>
    </row>
    <row r="42" spans="1:11" x14ac:dyDescent="0.2">
      <c r="A42" s="49">
        <v>46143</v>
      </c>
      <c r="B42" s="48"/>
      <c r="C42" s="48"/>
      <c r="D42" s="48">
        <v>38</v>
      </c>
      <c r="E42" s="48">
        <v>5</v>
      </c>
      <c r="F42" s="50"/>
      <c r="G42" s="50"/>
      <c r="H42" s="48">
        <f>H41-D42-E42</f>
        <v>255</v>
      </c>
      <c r="I42" s="51">
        <f t="shared" si="0"/>
        <v>0.75443786982248517</v>
      </c>
    </row>
    <row r="43" spans="1:11" x14ac:dyDescent="0.2">
      <c r="A43" s="49">
        <v>46508</v>
      </c>
      <c r="B43" s="48"/>
      <c r="C43" s="48"/>
      <c r="D43" s="48">
        <v>97</v>
      </c>
      <c r="E43" s="48">
        <v>4</v>
      </c>
      <c r="F43" s="50"/>
      <c r="G43" s="50"/>
      <c r="H43" s="48">
        <f>H42-D43-E43</f>
        <v>154</v>
      </c>
      <c r="I43" s="51">
        <f t="shared" si="0"/>
        <v>0.45562130177514792</v>
      </c>
    </row>
    <row r="44" spans="1:11" x14ac:dyDescent="0.2">
      <c r="A44" s="49">
        <v>46874</v>
      </c>
      <c r="B44" s="48"/>
      <c r="C44" s="48"/>
      <c r="D44" s="48">
        <v>30</v>
      </c>
      <c r="E44" s="48">
        <v>3</v>
      </c>
      <c r="F44" s="50"/>
      <c r="G44" s="50"/>
      <c r="H44" s="48">
        <f>H43-D44-E44</f>
        <v>121</v>
      </c>
      <c r="I44" s="51">
        <f t="shared" si="0"/>
        <v>0.35798816568047337</v>
      </c>
    </row>
    <row r="45" spans="1:11" x14ac:dyDescent="0.2">
      <c r="A45" s="49">
        <v>47239</v>
      </c>
      <c r="B45" s="48"/>
      <c r="C45" s="48"/>
      <c r="D45" s="48">
        <v>64</v>
      </c>
      <c r="E45" s="50"/>
      <c r="F45" s="50"/>
      <c r="G45" s="50"/>
      <c r="H45" s="48">
        <f>H44-D45</f>
        <v>57</v>
      </c>
      <c r="I45" s="51">
        <f t="shared" si="0"/>
        <v>0.16863905325443787</v>
      </c>
    </row>
    <row r="46" spans="1:11" x14ac:dyDescent="0.2">
      <c r="A46" s="49">
        <v>47604</v>
      </c>
      <c r="B46" s="48"/>
      <c r="C46" s="48"/>
      <c r="D46" s="50"/>
      <c r="E46" s="48">
        <v>48</v>
      </c>
      <c r="F46" s="50"/>
      <c r="G46" s="50"/>
      <c r="H46" s="48">
        <f>H45-E46</f>
        <v>9</v>
      </c>
      <c r="I46" s="51">
        <f t="shared" si="0"/>
        <v>2.6627218934911243E-2</v>
      </c>
    </row>
    <row r="47" spans="1:11" x14ac:dyDescent="0.2">
      <c r="A47" s="49">
        <v>47969</v>
      </c>
      <c r="B47" s="48"/>
      <c r="C47" s="48"/>
      <c r="D47" s="50"/>
      <c r="E47" s="48">
        <v>1</v>
      </c>
      <c r="F47" s="48">
        <v>6</v>
      </c>
      <c r="G47" s="50"/>
      <c r="H47" s="48">
        <f>H46-E47-F47</f>
        <v>2</v>
      </c>
      <c r="I47" s="51">
        <f t="shared" si="0"/>
        <v>5.9171597633136093E-3</v>
      </c>
    </row>
    <row r="48" spans="1:11" x14ac:dyDescent="0.2">
      <c r="A48" s="49">
        <v>48335</v>
      </c>
      <c r="B48" s="48"/>
      <c r="C48" s="48"/>
      <c r="D48" s="50"/>
      <c r="E48" s="48">
        <v>1</v>
      </c>
      <c r="F48" s="50"/>
      <c r="G48" s="50"/>
      <c r="H48" s="48">
        <f>H47-E48</f>
        <v>1</v>
      </c>
      <c r="I48" s="51">
        <f t="shared" si="0"/>
        <v>2.9585798816568047E-3</v>
      </c>
    </row>
    <row r="49" spans="1:11" x14ac:dyDescent="0.2">
      <c r="A49" s="49">
        <v>14732</v>
      </c>
      <c r="B49" s="48"/>
      <c r="C49" s="48"/>
      <c r="D49" s="48">
        <v>1</v>
      </c>
      <c r="E49" s="50"/>
      <c r="F49" s="50"/>
      <c r="G49" s="50"/>
      <c r="H49" s="48">
        <f>H48-D49</f>
        <v>0</v>
      </c>
      <c r="I49" s="51">
        <f t="shared" si="0"/>
        <v>0</v>
      </c>
    </row>
    <row r="50" spans="1:11" x14ac:dyDescent="0.2">
      <c r="A50" s="48" t="s">
        <v>219</v>
      </c>
      <c r="B50" s="48">
        <v>2</v>
      </c>
      <c r="C50" s="48"/>
      <c r="D50" s="48"/>
      <c r="E50" s="48"/>
      <c r="F50" s="48"/>
      <c r="G50" s="48"/>
      <c r="H50" s="48"/>
      <c r="I50" s="48"/>
    </row>
    <row r="51" spans="1:11" x14ac:dyDescent="0.2">
      <c r="A51" s="48" t="s">
        <v>223</v>
      </c>
      <c r="B51" s="48">
        <v>2</v>
      </c>
      <c r="C51" s="48"/>
      <c r="D51" s="48">
        <f>SUM(D39:D50)</f>
        <v>274</v>
      </c>
      <c r="E51" s="48">
        <f>SUM(E39:E50)</f>
        <v>64</v>
      </c>
      <c r="F51" s="48">
        <f>SUM(F39:F50)</f>
        <v>6</v>
      </c>
      <c r="G51" s="48">
        <v>4</v>
      </c>
      <c r="H51" s="48">
        <f>SUM(D51:F51)</f>
        <v>344</v>
      </c>
      <c r="I51" s="48"/>
    </row>
    <row r="53" spans="1:11" x14ac:dyDescent="0.2">
      <c r="E53">
        <f>D51+E51</f>
        <v>338</v>
      </c>
      <c r="F53">
        <f>D51+E51+F51</f>
        <v>344</v>
      </c>
    </row>
    <row r="54" spans="1:11" x14ac:dyDescent="0.2">
      <c r="A54" t="s">
        <v>230</v>
      </c>
    </row>
    <row r="55" spans="1:11" x14ac:dyDescent="0.2">
      <c r="A55" t="s">
        <v>222</v>
      </c>
      <c r="B55" t="s">
        <v>224</v>
      </c>
    </row>
    <row r="56" spans="1:11" x14ac:dyDescent="0.2">
      <c r="B56">
        <v>2023</v>
      </c>
      <c r="D56" t="s">
        <v>228</v>
      </c>
      <c r="E56">
        <v>2024</v>
      </c>
      <c r="G56" t="s">
        <v>229</v>
      </c>
      <c r="H56" t="s">
        <v>220</v>
      </c>
      <c r="J56" t="s">
        <v>227</v>
      </c>
      <c r="K56" t="s">
        <v>223</v>
      </c>
    </row>
    <row r="57" spans="1:11" x14ac:dyDescent="0.2">
      <c r="A57" t="s">
        <v>221</v>
      </c>
      <c r="B57" t="s">
        <v>53</v>
      </c>
      <c r="C57" t="s">
        <v>217</v>
      </c>
      <c r="E57" t="s">
        <v>217</v>
      </c>
      <c r="F57" t="s">
        <v>218</v>
      </c>
      <c r="H57" t="s">
        <v>217</v>
      </c>
      <c r="I57" t="s">
        <v>218</v>
      </c>
    </row>
    <row r="58" spans="1:11" x14ac:dyDescent="0.2">
      <c r="A58">
        <v>2023</v>
      </c>
      <c r="H58">
        <v>45</v>
      </c>
      <c r="I58">
        <v>1</v>
      </c>
      <c r="J58">
        <v>46</v>
      </c>
      <c r="K58">
        <v>46</v>
      </c>
    </row>
    <row r="59" spans="1:11" x14ac:dyDescent="0.2">
      <c r="A59">
        <v>2024</v>
      </c>
      <c r="H59">
        <v>47</v>
      </c>
      <c r="J59">
        <v>47</v>
      </c>
      <c r="K59">
        <v>47</v>
      </c>
    </row>
    <row r="60" spans="1:11" x14ac:dyDescent="0.2">
      <c r="A60">
        <v>2025</v>
      </c>
      <c r="C60">
        <v>2</v>
      </c>
      <c r="D60">
        <v>2</v>
      </c>
      <c r="H60">
        <v>44</v>
      </c>
      <c r="J60">
        <v>44</v>
      </c>
      <c r="K60">
        <v>46</v>
      </c>
    </row>
    <row r="61" spans="1:11" x14ac:dyDescent="0.2">
      <c r="A61">
        <v>2026</v>
      </c>
      <c r="B61">
        <v>1</v>
      </c>
      <c r="C61">
        <v>4</v>
      </c>
      <c r="D61">
        <v>5</v>
      </c>
      <c r="H61">
        <v>38</v>
      </c>
      <c r="J61">
        <v>38</v>
      </c>
      <c r="K61">
        <v>43</v>
      </c>
    </row>
    <row r="62" spans="1:11" x14ac:dyDescent="0.2">
      <c r="A62">
        <v>2027</v>
      </c>
      <c r="C62">
        <v>4</v>
      </c>
      <c r="D62">
        <v>4</v>
      </c>
      <c r="H62">
        <v>97</v>
      </c>
      <c r="J62">
        <v>97</v>
      </c>
      <c r="K62">
        <v>101</v>
      </c>
    </row>
    <row r="63" spans="1:11" x14ac:dyDescent="0.2">
      <c r="A63">
        <v>2028</v>
      </c>
      <c r="C63">
        <v>3</v>
      </c>
      <c r="D63">
        <v>3</v>
      </c>
      <c r="H63">
        <v>30</v>
      </c>
      <c r="J63">
        <v>30</v>
      </c>
      <c r="K63">
        <v>33</v>
      </c>
    </row>
    <row r="64" spans="1:11" x14ac:dyDescent="0.2">
      <c r="A64">
        <v>2029</v>
      </c>
      <c r="H64">
        <v>63</v>
      </c>
      <c r="I64">
        <v>1</v>
      </c>
      <c r="J64">
        <v>64</v>
      </c>
      <c r="K64">
        <v>64</v>
      </c>
    </row>
    <row r="65" spans="1:11" x14ac:dyDescent="0.2">
      <c r="A65">
        <v>2030</v>
      </c>
      <c r="C65">
        <v>48</v>
      </c>
      <c r="D65">
        <v>48</v>
      </c>
      <c r="K65">
        <v>48</v>
      </c>
    </row>
    <row r="66" spans="1:11" x14ac:dyDescent="0.2">
      <c r="A66">
        <v>2031</v>
      </c>
      <c r="C66">
        <v>1</v>
      </c>
      <c r="D66">
        <v>1</v>
      </c>
      <c r="E66">
        <v>5</v>
      </c>
      <c r="F66">
        <v>1</v>
      </c>
      <c r="G66">
        <v>6</v>
      </c>
      <c r="K66">
        <v>7</v>
      </c>
    </row>
    <row r="67" spans="1:11" x14ac:dyDescent="0.2">
      <c r="A67">
        <v>2032</v>
      </c>
      <c r="C67">
        <v>1</v>
      </c>
      <c r="D67">
        <v>1</v>
      </c>
      <c r="K67">
        <v>1</v>
      </c>
    </row>
    <row r="68" spans="1:11" x14ac:dyDescent="0.2">
      <c r="A68">
        <v>2040</v>
      </c>
      <c r="H68">
        <v>1</v>
      </c>
      <c r="J68">
        <v>1</v>
      </c>
      <c r="K68">
        <v>1</v>
      </c>
    </row>
    <row r="69" spans="1:11" x14ac:dyDescent="0.2">
      <c r="A69" t="s">
        <v>219</v>
      </c>
      <c r="H69">
        <v>2</v>
      </c>
      <c r="J69">
        <v>2</v>
      </c>
      <c r="K69">
        <v>2</v>
      </c>
    </row>
    <row r="70" spans="1:11" x14ac:dyDescent="0.2">
      <c r="A70" t="s">
        <v>223</v>
      </c>
      <c r="B70">
        <v>1</v>
      </c>
      <c r="C70">
        <v>63</v>
      </c>
      <c r="D70">
        <v>64</v>
      </c>
      <c r="E70">
        <v>5</v>
      </c>
      <c r="F70">
        <v>1</v>
      </c>
      <c r="G70">
        <v>6</v>
      </c>
      <c r="H70">
        <v>367</v>
      </c>
      <c r="I70">
        <v>2</v>
      </c>
      <c r="J70">
        <v>369</v>
      </c>
      <c r="K70">
        <v>439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143"/>
  <sheetViews>
    <sheetView tabSelected="1" zoomScale="75" zoomScaleNormal="75" workbookViewId="0">
      <selection activeCell="L149" sqref="L149"/>
    </sheetView>
  </sheetViews>
  <sheetFormatPr defaultColWidth="10.875" defaultRowHeight="11.25" outlineLevelCol="2" x14ac:dyDescent="0.15"/>
  <cols>
    <col min="1" max="1" width="4.875" style="1" bestFit="1" customWidth="1"/>
    <col min="2" max="2" width="10.25" style="2" bestFit="1" customWidth="1" outlineLevel="1"/>
    <col min="3" max="3" width="17.375" style="2" customWidth="1"/>
    <col min="4" max="4" width="22.875" style="2" customWidth="1"/>
    <col min="5" max="5" width="21.625" style="2" customWidth="1" outlineLevel="1"/>
    <col min="6" max="6" width="23.875" style="2" bestFit="1" customWidth="1"/>
    <col min="7" max="7" width="20" style="2" customWidth="1"/>
    <col min="8" max="8" width="7.75" style="1" customWidth="1" outlineLevel="1"/>
    <col min="9" max="9" width="11.5" style="1" customWidth="1" outlineLevel="1"/>
    <col min="10" max="11" width="10.125" style="1" customWidth="1" outlineLevel="1"/>
    <col min="12" max="12" width="11.875" style="1" customWidth="1" outlineLevel="1"/>
    <col min="13" max="13" width="19" style="2" customWidth="1" outlineLevel="1"/>
    <col min="14" max="14" width="37.25" style="2" customWidth="1" outlineLevel="1"/>
    <col min="15" max="15" width="12.375" style="2" customWidth="1"/>
    <col min="16" max="16" width="16.75" style="1" customWidth="1" outlineLevel="1"/>
    <col min="17" max="17" width="9.75" style="3" customWidth="1" outlineLevel="2"/>
    <col min="18" max="18" width="9.125" style="4" customWidth="1" outlineLevel="1"/>
    <col min="19" max="19" width="13.25" style="5" customWidth="1" outlineLevel="1"/>
    <col min="20" max="20" width="10.625" style="3" customWidth="1" outlineLevel="2"/>
    <col min="21" max="16384" width="10.875" style="1"/>
  </cols>
  <sheetData>
    <row r="1" spans="1:20" s="11" customFormat="1" ht="131.25" customHeight="1" x14ac:dyDescent="0.15">
      <c r="A1" s="6" t="s">
        <v>0</v>
      </c>
      <c r="B1" s="6" t="s">
        <v>6</v>
      </c>
      <c r="C1" s="6" t="s">
        <v>5</v>
      </c>
      <c r="D1" s="6" t="s">
        <v>7</v>
      </c>
      <c r="E1" s="6" t="s">
        <v>231</v>
      </c>
      <c r="F1" s="6" t="s">
        <v>1</v>
      </c>
      <c r="G1" s="6" t="s">
        <v>2</v>
      </c>
      <c r="H1" s="7" t="s">
        <v>12</v>
      </c>
      <c r="I1" s="7" t="s">
        <v>13</v>
      </c>
      <c r="J1" s="6" t="s">
        <v>14</v>
      </c>
      <c r="K1" s="6" t="s">
        <v>226</v>
      </c>
      <c r="L1" s="6" t="s">
        <v>233</v>
      </c>
      <c r="M1" s="6" t="s">
        <v>232</v>
      </c>
      <c r="N1" s="6" t="s">
        <v>234</v>
      </c>
      <c r="O1" s="6" t="s">
        <v>3</v>
      </c>
      <c r="P1" s="8" t="s">
        <v>4</v>
      </c>
      <c r="Q1" s="9" t="s">
        <v>8</v>
      </c>
      <c r="R1" s="10" t="s">
        <v>9</v>
      </c>
      <c r="S1" s="10" t="s">
        <v>10</v>
      </c>
      <c r="T1" s="9" t="s">
        <v>11</v>
      </c>
    </row>
    <row r="2" spans="1:20" s="12" customFormat="1" ht="12.6" customHeight="1" x14ac:dyDescent="0.2">
      <c r="A2" s="12">
        <v>6</v>
      </c>
      <c r="B2" s="26">
        <v>131104</v>
      </c>
      <c r="C2" s="13" t="s">
        <v>27</v>
      </c>
      <c r="D2" s="13" t="s">
        <v>19</v>
      </c>
      <c r="E2" s="13" t="s">
        <v>28</v>
      </c>
      <c r="F2" s="13" t="s">
        <v>15</v>
      </c>
      <c r="G2" s="25" t="s">
        <v>16</v>
      </c>
      <c r="H2" s="18">
        <v>2004</v>
      </c>
      <c r="I2" s="12">
        <v>2024</v>
      </c>
      <c r="J2" s="12">
        <v>20</v>
      </c>
      <c r="K2" s="12">
        <v>2022</v>
      </c>
      <c r="L2" s="12">
        <f>I2-K2</f>
        <v>2</v>
      </c>
      <c r="M2" s="13" t="s">
        <v>17</v>
      </c>
      <c r="N2" s="43" t="s">
        <v>240</v>
      </c>
      <c r="O2" s="13" t="s">
        <v>26</v>
      </c>
      <c r="P2" s="14" t="s">
        <v>18</v>
      </c>
      <c r="Q2" s="15">
        <v>390</v>
      </c>
      <c r="R2" s="16"/>
      <c r="S2" s="16">
        <v>2.9</v>
      </c>
      <c r="T2" s="17"/>
    </row>
    <row r="3" spans="1:20" s="12" customFormat="1" ht="12.6" customHeight="1" x14ac:dyDescent="0.2">
      <c r="A3" s="12">
        <v>17</v>
      </c>
      <c r="B3" s="13" t="s">
        <v>36</v>
      </c>
      <c r="C3" s="13" t="s">
        <v>35</v>
      </c>
      <c r="D3" s="13" t="s">
        <v>19</v>
      </c>
      <c r="E3" s="13" t="s">
        <v>37</v>
      </c>
      <c r="F3" s="13" t="s">
        <v>15</v>
      </c>
      <c r="G3" s="13" t="s">
        <v>30</v>
      </c>
      <c r="H3" s="18">
        <v>2007</v>
      </c>
      <c r="I3" s="12">
        <v>2027</v>
      </c>
      <c r="J3" s="12">
        <v>20</v>
      </c>
      <c r="K3" s="19">
        <v>2023</v>
      </c>
      <c r="L3" s="12">
        <f>I3-K3</f>
        <v>4</v>
      </c>
      <c r="M3" s="21" t="s">
        <v>23</v>
      </c>
      <c r="N3" s="43" t="s">
        <v>240</v>
      </c>
      <c r="O3" s="13" t="s">
        <v>34</v>
      </c>
      <c r="P3" s="14" t="s">
        <v>18</v>
      </c>
      <c r="Q3" s="15">
        <v>440</v>
      </c>
      <c r="R3" s="16"/>
      <c r="S3" s="16">
        <v>2.77</v>
      </c>
      <c r="T3" s="17"/>
    </row>
    <row r="4" spans="1:20" s="12" customFormat="1" ht="12.6" customHeight="1" x14ac:dyDescent="0.2">
      <c r="A4" s="12">
        <v>22</v>
      </c>
      <c r="B4" s="26">
        <v>11294</v>
      </c>
      <c r="C4" s="13" t="s">
        <v>35</v>
      </c>
      <c r="D4" s="13" t="s">
        <v>19</v>
      </c>
      <c r="E4" s="13" t="s">
        <v>40</v>
      </c>
      <c r="F4" s="13" t="s">
        <v>15</v>
      </c>
      <c r="G4" s="13" t="s">
        <v>29</v>
      </c>
      <c r="H4" s="18">
        <v>2011</v>
      </c>
      <c r="I4" s="12">
        <v>2031</v>
      </c>
      <c r="J4" s="12">
        <v>20</v>
      </c>
      <c r="K4" s="12">
        <v>2022</v>
      </c>
      <c r="L4" s="12">
        <f t="shared" ref="L4:L10" si="0">I4-K4</f>
        <v>9</v>
      </c>
      <c r="M4" s="13" t="s">
        <v>17</v>
      </c>
      <c r="N4" s="43" t="s">
        <v>240</v>
      </c>
      <c r="O4" s="13" t="s">
        <v>39</v>
      </c>
      <c r="P4" s="14" t="s">
        <v>18</v>
      </c>
      <c r="Q4" s="17">
        <v>260</v>
      </c>
      <c r="R4" s="16"/>
      <c r="S4" s="16">
        <v>1.9</v>
      </c>
      <c r="T4" s="17"/>
    </row>
    <row r="5" spans="1:20" s="12" customFormat="1" ht="12.6" customHeight="1" x14ac:dyDescent="0.2">
      <c r="A5" s="12">
        <v>23</v>
      </c>
      <c r="B5" s="26">
        <v>11407</v>
      </c>
      <c r="C5" s="13" t="s">
        <v>35</v>
      </c>
      <c r="D5" s="13" t="s">
        <v>19</v>
      </c>
      <c r="E5" s="13" t="s">
        <v>37</v>
      </c>
      <c r="F5" s="13" t="s">
        <v>15</v>
      </c>
      <c r="G5" s="13" t="s">
        <v>16</v>
      </c>
      <c r="H5" s="18">
        <v>2011</v>
      </c>
      <c r="I5" s="12">
        <v>2031</v>
      </c>
      <c r="J5" s="12">
        <v>20</v>
      </c>
      <c r="K5" s="12">
        <v>2022</v>
      </c>
      <c r="L5" s="12">
        <f t="shared" si="0"/>
        <v>9</v>
      </c>
      <c r="M5" s="13" t="s">
        <v>17</v>
      </c>
      <c r="N5" s="43" t="s">
        <v>240</v>
      </c>
      <c r="O5" s="13" t="s">
        <v>41</v>
      </c>
      <c r="P5" s="14" t="s">
        <v>18</v>
      </c>
      <c r="Q5" s="15">
        <v>440</v>
      </c>
      <c r="R5" s="16"/>
      <c r="S5" s="16">
        <v>2.77</v>
      </c>
      <c r="T5" s="17"/>
    </row>
    <row r="6" spans="1:20" s="12" customFormat="1" ht="12.6" customHeight="1" x14ac:dyDescent="0.2">
      <c r="A6" s="12">
        <v>24</v>
      </c>
      <c r="B6" s="26">
        <v>11319</v>
      </c>
      <c r="C6" s="13" t="s">
        <v>35</v>
      </c>
      <c r="D6" s="13" t="s">
        <v>19</v>
      </c>
      <c r="E6" s="13" t="s">
        <v>43</v>
      </c>
      <c r="F6" s="13" t="s">
        <v>15</v>
      </c>
      <c r="G6" s="13" t="s">
        <v>25</v>
      </c>
      <c r="H6" s="18">
        <v>2012</v>
      </c>
      <c r="I6" s="12">
        <v>2032</v>
      </c>
      <c r="J6" s="12">
        <v>20</v>
      </c>
      <c r="K6" s="12">
        <v>2022</v>
      </c>
      <c r="L6" s="12">
        <f t="shared" si="0"/>
        <v>10</v>
      </c>
      <c r="M6" s="13" t="s">
        <v>17</v>
      </c>
      <c r="N6" s="43" t="s">
        <v>240</v>
      </c>
      <c r="O6" s="13" t="s">
        <v>42</v>
      </c>
      <c r="P6" s="14" t="s">
        <v>18</v>
      </c>
      <c r="Q6" s="15">
        <v>280</v>
      </c>
      <c r="R6" s="16"/>
      <c r="S6" s="16">
        <v>1.75</v>
      </c>
      <c r="T6" s="17"/>
    </row>
    <row r="7" spans="1:20" s="12" customFormat="1" ht="12.6" customHeight="1" x14ac:dyDescent="0.2">
      <c r="A7" s="12">
        <v>25</v>
      </c>
      <c r="B7" s="26">
        <v>12296</v>
      </c>
      <c r="C7" s="13" t="s">
        <v>35</v>
      </c>
      <c r="D7" s="13" t="s">
        <v>19</v>
      </c>
      <c r="E7" s="13" t="s">
        <v>37</v>
      </c>
      <c r="F7" s="13" t="s">
        <v>15</v>
      </c>
      <c r="G7" s="13" t="s">
        <v>30</v>
      </c>
      <c r="H7" s="18">
        <v>2012</v>
      </c>
      <c r="I7" s="12">
        <v>2032</v>
      </c>
      <c r="J7" s="12">
        <v>20</v>
      </c>
      <c r="K7" s="12">
        <v>2022</v>
      </c>
      <c r="L7" s="12">
        <f t="shared" si="0"/>
        <v>10</v>
      </c>
      <c r="M7" s="13" t="s">
        <v>17</v>
      </c>
      <c r="N7" s="43" t="s">
        <v>240</v>
      </c>
      <c r="O7" s="13" t="s">
        <v>44</v>
      </c>
      <c r="P7" s="14" t="s">
        <v>18</v>
      </c>
      <c r="Q7" s="15">
        <v>440</v>
      </c>
      <c r="R7" s="16"/>
      <c r="S7" s="16">
        <v>2.77</v>
      </c>
      <c r="T7" s="17"/>
    </row>
    <row r="8" spans="1:20" s="12" customFormat="1" ht="12.6" customHeight="1" x14ac:dyDescent="0.2">
      <c r="A8" s="12">
        <v>26</v>
      </c>
      <c r="B8" s="26">
        <v>12293</v>
      </c>
      <c r="C8" s="13" t="s">
        <v>35</v>
      </c>
      <c r="D8" s="13" t="s">
        <v>19</v>
      </c>
      <c r="E8" s="13" t="s">
        <v>37</v>
      </c>
      <c r="F8" s="13" t="s">
        <v>15</v>
      </c>
      <c r="G8" s="13" t="s">
        <v>20</v>
      </c>
      <c r="H8" s="18">
        <v>2012</v>
      </c>
      <c r="I8" s="12">
        <v>2032</v>
      </c>
      <c r="J8" s="12">
        <v>20</v>
      </c>
      <c r="K8" s="12">
        <v>2022</v>
      </c>
      <c r="L8" s="12">
        <f t="shared" si="0"/>
        <v>10</v>
      </c>
      <c r="M8" s="13" t="s">
        <v>17</v>
      </c>
      <c r="N8" s="43" t="s">
        <v>240</v>
      </c>
      <c r="O8" s="13" t="s">
        <v>45</v>
      </c>
      <c r="P8" s="14" t="s">
        <v>18</v>
      </c>
      <c r="Q8" s="15">
        <v>440</v>
      </c>
      <c r="R8" s="16"/>
      <c r="S8" s="16">
        <v>2.77</v>
      </c>
      <c r="T8" s="17"/>
    </row>
    <row r="9" spans="1:20" s="12" customFormat="1" ht="12.6" customHeight="1" x14ac:dyDescent="0.2">
      <c r="A9" s="12">
        <v>27</v>
      </c>
      <c r="B9" s="26">
        <v>12295</v>
      </c>
      <c r="C9" s="13" t="s">
        <v>35</v>
      </c>
      <c r="D9" s="13" t="s">
        <v>19</v>
      </c>
      <c r="E9" s="13" t="s">
        <v>37</v>
      </c>
      <c r="F9" s="13" t="s">
        <v>15</v>
      </c>
      <c r="G9" s="21" t="s">
        <v>25</v>
      </c>
      <c r="H9" s="18">
        <v>2012</v>
      </c>
      <c r="I9" s="12">
        <v>2032</v>
      </c>
      <c r="J9" s="12">
        <v>20</v>
      </c>
      <c r="K9" s="12">
        <v>2022</v>
      </c>
      <c r="L9" s="12">
        <f t="shared" si="0"/>
        <v>10</v>
      </c>
      <c r="M9" s="13" t="s">
        <v>17</v>
      </c>
      <c r="N9" s="43" t="s">
        <v>240</v>
      </c>
      <c r="O9" s="13" t="s">
        <v>46</v>
      </c>
      <c r="P9" s="14" t="s">
        <v>18</v>
      </c>
      <c r="Q9" s="15">
        <v>440</v>
      </c>
      <c r="R9" s="16"/>
      <c r="S9" s="16">
        <v>2.77</v>
      </c>
      <c r="T9" s="17"/>
    </row>
    <row r="10" spans="1:20" s="12" customFormat="1" ht="12.6" customHeight="1" x14ac:dyDescent="0.2">
      <c r="A10" s="12">
        <v>28</v>
      </c>
      <c r="B10" s="26">
        <v>12294</v>
      </c>
      <c r="C10" s="13" t="s">
        <v>35</v>
      </c>
      <c r="D10" s="13" t="s">
        <v>19</v>
      </c>
      <c r="E10" s="13" t="s">
        <v>37</v>
      </c>
      <c r="F10" s="13" t="s">
        <v>15</v>
      </c>
      <c r="G10" s="13" t="s">
        <v>47</v>
      </c>
      <c r="H10" s="18">
        <v>2012</v>
      </c>
      <c r="I10" s="12">
        <v>2032</v>
      </c>
      <c r="J10" s="12">
        <v>20</v>
      </c>
      <c r="K10" s="12">
        <v>2022</v>
      </c>
      <c r="L10" s="12">
        <f t="shared" si="0"/>
        <v>10</v>
      </c>
      <c r="M10" s="13" t="s">
        <v>17</v>
      </c>
      <c r="N10" s="43" t="s">
        <v>240</v>
      </c>
      <c r="O10" s="13" t="s">
        <v>48</v>
      </c>
      <c r="P10" s="14" t="s">
        <v>18</v>
      </c>
      <c r="Q10" s="15">
        <v>440</v>
      </c>
      <c r="R10" s="16"/>
      <c r="S10" s="16">
        <v>2.77</v>
      </c>
      <c r="T10" s="17"/>
    </row>
    <row r="11" spans="1:20" s="12" customFormat="1" ht="12.6" customHeight="1" x14ac:dyDescent="0.2">
      <c r="A11" s="12">
        <v>63</v>
      </c>
      <c r="B11" s="13">
        <v>38500375</v>
      </c>
      <c r="C11" s="13" t="s">
        <v>27</v>
      </c>
      <c r="D11" s="13" t="s">
        <v>53</v>
      </c>
      <c r="E11" s="32" t="s">
        <v>56</v>
      </c>
      <c r="F11" s="13" t="s">
        <v>15</v>
      </c>
      <c r="G11" s="13" t="s">
        <v>31</v>
      </c>
      <c r="H11" s="18">
        <v>2011</v>
      </c>
      <c r="I11" s="30">
        <v>2024</v>
      </c>
      <c r="J11" s="30">
        <v>13</v>
      </c>
      <c r="K11" s="12">
        <v>2022</v>
      </c>
      <c r="L11" s="12">
        <f>I11-K11</f>
        <v>2</v>
      </c>
      <c r="M11" s="13" t="s">
        <v>52</v>
      </c>
      <c r="N11" s="53" t="s">
        <v>239</v>
      </c>
      <c r="O11" s="13" t="s">
        <v>55</v>
      </c>
      <c r="P11" s="14" t="s">
        <v>18</v>
      </c>
      <c r="Q11" s="31"/>
      <c r="R11" s="16">
        <v>5</v>
      </c>
      <c r="S11" s="16"/>
      <c r="T11" s="31"/>
    </row>
    <row r="12" spans="1:20" s="12" customFormat="1" ht="12.6" customHeight="1" x14ac:dyDescent="0.2">
      <c r="A12" s="12">
        <v>64</v>
      </c>
      <c r="B12" s="13">
        <v>38500377</v>
      </c>
      <c r="C12" s="13" t="s">
        <v>27</v>
      </c>
      <c r="D12" s="13" t="s">
        <v>53</v>
      </c>
      <c r="E12" s="32" t="s">
        <v>56</v>
      </c>
      <c r="F12" s="13" t="s">
        <v>15</v>
      </c>
      <c r="G12" s="13" t="s">
        <v>16</v>
      </c>
      <c r="H12" s="18">
        <v>2011</v>
      </c>
      <c r="I12" s="30">
        <v>2024</v>
      </c>
      <c r="J12" s="30">
        <v>13</v>
      </c>
      <c r="K12" s="12">
        <v>2022</v>
      </c>
      <c r="L12" s="12">
        <f>I12-K12</f>
        <v>2</v>
      </c>
      <c r="M12" s="13" t="s">
        <v>52</v>
      </c>
      <c r="N12" s="53" t="s">
        <v>239</v>
      </c>
      <c r="O12" s="13" t="s">
        <v>57</v>
      </c>
      <c r="P12" s="14" t="s">
        <v>18</v>
      </c>
      <c r="Q12" s="31"/>
      <c r="R12" s="16">
        <v>5</v>
      </c>
      <c r="S12" s="16"/>
      <c r="T12" s="31"/>
    </row>
    <row r="13" spans="1:20" s="12" customFormat="1" ht="12.6" customHeight="1" x14ac:dyDescent="0.2">
      <c r="A13" s="12">
        <v>65</v>
      </c>
      <c r="B13" s="13">
        <v>24490326</v>
      </c>
      <c r="C13" s="13" t="s">
        <v>27</v>
      </c>
      <c r="D13" s="13" t="s">
        <v>236</v>
      </c>
      <c r="E13" s="13" t="s">
        <v>59</v>
      </c>
      <c r="F13" s="13" t="s">
        <v>15</v>
      </c>
      <c r="G13" s="13" t="s">
        <v>21</v>
      </c>
      <c r="H13" s="18">
        <v>2011</v>
      </c>
      <c r="I13" s="30">
        <v>2024</v>
      </c>
      <c r="J13" s="30">
        <v>13</v>
      </c>
      <c r="K13" s="12">
        <v>2022</v>
      </c>
      <c r="L13" s="12">
        <f t="shared" ref="L13:L76" si="1">I13-K13</f>
        <v>2</v>
      </c>
      <c r="M13" s="13" t="s">
        <v>17</v>
      </c>
      <c r="N13" s="52" t="s">
        <v>238</v>
      </c>
      <c r="O13" s="13" t="s">
        <v>58</v>
      </c>
      <c r="P13" s="14" t="s">
        <v>18</v>
      </c>
      <c r="Q13" s="31"/>
      <c r="R13" s="16">
        <v>2</v>
      </c>
      <c r="S13" s="16"/>
      <c r="T13" s="15"/>
    </row>
    <row r="14" spans="1:20" s="12" customFormat="1" ht="12.6" customHeight="1" x14ac:dyDescent="0.2">
      <c r="A14" s="12">
        <v>66</v>
      </c>
      <c r="B14" s="13">
        <v>24460358</v>
      </c>
      <c r="C14" s="13" t="s">
        <v>27</v>
      </c>
      <c r="D14" s="13" t="s">
        <v>235</v>
      </c>
      <c r="E14" s="13" t="s">
        <v>62</v>
      </c>
      <c r="F14" s="13" t="s">
        <v>15</v>
      </c>
      <c r="G14" s="13" t="s">
        <v>31</v>
      </c>
      <c r="H14" s="18">
        <v>2012</v>
      </c>
      <c r="I14" s="30">
        <v>2025</v>
      </c>
      <c r="J14" s="30">
        <v>13</v>
      </c>
      <c r="K14" s="12">
        <v>2022</v>
      </c>
      <c r="L14" s="12">
        <f t="shared" si="1"/>
        <v>3</v>
      </c>
      <c r="M14" s="13" t="s">
        <v>60</v>
      </c>
      <c r="N14" s="52" t="s">
        <v>238</v>
      </c>
      <c r="O14" s="13" t="s">
        <v>61</v>
      </c>
      <c r="P14" s="14" t="s">
        <v>18</v>
      </c>
      <c r="Q14" s="31"/>
      <c r="R14" s="16">
        <v>1.1000000000000001</v>
      </c>
      <c r="S14" s="16"/>
      <c r="T14" s="31"/>
    </row>
    <row r="15" spans="1:20" s="12" customFormat="1" ht="12.6" customHeight="1" x14ac:dyDescent="0.2">
      <c r="A15" s="12">
        <v>67</v>
      </c>
      <c r="B15" s="13">
        <v>3850550</v>
      </c>
      <c r="C15" s="13" t="s">
        <v>27</v>
      </c>
      <c r="D15" s="13" t="s">
        <v>235</v>
      </c>
      <c r="E15" s="32" t="s">
        <v>56</v>
      </c>
      <c r="F15" s="13" t="s">
        <v>15</v>
      </c>
      <c r="G15" s="13" t="s">
        <v>51</v>
      </c>
      <c r="H15" s="18">
        <v>2012</v>
      </c>
      <c r="I15" s="30">
        <v>2025</v>
      </c>
      <c r="J15" s="30">
        <v>13</v>
      </c>
      <c r="K15" s="12">
        <v>2022</v>
      </c>
      <c r="L15" s="12">
        <f t="shared" si="1"/>
        <v>3</v>
      </c>
      <c r="M15" s="13" t="s">
        <v>17</v>
      </c>
      <c r="N15" s="53" t="s">
        <v>239</v>
      </c>
      <c r="O15" s="13" t="s">
        <v>63</v>
      </c>
      <c r="P15" s="14" t="s">
        <v>18</v>
      </c>
      <c r="Q15" s="31"/>
      <c r="R15" s="16">
        <v>5</v>
      </c>
      <c r="S15" s="16"/>
      <c r="T15" s="31"/>
    </row>
    <row r="16" spans="1:20" s="12" customFormat="1" ht="12.6" customHeight="1" x14ac:dyDescent="0.2">
      <c r="A16" s="12">
        <v>68</v>
      </c>
      <c r="B16" s="13">
        <v>24460356</v>
      </c>
      <c r="C16" s="13" t="s">
        <v>27</v>
      </c>
      <c r="D16" s="13" t="s">
        <v>235</v>
      </c>
      <c r="E16" s="13" t="s">
        <v>62</v>
      </c>
      <c r="F16" s="13" t="s">
        <v>15</v>
      </c>
      <c r="G16" s="13" t="s">
        <v>25</v>
      </c>
      <c r="H16" s="18">
        <v>2012</v>
      </c>
      <c r="I16" s="30">
        <v>2025</v>
      </c>
      <c r="J16" s="30">
        <v>13</v>
      </c>
      <c r="K16" s="12">
        <v>2022</v>
      </c>
      <c r="L16" s="12">
        <f t="shared" si="1"/>
        <v>3</v>
      </c>
      <c r="M16" s="13" t="s">
        <v>17</v>
      </c>
      <c r="N16" s="52" t="s">
        <v>238</v>
      </c>
      <c r="O16" s="13" t="s">
        <v>64</v>
      </c>
      <c r="P16" s="14" t="s">
        <v>18</v>
      </c>
      <c r="Q16" s="31"/>
      <c r="R16" s="16">
        <v>1.1000000000000001</v>
      </c>
      <c r="S16" s="16"/>
      <c r="T16" s="17"/>
    </row>
    <row r="17" spans="1:20" s="12" customFormat="1" ht="12.6" customHeight="1" x14ac:dyDescent="0.2">
      <c r="A17" s="12">
        <v>69</v>
      </c>
      <c r="B17" s="27">
        <v>38500547</v>
      </c>
      <c r="C17" s="13" t="s">
        <v>27</v>
      </c>
      <c r="D17" s="13" t="s">
        <v>53</v>
      </c>
      <c r="E17" s="32" t="s">
        <v>56</v>
      </c>
      <c r="F17" s="13" t="s">
        <v>15</v>
      </c>
      <c r="G17" s="13" t="s">
        <v>21</v>
      </c>
      <c r="H17" s="18">
        <v>2012</v>
      </c>
      <c r="I17" s="30">
        <v>2025</v>
      </c>
      <c r="J17" s="30">
        <v>13</v>
      </c>
      <c r="K17" s="12">
        <v>2022</v>
      </c>
      <c r="L17" s="12">
        <f t="shared" si="1"/>
        <v>3</v>
      </c>
      <c r="M17" s="13" t="s">
        <v>52</v>
      </c>
      <c r="N17" s="53" t="s">
        <v>239</v>
      </c>
      <c r="O17" s="13" t="s">
        <v>65</v>
      </c>
      <c r="P17" s="14" t="s">
        <v>18</v>
      </c>
      <c r="Q17" s="17"/>
      <c r="R17" s="16">
        <v>5</v>
      </c>
      <c r="S17" s="16"/>
      <c r="T17" s="31"/>
    </row>
    <row r="18" spans="1:20" s="12" customFormat="1" ht="12.6" customHeight="1" x14ac:dyDescent="0.2">
      <c r="A18" s="12">
        <v>70</v>
      </c>
      <c r="B18" s="13">
        <v>24460359</v>
      </c>
      <c r="C18" s="13" t="s">
        <v>27</v>
      </c>
      <c r="D18" s="13" t="s">
        <v>236</v>
      </c>
      <c r="E18" s="13" t="s">
        <v>62</v>
      </c>
      <c r="F18" s="13" t="s">
        <v>15</v>
      </c>
      <c r="G18" s="21" t="s">
        <v>66</v>
      </c>
      <c r="H18" s="18">
        <v>2012</v>
      </c>
      <c r="I18" s="30">
        <v>2025</v>
      </c>
      <c r="J18" s="30">
        <v>13</v>
      </c>
      <c r="K18" s="12">
        <v>2022</v>
      </c>
      <c r="L18" s="12">
        <f t="shared" si="1"/>
        <v>3</v>
      </c>
      <c r="M18" s="13" t="s">
        <v>33</v>
      </c>
      <c r="N18" s="52" t="s">
        <v>238</v>
      </c>
      <c r="O18" s="13" t="s">
        <v>67</v>
      </c>
      <c r="P18" s="14" t="s">
        <v>18</v>
      </c>
      <c r="Q18" s="17"/>
      <c r="R18" s="16">
        <v>1.1000000000000001</v>
      </c>
      <c r="S18" s="16"/>
      <c r="T18" s="15"/>
    </row>
    <row r="19" spans="1:20" s="12" customFormat="1" ht="12.6" customHeight="1" x14ac:dyDescent="0.2">
      <c r="A19" s="12">
        <v>71</v>
      </c>
      <c r="B19" s="13">
        <v>24460357</v>
      </c>
      <c r="C19" s="13" t="s">
        <v>27</v>
      </c>
      <c r="D19" s="13" t="s">
        <v>235</v>
      </c>
      <c r="E19" s="13" t="s">
        <v>62</v>
      </c>
      <c r="F19" s="13" t="s">
        <v>15</v>
      </c>
      <c r="G19" s="13" t="s">
        <v>20</v>
      </c>
      <c r="H19" s="18">
        <v>2012</v>
      </c>
      <c r="I19" s="30">
        <v>2025</v>
      </c>
      <c r="J19" s="30">
        <v>13</v>
      </c>
      <c r="K19" s="12">
        <v>2022</v>
      </c>
      <c r="L19" s="12">
        <f t="shared" si="1"/>
        <v>3</v>
      </c>
      <c r="M19" s="13" t="s">
        <v>60</v>
      </c>
      <c r="N19" s="52" t="s">
        <v>238</v>
      </c>
      <c r="O19" s="13" t="s">
        <v>68</v>
      </c>
      <c r="P19" s="14" t="s">
        <v>18</v>
      </c>
      <c r="Q19" s="17"/>
      <c r="R19" s="16">
        <v>1.1000000000000001</v>
      </c>
      <c r="S19" s="16"/>
      <c r="T19" s="31"/>
    </row>
    <row r="20" spans="1:20" s="12" customFormat="1" ht="12.6" customHeight="1" x14ac:dyDescent="0.2">
      <c r="A20" s="12">
        <v>73</v>
      </c>
      <c r="B20" s="13">
        <v>24470398</v>
      </c>
      <c r="C20" s="13" t="s">
        <v>27</v>
      </c>
      <c r="D20" s="13" t="s">
        <v>237</v>
      </c>
      <c r="E20" s="13" t="s">
        <v>71</v>
      </c>
      <c r="F20" s="13" t="s">
        <v>15</v>
      </c>
      <c r="G20" s="13" t="s">
        <v>54</v>
      </c>
      <c r="H20" s="18">
        <v>2013</v>
      </c>
      <c r="I20" s="30">
        <v>2026</v>
      </c>
      <c r="J20" s="30">
        <v>13</v>
      </c>
      <c r="K20" s="12">
        <v>2022</v>
      </c>
      <c r="L20" s="12">
        <f t="shared" si="1"/>
        <v>4</v>
      </c>
      <c r="M20" s="13" t="s">
        <v>17</v>
      </c>
      <c r="N20" s="52" t="s">
        <v>238</v>
      </c>
      <c r="O20" s="13" t="s">
        <v>70</v>
      </c>
      <c r="P20" s="14" t="s">
        <v>18</v>
      </c>
      <c r="Q20" s="17"/>
      <c r="R20" s="16">
        <v>1.1000000000000001</v>
      </c>
      <c r="S20" s="16"/>
      <c r="T20" s="31" t="s">
        <v>69</v>
      </c>
    </row>
    <row r="21" spans="1:20" s="12" customFormat="1" ht="12.6" customHeight="1" x14ac:dyDescent="0.2">
      <c r="A21" s="12">
        <v>74</v>
      </c>
      <c r="B21" s="13">
        <v>248903307</v>
      </c>
      <c r="C21" s="13" t="s">
        <v>27</v>
      </c>
      <c r="D21" s="13" t="s">
        <v>236</v>
      </c>
      <c r="E21" s="13" t="s">
        <v>73</v>
      </c>
      <c r="F21" s="13" t="s">
        <v>15</v>
      </c>
      <c r="G21" s="13" t="s">
        <v>51</v>
      </c>
      <c r="H21" s="18">
        <v>2014</v>
      </c>
      <c r="I21" s="30">
        <v>2027</v>
      </c>
      <c r="J21" s="30">
        <v>13</v>
      </c>
      <c r="K21" s="12">
        <v>2022</v>
      </c>
      <c r="L21" s="12">
        <f t="shared" si="1"/>
        <v>5</v>
      </c>
      <c r="M21" s="13" t="s">
        <v>17</v>
      </c>
      <c r="N21" s="52" t="s">
        <v>238</v>
      </c>
      <c r="O21" s="13" t="s">
        <v>72</v>
      </c>
      <c r="P21" s="14" t="s">
        <v>18</v>
      </c>
      <c r="Q21" s="17"/>
      <c r="R21" s="16">
        <v>1.1000000000000001</v>
      </c>
      <c r="S21" s="16"/>
      <c r="T21" s="31" t="s">
        <v>69</v>
      </c>
    </row>
    <row r="22" spans="1:20" s="12" customFormat="1" ht="12.6" customHeight="1" x14ac:dyDescent="0.2">
      <c r="A22" s="12">
        <v>115</v>
      </c>
      <c r="B22" s="34">
        <v>50000039</v>
      </c>
      <c r="C22" s="13" t="s">
        <v>78</v>
      </c>
      <c r="D22" s="13" t="s">
        <v>19</v>
      </c>
      <c r="E22" s="13" t="s">
        <v>79</v>
      </c>
      <c r="F22" s="13" t="s">
        <v>76</v>
      </c>
      <c r="G22" s="13" t="s">
        <v>20</v>
      </c>
      <c r="H22" s="18">
        <v>2011</v>
      </c>
      <c r="I22" s="12">
        <v>2031</v>
      </c>
      <c r="J22" s="12">
        <v>20</v>
      </c>
      <c r="K22" s="12">
        <v>2022</v>
      </c>
      <c r="L22" s="12">
        <f t="shared" si="1"/>
        <v>9</v>
      </c>
      <c r="M22" s="13" t="s">
        <v>17</v>
      </c>
      <c r="N22" s="43" t="s">
        <v>240</v>
      </c>
      <c r="O22" s="13" t="s">
        <v>77</v>
      </c>
      <c r="P22" s="14" t="s">
        <v>18</v>
      </c>
      <c r="Q22" s="17">
        <v>680</v>
      </c>
      <c r="R22" s="16"/>
      <c r="S22" s="16">
        <v>2.5499999999999998</v>
      </c>
      <c r="T22" s="17"/>
    </row>
    <row r="23" spans="1:20" s="12" customFormat="1" ht="12.6" customHeight="1" x14ac:dyDescent="0.2">
      <c r="A23" s="12">
        <v>116</v>
      </c>
      <c r="B23" s="34">
        <v>50000040</v>
      </c>
      <c r="C23" s="13" t="s">
        <v>78</v>
      </c>
      <c r="D23" s="13" t="s">
        <v>19</v>
      </c>
      <c r="E23" s="13" t="s">
        <v>79</v>
      </c>
      <c r="F23" s="22" t="s">
        <v>76</v>
      </c>
      <c r="G23" s="13" t="s">
        <v>20</v>
      </c>
      <c r="H23" s="18">
        <v>2011</v>
      </c>
      <c r="I23" s="12">
        <v>2031</v>
      </c>
      <c r="J23" s="12">
        <v>20</v>
      </c>
      <c r="K23" s="12">
        <v>2022</v>
      </c>
      <c r="L23" s="12">
        <f t="shared" si="1"/>
        <v>9</v>
      </c>
      <c r="M23" s="13" t="s">
        <v>23</v>
      </c>
      <c r="N23" s="43" t="s">
        <v>240</v>
      </c>
      <c r="O23" s="13" t="s">
        <v>80</v>
      </c>
      <c r="P23" s="14" t="s">
        <v>18</v>
      </c>
      <c r="Q23" s="17">
        <v>680</v>
      </c>
      <c r="R23" s="16"/>
      <c r="S23" s="16">
        <v>2.5499999999999998</v>
      </c>
      <c r="T23" s="17"/>
    </row>
    <row r="24" spans="1:20" s="12" customFormat="1" ht="12.6" customHeight="1" x14ac:dyDescent="0.2">
      <c r="A24" s="12">
        <v>117</v>
      </c>
      <c r="B24" s="35">
        <v>50000038</v>
      </c>
      <c r="C24" s="13" t="s">
        <v>78</v>
      </c>
      <c r="D24" s="13" t="s">
        <v>19</v>
      </c>
      <c r="E24" s="13" t="s">
        <v>79</v>
      </c>
      <c r="F24" s="13" t="s">
        <v>76</v>
      </c>
      <c r="G24" s="21" t="s">
        <v>22</v>
      </c>
      <c r="H24" s="18">
        <v>2011</v>
      </c>
      <c r="I24" s="12">
        <v>2031</v>
      </c>
      <c r="J24" s="12">
        <v>20</v>
      </c>
      <c r="K24" s="12">
        <v>2022</v>
      </c>
      <c r="L24" s="12">
        <f t="shared" si="1"/>
        <v>9</v>
      </c>
      <c r="M24" s="13" t="s">
        <v>17</v>
      </c>
      <c r="N24" s="43" t="s">
        <v>240</v>
      </c>
      <c r="O24" s="13" t="s">
        <v>81</v>
      </c>
      <c r="P24" s="14" t="s">
        <v>18</v>
      </c>
      <c r="Q24" s="17">
        <v>680</v>
      </c>
      <c r="R24" s="16"/>
      <c r="S24" s="16">
        <v>2.5499999999999998</v>
      </c>
      <c r="T24" s="17"/>
    </row>
    <row r="25" spans="1:20" s="12" customFormat="1" ht="12.6" customHeight="1" x14ac:dyDescent="0.2">
      <c r="A25" s="12">
        <v>118</v>
      </c>
      <c r="B25" s="35">
        <v>50000036</v>
      </c>
      <c r="C25" s="13" t="s">
        <v>78</v>
      </c>
      <c r="D25" s="13" t="s">
        <v>19</v>
      </c>
      <c r="E25" s="13" t="s">
        <v>79</v>
      </c>
      <c r="F25" s="13" t="s">
        <v>76</v>
      </c>
      <c r="G25" s="13" t="s">
        <v>31</v>
      </c>
      <c r="H25" s="18">
        <v>2011</v>
      </c>
      <c r="I25" s="12">
        <v>2031</v>
      </c>
      <c r="J25" s="12">
        <v>20</v>
      </c>
      <c r="K25" s="12">
        <v>2022</v>
      </c>
      <c r="L25" s="12">
        <f t="shared" si="1"/>
        <v>9</v>
      </c>
      <c r="M25" s="13" t="s">
        <v>23</v>
      </c>
      <c r="N25" s="43" t="s">
        <v>240</v>
      </c>
      <c r="O25" s="13" t="s">
        <v>82</v>
      </c>
      <c r="P25" s="14" t="s">
        <v>18</v>
      </c>
      <c r="Q25" s="17">
        <v>680</v>
      </c>
      <c r="R25" s="16"/>
      <c r="S25" s="16">
        <v>2.5499999999999998</v>
      </c>
      <c r="T25" s="17"/>
    </row>
    <row r="26" spans="1:20" s="12" customFormat="1" ht="12.6" customHeight="1" x14ac:dyDescent="0.2">
      <c r="A26" s="12">
        <v>119</v>
      </c>
      <c r="B26" s="36">
        <v>50000045</v>
      </c>
      <c r="C26" s="13" t="s">
        <v>78</v>
      </c>
      <c r="D26" s="13" t="s">
        <v>19</v>
      </c>
      <c r="E26" s="13" t="s">
        <v>79</v>
      </c>
      <c r="F26" s="13" t="s">
        <v>76</v>
      </c>
      <c r="G26" s="13" t="s">
        <v>31</v>
      </c>
      <c r="H26" s="18">
        <v>2011</v>
      </c>
      <c r="I26" s="12">
        <v>2031</v>
      </c>
      <c r="J26" s="12">
        <v>20</v>
      </c>
      <c r="K26" s="12">
        <v>2022</v>
      </c>
      <c r="L26" s="12">
        <f t="shared" si="1"/>
        <v>9</v>
      </c>
      <c r="M26" s="25" t="s">
        <v>242</v>
      </c>
      <c r="N26" s="43" t="s">
        <v>240</v>
      </c>
      <c r="O26" s="13" t="s">
        <v>83</v>
      </c>
      <c r="P26" s="14" t="s">
        <v>18</v>
      </c>
      <c r="Q26" s="17">
        <v>680</v>
      </c>
      <c r="R26" s="16"/>
      <c r="S26" s="16">
        <v>2.5499999999999998</v>
      </c>
      <c r="T26" s="17"/>
    </row>
    <row r="27" spans="1:20" s="12" customFormat="1" ht="12.6" customHeight="1" x14ac:dyDescent="0.2">
      <c r="A27" s="12">
        <v>120</v>
      </c>
      <c r="B27" s="36">
        <v>50000046</v>
      </c>
      <c r="C27" s="13" t="s">
        <v>78</v>
      </c>
      <c r="D27" s="13" t="s">
        <v>19</v>
      </c>
      <c r="E27" s="13" t="s">
        <v>79</v>
      </c>
      <c r="F27" s="13" t="s">
        <v>76</v>
      </c>
      <c r="G27" s="13" t="s">
        <v>47</v>
      </c>
      <c r="H27" s="18">
        <v>2011</v>
      </c>
      <c r="I27" s="12">
        <v>2031</v>
      </c>
      <c r="J27" s="12">
        <v>20</v>
      </c>
      <c r="K27" s="12">
        <v>2022</v>
      </c>
      <c r="L27" s="12">
        <f t="shared" si="1"/>
        <v>9</v>
      </c>
      <c r="M27" s="25" t="s">
        <v>242</v>
      </c>
      <c r="N27" s="43" t="s">
        <v>240</v>
      </c>
      <c r="O27" s="13" t="s">
        <v>84</v>
      </c>
      <c r="P27" s="14" t="s">
        <v>18</v>
      </c>
      <c r="Q27" s="17">
        <v>680</v>
      </c>
      <c r="R27" s="16"/>
      <c r="S27" s="16">
        <v>2.5499999999999998</v>
      </c>
      <c r="T27" s="17"/>
    </row>
    <row r="28" spans="1:20" s="12" customFormat="1" ht="12.6" customHeight="1" x14ac:dyDescent="0.2">
      <c r="A28" s="12">
        <v>121</v>
      </c>
      <c r="B28" s="36">
        <v>50000042</v>
      </c>
      <c r="C28" s="13" t="s">
        <v>78</v>
      </c>
      <c r="D28" s="13" t="s">
        <v>19</v>
      </c>
      <c r="E28" s="13" t="s">
        <v>79</v>
      </c>
      <c r="F28" s="13" t="s">
        <v>76</v>
      </c>
      <c r="G28" s="13" t="s">
        <v>38</v>
      </c>
      <c r="H28" s="18">
        <v>2011</v>
      </c>
      <c r="I28" s="12">
        <v>2031</v>
      </c>
      <c r="J28" s="12">
        <v>20</v>
      </c>
      <c r="K28" s="12">
        <v>2022</v>
      </c>
      <c r="L28" s="12">
        <f t="shared" si="1"/>
        <v>9</v>
      </c>
      <c r="M28" s="25" t="s">
        <v>242</v>
      </c>
      <c r="N28" s="43" t="s">
        <v>240</v>
      </c>
      <c r="O28" s="13" t="s">
        <v>85</v>
      </c>
      <c r="P28" s="14" t="s">
        <v>18</v>
      </c>
      <c r="Q28" s="17">
        <v>680</v>
      </c>
      <c r="R28" s="16"/>
      <c r="S28" s="16">
        <v>2.5499999999999998</v>
      </c>
      <c r="T28" s="17"/>
    </row>
    <row r="29" spans="1:20" s="12" customFormat="1" ht="12.6" customHeight="1" x14ac:dyDescent="0.2">
      <c r="A29" s="12">
        <v>122</v>
      </c>
      <c r="B29" s="36">
        <v>50000043</v>
      </c>
      <c r="C29" s="13" t="s">
        <v>78</v>
      </c>
      <c r="D29" s="13" t="s">
        <v>19</v>
      </c>
      <c r="E29" s="13" t="s">
        <v>79</v>
      </c>
      <c r="F29" s="13" t="s">
        <v>76</v>
      </c>
      <c r="G29" s="13" t="s">
        <v>20</v>
      </c>
      <c r="H29" s="18">
        <v>2011</v>
      </c>
      <c r="I29" s="12">
        <v>2031</v>
      </c>
      <c r="J29" s="12">
        <v>20</v>
      </c>
      <c r="K29" s="12">
        <v>2022</v>
      </c>
      <c r="L29" s="12">
        <f t="shared" si="1"/>
        <v>9</v>
      </c>
      <c r="M29" s="25" t="s">
        <v>242</v>
      </c>
      <c r="N29" s="43" t="s">
        <v>240</v>
      </c>
      <c r="O29" s="13" t="s">
        <v>86</v>
      </c>
      <c r="P29" s="14" t="s">
        <v>18</v>
      </c>
      <c r="Q29" s="17">
        <v>680</v>
      </c>
      <c r="R29" s="16"/>
      <c r="S29" s="16">
        <v>2.5499999999999998</v>
      </c>
      <c r="T29" s="17"/>
    </row>
    <row r="30" spans="1:20" s="12" customFormat="1" ht="12.6" customHeight="1" x14ac:dyDescent="0.2">
      <c r="A30" s="12">
        <v>123</v>
      </c>
      <c r="B30" s="36">
        <v>50000044</v>
      </c>
      <c r="C30" s="13" t="s">
        <v>78</v>
      </c>
      <c r="D30" s="13" t="s">
        <v>19</v>
      </c>
      <c r="E30" s="13" t="s">
        <v>79</v>
      </c>
      <c r="F30" s="13" t="s">
        <v>76</v>
      </c>
      <c r="G30" s="13" t="s">
        <v>30</v>
      </c>
      <c r="H30" s="18">
        <v>2011</v>
      </c>
      <c r="I30" s="12">
        <v>2031</v>
      </c>
      <c r="J30" s="12">
        <v>20</v>
      </c>
      <c r="K30" s="12">
        <v>2022</v>
      </c>
      <c r="L30" s="12">
        <f t="shared" si="1"/>
        <v>9</v>
      </c>
      <c r="M30" s="25" t="s">
        <v>242</v>
      </c>
      <c r="N30" s="43" t="s">
        <v>240</v>
      </c>
      <c r="O30" s="13" t="s">
        <v>87</v>
      </c>
      <c r="P30" s="14" t="s">
        <v>18</v>
      </c>
      <c r="Q30" s="17">
        <v>680</v>
      </c>
      <c r="R30" s="16"/>
      <c r="S30" s="16">
        <v>2.5499999999999998</v>
      </c>
      <c r="T30" s="17"/>
    </row>
    <row r="31" spans="1:20" s="12" customFormat="1" ht="12.6" customHeight="1" x14ac:dyDescent="0.2">
      <c r="A31" s="12">
        <v>124</v>
      </c>
      <c r="B31" s="36">
        <v>50000414</v>
      </c>
      <c r="C31" s="13" t="s">
        <v>78</v>
      </c>
      <c r="D31" s="13" t="s">
        <v>19</v>
      </c>
      <c r="E31" s="13" t="s">
        <v>79</v>
      </c>
      <c r="F31" s="13" t="s">
        <v>76</v>
      </c>
      <c r="G31" s="13" t="s">
        <v>25</v>
      </c>
      <c r="H31" s="18">
        <v>2011</v>
      </c>
      <c r="I31" s="12">
        <v>2031</v>
      </c>
      <c r="J31" s="12">
        <v>20</v>
      </c>
      <c r="K31" s="12">
        <v>2022</v>
      </c>
      <c r="L31" s="12">
        <f t="shared" si="1"/>
        <v>9</v>
      </c>
      <c r="M31" s="25" t="s">
        <v>242</v>
      </c>
      <c r="N31" s="43" t="s">
        <v>240</v>
      </c>
      <c r="O31" s="13" t="s">
        <v>88</v>
      </c>
      <c r="P31" s="14" t="s">
        <v>18</v>
      </c>
      <c r="Q31" s="17">
        <v>680</v>
      </c>
      <c r="R31" s="16"/>
      <c r="S31" s="16">
        <v>2.5499999999999998</v>
      </c>
      <c r="T31" s="17"/>
    </row>
    <row r="32" spans="1:20" s="12" customFormat="1" ht="12.6" customHeight="1" x14ac:dyDescent="0.2">
      <c r="A32" s="12">
        <v>125</v>
      </c>
      <c r="B32" s="36">
        <v>50000415</v>
      </c>
      <c r="C32" s="13" t="s">
        <v>78</v>
      </c>
      <c r="D32" s="13" t="s">
        <v>19</v>
      </c>
      <c r="E32" s="13" t="s">
        <v>79</v>
      </c>
      <c r="F32" s="13" t="s">
        <v>76</v>
      </c>
      <c r="G32" s="13" t="s">
        <v>16</v>
      </c>
      <c r="H32" s="18">
        <v>2011</v>
      </c>
      <c r="I32" s="12">
        <v>2031</v>
      </c>
      <c r="J32" s="12">
        <v>20</v>
      </c>
      <c r="K32" s="12">
        <v>2022</v>
      </c>
      <c r="L32" s="12">
        <f t="shared" si="1"/>
        <v>9</v>
      </c>
      <c r="M32" s="25" t="s">
        <v>242</v>
      </c>
      <c r="N32" s="43" t="s">
        <v>240</v>
      </c>
      <c r="O32" s="13" t="s">
        <v>89</v>
      </c>
      <c r="P32" s="14" t="s">
        <v>18</v>
      </c>
      <c r="Q32" s="17">
        <v>680</v>
      </c>
      <c r="R32" s="16"/>
      <c r="S32" s="16">
        <v>2.5499999999999998</v>
      </c>
      <c r="T32" s="17"/>
    </row>
    <row r="33" spans="1:20" s="12" customFormat="1" ht="12.6" customHeight="1" x14ac:dyDescent="0.2">
      <c r="A33" s="12">
        <v>126</v>
      </c>
      <c r="B33" s="13" t="s">
        <v>92</v>
      </c>
      <c r="C33" s="22" t="s">
        <v>91</v>
      </c>
      <c r="D33" s="13" t="s">
        <v>24</v>
      </c>
      <c r="E33" s="13" t="s">
        <v>93</v>
      </c>
      <c r="F33" s="13" t="s">
        <v>76</v>
      </c>
      <c r="G33" s="13" t="s">
        <v>31</v>
      </c>
      <c r="H33" s="24">
        <v>2011</v>
      </c>
      <c r="I33" s="12">
        <v>2031</v>
      </c>
      <c r="J33" s="12">
        <v>20</v>
      </c>
      <c r="K33" s="12">
        <v>2022</v>
      </c>
      <c r="L33" s="12">
        <f t="shared" si="1"/>
        <v>9</v>
      </c>
      <c r="M33" s="13" t="s">
        <v>23</v>
      </c>
      <c r="N33" s="44" t="s">
        <v>241</v>
      </c>
      <c r="O33" s="13" t="s">
        <v>90</v>
      </c>
      <c r="P33" s="14" t="s">
        <v>18</v>
      </c>
      <c r="Q33" s="17">
        <v>250</v>
      </c>
      <c r="R33" s="20"/>
      <c r="S33" s="4">
        <v>2</v>
      </c>
      <c r="T33" s="17"/>
    </row>
    <row r="34" spans="1:20" s="12" customFormat="1" ht="12.6" customHeight="1" x14ac:dyDescent="0.2">
      <c r="A34" s="12">
        <v>127</v>
      </c>
      <c r="B34" s="36">
        <v>50000037</v>
      </c>
      <c r="C34" s="13" t="s">
        <v>78</v>
      </c>
      <c r="D34" s="13" t="s">
        <v>19</v>
      </c>
      <c r="E34" s="13" t="s">
        <v>79</v>
      </c>
      <c r="F34" s="13" t="s">
        <v>76</v>
      </c>
      <c r="G34" s="13" t="s">
        <v>21</v>
      </c>
      <c r="H34" s="18">
        <v>2012</v>
      </c>
      <c r="I34" s="12">
        <v>2032</v>
      </c>
      <c r="J34" s="12">
        <v>20</v>
      </c>
      <c r="K34" s="12">
        <v>2022</v>
      </c>
      <c r="L34" s="12">
        <f t="shared" si="1"/>
        <v>10</v>
      </c>
      <c r="M34" s="25" t="s">
        <v>242</v>
      </c>
      <c r="N34" s="43" t="s">
        <v>240</v>
      </c>
      <c r="O34" s="13" t="s">
        <v>94</v>
      </c>
      <c r="P34" s="14" t="s">
        <v>18</v>
      </c>
      <c r="Q34" s="17">
        <v>680</v>
      </c>
      <c r="R34" s="16"/>
      <c r="S34" s="16">
        <v>2.5499999999999998</v>
      </c>
      <c r="T34" s="17"/>
    </row>
    <row r="35" spans="1:20" s="12" customFormat="1" ht="12.6" customHeight="1" x14ac:dyDescent="0.2">
      <c r="A35" s="12">
        <v>128</v>
      </c>
      <c r="B35" s="35">
        <v>50000374</v>
      </c>
      <c r="C35" s="13" t="s">
        <v>35</v>
      </c>
      <c r="D35" s="13" t="s">
        <v>19</v>
      </c>
      <c r="E35" s="13" t="s">
        <v>97</v>
      </c>
      <c r="F35" s="13" t="s">
        <v>76</v>
      </c>
      <c r="G35" s="13" t="s">
        <v>31</v>
      </c>
      <c r="H35" s="12">
        <v>2012</v>
      </c>
      <c r="I35" s="12">
        <v>2032</v>
      </c>
      <c r="J35" s="12">
        <v>20</v>
      </c>
      <c r="K35" s="12">
        <v>2022</v>
      </c>
      <c r="L35" s="12">
        <f t="shared" si="1"/>
        <v>10</v>
      </c>
      <c r="M35" s="13" t="s">
        <v>95</v>
      </c>
      <c r="N35" s="43" t="s">
        <v>240</v>
      </c>
      <c r="O35" s="13" t="s">
        <v>96</v>
      </c>
      <c r="P35" s="14" t="s">
        <v>18</v>
      </c>
      <c r="Q35" s="17">
        <v>715</v>
      </c>
      <c r="R35" s="16"/>
      <c r="S35" s="16">
        <v>2.4</v>
      </c>
      <c r="T35" s="17"/>
    </row>
    <row r="36" spans="1:20" s="12" customFormat="1" ht="12.6" customHeight="1" x14ac:dyDescent="0.2">
      <c r="A36" s="12">
        <v>129</v>
      </c>
      <c r="B36" s="35">
        <v>50000412</v>
      </c>
      <c r="C36" s="13" t="s">
        <v>78</v>
      </c>
      <c r="D36" s="13" t="s">
        <v>19</v>
      </c>
      <c r="E36" s="13" t="s">
        <v>99</v>
      </c>
      <c r="F36" s="13" t="s">
        <v>76</v>
      </c>
      <c r="G36" s="13" t="s">
        <v>20</v>
      </c>
      <c r="H36" s="18">
        <v>2012</v>
      </c>
      <c r="I36" s="12">
        <v>2032</v>
      </c>
      <c r="J36" s="12">
        <v>20</v>
      </c>
      <c r="K36" s="12">
        <v>2022</v>
      </c>
      <c r="L36" s="12">
        <f t="shared" si="1"/>
        <v>10</v>
      </c>
      <c r="M36" s="13" t="s">
        <v>17</v>
      </c>
      <c r="N36" s="43" t="s">
        <v>240</v>
      </c>
      <c r="O36" s="13" t="s">
        <v>98</v>
      </c>
      <c r="P36" s="14" t="s">
        <v>18</v>
      </c>
      <c r="Q36" s="17">
        <v>715</v>
      </c>
      <c r="R36" s="16"/>
      <c r="S36" s="16">
        <v>2.8</v>
      </c>
      <c r="T36" s="17"/>
    </row>
    <row r="37" spans="1:20" s="12" customFormat="1" ht="12.6" customHeight="1" x14ac:dyDescent="0.2">
      <c r="A37" s="12">
        <v>130</v>
      </c>
      <c r="B37" s="35">
        <v>50000411</v>
      </c>
      <c r="C37" s="13" t="s">
        <v>78</v>
      </c>
      <c r="D37" s="13" t="s">
        <v>19</v>
      </c>
      <c r="E37" s="27" t="s">
        <v>99</v>
      </c>
      <c r="F37" s="13" t="s">
        <v>76</v>
      </c>
      <c r="G37" s="13" t="s">
        <v>54</v>
      </c>
      <c r="H37" s="12">
        <v>2012</v>
      </c>
      <c r="I37" s="12">
        <v>2032</v>
      </c>
      <c r="J37" s="12">
        <v>20</v>
      </c>
      <c r="K37" s="12">
        <v>2022</v>
      </c>
      <c r="L37" s="12">
        <f t="shared" si="1"/>
        <v>10</v>
      </c>
      <c r="M37" s="13" t="s">
        <v>17</v>
      </c>
      <c r="N37" s="43" t="s">
        <v>240</v>
      </c>
      <c r="O37" s="27" t="s">
        <v>100</v>
      </c>
      <c r="P37" s="14" t="s">
        <v>18</v>
      </c>
      <c r="Q37" s="17">
        <v>715</v>
      </c>
      <c r="R37" s="16"/>
      <c r="S37" s="16">
        <v>2.8</v>
      </c>
      <c r="T37" s="17"/>
    </row>
    <row r="38" spans="1:20" s="12" customFormat="1" ht="12.6" customHeight="1" x14ac:dyDescent="0.2">
      <c r="A38" s="12">
        <v>131</v>
      </c>
      <c r="B38" s="35">
        <v>50000413</v>
      </c>
      <c r="C38" s="13" t="s">
        <v>78</v>
      </c>
      <c r="D38" s="13" t="s">
        <v>19</v>
      </c>
      <c r="E38" s="13" t="s">
        <v>99</v>
      </c>
      <c r="F38" s="13" t="s">
        <v>76</v>
      </c>
      <c r="G38" s="13" t="s">
        <v>31</v>
      </c>
      <c r="H38" s="18">
        <v>2012</v>
      </c>
      <c r="I38" s="12">
        <v>2032</v>
      </c>
      <c r="J38" s="12">
        <v>20</v>
      </c>
      <c r="K38" s="12">
        <v>2022</v>
      </c>
      <c r="L38" s="12">
        <f t="shared" si="1"/>
        <v>10</v>
      </c>
      <c r="M38" s="13" t="s">
        <v>17</v>
      </c>
      <c r="N38" s="43" t="s">
        <v>240</v>
      </c>
      <c r="O38" s="13" t="s">
        <v>101</v>
      </c>
      <c r="P38" s="14" t="s">
        <v>18</v>
      </c>
      <c r="Q38" s="17">
        <v>715</v>
      </c>
      <c r="R38" s="16"/>
      <c r="S38" s="16">
        <v>2.8</v>
      </c>
      <c r="T38" s="17"/>
    </row>
    <row r="39" spans="1:20" s="12" customFormat="1" ht="12.6" customHeight="1" x14ac:dyDescent="0.2">
      <c r="A39" s="12">
        <v>132</v>
      </c>
      <c r="B39" s="35">
        <v>50000417</v>
      </c>
      <c r="C39" s="13" t="s">
        <v>78</v>
      </c>
      <c r="D39" s="13" t="s">
        <v>19</v>
      </c>
      <c r="E39" s="13" t="s">
        <v>103</v>
      </c>
      <c r="F39" s="13" t="s">
        <v>76</v>
      </c>
      <c r="G39" s="13" t="s">
        <v>16</v>
      </c>
      <c r="H39" s="18">
        <v>2012</v>
      </c>
      <c r="I39" s="12">
        <v>2032</v>
      </c>
      <c r="J39" s="12">
        <v>20</v>
      </c>
      <c r="K39" s="12">
        <v>2022</v>
      </c>
      <c r="L39" s="12">
        <f t="shared" si="1"/>
        <v>10</v>
      </c>
      <c r="M39" s="13" t="s">
        <v>17</v>
      </c>
      <c r="N39" s="43" t="s">
        <v>240</v>
      </c>
      <c r="O39" s="13" t="s">
        <v>102</v>
      </c>
      <c r="P39" s="14" t="s">
        <v>18</v>
      </c>
      <c r="Q39" s="15">
        <v>845</v>
      </c>
      <c r="R39" s="16"/>
      <c r="S39" s="16">
        <v>2.95</v>
      </c>
      <c r="T39" s="17"/>
    </row>
    <row r="40" spans="1:20" s="12" customFormat="1" ht="12.6" customHeight="1" x14ac:dyDescent="0.2">
      <c r="A40" s="12">
        <v>133</v>
      </c>
      <c r="B40" s="35">
        <v>50000416</v>
      </c>
      <c r="C40" s="13" t="s">
        <v>78</v>
      </c>
      <c r="D40" s="13" t="s">
        <v>19</v>
      </c>
      <c r="E40" s="13" t="s">
        <v>103</v>
      </c>
      <c r="F40" s="13" t="s">
        <v>76</v>
      </c>
      <c r="G40" s="13" t="s">
        <v>21</v>
      </c>
      <c r="H40" s="18">
        <v>2012</v>
      </c>
      <c r="I40" s="12">
        <v>2032</v>
      </c>
      <c r="J40" s="12">
        <v>20</v>
      </c>
      <c r="K40" s="12">
        <v>2022</v>
      </c>
      <c r="L40" s="12">
        <f t="shared" si="1"/>
        <v>10</v>
      </c>
      <c r="M40" s="13" t="s">
        <v>23</v>
      </c>
      <c r="N40" s="43" t="s">
        <v>240</v>
      </c>
      <c r="O40" s="13" t="s">
        <v>104</v>
      </c>
      <c r="P40" s="14" t="s">
        <v>18</v>
      </c>
      <c r="Q40" s="15">
        <v>845</v>
      </c>
      <c r="R40" s="16"/>
      <c r="S40" s="16">
        <v>2.95</v>
      </c>
      <c r="T40" s="17"/>
    </row>
    <row r="41" spans="1:20" s="12" customFormat="1" ht="12.6" customHeight="1" x14ac:dyDescent="0.2">
      <c r="A41" s="12">
        <v>134</v>
      </c>
      <c r="B41" s="35">
        <v>50000768</v>
      </c>
      <c r="C41" s="13" t="s">
        <v>78</v>
      </c>
      <c r="D41" s="13" t="s">
        <v>19</v>
      </c>
      <c r="E41" s="13" t="s">
        <v>79</v>
      </c>
      <c r="F41" s="13" t="s">
        <v>76</v>
      </c>
      <c r="G41" s="13" t="s">
        <v>54</v>
      </c>
      <c r="H41" s="18">
        <v>2013</v>
      </c>
      <c r="I41" s="12">
        <v>2033</v>
      </c>
      <c r="J41" s="12">
        <v>20</v>
      </c>
      <c r="K41" s="12">
        <v>2022</v>
      </c>
      <c r="L41" s="12">
        <f t="shared" si="1"/>
        <v>11</v>
      </c>
      <c r="M41" s="13" t="s">
        <v>23</v>
      </c>
      <c r="N41" s="43" t="s">
        <v>240</v>
      </c>
      <c r="O41" s="13" t="s">
        <v>105</v>
      </c>
      <c r="P41" s="14" t="s">
        <v>18</v>
      </c>
      <c r="Q41" s="15">
        <v>890</v>
      </c>
      <c r="R41" s="16"/>
      <c r="S41" s="16">
        <v>2.5499999999999998</v>
      </c>
      <c r="T41" s="17"/>
    </row>
    <row r="42" spans="1:20" s="12" customFormat="1" ht="12.6" customHeight="1" x14ac:dyDescent="0.2">
      <c r="A42" s="12">
        <v>135</v>
      </c>
      <c r="B42" s="35">
        <v>50000769</v>
      </c>
      <c r="C42" s="13" t="s">
        <v>78</v>
      </c>
      <c r="D42" s="13" t="s">
        <v>19</v>
      </c>
      <c r="E42" s="13" t="s">
        <v>79</v>
      </c>
      <c r="F42" s="13" t="s">
        <v>76</v>
      </c>
      <c r="G42" s="13" t="s">
        <v>20</v>
      </c>
      <c r="H42" s="18">
        <v>2013</v>
      </c>
      <c r="I42" s="12">
        <v>2033</v>
      </c>
      <c r="J42" s="12">
        <v>20</v>
      </c>
      <c r="K42" s="12">
        <v>2022</v>
      </c>
      <c r="L42" s="12">
        <f t="shared" si="1"/>
        <v>11</v>
      </c>
      <c r="M42" s="13" t="s">
        <v>17</v>
      </c>
      <c r="N42" s="43" t="s">
        <v>240</v>
      </c>
      <c r="O42" s="13" t="s">
        <v>106</v>
      </c>
      <c r="P42" s="14" t="s">
        <v>18</v>
      </c>
      <c r="Q42" s="17">
        <v>680</v>
      </c>
      <c r="R42" s="16"/>
      <c r="S42" s="16">
        <v>2.5499999999999998</v>
      </c>
      <c r="T42" s="17"/>
    </row>
    <row r="43" spans="1:20" s="12" customFormat="1" ht="12.6" customHeight="1" x14ac:dyDescent="0.2">
      <c r="A43" s="12">
        <v>136</v>
      </c>
      <c r="B43" s="35">
        <v>50000771</v>
      </c>
      <c r="C43" s="13" t="s">
        <v>78</v>
      </c>
      <c r="D43" s="13" t="s">
        <v>19</v>
      </c>
      <c r="E43" s="13" t="s">
        <v>79</v>
      </c>
      <c r="F43" s="13" t="s">
        <v>76</v>
      </c>
      <c r="G43" s="21" t="s">
        <v>22</v>
      </c>
      <c r="H43" s="18">
        <v>2013</v>
      </c>
      <c r="I43" s="12">
        <v>2033</v>
      </c>
      <c r="J43" s="12">
        <v>20</v>
      </c>
      <c r="K43" s="12">
        <v>2022</v>
      </c>
      <c r="L43" s="12">
        <f t="shared" si="1"/>
        <v>11</v>
      </c>
      <c r="M43" s="13" t="s">
        <v>23</v>
      </c>
      <c r="N43" s="43" t="s">
        <v>240</v>
      </c>
      <c r="O43" s="13" t="s">
        <v>107</v>
      </c>
      <c r="P43" s="14" t="s">
        <v>18</v>
      </c>
      <c r="Q43" s="15">
        <v>680</v>
      </c>
      <c r="R43" s="16"/>
      <c r="S43" s="16">
        <v>2.5499999999999998</v>
      </c>
      <c r="T43" s="17"/>
    </row>
    <row r="44" spans="1:20" s="12" customFormat="1" ht="12.6" customHeight="1" x14ac:dyDescent="0.2">
      <c r="A44" s="12">
        <v>137</v>
      </c>
      <c r="B44" s="35">
        <v>50000773</v>
      </c>
      <c r="C44" s="13" t="s">
        <v>78</v>
      </c>
      <c r="D44" s="13" t="s">
        <v>19</v>
      </c>
      <c r="E44" s="27" t="s">
        <v>99</v>
      </c>
      <c r="F44" s="13" t="s">
        <v>76</v>
      </c>
      <c r="G44" s="13" t="s">
        <v>54</v>
      </c>
      <c r="H44" s="12">
        <v>2013</v>
      </c>
      <c r="I44" s="12">
        <v>2033</v>
      </c>
      <c r="J44" s="12">
        <v>20</v>
      </c>
      <c r="K44" s="12">
        <v>2022</v>
      </c>
      <c r="L44" s="12">
        <f t="shared" si="1"/>
        <v>11</v>
      </c>
      <c r="M44" s="13" t="s">
        <v>17</v>
      </c>
      <c r="N44" s="43" t="s">
        <v>240</v>
      </c>
      <c r="O44" s="27" t="s">
        <v>108</v>
      </c>
      <c r="P44" s="14" t="s">
        <v>18</v>
      </c>
      <c r="Q44" s="17">
        <v>715</v>
      </c>
      <c r="R44" s="16"/>
      <c r="S44" s="16">
        <v>2.8</v>
      </c>
      <c r="T44" s="17"/>
    </row>
    <row r="45" spans="1:20" s="12" customFormat="1" ht="12.6" customHeight="1" x14ac:dyDescent="0.2">
      <c r="A45" s="12">
        <v>138</v>
      </c>
      <c r="B45" s="29">
        <v>50000778</v>
      </c>
      <c r="C45" s="13" t="s">
        <v>78</v>
      </c>
      <c r="D45" s="13" t="s">
        <v>19</v>
      </c>
      <c r="E45" s="13" t="s">
        <v>97</v>
      </c>
      <c r="F45" s="13" t="s">
        <v>76</v>
      </c>
      <c r="G45" s="13" t="s">
        <v>16</v>
      </c>
      <c r="H45" s="18">
        <v>2013</v>
      </c>
      <c r="I45" s="12">
        <v>2033</v>
      </c>
      <c r="J45" s="12">
        <v>20</v>
      </c>
      <c r="K45" s="12">
        <v>2022</v>
      </c>
      <c r="L45" s="12">
        <f t="shared" si="1"/>
        <v>11</v>
      </c>
      <c r="M45" s="13" t="s">
        <v>17</v>
      </c>
      <c r="N45" s="43" t="s">
        <v>240</v>
      </c>
      <c r="O45" s="13" t="s">
        <v>109</v>
      </c>
      <c r="P45" s="14" t="s">
        <v>18</v>
      </c>
      <c r="Q45" s="15">
        <v>470</v>
      </c>
      <c r="R45" s="16"/>
      <c r="S45" s="16">
        <v>2.1</v>
      </c>
      <c r="T45" s="17"/>
    </row>
    <row r="46" spans="1:20" s="12" customFormat="1" ht="12.6" customHeight="1" x14ac:dyDescent="0.2">
      <c r="A46" s="12">
        <v>139</v>
      </c>
      <c r="B46" s="35">
        <v>50000772</v>
      </c>
      <c r="C46" s="13" t="s">
        <v>78</v>
      </c>
      <c r="D46" s="13" t="s">
        <v>19</v>
      </c>
      <c r="E46" s="13" t="s">
        <v>79</v>
      </c>
      <c r="F46" s="13" t="s">
        <v>76</v>
      </c>
      <c r="G46" s="13" t="s">
        <v>16</v>
      </c>
      <c r="H46" s="18">
        <v>2013</v>
      </c>
      <c r="I46" s="12">
        <v>2033</v>
      </c>
      <c r="J46" s="12">
        <v>20</v>
      </c>
      <c r="K46" s="12">
        <v>2022</v>
      </c>
      <c r="L46" s="12">
        <f t="shared" si="1"/>
        <v>11</v>
      </c>
      <c r="M46" s="13" t="s">
        <v>17</v>
      </c>
      <c r="N46" s="43" t="s">
        <v>240</v>
      </c>
      <c r="O46" s="13" t="s">
        <v>110</v>
      </c>
      <c r="P46" s="14" t="s">
        <v>18</v>
      </c>
      <c r="Q46" s="17">
        <v>680</v>
      </c>
      <c r="R46" s="16"/>
      <c r="S46" s="16">
        <v>2.5499999999999998</v>
      </c>
      <c r="T46" s="17"/>
    </row>
    <row r="47" spans="1:20" s="12" customFormat="1" ht="12.6" customHeight="1" x14ac:dyDescent="0.2">
      <c r="A47" s="12">
        <v>140</v>
      </c>
      <c r="B47" s="35">
        <v>50000804</v>
      </c>
      <c r="C47" s="13" t="s">
        <v>78</v>
      </c>
      <c r="D47" s="13" t="s">
        <v>19</v>
      </c>
      <c r="E47" s="13" t="s">
        <v>99</v>
      </c>
      <c r="F47" s="13" t="s">
        <v>76</v>
      </c>
      <c r="G47" s="13" t="s">
        <v>21</v>
      </c>
      <c r="H47" s="18">
        <v>2013</v>
      </c>
      <c r="I47" s="12">
        <v>2033</v>
      </c>
      <c r="J47" s="12">
        <v>20</v>
      </c>
      <c r="K47" s="12">
        <v>2022</v>
      </c>
      <c r="L47" s="12">
        <f t="shared" si="1"/>
        <v>11</v>
      </c>
      <c r="M47" s="13" t="s">
        <v>23</v>
      </c>
      <c r="N47" s="43" t="s">
        <v>240</v>
      </c>
      <c r="O47" s="13" t="s">
        <v>111</v>
      </c>
      <c r="P47" s="14" t="s">
        <v>18</v>
      </c>
      <c r="Q47" s="17">
        <v>715</v>
      </c>
      <c r="R47" s="16"/>
      <c r="S47" s="16">
        <v>2.8</v>
      </c>
      <c r="T47" s="17"/>
    </row>
    <row r="48" spans="1:20" s="12" customFormat="1" ht="12.6" customHeight="1" x14ac:dyDescent="0.2">
      <c r="A48" s="12">
        <v>141</v>
      </c>
      <c r="B48" s="35">
        <v>50000800</v>
      </c>
      <c r="C48" s="13" t="s">
        <v>78</v>
      </c>
      <c r="D48" s="13" t="s">
        <v>19</v>
      </c>
      <c r="E48" s="13" t="s">
        <v>99</v>
      </c>
      <c r="F48" s="13" t="s">
        <v>76</v>
      </c>
      <c r="G48" s="13" t="s">
        <v>20</v>
      </c>
      <c r="H48" s="18">
        <v>2013</v>
      </c>
      <c r="I48" s="12">
        <v>2033</v>
      </c>
      <c r="J48" s="12">
        <v>20</v>
      </c>
      <c r="K48" s="12">
        <v>2022</v>
      </c>
      <c r="L48" s="12">
        <f t="shared" si="1"/>
        <v>11</v>
      </c>
      <c r="M48" s="13" t="s">
        <v>17</v>
      </c>
      <c r="N48" s="43" t="s">
        <v>240</v>
      </c>
      <c r="O48" s="13" t="s">
        <v>112</v>
      </c>
      <c r="P48" s="14" t="s">
        <v>18</v>
      </c>
      <c r="Q48" s="17">
        <v>715</v>
      </c>
      <c r="R48" s="16"/>
      <c r="S48" s="16">
        <v>2.8</v>
      </c>
      <c r="T48" s="17"/>
    </row>
    <row r="49" spans="1:20" s="12" customFormat="1" ht="12.6" customHeight="1" x14ac:dyDescent="0.2">
      <c r="A49" s="12">
        <v>142</v>
      </c>
      <c r="B49" s="13" t="s">
        <v>114</v>
      </c>
      <c r="C49" s="22" t="s">
        <v>91</v>
      </c>
      <c r="D49" s="13" t="s">
        <v>24</v>
      </c>
      <c r="E49" s="13" t="s">
        <v>93</v>
      </c>
      <c r="F49" s="13" t="s">
        <v>76</v>
      </c>
      <c r="G49" s="13" t="s">
        <v>38</v>
      </c>
      <c r="H49" s="24">
        <v>2013</v>
      </c>
      <c r="I49" s="12">
        <v>2033</v>
      </c>
      <c r="J49" s="12">
        <v>20</v>
      </c>
      <c r="K49" s="12">
        <v>2022</v>
      </c>
      <c r="L49" s="12">
        <f t="shared" si="1"/>
        <v>11</v>
      </c>
      <c r="M49" s="13" t="s">
        <v>23</v>
      </c>
      <c r="N49" s="44" t="s">
        <v>241</v>
      </c>
      <c r="O49" s="13" t="s">
        <v>113</v>
      </c>
      <c r="P49" s="14" t="s">
        <v>18</v>
      </c>
      <c r="Q49" s="17">
        <v>250</v>
      </c>
      <c r="R49" s="20"/>
      <c r="S49" s="4">
        <v>2</v>
      </c>
      <c r="T49" s="17"/>
    </row>
    <row r="50" spans="1:20" s="12" customFormat="1" ht="12.6" customHeight="1" x14ac:dyDescent="0.2">
      <c r="A50" s="12">
        <v>143</v>
      </c>
      <c r="B50" s="13" t="s">
        <v>92</v>
      </c>
      <c r="C50" s="22" t="s">
        <v>91</v>
      </c>
      <c r="D50" s="13" t="s">
        <v>24</v>
      </c>
      <c r="E50" s="13" t="s">
        <v>93</v>
      </c>
      <c r="F50" s="13" t="s">
        <v>76</v>
      </c>
      <c r="G50" s="13" t="s">
        <v>25</v>
      </c>
      <c r="H50" s="24">
        <v>2013</v>
      </c>
      <c r="I50" s="12">
        <v>2033</v>
      </c>
      <c r="J50" s="12">
        <v>20</v>
      </c>
      <c r="K50" s="12">
        <v>2022</v>
      </c>
      <c r="L50" s="12">
        <f t="shared" si="1"/>
        <v>11</v>
      </c>
      <c r="M50" s="13" t="s">
        <v>23</v>
      </c>
      <c r="N50" s="44" t="s">
        <v>241</v>
      </c>
      <c r="O50" s="13" t="s">
        <v>115</v>
      </c>
      <c r="P50" s="14" t="s">
        <v>18</v>
      </c>
      <c r="Q50" s="17">
        <v>250</v>
      </c>
      <c r="R50" s="20"/>
      <c r="S50" s="4">
        <v>2</v>
      </c>
      <c r="T50" s="17"/>
    </row>
    <row r="51" spans="1:20" s="12" customFormat="1" ht="12.6" customHeight="1" x14ac:dyDescent="0.2">
      <c r="A51" s="12">
        <v>144</v>
      </c>
      <c r="B51" s="13">
        <v>14223</v>
      </c>
      <c r="C51" s="13" t="s">
        <v>35</v>
      </c>
      <c r="D51" s="13" t="s">
        <v>19</v>
      </c>
      <c r="E51" s="13" t="s">
        <v>40</v>
      </c>
      <c r="F51" s="13" t="s">
        <v>76</v>
      </c>
      <c r="G51" s="13" t="s">
        <v>51</v>
      </c>
      <c r="H51" s="18">
        <v>2014</v>
      </c>
      <c r="I51" s="12">
        <v>2034</v>
      </c>
      <c r="J51" s="12">
        <v>20</v>
      </c>
      <c r="K51" s="12">
        <v>2022</v>
      </c>
      <c r="L51" s="12">
        <f t="shared" si="1"/>
        <v>12</v>
      </c>
      <c r="M51" s="13" t="s">
        <v>17</v>
      </c>
      <c r="N51" s="43" t="s">
        <v>240</v>
      </c>
      <c r="O51" s="13" t="s">
        <v>116</v>
      </c>
      <c r="P51" s="14" t="s">
        <v>18</v>
      </c>
      <c r="Q51" s="15">
        <v>260</v>
      </c>
      <c r="R51" s="16"/>
      <c r="S51" s="16">
        <v>1.9</v>
      </c>
      <c r="T51" s="17"/>
    </row>
    <row r="52" spans="1:20" s="12" customFormat="1" ht="12.6" customHeight="1" x14ac:dyDescent="0.2">
      <c r="A52" s="12">
        <v>145</v>
      </c>
      <c r="B52" s="13">
        <v>14224</v>
      </c>
      <c r="C52" s="13" t="s">
        <v>35</v>
      </c>
      <c r="D52" s="13" t="s">
        <v>19</v>
      </c>
      <c r="E52" s="13" t="s">
        <v>40</v>
      </c>
      <c r="F52" s="13" t="s">
        <v>76</v>
      </c>
      <c r="G52" s="13" t="s">
        <v>21</v>
      </c>
      <c r="H52" s="18">
        <v>2014</v>
      </c>
      <c r="I52" s="12">
        <v>2034</v>
      </c>
      <c r="J52" s="12">
        <v>20</v>
      </c>
      <c r="K52" s="12">
        <v>2022</v>
      </c>
      <c r="L52" s="12">
        <f t="shared" si="1"/>
        <v>12</v>
      </c>
      <c r="M52" s="13" t="s">
        <v>17</v>
      </c>
      <c r="N52" s="43" t="s">
        <v>240</v>
      </c>
      <c r="O52" s="13" t="s">
        <v>117</v>
      </c>
      <c r="P52" s="14" t="s">
        <v>18</v>
      </c>
      <c r="Q52" s="15">
        <v>260</v>
      </c>
      <c r="R52" s="16"/>
      <c r="S52" s="16">
        <v>1.9</v>
      </c>
      <c r="T52" s="17"/>
    </row>
    <row r="53" spans="1:20" s="12" customFormat="1" ht="12.6" customHeight="1" x14ac:dyDescent="0.2">
      <c r="A53" s="12">
        <v>146</v>
      </c>
      <c r="B53" s="13">
        <v>14225</v>
      </c>
      <c r="C53" s="13" t="s">
        <v>35</v>
      </c>
      <c r="D53" s="13" t="s">
        <v>19</v>
      </c>
      <c r="E53" s="13" t="s">
        <v>40</v>
      </c>
      <c r="F53" s="13" t="s">
        <v>76</v>
      </c>
      <c r="G53" s="13" t="s">
        <v>25</v>
      </c>
      <c r="H53" s="18">
        <v>2014</v>
      </c>
      <c r="I53" s="12">
        <v>2034</v>
      </c>
      <c r="J53" s="12">
        <v>20</v>
      </c>
      <c r="K53" s="12">
        <v>2022</v>
      </c>
      <c r="L53" s="12">
        <f t="shared" si="1"/>
        <v>12</v>
      </c>
      <c r="M53" s="13" t="s">
        <v>23</v>
      </c>
      <c r="N53" s="43" t="s">
        <v>240</v>
      </c>
      <c r="O53" s="13" t="s">
        <v>118</v>
      </c>
      <c r="P53" s="14" t="s">
        <v>18</v>
      </c>
      <c r="Q53" s="17">
        <v>260</v>
      </c>
      <c r="R53" s="16"/>
      <c r="S53" s="16">
        <v>1.9</v>
      </c>
      <c r="T53" s="17"/>
    </row>
    <row r="54" spans="1:20" s="12" customFormat="1" ht="12.6" customHeight="1" x14ac:dyDescent="0.2">
      <c r="A54" s="12">
        <v>147</v>
      </c>
      <c r="B54" s="29">
        <v>500001128</v>
      </c>
      <c r="C54" s="13" t="s">
        <v>78</v>
      </c>
      <c r="D54" s="13" t="s">
        <v>19</v>
      </c>
      <c r="E54" s="13" t="s">
        <v>97</v>
      </c>
      <c r="F54" s="13" t="s">
        <v>76</v>
      </c>
      <c r="G54" s="13" t="s">
        <v>29</v>
      </c>
      <c r="H54" s="18">
        <v>2014</v>
      </c>
      <c r="I54" s="12">
        <v>2034</v>
      </c>
      <c r="J54" s="12">
        <v>20</v>
      </c>
      <c r="K54" s="12">
        <v>2022</v>
      </c>
      <c r="L54" s="12">
        <f t="shared" si="1"/>
        <v>12</v>
      </c>
      <c r="M54" s="13" t="s">
        <v>17</v>
      </c>
      <c r="N54" s="43" t="s">
        <v>240</v>
      </c>
      <c r="O54" s="13" t="s">
        <v>119</v>
      </c>
      <c r="P54" s="14" t="s">
        <v>18</v>
      </c>
      <c r="Q54" s="17">
        <v>470</v>
      </c>
      <c r="R54" s="16"/>
      <c r="S54" s="16">
        <v>2.1</v>
      </c>
      <c r="T54" s="17"/>
    </row>
    <row r="55" spans="1:20" s="12" customFormat="1" ht="12.6" customHeight="1" x14ac:dyDescent="0.2">
      <c r="A55" s="12">
        <v>148</v>
      </c>
      <c r="B55" s="35">
        <v>50001719</v>
      </c>
      <c r="C55" s="13" t="s">
        <v>78</v>
      </c>
      <c r="D55" s="13" t="s">
        <v>19</v>
      </c>
      <c r="E55" s="13" t="s">
        <v>79</v>
      </c>
      <c r="F55" s="13" t="s">
        <v>76</v>
      </c>
      <c r="G55" s="13" t="s">
        <v>21</v>
      </c>
      <c r="H55" s="18">
        <v>2016</v>
      </c>
      <c r="I55" s="12">
        <v>2036</v>
      </c>
      <c r="J55" s="12">
        <v>20</v>
      </c>
      <c r="K55" s="12">
        <v>2022</v>
      </c>
      <c r="L55" s="12">
        <f t="shared" si="1"/>
        <v>14</v>
      </c>
      <c r="M55" s="13" t="s">
        <v>23</v>
      </c>
      <c r="N55" s="43" t="s">
        <v>240</v>
      </c>
      <c r="O55" s="13" t="s">
        <v>120</v>
      </c>
      <c r="P55" s="14" t="s">
        <v>18</v>
      </c>
      <c r="Q55" s="17">
        <v>680</v>
      </c>
      <c r="R55" s="16"/>
      <c r="S55" s="16">
        <v>2.5499999999999998</v>
      </c>
      <c r="T55" s="17"/>
    </row>
    <row r="56" spans="1:20" s="12" customFormat="1" ht="12.6" customHeight="1" x14ac:dyDescent="0.2">
      <c r="A56" s="12">
        <v>149</v>
      </c>
      <c r="B56" s="35">
        <v>50001720</v>
      </c>
      <c r="C56" s="13" t="s">
        <v>78</v>
      </c>
      <c r="D56" s="13" t="s">
        <v>19</v>
      </c>
      <c r="E56" s="13" t="s">
        <v>79</v>
      </c>
      <c r="F56" s="13" t="s">
        <v>76</v>
      </c>
      <c r="G56" s="13" t="s">
        <v>21</v>
      </c>
      <c r="H56" s="18">
        <v>2016</v>
      </c>
      <c r="I56" s="12">
        <v>2036</v>
      </c>
      <c r="J56" s="12">
        <v>20</v>
      </c>
      <c r="K56" s="12">
        <v>2022</v>
      </c>
      <c r="L56" s="12">
        <f t="shared" si="1"/>
        <v>14</v>
      </c>
      <c r="M56" s="13" t="s">
        <v>23</v>
      </c>
      <c r="N56" s="43" t="s">
        <v>240</v>
      </c>
      <c r="O56" s="13" t="s">
        <v>121</v>
      </c>
      <c r="P56" s="14" t="s">
        <v>18</v>
      </c>
      <c r="Q56" s="17">
        <v>680</v>
      </c>
      <c r="R56" s="16"/>
      <c r="S56" s="16">
        <v>2.5499999999999998</v>
      </c>
      <c r="T56" s="17"/>
    </row>
    <row r="57" spans="1:20" s="12" customFormat="1" ht="12.6" customHeight="1" x14ac:dyDescent="0.2">
      <c r="A57" s="12">
        <v>150</v>
      </c>
      <c r="B57" s="35">
        <v>50001721</v>
      </c>
      <c r="C57" s="13" t="s">
        <v>78</v>
      </c>
      <c r="D57" s="13" t="s">
        <v>19</v>
      </c>
      <c r="E57" s="13" t="s">
        <v>79</v>
      </c>
      <c r="F57" s="22" t="s">
        <v>76</v>
      </c>
      <c r="G57" s="13" t="s">
        <v>16</v>
      </c>
      <c r="H57" s="18">
        <v>2016</v>
      </c>
      <c r="I57" s="12">
        <v>2036</v>
      </c>
      <c r="J57" s="12">
        <v>20</v>
      </c>
      <c r="K57" s="12">
        <v>2022</v>
      </c>
      <c r="L57" s="12">
        <f t="shared" si="1"/>
        <v>14</v>
      </c>
      <c r="M57" s="13" t="s">
        <v>23</v>
      </c>
      <c r="N57" s="43" t="s">
        <v>240</v>
      </c>
      <c r="O57" s="13" t="s">
        <v>122</v>
      </c>
      <c r="P57" s="14" t="s">
        <v>18</v>
      </c>
      <c r="Q57" s="17">
        <v>680</v>
      </c>
      <c r="R57" s="16"/>
      <c r="S57" s="16">
        <v>2.5499999999999998</v>
      </c>
      <c r="T57" s="17"/>
    </row>
    <row r="58" spans="1:20" s="12" customFormat="1" ht="12.6" customHeight="1" x14ac:dyDescent="0.2">
      <c r="A58" s="12">
        <v>151</v>
      </c>
      <c r="B58" s="35">
        <v>50001722</v>
      </c>
      <c r="C58" s="13" t="s">
        <v>78</v>
      </c>
      <c r="D58" s="13" t="s">
        <v>19</v>
      </c>
      <c r="E58" s="13" t="s">
        <v>79</v>
      </c>
      <c r="F58" s="13" t="s">
        <v>76</v>
      </c>
      <c r="G58" s="21" t="s">
        <v>22</v>
      </c>
      <c r="H58" s="18">
        <v>2016</v>
      </c>
      <c r="I58" s="12">
        <v>2036</v>
      </c>
      <c r="J58" s="12">
        <v>20</v>
      </c>
      <c r="K58" s="12">
        <v>2022</v>
      </c>
      <c r="L58" s="12">
        <f t="shared" si="1"/>
        <v>14</v>
      </c>
      <c r="M58" s="13" t="s">
        <v>23</v>
      </c>
      <c r="N58" s="43" t="s">
        <v>240</v>
      </c>
      <c r="O58" s="13" t="s">
        <v>123</v>
      </c>
      <c r="P58" s="14" t="s">
        <v>18</v>
      </c>
      <c r="Q58" s="17">
        <v>680</v>
      </c>
      <c r="R58" s="16"/>
      <c r="S58" s="16">
        <v>2.5499999999999998</v>
      </c>
      <c r="T58" s="17"/>
    </row>
    <row r="59" spans="1:20" s="12" customFormat="1" ht="12.6" customHeight="1" x14ac:dyDescent="0.2">
      <c r="A59" s="12">
        <v>152</v>
      </c>
      <c r="B59" s="35">
        <v>50002078</v>
      </c>
      <c r="C59" s="13" t="s">
        <v>78</v>
      </c>
      <c r="D59" s="13" t="s">
        <v>19</v>
      </c>
      <c r="E59" s="13" t="s">
        <v>99</v>
      </c>
      <c r="F59" s="22" t="s">
        <v>76</v>
      </c>
      <c r="G59" s="13" t="s">
        <v>38</v>
      </c>
      <c r="H59" s="12">
        <v>2017</v>
      </c>
      <c r="I59" s="12">
        <v>2037</v>
      </c>
      <c r="J59" s="12">
        <v>20</v>
      </c>
      <c r="K59" s="12">
        <v>2022</v>
      </c>
      <c r="L59" s="12">
        <f t="shared" si="1"/>
        <v>15</v>
      </c>
      <c r="M59" s="13" t="s">
        <v>23</v>
      </c>
      <c r="N59" s="43" t="s">
        <v>240</v>
      </c>
      <c r="O59" s="13" t="s">
        <v>124</v>
      </c>
      <c r="P59" s="14" t="s">
        <v>18</v>
      </c>
      <c r="Q59" s="17">
        <v>715</v>
      </c>
      <c r="R59" s="16"/>
      <c r="S59" s="16">
        <v>2.8</v>
      </c>
      <c r="T59" s="17"/>
    </row>
    <row r="60" spans="1:20" s="12" customFormat="1" ht="12.6" customHeight="1" x14ac:dyDescent="0.2">
      <c r="A60" s="12">
        <v>153</v>
      </c>
      <c r="B60" s="35">
        <v>50002078</v>
      </c>
      <c r="C60" s="13" t="s">
        <v>78</v>
      </c>
      <c r="D60" s="13" t="s">
        <v>19</v>
      </c>
      <c r="E60" s="13" t="s">
        <v>99</v>
      </c>
      <c r="F60" s="13" t="s">
        <v>76</v>
      </c>
      <c r="G60" s="13" t="s">
        <v>20</v>
      </c>
      <c r="H60" s="12">
        <v>2017</v>
      </c>
      <c r="I60" s="12">
        <v>2037</v>
      </c>
      <c r="J60" s="12">
        <v>20</v>
      </c>
      <c r="K60" s="12">
        <v>2022</v>
      </c>
      <c r="L60" s="12">
        <f t="shared" si="1"/>
        <v>15</v>
      </c>
      <c r="M60" s="13" t="s">
        <v>23</v>
      </c>
      <c r="N60" s="43" t="s">
        <v>240</v>
      </c>
      <c r="O60" s="13" t="s">
        <v>125</v>
      </c>
      <c r="P60" s="14" t="s">
        <v>18</v>
      </c>
      <c r="Q60" s="17">
        <v>715</v>
      </c>
      <c r="R60" s="16"/>
      <c r="S60" s="16">
        <v>2.8</v>
      </c>
      <c r="T60" s="17"/>
    </row>
    <row r="61" spans="1:20" s="12" customFormat="1" ht="12.6" customHeight="1" x14ac:dyDescent="0.2">
      <c r="A61" s="12">
        <v>154</v>
      </c>
      <c r="B61" s="35">
        <v>50002080</v>
      </c>
      <c r="C61" s="13" t="s">
        <v>78</v>
      </c>
      <c r="D61" s="13" t="s">
        <v>19</v>
      </c>
      <c r="E61" s="13" t="s">
        <v>99</v>
      </c>
      <c r="F61" s="13" t="s">
        <v>76</v>
      </c>
      <c r="G61" s="13" t="s">
        <v>20</v>
      </c>
      <c r="H61" s="12">
        <v>2017</v>
      </c>
      <c r="I61" s="12">
        <v>2037</v>
      </c>
      <c r="J61" s="12">
        <v>20</v>
      </c>
      <c r="K61" s="12">
        <v>2022</v>
      </c>
      <c r="L61" s="12">
        <f t="shared" si="1"/>
        <v>15</v>
      </c>
      <c r="M61" s="13" t="s">
        <v>23</v>
      </c>
      <c r="N61" s="43" t="s">
        <v>240</v>
      </c>
      <c r="O61" s="13" t="s">
        <v>126</v>
      </c>
      <c r="P61" s="14" t="s">
        <v>18</v>
      </c>
      <c r="Q61" s="17">
        <v>715</v>
      </c>
      <c r="R61" s="16"/>
      <c r="S61" s="16">
        <v>2.8</v>
      </c>
      <c r="T61" s="17"/>
    </row>
    <row r="62" spans="1:20" s="12" customFormat="1" ht="12.6" customHeight="1" x14ac:dyDescent="0.2">
      <c r="A62" s="12">
        <v>155</v>
      </c>
      <c r="B62" s="35">
        <v>50002226</v>
      </c>
      <c r="C62" s="13" t="s">
        <v>78</v>
      </c>
      <c r="D62" s="13" t="s">
        <v>19</v>
      </c>
      <c r="E62" s="13" t="s">
        <v>99</v>
      </c>
      <c r="F62" s="13" t="s">
        <v>76</v>
      </c>
      <c r="G62" s="13" t="s">
        <v>25</v>
      </c>
      <c r="H62" s="12">
        <v>2017</v>
      </c>
      <c r="I62" s="12">
        <v>2037</v>
      </c>
      <c r="J62" s="12">
        <v>20</v>
      </c>
      <c r="K62" s="12">
        <v>2022</v>
      </c>
      <c r="L62" s="12">
        <f t="shared" si="1"/>
        <v>15</v>
      </c>
      <c r="M62" s="13" t="s">
        <v>17</v>
      </c>
      <c r="N62" s="43" t="s">
        <v>240</v>
      </c>
      <c r="O62" s="13" t="s">
        <v>127</v>
      </c>
      <c r="P62" s="14" t="s">
        <v>18</v>
      </c>
      <c r="Q62" s="17">
        <v>715</v>
      </c>
      <c r="R62" s="16"/>
      <c r="S62" s="16">
        <v>2.8</v>
      </c>
      <c r="T62" s="17"/>
    </row>
    <row r="63" spans="1:20" s="12" customFormat="1" ht="12.6" customHeight="1" x14ac:dyDescent="0.2">
      <c r="A63" s="12">
        <v>156</v>
      </c>
      <c r="B63" s="35">
        <v>50002224</v>
      </c>
      <c r="C63" s="13" t="s">
        <v>78</v>
      </c>
      <c r="D63" s="13" t="s">
        <v>19</v>
      </c>
      <c r="E63" s="13" t="s">
        <v>99</v>
      </c>
      <c r="F63" s="13" t="s">
        <v>76</v>
      </c>
      <c r="G63" s="13" t="s">
        <v>25</v>
      </c>
      <c r="H63" s="12">
        <v>2017</v>
      </c>
      <c r="I63" s="12">
        <v>2037</v>
      </c>
      <c r="J63" s="12">
        <v>20</v>
      </c>
      <c r="K63" s="12">
        <v>2022</v>
      </c>
      <c r="L63" s="12">
        <f t="shared" si="1"/>
        <v>15</v>
      </c>
      <c r="M63" s="13" t="s">
        <v>17</v>
      </c>
      <c r="N63" s="43" t="s">
        <v>240</v>
      </c>
      <c r="O63" s="13" t="s">
        <v>128</v>
      </c>
      <c r="P63" s="14" t="s">
        <v>18</v>
      </c>
      <c r="Q63" s="17">
        <v>715</v>
      </c>
      <c r="R63" s="16"/>
      <c r="S63" s="16">
        <v>2.8</v>
      </c>
      <c r="T63" s="17"/>
    </row>
    <row r="64" spans="1:20" s="12" customFormat="1" ht="12.6" customHeight="1" x14ac:dyDescent="0.2">
      <c r="A64" s="12">
        <v>157</v>
      </c>
      <c r="B64" s="13">
        <v>17247</v>
      </c>
      <c r="C64" s="13" t="s">
        <v>35</v>
      </c>
      <c r="D64" s="13" t="s">
        <v>19</v>
      </c>
      <c r="E64" s="13" t="s">
        <v>40</v>
      </c>
      <c r="F64" s="13" t="s">
        <v>76</v>
      </c>
      <c r="G64" s="13" t="s">
        <v>25</v>
      </c>
      <c r="H64" s="18">
        <v>2017</v>
      </c>
      <c r="I64" s="12">
        <v>2037</v>
      </c>
      <c r="J64" s="12">
        <v>20</v>
      </c>
      <c r="K64" s="12">
        <v>2022</v>
      </c>
      <c r="L64" s="12">
        <f t="shared" si="1"/>
        <v>15</v>
      </c>
      <c r="M64" s="13" t="s">
        <v>17</v>
      </c>
      <c r="N64" s="43" t="s">
        <v>240</v>
      </c>
      <c r="O64" s="13" t="s">
        <v>129</v>
      </c>
      <c r="P64" s="14" t="s">
        <v>18</v>
      </c>
      <c r="Q64" s="15">
        <v>260</v>
      </c>
      <c r="R64" s="16"/>
      <c r="S64" s="16">
        <v>1.9</v>
      </c>
      <c r="T64" s="17"/>
    </row>
    <row r="65" spans="1:20" s="12" customFormat="1" ht="12.6" customHeight="1" x14ac:dyDescent="0.2">
      <c r="A65" s="12">
        <v>158</v>
      </c>
      <c r="B65" s="35">
        <v>50002225</v>
      </c>
      <c r="C65" s="13" t="s">
        <v>78</v>
      </c>
      <c r="D65" s="13" t="s">
        <v>19</v>
      </c>
      <c r="E65" s="13" t="s">
        <v>99</v>
      </c>
      <c r="F65" s="13" t="s">
        <v>76</v>
      </c>
      <c r="G65" s="21" t="s">
        <v>22</v>
      </c>
      <c r="H65" s="12">
        <v>2017</v>
      </c>
      <c r="I65" s="12">
        <v>2037</v>
      </c>
      <c r="J65" s="12">
        <v>20</v>
      </c>
      <c r="K65" s="12">
        <v>2022</v>
      </c>
      <c r="L65" s="12">
        <f t="shared" si="1"/>
        <v>15</v>
      </c>
      <c r="M65" s="13" t="s">
        <v>17</v>
      </c>
      <c r="N65" s="43" t="s">
        <v>240</v>
      </c>
      <c r="O65" s="13" t="s">
        <v>130</v>
      </c>
      <c r="P65" s="14" t="s">
        <v>18</v>
      </c>
      <c r="Q65" s="17">
        <v>715</v>
      </c>
      <c r="R65" s="16"/>
      <c r="S65" s="16">
        <v>2.8</v>
      </c>
      <c r="T65" s="17"/>
    </row>
    <row r="66" spans="1:20" s="12" customFormat="1" ht="12.6" customHeight="1" x14ac:dyDescent="0.2">
      <c r="A66" s="12">
        <v>159</v>
      </c>
      <c r="B66" s="13">
        <v>17246</v>
      </c>
      <c r="C66" s="13" t="s">
        <v>35</v>
      </c>
      <c r="D66" s="13" t="s">
        <v>19</v>
      </c>
      <c r="E66" s="13" t="s">
        <v>40</v>
      </c>
      <c r="F66" s="13" t="s">
        <v>76</v>
      </c>
      <c r="G66" s="21" t="s">
        <v>22</v>
      </c>
      <c r="H66" s="18">
        <v>2017</v>
      </c>
      <c r="I66" s="12">
        <v>2037</v>
      </c>
      <c r="J66" s="12">
        <v>20</v>
      </c>
      <c r="K66" s="12">
        <v>2022</v>
      </c>
      <c r="L66" s="12">
        <f t="shared" si="1"/>
        <v>15</v>
      </c>
      <c r="M66" s="13" t="s">
        <v>17</v>
      </c>
      <c r="N66" s="43" t="s">
        <v>240</v>
      </c>
      <c r="O66" s="13" t="s">
        <v>131</v>
      </c>
      <c r="P66" s="14" t="s">
        <v>18</v>
      </c>
      <c r="Q66" s="15">
        <v>260</v>
      </c>
      <c r="R66" s="16"/>
      <c r="S66" s="16">
        <v>1.9</v>
      </c>
      <c r="T66" s="17"/>
    </row>
    <row r="67" spans="1:20" s="12" customFormat="1" ht="12.6" customHeight="1" x14ac:dyDescent="0.2">
      <c r="A67" s="12">
        <v>160</v>
      </c>
      <c r="B67" s="13">
        <v>17248</v>
      </c>
      <c r="C67" s="13" t="s">
        <v>35</v>
      </c>
      <c r="D67" s="13" t="s">
        <v>19</v>
      </c>
      <c r="E67" s="13" t="s">
        <v>40</v>
      </c>
      <c r="F67" s="13" t="s">
        <v>76</v>
      </c>
      <c r="G67" s="13" t="s">
        <v>20</v>
      </c>
      <c r="H67" s="18">
        <v>2017</v>
      </c>
      <c r="I67" s="12">
        <v>2037</v>
      </c>
      <c r="J67" s="12">
        <v>20</v>
      </c>
      <c r="K67" s="12">
        <v>2022</v>
      </c>
      <c r="L67" s="12">
        <f t="shared" si="1"/>
        <v>15</v>
      </c>
      <c r="M67" s="13" t="s">
        <v>17</v>
      </c>
      <c r="N67" s="43" t="s">
        <v>240</v>
      </c>
      <c r="O67" s="13" t="s">
        <v>132</v>
      </c>
      <c r="P67" s="14" t="s">
        <v>18</v>
      </c>
      <c r="Q67" s="15">
        <v>260</v>
      </c>
      <c r="R67" s="16"/>
      <c r="S67" s="16">
        <v>1.9</v>
      </c>
      <c r="T67" s="17"/>
    </row>
    <row r="68" spans="1:20" s="12" customFormat="1" ht="12.6" customHeight="1" x14ac:dyDescent="0.2">
      <c r="A68" s="12">
        <v>161</v>
      </c>
      <c r="B68" s="29">
        <v>3992</v>
      </c>
      <c r="C68" s="13" t="s">
        <v>35</v>
      </c>
      <c r="D68" s="13" t="s">
        <v>19</v>
      </c>
      <c r="E68" s="13" t="s">
        <v>49</v>
      </c>
      <c r="F68" s="13" t="s">
        <v>76</v>
      </c>
      <c r="G68" s="13" t="s">
        <v>29</v>
      </c>
      <c r="H68" s="18">
        <v>2018</v>
      </c>
      <c r="I68" s="12">
        <v>2038</v>
      </c>
      <c r="J68" s="12">
        <v>20</v>
      </c>
      <c r="K68" s="12">
        <v>2022</v>
      </c>
      <c r="L68" s="12">
        <f t="shared" si="1"/>
        <v>16</v>
      </c>
      <c r="M68" s="13" t="s">
        <v>17</v>
      </c>
      <c r="N68" s="43" t="s">
        <v>240</v>
      </c>
      <c r="O68" s="13" t="s">
        <v>133</v>
      </c>
      <c r="P68" s="14" t="s">
        <v>18</v>
      </c>
      <c r="Q68" s="17">
        <v>420</v>
      </c>
      <c r="R68" s="16"/>
      <c r="S68" s="16">
        <v>2.6</v>
      </c>
      <c r="T68" s="17"/>
    </row>
    <row r="69" spans="1:20" s="12" customFormat="1" ht="12.6" customHeight="1" x14ac:dyDescent="0.2">
      <c r="A69" s="12">
        <v>162</v>
      </c>
      <c r="B69" s="29">
        <v>3999</v>
      </c>
      <c r="C69" s="13" t="s">
        <v>35</v>
      </c>
      <c r="D69" s="13" t="s">
        <v>19</v>
      </c>
      <c r="E69" s="13" t="s">
        <v>49</v>
      </c>
      <c r="F69" s="13" t="s">
        <v>76</v>
      </c>
      <c r="G69" s="13" t="s">
        <v>51</v>
      </c>
      <c r="H69" s="18">
        <v>2018</v>
      </c>
      <c r="I69" s="12">
        <v>2038</v>
      </c>
      <c r="J69" s="12">
        <v>20</v>
      </c>
      <c r="K69" s="12">
        <v>2022</v>
      </c>
      <c r="L69" s="12">
        <f t="shared" si="1"/>
        <v>16</v>
      </c>
      <c r="M69" s="13" t="s">
        <v>23</v>
      </c>
      <c r="N69" s="43" t="s">
        <v>240</v>
      </c>
      <c r="O69" s="13" t="s">
        <v>134</v>
      </c>
      <c r="P69" s="14" t="s">
        <v>18</v>
      </c>
      <c r="Q69" s="15">
        <v>465</v>
      </c>
      <c r="R69" s="16"/>
      <c r="S69" s="16">
        <v>2.6</v>
      </c>
      <c r="T69" s="17"/>
    </row>
    <row r="70" spans="1:20" s="12" customFormat="1" ht="12.6" customHeight="1" x14ac:dyDescent="0.2">
      <c r="A70" s="12">
        <v>163</v>
      </c>
      <c r="B70" s="29">
        <v>3998</v>
      </c>
      <c r="C70" s="13" t="s">
        <v>35</v>
      </c>
      <c r="D70" s="13" t="s">
        <v>19</v>
      </c>
      <c r="E70" s="13" t="s">
        <v>49</v>
      </c>
      <c r="F70" s="13" t="s">
        <v>76</v>
      </c>
      <c r="G70" s="13" t="s">
        <v>47</v>
      </c>
      <c r="H70" s="18">
        <v>2018</v>
      </c>
      <c r="I70" s="12">
        <v>2038</v>
      </c>
      <c r="J70" s="12">
        <v>20</v>
      </c>
      <c r="K70" s="12">
        <v>2022</v>
      </c>
      <c r="L70" s="12">
        <f t="shared" si="1"/>
        <v>16</v>
      </c>
      <c r="M70" s="13" t="s">
        <v>23</v>
      </c>
      <c r="N70" s="43" t="s">
        <v>240</v>
      </c>
      <c r="O70" s="13" t="s">
        <v>135</v>
      </c>
      <c r="P70" s="14" t="s">
        <v>18</v>
      </c>
      <c r="Q70" s="17">
        <v>420</v>
      </c>
      <c r="R70" s="16"/>
      <c r="S70" s="16">
        <v>2.6</v>
      </c>
      <c r="T70" s="17"/>
    </row>
    <row r="71" spans="1:20" s="12" customFormat="1" ht="12.6" customHeight="1" x14ac:dyDescent="0.2">
      <c r="A71" s="12">
        <v>164</v>
      </c>
      <c r="B71" s="26">
        <v>3994</v>
      </c>
      <c r="C71" s="13" t="s">
        <v>35</v>
      </c>
      <c r="D71" s="13" t="s">
        <v>19</v>
      </c>
      <c r="E71" s="13" t="s">
        <v>49</v>
      </c>
      <c r="F71" s="22" t="s">
        <v>76</v>
      </c>
      <c r="G71" s="21" t="s">
        <v>30</v>
      </c>
      <c r="H71" s="18">
        <v>2018</v>
      </c>
      <c r="I71" s="12">
        <v>2038</v>
      </c>
      <c r="J71" s="12">
        <v>20</v>
      </c>
      <c r="K71" s="12">
        <v>2022</v>
      </c>
      <c r="L71" s="12">
        <f t="shared" si="1"/>
        <v>16</v>
      </c>
      <c r="M71" s="21" t="s">
        <v>23</v>
      </c>
      <c r="N71" s="43" t="s">
        <v>240</v>
      </c>
      <c r="O71" s="13" t="s">
        <v>136</v>
      </c>
      <c r="P71" s="14" t="s">
        <v>18</v>
      </c>
      <c r="Q71" s="17">
        <v>420</v>
      </c>
      <c r="R71" s="16"/>
      <c r="S71" s="16">
        <v>2.6</v>
      </c>
      <c r="T71" s="17"/>
    </row>
    <row r="72" spans="1:20" s="12" customFormat="1" ht="12.6" customHeight="1" x14ac:dyDescent="0.2">
      <c r="A72" s="12">
        <v>165</v>
      </c>
      <c r="B72" s="29">
        <v>3993</v>
      </c>
      <c r="C72" s="13" t="s">
        <v>35</v>
      </c>
      <c r="D72" s="13" t="s">
        <v>19</v>
      </c>
      <c r="E72" s="13" t="s">
        <v>49</v>
      </c>
      <c r="F72" s="13" t="s">
        <v>76</v>
      </c>
      <c r="G72" s="13" t="s">
        <v>47</v>
      </c>
      <c r="H72" s="18">
        <v>2018</v>
      </c>
      <c r="I72" s="12">
        <v>2038</v>
      </c>
      <c r="J72" s="12">
        <v>20</v>
      </c>
      <c r="K72" s="12">
        <v>2022</v>
      </c>
      <c r="L72" s="12">
        <f t="shared" si="1"/>
        <v>16</v>
      </c>
      <c r="M72" s="13" t="s">
        <v>17</v>
      </c>
      <c r="N72" s="43" t="s">
        <v>240</v>
      </c>
      <c r="O72" s="13" t="s">
        <v>137</v>
      </c>
      <c r="P72" s="14" t="s">
        <v>18</v>
      </c>
      <c r="Q72" s="17">
        <v>420</v>
      </c>
      <c r="R72" s="16"/>
      <c r="S72" s="16">
        <v>2.6</v>
      </c>
      <c r="T72" s="17"/>
    </row>
    <row r="73" spans="1:20" s="12" customFormat="1" ht="12.6" customHeight="1" x14ac:dyDescent="0.2">
      <c r="A73" s="12">
        <v>166</v>
      </c>
      <c r="B73" s="29">
        <v>4000</v>
      </c>
      <c r="C73" s="13" t="s">
        <v>35</v>
      </c>
      <c r="D73" s="13" t="s">
        <v>19</v>
      </c>
      <c r="E73" s="13" t="s">
        <v>37</v>
      </c>
      <c r="F73" s="13" t="s">
        <v>76</v>
      </c>
      <c r="G73" s="13" t="s">
        <v>51</v>
      </c>
      <c r="H73" s="18">
        <v>2018</v>
      </c>
      <c r="I73" s="12">
        <v>2038</v>
      </c>
      <c r="J73" s="12">
        <v>20</v>
      </c>
      <c r="K73" s="12">
        <v>2022</v>
      </c>
      <c r="L73" s="12">
        <f t="shared" si="1"/>
        <v>16</v>
      </c>
      <c r="M73" s="13" t="s">
        <v>23</v>
      </c>
      <c r="N73" s="43" t="s">
        <v>240</v>
      </c>
      <c r="O73" s="27" t="s">
        <v>138</v>
      </c>
      <c r="P73" s="14" t="s">
        <v>18</v>
      </c>
      <c r="Q73" s="15">
        <v>480</v>
      </c>
      <c r="R73" s="16"/>
      <c r="S73" s="16">
        <v>2.77</v>
      </c>
      <c r="T73" s="17"/>
    </row>
    <row r="74" spans="1:20" s="12" customFormat="1" ht="12.6" customHeight="1" x14ac:dyDescent="0.2">
      <c r="A74" s="12">
        <v>167</v>
      </c>
      <c r="B74" s="29">
        <v>3995</v>
      </c>
      <c r="C74" s="13" t="s">
        <v>35</v>
      </c>
      <c r="D74" s="13" t="s">
        <v>19</v>
      </c>
      <c r="E74" s="13" t="s">
        <v>49</v>
      </c>
      <c r="F74" s="13" t="s">
        <v>76</v>
      </c>
      <c r="G74" s="21" t="s">
        <v>21</v>
      </c>
      <c r="H74" s="18">
        <v>2018</v>
      </c>
      <c r="I74" s="12">
        <v>2038</v>
      </c>
      <c r="J74" s="12">
        <v>20</v>
      </c>
      <c r="K74" s="12">
        <v>2022</v>
      </c>
      <c r="L74" s="12">
        <f t="shared" si="1"/>
        <v>16</v>
      </c>
      <c r="M74" s="13" t="s">
        <v>23</v>
      </c>
      <c r="N74" s="43" t="s">
        <v>240</v>
      </c>
      <c r="O74" s="13" t="s">
        <v>139</v>
      </c>
      <c r="P74" s="14" t="s">
        <v>18</v>
      </c>
      <c r="Q74" s="17">
        <v>420</v>
      </c>
      <c r="R74" s="16"/>
      <c r="S74" s="16">
        <v>2.6</v>
      </c>
      <c r="T74" s="17"/>
    </row>
    <row r="75" spans="1:20" s="12" customFormat="1" ht="12.6" customHeight="1" x14ac:dyDescent="0.2">
      <c r="A75" s="12">
        <v>168</v>
      </c>
      <c r="B75" s="29">
        <v>3996</v>
      </c>
      <c r="C75" s="13" t="s">
        <v>35</v>
      </c>
      <c r="D75" s="13" t="s">
        <v>19</v>
      </c>
      <c r="E75" s="13" t="s">
        <v>49</v>
      </c>
      <c r="F75" s="13" t="s">
        <v>76</v>
      </c>
      <c r="G75" s="21" t="s">
        <v>21</v>
      </c>
      <c r="H75" s="18">
        <v>2018</v>
      </c>
      <c r="I75" s="12">
        <v>2038</v>
      </c>
      <c r="J75" s="12">
        <v>20</v>
      </c>
      <c r="K75" s="12">
        <v>2022</v>
      </c>
      <c r="L75" s="12">
        <f t="shared" si="1"/>
        <v>16</v>
      </c>
      <c r="M75" s="13" t="s">
        <v>17</v>
      </c>
      <c r="N75" s="43" t="s">
        <v>240</v>
      </c>
      <c r="O75" s="13" t="s">
        <v>140</v>
      </c>
      <c r="P75" s="14" t="s">
        <v>18</v>
      </c>
      <c r="Q75" s="17">
        <v>420</v>
      </c>
      <c r="R75" s="16"/>
      <c r="S75" s="16">
        <v>2.6</v>
      </c>
      <c r="T75" s="17"/>
    </row>
    <row r="76" spans="1:20" s="12" customFormat="1" ht="12.6" customHeight="1" x14ac:dyDescent="0.2">
      <c r="A76" s="12">
        <v>169</v>
      </c>
      <c r="B76" s="29">
        <v>3997</v>
      </c>
      <c r="C76" s="13" t="s">
        <v>35</v>
      </c>
      <c r="D76" s="13" t="s">
        <v>19</v>
      </c>
      <c r="E76" s="13" t="s">
        <v>49</v>
      </c>
      <c r="F76" s="22" t="s">
        <v>76</v>
      </c>
      <c r="G76" s="13" t="s">
        <v>38</v>
      </c>
      <c r="H76" s="18">
        <v>2018</v>
      </c>
      <c r="I76" s="12">
        <v>2038</v>
      </c>
      <c r="J76" s="12">
        <v>20</v>
      </c>
      <c r="K76" s="12">
        <v>2022</v>
      </c>
      <c r="L76" s="12">
        <f t="shared" si="1"/>
        <v>16</v>
      </c>
      <c r="M76" s="13" t="s">
        <v>23</v>
      </c>
      <c r="N76" s="43" t="s">
        <v>240</v>
      </c>
      <c r="O76" s="27" t="s">
        <v>141</v>
      </c>
      <c r="P76" s="14" t="s">
        <v>18</v>
      </c>
      <c r="Q76" s="17">
        <v>420</v>
      </c>
      <c r="R76" s="16"/>
      <c r="S76" s="16">
        <v>2.6</v>
      </c>
      <c r="T76" s="17"/>
    </row>
    <row r="77" spans="1:20" s="12" customFormat="1" ht="12.6" customHeight="1" x14ac:dyDescent="0.2">
      <c r="A77" s="12">
        <v>170</v>
      </c>
      <c r="B77" s="29">
        <v>3991</v>
      </c>
      <c r="C77" s="13" t="s">
        <v>35</v>
      </c>
      <c r="D77" s="13" t="s">
        <v>19</v>
      </c>
      <c r="E77" s="13" t="s">
        <v>50</v>
      </c>
      <c r="F77" s="13" t="s">
        <v>76</v>
      </c>
      <c r="G77" s="13" t="s">
        <v>25</v>
      </c>
      <c r="H77" s="18">
        <v>2019</v>
      </c>
      <c r="I77" s="12">
        <v>2039</v>
      </c>
      <c r="J77" s="12">
        <v>20</v>
      </c>
      <c r="K77" s="12">
        <v>2022</v>
      </c>
      <c r="L77" s="12">
        <f t="shared" ref="L77:L140" si="2">I77-K77</f>
        <v>17</v>
      </c>
      <c r="M77" s="13" t="s">
        <v>23</v>
      </c>
      <c r="N77" s="43" t="s">
        <v>240</v>
      </c>
      <c r="O77" s="13" t="s">
        <v>142</v>
      </c>
      <c r="P77" s="14" t="s">
        <v>18</v>
      </c>
      <c r="Q77" s="17">
        <v>400</v>
      </c>
      <c r="R77" s="16"/>
      <c r="S77" s="16">
        <v>2.42</v>
      </c>
      <c r="T77" s="17"/>
    </row>
    <row r="78" spans="1:20" s="12" customFormat="1" ht="12.6" customHeight="1" x14ac:dyDescent="0.2">
      <c r="A78" s="12">
        <v>172</v>
      </c>
      <c r="B78" s="37">
        <v>200469</v>
      </c>
      <c r="C78" s="13" t="s">
        <v>27</v>
      </c>
      <c r="D78" s="13" t="s">
        <v>19</v>
      </c>
      <c r="E78" s="13" t="s">
        <v>144</v>
      </c>
      <c r="F78" s="22" t="s">
        <v>76</v>
      </c>
      <c r="G78" s="13" t="s">
        <v>54</v>
      </c>
      <c r="H78" s="18">
        <v>2020</v>
      </c>
      <c r="I78" s="12">
        <v>2040</v>
      </c>
      <c r="J78" s="12">
        <v>20</v>
      </c>
      <c r="K78" s="12">
        <v>2022</v>
      </c>
      <c r="L78" s="12">
        <f t="shared" si="2"/>
        <v>18</v>
      </c>
      <c r="M78" s="13" t="s">
        <v>23</v>
      </c>
      <c r="N78" s="43" t="s">
        <v>240</v>
      </c>
      <c r="O78" s="13" t="s">
        <v>143</v>
      </c>
      <c r="P78" s="14" t="s">
        <v>18</v>
      </c>
      <c r="Q78" s="15">
        <v>210</v>
      </c>
      <c r="R78" s="16"/>
      <c r="S78" s="20">
        <v>2.1</v>
      </c>
      <c r="T78" s="17"/>
    </row>
    <row r="79" spans="1:20" s="12" customFormat="1" ht="12.6" customHeight="1" x14ac:dyDescent="0.2">
      <c r="A79" s="12">
        <v>173</v>
      </c>
      <c r="B79" s="23">
        <v>200470</v>
      </c>
      <c r="C79" s="22" t="s">
        <v>27</v>
      </c>
      <c r="D79" s="13" t="s">
        <v>19</v>
      </c>
      <c r="E79" s="13" t="s">
        <v>144</v>
      </c>
      <c r="F79" s="22" t="s">
        <v>76</v>
      </c>
      <c r="G79" s="13" t="s">
        <v>20</v>
      </c>
      <c r="H79" s="24">
        <v>2020</v>
      </c>
      <c r="I79" s="12">
        <v>2040</v>
      </c>
      <c r="J79" s="12">
        <v>20</v>
      </c>
      <c r="K79" s="12">
        <v>2022</v>
      </c>
      <c r="L79" s="12">
        <f t="shared" si="2"/>
        <v>18</v>
      </c>
      <c r="M79" s="13" t="s">
        <v>23</v>
      </c>
      <c r="N79" s="43" t="s">
        <v>240</v>
      </c>
      <c r="O79" s="13" t="s">
        <v>145</v>
      </c>
      <c r="P79" s="14" t="s">
        <v>18</v>
      </c>
      <c r="Q79" s="17">
        <v>210</v>
      </c>
      <c r="R79" s="20"/>
      <c r="S79" s="20">
        <v>2.1</v>
      </c>
      <c r="T79" s="17"/>
    </row>
    <row r="80" spans="1:20" s="12" customFormat="1" ht="12.6" customHeight="1" x14ac:dyDescent="0.2">
      <c r="A80" s="12">
        <v>174</v>
      </c>
      <c r="B80" s="13">
        <v>4717</v>
      </c>
      <c r="C80" s="13" t="s">
        <v>35</v>
      </c>
      <c r="D80" s="13" t="s">
        <v>19</v>
      </c>
      <c r="E80" s="33" t="s">
        <v>49</v>
      </c>
      <c r="F80" s="22" t="s">
        <v>76</v>
      </c>
      <c r="G80" s="13" t="s">
        <v>32</v>
      </c>
      <c r="H80" s="18">
        <v>2020</v>
      </c>
      <c r="I80" s="12">
        <v>2040</v>
      </c>
      <c r="J80" s="12">
        <v>20</v>
      </c>
      <c r="K80" s="12">
        <v>2022</v>
      </c>
      <c r="L80" s="12">
        <f t="shared" si="2"/>
        <v>18</v>
      </c>
      <c r="M80" s="13" t="s">
        <v>17</v>
      </c>
      <c r="N80" s="43" t="s">
        <v>240</v>
      </c>
      <c r="O80" s="13" t="s">
        <v>146</v>
      </c>
      <c r="P80" s="14" t="s">
        <v>18</v>
      </c>
      <c r="Q80" s="15">
        <v>465</v>
      </c>
      <c r="R80" s="16"/>
      <c r="S80" s="20">
        <v>2.6</v>
      </c>
      <c r="T80" s="17"/>
    </row>
    <row r="81" spans="1:20" s="12" customFormat="1" ht="12.6" customHeight="1" x14ac:dyDescent="0.2">
      <c r="A81" s="12">
        <v>175</v>
      </c>
      <c r="B81" s="13">
        <v>4734</v>
      </c>
      <c r="C81" s="13" t="s">
        <v>35</v>
      </c>
      <c r="D81" s="13" t="s">
        <v>19</v>
      </c>
      <c r="E81" s="33" t="s">
        <v>49</v>
      </c>
      <c r="F81" s="22" t="s">
        <v>76</v>
      </c>
      <c r="G81" s="13" t="s">
        <v>21</v>
      </c>
      <c r="H81" s="18">
        <v>2020</v>
      </c>
      <c r="I81" s="12">
        <v>2040</v>
      </c>
      <c r="J81" s="12">
        <v>20</v>
      </c>
      <c r="K81" s="12">
        <v>2022</v>
      </c>
      <c r="L81" s="12">
        <f t="shared" si="2"/>
        <v>18</v>
      </c>
      <c r="M81" s="13" t="s">
        <v>17</v>
      </c>
      <c r="N81" s="43" t="s">
        <v>240</v>
      </c>
      <c r="O81" s="13" t="s">
        <v>147</v>
      </c>
      <c r="P81" s="14" t="s">
        <v>18</v>
      </c>
      <c r="Q81" s="15">
        <v>465</v>
      </c>
      <c r="R81" s="16"/>
      <c r="S81" s="16">
        <v>2.6</v>
      </c>
      <c r="T81" s="17"/>
    </row>
    <row r="82" spans="1:20" s="12" customFormat="1" ht="12.6" customHeight="1" x14ac:dyDescent="0.2">
      <c r="A82" s="12">
        <v>176</v>
      </c>
      <c r="B82" s="13">
        <v>4735</v>
      </c>
      <c r="C82" s="13" t="s">
        <v>35</v>
      </c>
      <c r="D82" s="13" t="s">
        <v>19</v>
      </c>
      <c r="E82" s="33" t="s">
        <v>49</v>
      </c>
      <c r="F82" s="22" t="s">
        <v>76</v>
      </c>
      <c r="G82" s="13" t="s">
        <v>25</v>
      </c>
      <c r="H82" s="18">
        <v>2020</v>
      </c>
      <c r="I82" s="12">
        <v>2040</v>
      </c>
      <c r="J82" s="12">
        <v>20</v>
      </c>
      <c r="K82" s="12">
        <v>2022</v>
      </c>
      <c r="L82" s="12">
        <f t="shared" si="2"/>
        <v>18</v>
      </c>
      <c r="M82" s="13" t="s">
        <v>23</v>
      </c>
      <c r="N82" s="43" t="s">
        <v>240</v>
      </c>
      <c r="O82" s="13" t="s">
        <v>148</v>
      </c>
      <c r="P82" s="14" t="s">
        <v>18</v>
      </c>
      <c r="Q82" s="15">
        <v>465</v>
      </c>
      <c r="R82" s="16"/>
      <c r="S82" s="16">
        <v>2.6</v>
      </c>
      <c r="T82" s="17"/>
    </row>
    <row r="83" spans="1:20" s="12" customFormat="1" ht="12.6" customHeight="1" x14ac:dyDescent="0.2">
      <c r="A83" s="12">
        <v>177</v>
      </c>
      <c r="B83" s="29">
        <v>4833</v>
      </c>
      <c r="C83" s="13" t="s">
        <v>35</v>
      </c>
      <c r="D83" s="27" t="s">
        <v>19</v>
      </c>
      <c r="E83" s="33" t="s">
        <v>150</v>
      </c>
      <c r="F83" s="22" t="s">
        <v>76</v>
      </c>
      <c r="G83" s="38" t="s">
        <v>29</v>
      </c>
      <c r="H83" s="18">
        <v>2021</v>
      </c>
      <c r="I83" s="12">
        <v>2041</v>
      </c>
      <c r="J83" s="12">
        <v>20</v>
      </c>
      <c r="K83" s="12">
        <v>2022</v>
      </c>
      <c r="L83" s="12">
        <f t="shared" si="2"/>
        <v>19</v>
      </c>
      <c r="M83" s="38" t="s">
        <v>17</v>
      </c>
      <c r="N83" s="43" t="s">
        <v>240</v>
      </c>
      <c r="O83" s="13" t="s">
        <v>149</v>
      </c>
      <c r="P83" s="14" t="s">
        <v>18</v>
      </c>
      <c r="Q83" s="17">
        <v>400</v>
      </c>
      <c r="R83" s="39"/>
      <c r="S83" s="20">
        <v>2.4</v>
      </c>
      <c r="T83" s="17"/>
    </row>
    <row r="84" spans="1:20" s="12" customFormat="1" ht="12.6" customHeight="1" x14ac:dyDescent="0.2">
      <c r="A84" s="12">
        <v>178</v>
      </c>
      <c r="B84" s="13">
        <v>4834</v>
      </c>
      <c r="C84" s="13" t="s">
        <v>35</v>
      </c>
      <c r="D84" s="13" t="s">
        <v>19</v>
      </c>
      <c r="E84" s="33" t="s">
        <v>49</v>
      </c>
      <c r="F84" s="22" t="s">
        <v>76</v>
      </c>
      <c r="G84" s="21" t="s">
        <v>22</v>
      </c>
      <c r="H84" s="18">
        <v>2021</v>
      </c>
      <c r="I84" s="12">
        <v>2041</v>
      </c>
      <c r="J84" s="12">
        <v>20</v>
      </c>
      <c r="K84" s="12">
        <v>2022</v>
      </c>
      <c r="L84" s="12">
        <f t="shared" si="2"/>
        <v>19</v>
      </c>
      <c r="M84" s="13" t="s">
        <v>17</v>
      </c>
      <c r="N84" s="43" t="s">
        <v>240</v>
      </c>
      <c r="O84" s="13" t="s">
        <v>151</v>
      </c>
      <c r="P84" s="14" t="s">
        <v>18</v>
      </c>
      <c r="Q84" s="15">
        <v>465</v>
      </c>
      <c r="R84" s="39"/>
      <c r="S84" s="16">
        <v>2.31</v>
      </c>
      <c r="T84" s="17"/>
    </row>
    <row r="85" spans="1:20" s="12" customFormat="1" ht="12.6" customHeight="1" x14ac:dyDescent="0.2">
      <c r="A85" s="12">
        <v>179</v>
      </c>
      <c r="B85" s="13">
        <v>4835</v>
      </c>
      <c r="C85" s="13" t="s">
        <v>35</v>
      </c>
      <c r="D85" s="13" t="s">
        <v>19</v>
      </c>
      <c r="E85" s="13" t="s">
        <v>40</v>
      </c>
      <c r="F85" s="22" t="s">
        <v>76</v>
      </c>
      <c r="G85" s="21" t="s">
        <v>22</v>
      </c>
      <c r="H85" s="18">
        <v>2021</v>
      </c>
      <c r="I85" s="12">
        <v>2041</v>
      </c>
      <c r="J85" s="12">
        <v>20</v>
      </c>
      <c r="K85" s="12">
        <v>2022</v>
      </c>
      <c r="L85" s="12">
        <f t="shared" si="2"/>
        <v>19</v>
      </c>
      <c r="M85" s="13" t="s">
        <v>17</v>
      </c>
      <c r="N85" s="43" t="s">
        <v>240</v>
      </c>
      <c r="O85" s="13" t="s">
        <v>152</v>
      </c>
      <c r="P85" s="14" t="s">
        <v>18</v>
      </c>
      <c r="Q85" s="15">
        <v>260</v>
      </c>
      <c r="R85" s="39"/>
      <c r="S85" s="16">
        <v>1.55</v>
      </c>
      <c r="T85" s="17"/>
    </row>
    <row r="86" spans="1:20" s="12" customFormat="1" ht="12.6" customHeight="1" x14ac:dyDescent="0.2">
      <c r="A86" s="12">
        <v>180</v>
      </c>
      <c r="B86" s="13">
        <v>4836</v>
      </c>
      <c r="C86" s="13" t="s">
        <v>35</v>
      </c>
      <c r="D86" s="13" t="s">
        <v>19</v>
      </c>
      <c r="E86" s="13" t="s">
        <v>154</v>
      </c>
      <c r="F86" s="22" t="s">
        <v>76</v>
      </c>
      <c r="G86" s="13" t="s">
        <v>29</v>
      </c>
      <c r="H86" s="18">
        <v>2021</v>
      </c>
      <c r="I86" s="12">
        <v>2041</v>
      </c>
      <c r="J86" s="12">
        <v>20</v>
      </c>
      <c r="K86" s="12">
        <v>2022</v>
      </c>
      <c r="L86" s="12">
        <f t="shared" si="2"/>
        <v>19</v>
      </c>
      <c r="M86" s="13" t="s">
        <v>17</v>
      </c>
      <c r="N86" s="43" t="s">
        <v>240</v>
      </c>
      <c r="O86" s="13" t="s">
        <v>153</v>
      </c>
      <c r="P86" s="14" t="s">
        <v>18</v>
      </c>
      <c r="Q86" s="15">
        <v>260</v>
      </c>
      <c r="R86" s="39"/>
      <c r="S86" s="16">
        <v>1.55</v>
      </c>
      <c r="T86" s="17"/>
    </row>
    <row r="87" spans="1:20" s="12" customFormat="1" ht="12.6" customHeight="1" x14ac:dyDescent="0.2">
      <c r="A87" s="12">
        <v>181</v>
      </c>
      <c r="B87" s="13">
        <v>38300259</v>
      </c>
      <c r="C87" s="13" t="s">
        <v>27</v>
      </c>
      <c r="D87" s="13" t="s">
        <v>236</v>
      </c>
      <c r="E87" s="13" t="s">
        <v>156</v>
      </c>
      <c r="F87" s="13" t="s">
        <v>76</v>
      </c>
      <c r="G87" s="13" t="s">
        <v>16</v>
      </c>
      <c r="H87" s="18">
        <v>2011</v>
      </c>
      <c r="I87" s="30">
        <v>2024</v>
      </c>
      <c r="J87" s="30">
        <v>13</v>
      </c>
      <c r="K87" s="12">
        <v>2022</v>
      </c>
      <c r="L87" s="12">
        <f t="shared" si="2"/>
        <v>2</v>
      </c>
      <c r="M87" s="25" t="s">
        <v>242</v>
      </c>
      <c r="N87" s="53" t="s">
        <v>239</v>
      </c>
      <c r="O87" s="13" t="s">
        <v>155</v>
      </c>
      <c r="P87" s="14" t="s">
        <v>18</v>
      </c>
      <c r="Q87" s="17"/>
      <c r="R87" s="16">
        <v>3.5</v>
      </c>
      <c r="S87" s="16"/>
      <c r="T87" s="31"/>
    </row>
    <row r="88" spans="1:20" s="12" customFormat="1" ht="12.6" customHeight="1" x14ac:dyDescent="0.2">
      <c r="A88" s="12">
        <v>182</v>
      </c>
      <c r="B88" s="13">
        <v>38300258</v>
      </c>
      <c r="C88" s="13" t="s">
        <v>27</v>
      </c>
      <c r="D88" s="13" t="s">
        <v>236</v>
      </c>
      <c r="E88" s="13" t="s">
        <v>156</v>
      </c>
      <c r="F88" s="13" t="s">
        <v>76</v>
      </c>
      <c r="G88" s="13" t="s">
        <v>31</v>
      </c>
      <c r="H88" s="18">
        <v>2011</v>
      </c>
      <c r="I88" s="30">
        <v>2024</v>
      </c>
      <c r="J88" s="30">
        <v>13</v>
      </c>
      <c r="K88" s="12">
        <v>2022</v>
      </c>
      <c r="L88" s="12">
        <f t="shared" si="2"/>
        <v>2</v>
      </c>
      <c r="M88" s="25" t="s">
        <v>242</v>
      </c>
      <c r="N88" s="53" t="s">
        <v>239</v>
      </c>
      <c r="O88" s="13" t="s">
        <v>157</v>
      </c>
      <c r="P88" s="14" t="s">
        <v>18</v>
      </c>
      <c r="Q88" s="15"/>
      <c r="R88" s="16">
        <v>3.5</v>
      </c>
      <c r="S88" s="16"/>
      <c r="T88" s="31"/>
    </row>
    <row r="89" spans="1:20" s="12" customFormat="1" ht="12.6" customHeight="1" x14ac:dyDescent="0.2">
      <c r="A89" s="12">
        <v>183</v>
      </c>
      <c r="B89" s="13">
        <v>38300256</v>
      </c>
      <c r="C89" s="13" t="s">
        <v>27</v>
      </c>
      <c r="D89" s="13" t="s">
        <v>236</v>
      </c>
      <c r="E89" s="13" t="s">
        <v>156</v>
      </c>
      <c r="F89" s="13" t="s">
        <v>76</v>
      </c>
      <c r="G89" s="13" t="s">
        <v>47</v>
      </c>
      <c r="H89" s="18">
        <v>2011</v>
      </c>
      <c r="I89" s="30">
        <v>2024</v>
      </c>
      <c r="J89" s="30">
        <v>13</v>
      </c>
      <c r="K89" s="12">
        <v>2022</v>
      </c>
      <c r="L89" s="12">
        <f t="shared" si="2"/>
        <v>2</v>
      </c>
      <c r="M89" s="25" t="s">
        <v>242</v>
      </c>
      <c r="N89" s="53" t="s">
        <v>239</v>
      </c>
      <c r="O89" s="13" t="s">
        <v>158</v>
      </c>
      <c r="P89" s="14" t="s">
        <v>18</v>
      </c>
      <c r="Q89" s="31"/>
      <c r="R89" s="16">
        <v>3.5</v>
      </c>
      <c r="S89" s="16"/>
      <c r="T89" s="31" t="s">
        <v>69</v>
      </c>
    </row>
    <row r="90" spans="1:20" s="12" customFormat="1" ht="12.6" customHeight="1" x14ac:dyDescent="0.2">
      <c r="A90" s="12">
        <v>184</v>
      </c>
      <c r="B90" s="13">
        <v>38300262</v>
      </c>
      <c r="C90" s="13" t="s">
        <v>27</v>
      </c>
      <c r="D90" s="13" t="s">
        <v>236</v>
      </c>
      <c r="E90" s="13" t="s">
        <v>156</v>
      </c>
      <c r="F90" s="13" t="s">
        <v>76</v>
      </c>
      <c r="G90" s="13" t="s">
        <v>38</v>
      </c>
      <c r="H90" s="18">
        <v>2011</v>
      </c>
      <c r="I90" s="30">
        <v>2024</v>
      </c>
      <c r="J90" s="30">
        <v>13</v>
      </c>
      <c r="K90" s="12">
        <v>2022</v>
      </c>
      <c r="L90" s="12">
        <f t="shared" si="2"/>
        <v>2</v>
      </c>
      <c r="M90" s="25" t="s">
        <v>242</v>
      </c>
      <c r="N90" s="53" t="s">
        <v>239</v>
      </c>
      <c r="O90" s="13" t="s">
        <v>159</v>
      </c>
      <c r="P90" s="14" t="s">
        <v>18</v>
      </c>
      <c r="Q90" s="17"/>
      <c r="R90" s="16">
        <v>3.5</v>
      </c>
      <c r="S90" s="16"/>
      <c r="T90" s="31"/>
    </row>
    <row r="91" spans="1:20" s="12" customFormat="1" ht="12.6" customHeight="1" x14ac:dyDescent="0.2">
      <c r="A91" s="12">
        <v>185</v>
      </c>
      <c r="B91" s="13">
        <v>38300260</v>
      </c>
      <c r="C91" s="13" t="s">
        <v>27</v>
      </c>
      <c r="D91" s="13" t="s">
        <v>236</v>
      </c>
      <c r="E91" s="13" t="s">
        <v>156</v>
      </c>
      <c r="F91" s="13" t="s">
        <v>76</v>
      </c>
      <c r="G91" s="13" t="s">
        <v>29</v>
      </c>
      <c r="H91" s="18">
        <v>2011</v>
      </c>
      <c r="I91" s="30">
        <v>2024</v>
      </c>
      <c r="J91" s="30">
        <v>13</v>
      </c>
      <c r="K91" s="12">
        <v>2022</v>
      </c>
      <c r="L91" s="12">
        <f t="shared" si="2"/>
        <v>2</v>
      </c>
      <c r="M91" s="25" t="s">
        <v>242</v>
      </c>
      <c r="N91" s="53" t="s">
        <v>239</v>
      </c>
      <c r="O91" s="13" t="s">
        <v>160</v>
      </c>
      <c r="P91" s="14" t="s">
        <v>18</v>
      </c>
      <c r="Q91" s="17"/>
      <c r="R91" s="16">
        <v>3.5</v>
      </c>
      <c r="S91" s="16"/>
      <c r="T91" s="31"/>
    </row>
    <row r="92" spans="1:20" s="12" customFormat="1" ht="12.6" customHeight="1" x14ac:dyDescent="0.2">
      <c r="A92" s="12">
        <v>186</v>
      </c>
      <c r="B92" s="13">
        <v>38300261</v>
      </c>
      <c r="C92" s="13" t="s">
        <v>27</v>
      </c>
      <c r="D92" s="13" t="s">
        <v>236</v>
      </c>
      <c r="E92" s="13" t="s">
        <v>156</v>
      </c>
      <c r="F92" s="13" t="s">
        <v>76</v>
      </c>
      <c r="G92" s="13" t="s">
        <v>20</v>
      </c>
      <c r="H92" s="18">
        <v>2011</v>
      </c>
      <c r="I92" s="30">
        <v>2024</v>
      </c>
      <c r="J92" s="30">
        <v>13</v>
      </c>
      <c r="K92" s="12">
        <v>2022</v>
      </c>
      <c r="L92" s="12">
        <f t="shared" si="2"/>
        <v>2</v>
      </c>
      <c r="M92" s="25" t="s">
        <v>242</v>
      </c>
      <c r="N92" s="53" t="s">
        <v>239</v>
      </c>
      <c r="O92" s="13" t="s">
        <v>161</v>
      </c>
      <c r="P92" s="14" t="s">
        <v>18</v>
      </c>
      <c r="Q92" s="17"/>
      <c r="R92" s="16">
        <v>3.5</v>
      </c>
      <c r="S92" s="16"/>
      <c r="T92" s="31"/>
    </row>
    <row r="93" spans="1:20" s="12" customFormat="1" ht="12.6" customHeight="1" x14ac:dyDescent="0.2">
      <c r="A93" s="12">
        <v>187</v>
      </c>
      <c r="B93" s="13">
        <v>38300257</v>
      </c>
      <c r="C93" s="13" t="s">
        <v>27</v>
      </c>
      <c r="D93" s="13" t="s">
        <v>236</v>
      </c>
      <c r="E93" s="13" t="s">
        <v>156</v>
      </c>
      <c r="F93" s="13" t="s">
        <v>76</v>
      </c>
      <c r="G93" s="13" t="s">
        <v>30</v>
      </c>
      <c r="H93" s="18">
        <v>2011</v>
      </c>
      <c r="I93" s="30">
        <v>2024</v>
      </c>
      <c r="J93" s="30">
        <v>13</v>
      </c>
      <c r="K93" s="12">
        <v>2022</v>
      </c>
      <c r="L93" s="12">
        <f t="shared" si="2"/>
        <v>2</v>
      </c>
      <c r="M93" s="25" t="s">
        <v>242</v>
      </c>
      <c r="N93" s="53" t="s">
        <v>239</v>
      </c>
      <c r="O93" s="13" t="s">
        <v>162</v>
      </c>
      <c r="P93" s="14" t="s">
        <v>18</v>
      </c>
      <c r="Q93" s="17"/>
      <c r="R93" s="16">
        <v>3.5</v>
      </c>
      <c r="S93" s="16"/>
      <c r="T93" s="31"/>
    </row>
    <row r="94" spans="1:20" s="12" customFormat="1" ht="12.6" customHeight="1" x14ac:dyDescent="0.2">
      <c r="A94" s="12">
        <v>188</v>
      </c>
      <c r="B94" s="40">
        <v>38400424</v>
      </c>
      <c r="C94" s="13" t="s">
        <v>27</v>
      </c>
      <c r="D94" s="13" t="s">
        <v>236</v>
      </c>
      <c r="E94" s="32" t="s">
        <v>56</v>
      </c>
      <c r="F94" s="13" t="s">
        <v>76</v>
      </c>
      <c r="G94" s="13" t="s">
        <v>20</v>
      </c>
      <c r="H94" s="18">
        <v>2012</v>
      </c>
      <c r="I94" s="30">
        <v>2025</v>
      </c>
      <c r="J94" s="30">
        <v>13</v>
      </c>
      <c r="K94" s="12">
        <v>2022</v>
      </c>
      <c r="L94" s="12">
        <f t="shared" si="2"/>
        <v>3</v>
      </c>
      <c r="M94" s="13" t="s">
        <v>242</v>
      </c>
      <c r="N94" s="53" t="s">
        <v>239</v>
      </c>
      <c r="O94" s="13" t="s">
        <v>163</v>
      </c>
      <c r="P94" s="14" t="s">
        <v>18</v>
      </c>
      <c r="Q94" s="17"/>
      <c r="R94" s="16">
        <v>4</v>
      </c>
      <c r="S94" s="16"/>
      <c r="T94" s="31"/>
    </row>
    <row r="95" spans="1:20" s="12" customFormat="1" ht="12.6" customHeight="1" x14ac:dyDescent="0.2">
      <c r="A95" s="12">
        <v>189</v>
      </c>
      <c r="B95" s="40">
        <v>38400434</v>
      </c>
      <c r="C95" s="13" t="s">
        <v>27</v>
      </c>
      <c r="D95" s="13" t="s">
        <v>236</v>
      </c>
      <c r="E95" s="32" t="s">
        <v>56</v>
      </c>
      <c r="F95" s="13" t="s">
        <v>76</v>
      </c>
      <c r="G95" s="13" t="s">
        <v>20</v>
      </c>
      <c r="H95" s="18">
        <v>2012</v>
      </c>
      <c r="I95" s="30">
        <v>2025</v>
      </c>
      <c r="J95" s="30">
        <v>13</v>
      </c>
      <c r="K95" s="12">
        <v>2022</v>
      </c>
      <c r="L95" s="12">
        <f t="shared" si="2"/>
        <v>3</v>
      </c>
      <c r="M95" s="13" t="s">
        <v>52</v>
      </c>
      <c r="N95" s="53" t="s">
        <v>239</v>
      </c>
      <c r="O95" s="13" t="s">
        <v>164</v>
      </c>
      <c r="P95" s="14" t="s">
        <v>18</v>
      </c>
      <c r="Q95" s="17"/>
      <c r="R95" s="16">
        <v>4</v>
      </c>
      <c r="S95" s="16"/>
      <c r="T95" s="31"/>
    </row>
    <row r="96" spans="1:20" s="12" customFormat="1" ht="12.6" customHeight="1" x14ac:dyDescent="0.2">
      <c r="A96" s="12">
        <v>190</v>
      </c>
      <c r="B96" s="13">
        <v>38400422</v>
      </c>
      <c r="C96" s="13" t="s">
        <v>27</v>
      </c>
      <c r="D96" s="13" t="s">
        <v>235</v>
      </c>
      <c r="E96" s="13" t="s">
        <v>56</v>
      </c>
      <c r="F96" s="22" t="s">
        <v>76</v>
      </c>
      <c r="G96" s="21" t="s">
        <v>22</v>
      </c>
      <c r="H96" s="18">
        <v>2012</v>
      </c>
      <c r="I96" s="30">
        <v>2025</v>
      </c>
      <c r="J96" s="30">
        <v>13</v>
      </c>
      <c r="K96" s="12">
        <v>2022</v>
      </c>
      <c r="L96" s="12">
        <f t="shared" si="2"/>
        <v>3</v>
      </c>
      <c r="M96" s="21" t="s">
        <v>17</v>
      </c>
      <c r="N96" s="53" t="s">
        <v>239</v>
      </c>
      <c r="O96" s="13" t="s">
        <v>165</v>
      </c>
      <c r="P96" s="14" t="s">
        <v>18</v>
      </c>
      <c r="Q96" s="17"/>
      <c r="R96" s="16">
        <v>4</v>
      </c>
      <c r="S96" s="16"/>
      <c r="T96" s="17"/>
    </row>
    <row r="97" spans="1:20" s="12" customFormat="1" ht="12.6" customHeight="1" x14ac:dyDescent="0.2">
      <c r="A97" s="12">
        <v>191</v>
      </c>
      <c r="B97" s="13">
        <v>38400425</v>
      </c>
      <c r="C97" s="13" t="s">
        <v>27</v>
      </c>
      <c r="D97" s="13" t="s">
        <v>235</v>
      </c>
      <c r="E97" s="32" t="s">
        <v>56</v>
      </c>
      <c r="F97" s="13" t="s">
        <v>76</v>
      </c>
      <c r="G97" s="13" t="s">
        <v>25</v>
      </c>
      <c r="H97" s="18">
        <v>2012</v>
      </c>
      <c r="I97" s="30">
        <v>2025</v>
      </c>
      <c r="J97" s="30">
        <v>13</v>
      </c>
      <c r="K97" s="12">
        <v>2022</v>
      </c>
      <c r="L97" s="12">
        <f t="shared" si="2"/>
        <v>3</v>
      </c>
      <c r="M97" s="13" t="s">
        <v>17</v>
      </c>
      <c r="N97" s="53" t="s">
        <v>239</v>
      </c>
      <c r="O97" s="13" t="s">
        <v>166</v>
      </c>
      <c r="P97" s="14" t="s">
        <v>18</v>
      </c>
      <c r="Q97" s="17"/>
      <c r="R97" s="16">
        <v>4</v>
      </c>
      <c r="S97" s="16"/>
      <c r="T97" s="31"/>
    </row>
    <row r="98" spans="1:20" s="12" customFormat="1" ht="12.6" customHeight="1" x14ac:dyDescent="0.2">
      <c r="A98" s="12">
        <v>192</v>
      </c>
      <c r="B98" s="36">
        <v>24490347</v>
      </c>
      <c r="C98" s="13" t="s">
        <v>27</v>
      </c>
      <c r="D98" s="13" t="s">
        <v>236</v>
      </c>
      <c r="E98" s="13" t="s">
        <v>168</v>
      </c>
      <c r="F98" s="13" t="s">
        <v>76</v>
      </c>
      <c r="G98" s="13" t="s">
        <v>25</v>
      </c>
      <c r="H98" s="18">
        <v>2012</v>
      </c>
      <c r="I98" s="30">
        <v>2025</v>
      </c>
      <c r="J98" s="30">
        <v>13</v>
      </c>
      <c r="K98" s="12">
        <v>2022</v>
      </c>
      <c r="L98" s="12">
        <f t="shared" si="2"/>
        <v>3</v>
      </c>
      <c r="M98" s="25" t="s">
        <v>242</v>
      </c>
      <c r="N98" s="52" t="s">
        <v>238</v>
      </c>
      <c r="O98" s="13" t="s">
        <v>167</v>
      </c>
      <c r="P98" s="14" t="s">
        <v>18</v>
      </c>
      <c r="Q98" s="17"/>
      <c r="R98" s="16">
        <v>1.4</v>
      </c>
      <c r="S98" s="16"/>
      <c r="T98" s="31"/>
    </row>
    <row r="99" spans="1:20" s="12" customFormat="1" ht="12.6" customHeight="1" x14ac:dyDescent="0.2">
      <c r="A99" s="12">
        <v>193</v>
      </c>
      <c r="B99" s="36">
        <v>24490346</v>
      </c>
      <c r="C99" s="13" t="s">
        <v>27</v>
      </c>
      <c r="D99" s="13" t="s">
        <v>236</v>
      </c>
      <c r="E99" s="13" t="s">
        <v>168</v>
      </c>
      <c r="F99" s="13" t="s">
        <v>76</v>
      </c>
      <c r="G99" s="13" t="s">
        <v>21</v>
      </c>
      <c r="H99" s="18">
        <v>2012</v>
      </c>
      <c r="I99" s="30">
        <v>2025</v>
      </c>
      <c r="J99" s="30">
        <v>13</v>
      </c>
      <c r="K99" s="12">
        <v>2022</v>
      </c>
      <c r="L99" s="12">
        <f t="shared" si="2"/>
        <v>3</v>
      </c>
      <c r="M99" s="25" t="s">
        <v>242</v>
      </c>
      <c r="N99" s="52" t="s">
        <v>238</v>
      </c>
      <c r="O99" s="13" t="s">
        <v>169</v>
      </c>
      <c r="P99" s="14" t="s">
        <v>18</v>
      </c>
      <c r="Q99" s="17"/>
      <c r="R99" s="16">
        <v>1.4</v>
      </c>
      <c r="S99" s="16"/>
      <c r="T99" s="31"/>
    </row>
    <row r="100" spans="1:20" s="12" customFormat="1" ht="12.6" customHeight="1" x14ac:dyDescent="0.2">
      <c r="A100" s="12">
        <v>194</v>
      </c>
      <c r="B100" s="27">
        <v>38500654</v>
      </c>
      <c r="C100" s="13" t="s">
        <v>27</v>
      </c>
      <c r="D100" s="13" t="s">
        <v>235</v>
      </c>
      <c r="E100" s="41" t="s">
        <v>74</v>
      </c>
      <c r="F100" s="13" t="s">
        <v>76</v>
      </c>
      <c r="G100" s="13" t="s">
        <v>47</v>
      </c>
      <c r="H100" s="12">
        <v>2013</v>
      </c>
      <c r="I100" s="30">
        <v>2026</v>
      </c>
      <c r="J100" s="30">
        <v>13</v>
      </c>
      <c r="K100" s="12">
        <v>2022</v>
      </c>
      <c r="L100" s="12">
        <f t="shared" si="2"/>
        <v>4</v>
      </c>
      <c r="M100" s="13" t="s">
        <v>17</v>
      </c>
      <c r="N100" s="53" t="s">
        <v>239</v>
      </c>
      <c r="O100" s="27" t="s">
        <v>170</v>
      </c>
      <c r="P100" s="14" t="s">
        <v>18</v>
      </c>
      <c r="Q100" s="15"/>
      <c r="R100" s="16">
        <v>5</v>
      </c>
      <c r="S100" s="16"/>
      <c r="T100" s="15"/>
    </row>
    <row r="101" spans="1:20" s="12" customFormat="1" ht="12.6" customHeight="1" x14ac:dyDescent="0.2">
      <c r="A101" s="12">
        <v>195</v>
      </c>
      <c r="B101" s="13">
        <v>38500655</v>
      </c>
      <c r="C101" s="13" t="s">
        <v>27</v>
      </c>
      <c r="D101" s="13" t="s">
        <v>235</v>
      </c>
      <c r="E101" s="13" t="s">
        <v>74</v>
      </c>
      <c r="F101" s="13" t="s">
        <v>76</v>
      </c>
      <c r="G101" s="13" t="s">
        <v>25</v>
      </c>
      <c r="H101" s="18">
        <v>2013</v>
      </c>
      <c r="I101" s="30">
        <v>2026</v>
      </c>
      <c r="J101" s="30">
        <v>13</v>
      </c>
      <c r="K101" s="12">
        <v>2022</v>
      </c>
      <c r="L101" s="12">
        <f t="shared" si="2"/>
        <v>4</v>
      </c>
      <c r="M101" s="13" t="s">
        <v>17</v>
      </c>
      <c r="N101" s="53" t="s">
        <v>239</v>
      </c>
      <c r="O101" s="13" t="s">
        <v>171</v>
      </c>
      <c r="P101" s="14" t="s">
        <v>18</v>
      </c>
      <c r="Q101" s="17"/>
      <c r="R101" s="16">
        <v>5</v>
      </c>
      <c r="S101" s="16"/>
      <c r="T101" s="31"/>
    </row>
    <row r="102" spans="1:20" s="12" customFormat="1" ht="12.6" customHeight="1" x14ac:dyDescent="0.2">
      <c r="A102" s="12">
        <v>196</v>
      </c>
      <c r="B102" s="13">
        <v>24440421</v>
      </c>
      <c r="C102" s="13" t="s">
        <v>27</v>
      </c>
      <c r="D102" s="13" t="s">
        <v>235</v>
      </c>
      <c r="E102" s="13" t="s">
        <v>62</v>
      </c>
      <c r="F102" s="13" t="s">
        <v>76</v>
      </c>
      <c r="G102" s="13" t="s">
        <v>25</v>
      </c>
      <c r="H102" s="18">
        <v>2013</v>
      </c>
      <c r="I102" s="30">
        <v>2026</v>
      </c>
      <c r="J102" s="30">
        <v>13</v>
      </c>
      <c r="K102" s="12">
        <v>2022</v>
      </c>
      <c r="L102" s="12">
        <f t="shared" si="2"/>
        <v>4</v>
      </c>
      <c r="M102" s="13" t="s">
        <v>60</v>
      </c>
      <c r="N102" s="52" t="s">
        <v>238</v>
      </c>
      <c r="O102" s="13" t="s">
        <v>172</v>
      </c>
      <c r="P102" s="14" t="s">
        <v>18</v>
      </c>
      <c r="Q102" s="15"/>
      <c r="R102" s="16">
        <v>0.8</v>
      </c>
      <c r="S102" s="16"/>
      <c r="T102" s="31"/>
    </row>
    <row r="103" spans="1:20" s="12" customFormat="1" ht="12.6" customHeight="1" x14ac:dyDescent="0.2">
      <c r="A103" s="12">
        <v>197</v>
      </c>
      <c r="B103" s="13">
        <v>24460365</v>
      </c>
      <c r="C103" s="13" t="s">
        <v>27</v>
      </c>
      <c r="D103" s="13" t="s">
        <v>235</v>
      </c>
      <c r="E103" s="13" t="s">
        <v>62</v>
      </c>
      <c r="F103" s="13" t="s">
        <v>76</v>
      </c>
      <c r="G103" s="13" t="s">
        <v>16</v>
      </c>
      <c r="H103" s="18">
        <v>2014</v>
      </c>
      <c r="I103" s="30">
        <v>2027</v>
      </c>
      <c r="J103" s="30">
        <v>13</v>
      </c>
      <c r="K103" s="12">
        <v>2022</v>
      </c>
      <c r="L103" s="12">
        <f t="shared" si="2"/>
        <v>5</v>
      </c>
      <c r="M103" s="13" t="s">
        <v>17</v>
      </c>
      <c r="N103" s="52" t="s">
        <v>238</v>
      </c>
      <c r="O103" s="13" t="s">
        <v>173</v>
      </c>
      <c r="P103" s="14" t="s">
        <v>18</v>
      </c>
      <c r="Q103" s="17"/>
      <c r="R103" s="16">
        <v>1.1000000000000001</v>
      </c>
      <c r="S103" s="16"/>
      <c r="T103" s="31"/>
    </row>
    <row r="104" spans="1:20" s="12" customFormat="1" ht="12.6" customHeight="1" x14ac:dyDescent="0.2">
      <c r="A104" s="12">
        <v>198</v>
      </c>
      <c r="B104" s="13">
        <v>38140249</v>
      </c>
      <c r="C104" s="13" t="s">
        <v>27</v>
      </c>
      <c r="D104" s="13" t="s">
        <v>235</v>
      </c>
      <c r="E104" s="13" t="s">
        <v>75</v>
      </c>
      <c r="F104" s="13" t="s">
        <v>76</v>
      </c>
      <c r="G104" s="13" t="s">
        <v>21</v>
      </c>
      <c r="H104" s="18">
        <v>2015</v>
      </c>
      <c r="I104" s="30">
        <v>2028</v>
      </c>
      <c r="J104" s="30">
        <v>13</v>
      </c>
      <c r="K104" s="12">
        <v>2022</v>
      </c>
      <c r="L104" s="12">
        <f t="shared" si="2"/>
        <v>6</v>
      </c>
      <c r="M104" s="21" t="s">
        <v>17</v>
      </c>
      <c r="N104" s="53" t="s">
        <v>239</v>
      </c>
      <c r="O104" s="13" t="s">
        <v>174</v>
      </c>
      <c r="P104" s="14" t="s">
        <v>18</v>
      </c>
      <c r="Q104" s="17"/>
      <c r="R104" s="16">
        <v>5</v>
      </c>
      <c r="S104" s="16"/>
      <c r="T104" s="31" t="s">
        <v>69</v>
      </c>
    </row>
    <row r="105" spans="1:20" s="12" customFormat="1" ht="12.6" customHeight="1" x14ac:dyDescent="0.2">
      <c r="A105" s="12">
        <v>199</v>
      </c>
      <c r="B105" s="13">
        <v>24470411</v>
      </c>
      <c r="C105" s="13" t="s">
        <v>27</v>
      </c>
      <c r="D105" s="13" t="s">
        <v>236</v>
      </c>
      <c r="E105" s="13" t="s">
        <v>176</v>
      </c>
      <c r="F105" s="13" t="s">
        <v>76</v>
      </c>
      <c r="G105" s="13" t="s">
        <v>29</v>
      </c>
      <c r="H105" s="18">
        <v>2015</v>
      </c>
      <c r="I105" s="30">
        <v>2028</v>
      </c>
      <c r="J105" s="30">
        <v>13</v>
      </c>
      <c r="K105" s="12">
        <v>2022</v>
      </c>
      <c r="L105" s="12">
        <f t="shared" si="2"/>
        <v>6</v>
      </c>
      <c r="M105" s="13" t="s">
        <v>17</v>
      </c>
      <c r="N105" s="52" t="s">
        <v>238</v>
      </c>
      <c r="O105" s="13" t="s">
        <v>175</v>
      </c>
      <c r="P105" s="14" t="s">
        <v>18</v>
      </c>
      <c r="Q105" s="17"/>
      <c r="R105" s="16">
        <v>1.5</v>
      </c>
      <c r="S105" s="16"/>
      <c r="T105" s="31" t="s">
        <v>69</v>
      </c>
    </row>
    <row r="106" spans="1:20" s="12" customFormat="1" ht="12.6" customHeight="1" x14ac:dyDescent="0.2">
      <c r="A106" s="12">
        <v>200</v>
      </c>
      <c r="B106" s="13">
        <v>24470425</v>
      </c>
      <c r="C106" s="13" t="s">
        <v>27</v>
      </c>
      <c r="D106" s="13" t="s">
        <v>235</v>
      </c>
      <c r="E106" s="13" t="s">
        <v>59</v>
      </c>
      <c r="F106" s="13" t="s">
        <v>76</v>
      </c>
      <c r="G106" s="13" t="s">
        <v>20</v>
      </c>
      <c r="H106" s="18">
        <v>2015</v>
      </c>
      <c r="I106" s="30">
        <v>2028</v>
      </c>
      <c r="J106" s="30">
        <v>13</v>
      </c>
      <c r="K106" s="12">
        <v>2022</v>
      </c>
      <c r="L106" s="12">
        <f t="shared" si="2"/>
        <v>6</v>
      </c>
      <c r="M106" s="13" t="s">
        <v>17</v>
      </c>
      <c r="N106" s="52" t="s">
        <v>238</v>
      </c>
      <c r="O106" s="13" t="s">
        <v>177</v>
      </c>
      <c r="P106" s="14" t="s">
        <v>18</v>
      </c>
      <c r="Q106" s="31"/>
      <c r="R106" s="16">
        <v>1.1000000000000001</v>
      </c>
      <c r="S106" s="16"/>
      <c r="T106" s="31" t="s">
        <v>69</v>
      </c>
    </row>
    <row r="107" spans="1:20" s="12" customFormat="1" ht="12.6" customHeight="1" x14ac:dyDescent="0.2">
      <c r="A107" s="12">
        <v>201</v>
      </c>
      <c r="B107" s="13">
        <v>38140261</v>
      </c>
      <c r="C107" s="13" t="s">
        <v>27</v>
      </c>
      <c r="D107" s="13" t="s">
        <v>235</v>
      </c>
      <c r="E107" s="13" t="s">
        <v>75</v>
      </c>
      <c r="F107" s="13" t="s">
        <v>76</v>
      </c>
      <c r="G107" s="13" t="s">
        <v>32</v>
      </c>
      <c r="H107" s="18">
        <v>2015</v>
      </c>
      <c r="I107" s="30">
        <v>2028</v>
      </c>
      <c r="J107" s="30">
        <v>13</v>
      </c>
      <c r="K107" s="12">
        <v>2022</v>
      </c>
      <c r="L107" s="12">
        <f t="shared" si="2"/>
        <v>6</v>
      </c>
      <c r="M107" s="13" t="s">
        <v>17</v>
      </c>
      <c r="N107" s="53" t="s">
        <v>239</v>
      </c>
      <c r="O107" s="13" t="s">
        <v>178</v>
      </c>
      <c r="P107" s="14" t="s">
        <v>18</v>
      </c>
      <c r="Q107" s="17"/>
      <c r="R107" s="16">
        <v>5</v>
      </c>
      <c r="S107" s="16"/>
      <c r="T107" s="31" t="s">
        <v>69</v>
      </c>
    </row>
    <row r="108" spans="1:20" s="12" customFormat="1" ht="12.6" customHeight="1" x14ac:dyDescent="0.2">
      <c r="A108" s="12">
        <v>202</v>
      </c>
      <c r="B108" s="13">
        <v>24470476</v>
      </c>
      <c r="C108" s="13" t="s">
        <v>27</v>
      </c>
      <c r="D108" s="13" t="s">
        <v>235</v>
      </c>
      <c r="E108" s="13" t="s">
        <v>59</v>
      </c>
      <c r="F108" s="13" t="s">
        <v>76</v>
      </c>
      <c r="G108" s="21" t="s">
        <v>22</v>
      </c>
      <c r="H108" s="18">
        <v>2018</v>
      </c>
      <c r="I108" s="30">
        <v>2031</v>
      </c>
      <c r="J108" s="30">
        <v>13</v>
      </c>
      <c r="K108" s="12">
        <v>2022</v>
      </c>
      <c r="L108" s="12">
        <f t="shared" si="2"/>
        <v>9</v>
      </c>
      <c r="M108" s="21" t="s">
        <v>17</v>
      </c>
      <c r="N108" s="52" t="s">
        <v>238</v>
      </c>
      <c r="O108" s="13" t="s">
        <v>179</v>
      </c>
      <c r="P108" s="14" t="s">
        <v>18</v>
      </c>
      <c r="Q108" s="31"/>
      <c r="R108" s="16">
        <v>1.4</v>
      </c>
      <c r="S108" s="16"/>
      <c r="T108" s="31" t="s">
        <v>69</v>
      </c>
    </row>
    <row r="109" spans="1:20" s="12" customFormat="1" ht="12.6" customHeight="1" x14ac:dyDescent="0.2">
      <c r="A109" s="12">
        <v>203</v>
      </c>
      <c r="B109" s="13">
        <v>24470475</v>
      </c>
      <c r="C109" s="13" t="s">
        <v>27</v>
      </c>
      <c r="D109" s="13" t="s">
        <v>235</v>
      </c>
      <c r="E109" s="13" t="s">
        <v>59</v>
      </c>
      <c r="F109" s="22" t="s">
        <v>76</v>
      </c>
      <c r="G109" s="13" t="s">
        <v>16</v>
      </c>
      <c r="H109" s="18">
        <v>2018</v>
      </c>
      <c r="I109" s="30">
        <v>2031</v>
      </c>
      <c r="J109" s="30">
        <v>13</v>
      </c>
      <c r="K109" s="12">
        <v>2022</v>
      </c>
      <c r="L109" s="12">
        <f t="shared" si="2"/>
        <v>9</v>
      </c>
      <c r="M109" s="13" t="s">
        <v>17</v>
      </c>
      <c r="N109" s="52" t="s">
        <v>238</v>
      </c>
      <c r="O109" s="13" t="s">
        <v>180</v>
      </c>
      <c r="P109" s="14" t="s">
        <v>18</v>
      </c>
      <c r="Q109" s="31"/>
      <c r="R109" s="16">
        <v>1.4</v>
      </c>
      <c r="S109" s="16"/>
      <c r="T109" s="31" t="s">
        <v>69</v>
      </c>
    </row>
    <row r="110" spans="1:20" s="12" customFormat="1" ht="12.6" customHeight="1" x14ac:dyDescent="0.2">
      <c r="A110" s="12">
        <v>204</v>
      </c>
      <c r="B110" s="13">
        <v>38140704</v>
      </c>
      <c r="C110" s="13" t="s">
        <v>27</v>
      </c>
      <c r="D110" s="13" t="s">
        <v>235</v>
      </c>
      <c r="E110" s="13" t="s">
        <v>75</v>
      </c>
      <c r="F110" s="13" t="s">
        <v>76</v>
      </c>
      <c r="G110" s="21" t="s">
        <v>22</v>
      </c>
      <c r="H110" s="18">
        <v>2018</v>
      </c>
      <c r="I110" s="30">
        <v>2031</v>
      </c>
      <c r="J110" s="30">
        <v>13</v>
      </c>
      <c r="K110" s="12">
        <v>2022</v>
      </c>
      <c r="L110" s="12">
        <f t="shared" si="2"/>
        <v>9</v>
      </c>
      <c r="M110" s="21" t="s">
        <v>17</v>
      </c>
      <c r="N110" s="53" t="s">
        <v>239</v>
      </c>
      <c r="O110" s="13" t="s">
        <v>181</v>
      </c>
      <c r="P110" s="14" t="s">
        <v>18</v>
      </c>
      <c r="Q110" s="31"/>
      <c r="R110" s="16">
        <v>5</v>
      </c>
      <c r="S110" s="16"/>
      <c r="T110" s="31" t="s">
        <v>69</v>
      </c>
    </row>
    <row r="111" spans="1:20" s="12" customFormat="1" ht="12.6" customHeight="1" x14ac:dyDescent="0.2">
      <c r="A111" s="12">
        <v>205</v>
      </c>
      <c r="B111" s="13">
        <v>38140707</v>
      </c>
      <c r="C111" s="13" t="s">
        <v>27</v>
      </c>
      <c r="D111" s="13" t="s">
        <v>235</v>
      </c>
      <c r="E111" s="13" t="s">
        <v>75</v>
      </c>
      <c r="F111" s="13" t="s">
        <v>76</v>
      </c>
      <c r="G111" s="13" t="s">
        <v>25</v>
      </c>
      <c r="H111" s="18">
        <v>2018</v>
      </c>
      <c r="I111" s="30">
        <v>2031</v>
      </c>
      <c r="J111" s="30">
        <v>13</v>
      </c>
      <c r="K111" s="12">
        <v>2022</v>
      </c>
      <c r="L111" s="12">
        <f t="shared" si="2"/>
        <v>9</v>
      </c>
      <c r="M111" s="13" t="s">
        <v>17</v>
      </c>
      <c r="N111" s="53" t="s">
        <v>239</v>
      </c>
      <c r="O111" s="13" t="s">
        <v>182</v>
      </c>
      <c r="P111" s="14" t="s">
        <v>18</v>
      </c>
      <c r="Q111" s="31"/>
      <c r="R111" s="16">
        <v>5</v>
      </c>
      <c r="S111" s="16"/>
      <c r="T111" s="31" t="s">
        <v>69</v>
      </c>
    </row>
    <row r="112" spans="1:20" s="12" customFormat="1" ht="12.6" customHeight="1" x14ac:dyDescent="0.2">
      <c r="A112" s="12">
        <v>206</v>
      </c>
      <c r="B112" s="13">
        <v>38140706</v>
      </c>
      <c r="C112" s="13" t="s">
        <v>27</v>
      </c>
      <c r="D112" s="13" t="s">
        <v>235</v>
      </c>
      <c r="E112" s="13" t="s">
        <v>75</v>
      </c>
      <c r="F112" s="22" t="s">
        <v>76</v>
      </c>
      <c r="G112" s="13" t="s">
        <v>25</v>
      </c>
      <c r="H112" s="18">
        <v>2018</v>
      </c>
      <c r="I112" s="30">
        <v>2031</v>
      </c>
      <c r="J112" s="30">
        <v>13</v>
      </c>
      <c r="K112" s="12">
        <v>2022</v>
      </c>
      <c r="L112" s="12">
        <f t="shared" si="2"/>
        <v>9</v>
      </c>
      <c r="M112" s="13" t="s">
        <v>17</v>
      </c>
      <c r="N112" s="53" t="s">
        <v>239</v>
      </c>
      <c r="O112" s="13" t="s">
        <v>183</v>
      </c>
      <c r="P112" s="14" t="s">
        <v>18</v>
      </c>
      <c r="Q112" s="31"/>
      <c r="R112" s="16">
        <v>5</v>
      </c>
      <c r="S112" s="16"/>
      <c r="T112" s="31" t="s">
        <v>69</v>
      </c>
    </row>
    <row r="113" spans="1:20" s="12" customFormat="1" ht="12.6" customHeight="1" x14ac:dyDescent="0.2">
      <c r="A113" s="12">
        <v>207</v>
      </c>
      <c r="B113" s="13">
        <v>24470474</v>
      </c>
      <c r="C113" s="13" t="s">
        <v>27</v>
      </c>
      <c r="D113" s="13" t="s">
        <v>235</v>
      </c>
      <c r="E113" s="13" t="s">
        <v>59</v>
      </c>
      <c r="F113" s="13" t="s">
        <v>76</v>
      </c>
      <c r="G113" s="21" t="s">
        <v>25</v>
      </c>
      <c r="H113" s="18">
        <v>2018</v>
      </c>
      <c r="I113" s="30">
        <v>2031</v>
      </c>
      <c r="J113" s="30">
        <v>13</v>
      </c>
      <c r="K113" s="12">
        <v>2022</v>
      </c>
      <c r="L113" s="12">
        <f t="shared" si="2"/>
        <v>9</v>
      </c>
      <c r="M113" s="13" t="s">
        <v>17</v>
      </c>
      <c r="N113" s="52" t="s">
        <v>238</v>
      </c>
      <c r="O113" s="13" t="s">
        <v>184</v>
      </c>
      <c r="P113" s="14" t="s">
        <v>18</v>
      </c>
      <c r="Q113" s="31"/>
      <c r="R113" s="16">
        <v>1.4</v>
      </c>
      <c r="S113" s="16"/>
      <c r="T113" s="31" t="s">
        <v>69</v>
      </c>
    </row>
    <row r="114" spans="1:20" s="12" customFormat="1" ht="12.6" customHeight="1" x14ac:dyDescent="0.2">
      <c r="A114" s="12">
        <v>208</v>
      </c>
      <c r="B114" s="21">
        <v>38140786</v>
      </c>
      <c r="C114" s="22" t="s">
        <v>27</v>
      </c>
      <c r="D114" s="13" t="s">
        <v>235</v>
      </c>
      <c r="E114" s="21" t="s">
        <v>75</v>
      </c>
      <c r="F114" s="13" t="s">
        <v>76</v>
      </c>
      <c r="G114" s="13" t="s">
        <v>54</v>
      </c>
      <c r="H114" s="30">
        <v>2018</v>
      </c>
      <c r="I114" s="30">
        <v>2031</v>
      </c>
      <c r="J114" s="30">
        <v>13</v>
      </c>
      <c r="K114" s="12">
        <v>2022</v>
      </c>
      <c r="L114" s="12">
        <f t="shared" si="2"/>
        <v>9</v>
      </c>
      <c r="M114" s="13" t="s">
        <v>17</v>
      </c>
      <c r="N114" s="53" t="s">
        <v>239</v>
      </c>
      <c r="O114" s="22" t="s">
        <v>185</v>
      </c>
      <c r="P114" s="14" t="s">
        <v>18</v>
      </c>
      <c r="Q114" s="17"/>
      <c r="R114" s="20">
        <v>5</v>
      </c>
      <c r="S114" s="20"/>
      <c r="T114" s="31" t="s">
        <v>69</v>
      </c>
    </row>
    <row r="115" spans="1:20" s="12" customFormat="1" ht="12.6" customHeight="1" x14ac:dyDescent="0.2">
      <c r="A115" s="12">
        <v>209</v>
      </c>
      <c r="B115" s="21">
        <v>38140789</v>
      </c>
      <c r="C115" s="22" t="s">
        <v>27</v>
      </c>
      <c r="D115" s="13" t="s">
        <v>235</v>
      </c>
      <c r="E115" s="21" t="s">
        <v>75</v>
      </c>
      <c r="F115" s="13" t="s">
        <v>76</v>
      </c>
      <c r="G115" s="13" t="s">
        <v>54</v>
      </c>
      <c r="H115" s="30">
        <v>2018</v>
      </c>
      <c r="I115" s="30">
        <v>2031</v>
      </c>
      <c r="J115" s="30">
        <v>13</v>
      </c>
      <c r="K115" s="12">
        <v>2022</v>
      </c>
      <c r="L115" s="12">
        <f t="shared" si="2"/>
        <v>9</v>
      </c>
      <c r="M115" s="13" t="s">
        <v>17</v>
      </c>
      <c r="N115" s="53" t="s">
        <v>239</v>
      </c>
      <c r="O115" s="22" t="s">
        <v>186</v>
      </c>
      <c r="P115" s="14" t="s">
        <v>18</v>
      </c>
      <c r="Q115" s="17"/>
      <c r="R115" s="20">
        <v>5</v>
      </c>
      <c r="S115" s="20"/>
      <c r="T115" s="31" t="s">
        <v>69</v>
      </c>
    </row>
    <row r="116" spans="1:20" s="12" customFormat="1" ht="12.6" customHeight="1" x14ac:dyDescent="0.2">
      <c r="A116" s="12">
        <v>210</v>
      </c>
      <c r="B116" s="13">
        <v>24490387</v>
      </c>
      <c r="C116" s="22" t="s">
        <v>27</v>
      </c>
      <c r="D116" s="13" t="s">
        <v>236</v>
      </c>
      <c r="E116" s="13" t="s">
        <v>59</v>
      </c>
      <c r="F116" s="22" t="s">
        <v>76</v>
      </c>
      <c r="G116" s="33" t="s">
        <v>51</v>
      </c>
      <c r="H116" s="18">
        <v>2019</v>
      </c>
      <c r="I116" s="30">
        <v>2032</v>
      </c>
      <c r="J116" s="30">
        <v>13</v>
      </c>
      <c r="K116" s="12">
        <v>2022</v>
      </c>
      <c r="L116" s="12">
        <f t="shared" si="2"/>
        <v>10</v>
      </c>
      <c r="M116" s="13" t="s">
        <v>17</v>
      </c>
      <c r="N116" s="52" t="s">
        <v>238</v>
      </c>
      <c r="O116" s="13" t="s">
        <v>187</v>
      </c>
      <c r="P116" s="14" t="s">
        <v>18</v>
      </c>
      <c r="Q116" s="31"/>
      <c r="R116" s="16">
        <v>1.6</v>
      </c>
      <c r="S116" s="20"/>
      <c r="T116" s="31" t="s">
        <v>69</v>
      </c>
    </row>
    <row r="117" spans="1:20" s="12" customFormat="1" ht="12.6" customHeight="1" x14ac:dyDescent="0.2">
      <c r="A117" s="12">
        <v>211</v>
      </c>
      <c r="B117" s="13">
        <v>24470494</v>
      </c>
      <c r="C117" s="13" t="s">
        <v>27</v>
      </c>
      <c r="D117" s="13" t="s">
        <v>235</v>
      </c>
      <c r="E117" s="13" t="s">
        <v>189</v>
      </c>
      <c r="F117" s="22" t="s">
        <v>76</v>
      </c>
      <c r="G117" s="13" t="s">
        <v>25</v>
      </c>
      <c r="H117" s="18">
        <v>2019</v>
      </c>
      <c r="I117" s="30">
        <v>2032</v>
      </c>
      <c r="J117" s="30">
        <v>13</v>
      </c>
      <c r="K117" s="12">
        <v>2022</v>
      </c>
      <c r="L117" s="12">
        <f t="shared" si="2"/>
        <v>10</v>
      </c>
      <c r="M117" s="13" t="s">
        <v>17</v>
      </c>
      <c r="N117" s="52" t="s">
        <v>238</v>
      </c>
      <c r="O117" s="13" t="s">
        <v>188</v>
      </c>
      <c r="P117" s="14" t="s">
        <v>18</v>
      </c>
      <c r="Q117" s="31"/>
      <c r="R117" s="16">
        <v>1.4</v>
      </c>
      <c r="S117" s="16"/>
      <c r="T117" s="31" t="s">
        <v>69</v>
      </c>
    </row>
    <row r="118" spans="1:20" s="12" customFormat="1" ht="12.6" customHeight="1" x14ac:dyDescent="0.2">
      <c r="A118" s="12">
        <v>212</v>
      </c>
      <c r="B118" s="13">
        <v>38140833</v>
      </c>
      <c r="C118" s="13" t="s">
        <v>27</v>
      </c>
      <c r="D118" s="13" t="s">
        <v>53</v>
      </c>
      <c r="E118" s="13" t="s">
        <v>75</v>
      </c>
      <c r="F118" s="13" t="s">
        <v>76</v>
      </c>
      <c r="G118" s="13" t="s">
        <v>16</v>
      </c>
      <c r="H118" s="18">
        <v>2019</v>
      </c>
      <c r="I118" s="30">
        <v>2032</v>
      </c>
      <c r="J118" s="30">
        <v>13</v>
      </c>
      <c r="K118" s="12">
        <v>2022</v>
      </c>
      <c r="L118" s="12">
        <f t="shared" si="2"/>
        <v>10</v>
      </c>
      <c r="M118" s="13" t="s">
        <v>17</v>
      </c>
      <c r="N118" s="53" t="s">
        <v>239</v>
      </c>
      <c r="O118" s="13" t="s">
        <v>190</v>
      </c>
      <c r="P118" s="14" t="s">
        <v>18</v>
      </c>
      <c r="Q118" s="31"/>
      <c r="R118" s="16">
        <v>5</v>
      </c>
      <c r="S118" s="16"/>
      <c r="T118" s="31" t="s">
        <v>69</v>
      </c>
    </row>
    <row r="119" spans="1:20" s="12" customFormat="1" ht="12.6" customHeight="1" x14ac:dyDescent="0.2">
      <c r="A119" s="12">
        <v>213</v>
      </c>
      <c r="B119" s="13">
        <v>38140836</v>
      </c>
      <c r="C119" s="13" t="s">
        <v>27</v>
      </c>
      <c r="D119" s="13" t="s">
        <v>53</v>
      </c>
      <c r="E119" s="13" t="s">
        <v>75</v>
      </c>
      <c r="F119" s="22" t="s">
        <v>76</v>
      </c>
      <c r="G119" s="21" t="s">
        <v>29</v>
      </c>
      <c r="H119" s="18">
        <v>2019</v>
      </c>
      <c r="I119" s="30">
        <v>2032</v>
      </c>
      <c r="J119" s="30">
        <v>13</v>
      </c>
      <c r="K119" s="12">
        <v>2022</v>
      </c>
      <c r="L119" s="12">
        <f t="shared" si="2"/>
        <v>10</v>
      </c>
      <c r="M119" s="13" t="s">
        <v>17</v>
      </c>
      <c r="N119" s="53" t="s">
        <v>239</v>
      </c>
      <c r="O119" s="27" t="s">
        <v>191</v>
      </c>
      <c r="P119" s="14" t="s">
        <v>18</v>
      </c>
      <c r="Q119" s="31"/>
      <c r="R119" s="16">
        <v>5</v>
      </c>
      <c r="S119" s="16"/>
      <c r="T119" s="31" t="s">
        <v>69</v>
      </c>
    </row>
    <row r="120" spans="1:20" s="12" customFormat="1" ht="12.6" customHeight="1" x14ac:dyDescent="0.2">
      <c r="A120" s="12">
        <v>214</v>
      </c>
      <c r="B120" s="13">
        <v>24470520</v>
      </c>
      <c r="C120" s="13" t="s">
        <v>27</v>
      </c>
      <c r="D120" s="13" t="s">
        <v>235</v>
      </c>
      <c r="E120" s="13" t="s">
        <v>189</v>
      </c>
      <c r="F120" s="22" t="s">
        <v>76</v>
      </c>
      <c r="G120" s="13" t="s">
        <v>21</v>
      </c>
      <c r="H120" s="18">
        <v>2019</v>
      </c>
      <c r="I120" s="30">
        <v>2032</v>
      </c>
      <c r="J120" s="30">
        <v>13</v>
      </c>
      <c r="K120" s="12">
        <v>2022</v>
      </c>
      <c r="L120" s="12">
        <f t="shared" si="2"/>
        <v>10</v>
      </c>
      <c r="M120" s="13" t="s">
        <v>17</v>
      </c>
      <c r="N120" s="52" t="s">
        <v>238</v>
      </c>
      <c r="O120" s="13" t="s">
        <v>192</v>
      </c>
      <c r="P120" s="14" t="s">
        <v>18</v>
      </c>
      <c r="Q120" s="17"/>
      <c r="R120" s="16">
        <v>1.4</v>
      </c>
      <c r="S120" s="16"/>
      <c r="T120" s="31" t="s">
        <v>69</v>
      </c>
    </row>
    <row r="121" spans="1:20" s="12" customFormat="1" ht="12.6" customHeight="1" x14ac:dyDescent="0.2">
      <c r="A121" s="12">
        <v>215</v>
      </c>
      <c r="B121" s="21">
        <v>38140906</v>
      </c>
      <c r="C121" s="22" t="s">
        <v>27</v>
      </c>
      <c r="D121" s="13" t="s">
        <v>53</v>
      </c>
      <c r="E121" s="21" t="s">
        <v>75</v>
      </c>
      <c r="F121" s="13" t="s">
        <v>76</v>
      </c>
      <c r="G121" s="13" t="s">
        <v>16</v>
      </c>
      <c r="H121" s="30">
        <v>2020</v>
      </c>
      <c r="I121" s="30">
        <v>2033</v>
      </c>
      <c r="J121" s="30">
        <v>13</v>
      </c>
      <c r="K121" s="12">
        <v>2022</v>
      </c>
      <c r="L121" s="12">
        <f t="shared" si="2"/>
        <v>11</v>
      </c>
      <c r="M121" s="13" t="s">
        <v>17</v>
      </c>
      <c r="N121" s="53" t="s">
        <v>239</v>
      </c>
      <c r="O121" s="22" t="s">
        <v>193</v>
      </c>
      <c r="P121" s="14" t="s">
        <v>18</v>
      </c>
      <c r="Q121" s="17"/>
      <c r="R121" s="20">
        <v>5</v>
      </c>
      <c r="S121" s="20"/>
      <c r="T121" s="31" t="s">
        <v>69</v>
      </c>
    </row>
    <row r="122" spans="1:20" s="12" customFormat="1" ht="12.6" customHeight="1" x14ac:dyDescent="0.2">
      <c r="A122" s="12">
        <v>216</v>
      </c>
      <c r="B122" s="42">
        <v>38140919</v>
      </c>
      <c r="C122" s="13" t="s">
        <v>27</v>
      </c>
      <c r="D122" s="13" t="s">
        <v>53</v>
      </c>
      <c r="E122" s="13" t="s">
        <v>75</v>
      </c>
      <c r="F122" s="13" t="s">
        <v>76</v>
      </c>
      <c r="G122" s="13" t="s">
        <v>16</v>
      </c>
      <c r="H122" s="18">
        <v>2020</v>
      </c>
      <c r="I122" s="30">
        <v>2033</v>
      </c>
      <c r="J122" s="30">
        <v>13</v>
      </c>
      <c r="K122" s="12">
        <v>2022</v>
      </c>
      <c r="L122" s="12">
        <f t="shared" si="2"/>
        <v>11</v>
      </c>
      <c r="M122" s="13" t="s">
        <v>17</v>
      </c>
      <c r="N122" s="53" t="s">
        <v>239</v>
      </c>
      <c r="O122" s="13" t="s">
        <v>194</v>
      </c>
      <c r="P122" s="14" t="s">
        <v>18</v>
      </c>
      <c r="Q122" s="31"/>
      <c r="R122" s="16">
        <v>5</v>
      </c>
      <c r="S122" s="16"/>
      <c r="T122" s="31" t="s">
        <v>69</v>
      </c>
    </row>
    <row r="123" spans="1:20" s="12" customFormat="1" ht="12.6" customHeight="1" x14ac:dyDescent="0.2">
      <c r="A123" s="12">
        <v>217</v>
      </c>
      <c r="B123" s="42">
        <v>38140921</v>
      </c>
      <c r="C123" s="13" t="s">
        <v>27</v>
      </c>
      <c r="D123" s="13" t="s">
        <v>53</v>
      </c>
      <c r="E123" s="13" t="s">
        <v>75</v>
      </c>
      <c r="F123" s="13" t="s">
        <v>76</v>
      </c>
      <c r="G123" s="13" t="s">
        <v>16</v>
      </c>
      <c r="H123" s="18">
        <v>2020</v>
      </c>
      <c r="I123" s="30">
        <v>2033</v>
      </c>
      <c r="J123" s="30">
        <v>13</v>
      </c>
      <c r="K123" s="12">
        <v>2022</v>
      </c>
      <c r="L123" s="12">
        <f t="shared" si="2"/>
        <v>11</v>
      </c>
      <c r="M123" s="13" t="s">
        <v>17</v>
      </c>
      <c r="N123" s="53" t="s">
        <v>239</v>
      </c>
      <c r="O123" s="13" t="s">
        <v>195</v>
      </c>
      <c r="P123" s="14" t="s">
        <v>18</v>
      </c>
      <c r="Q123" s="31"/>
      <c r="R123" s="16">
        <v>5</v>
      </c>
      <c r="S123" s="16"/>
      <c r="T123" s="31" t="s">
        <v>69</v>
      </c>
    </row>
    <row r="124" spans="1:20" s="12" customFormat="1" ht="12.6" customHeight="1" x14ac:dyDescent="0.2">
      <c r="A124" s="12">
        <v>218</v>
      </c>
      <c r="B124" s="13">
        <v>24470538</v>
      </c>
      <c r="C124" s="13" t="s">
        <v>27</v>
      </c>
      <c r="D124" s="13" t="s">
        <v>235</v>
      </c>
      <c r="E124" s="13" t="s">
        <v>197</v>
      </c>
      <c r="F124" s="13" t="s">
        <v>76</v>
      </c>
      <c r="G124" s="13" t="s">
        <v>30</v>
      </c>
      <c r="H124" s="18">
        <v>2020</v>
      </c>
      <c r="I124" s="30">
        <v>2033</v>
      </c>
      <c r="J124" s="30">
        <v>13</v>
      </c>
      <c r="K124" s="12">
        <v>2022</v>
      </c>
      <c r="L124" s="12">
        <f t="shared" si="2"/>
        <v>11</v>
      </c>
      <c r="M124" s="13" t="s">
        <v>17</v>
      </c>
      <c r="N124" s="52" t="s">
        <v>238</v>
      </c>
      <c r="O124" s="13" t="s">
        <v>196</v>
      </c>
      <c r="P124" s="14" t="s">
        <v>18</v>
      </c>
      <c r="Q124" s="31"/>
      <c r="R124" s="16">
        <v>1.4</v>
      </c>
      <c r="S124" s="16"/>
      <c r="T124" s="31" t="s">
        <v>69</v>
      </c>
    </row>
    <row r="125" spans="1:20" s="12" customFormat="1" ht="12.6" customHeight="1" x14ac:dyDescent="0.2">
      <c r="A125" s="12">
        <v>219</v>
      </c>
      <c r="B125" s="13">
        <v>24470539</v>
      </c>
      <c r="C125" s="13" t="s">
        <v>27</v>
      </c>
      <c r="D125" s="13" t="s">
        <v>235</v>
      </c>
      <c r="E125" s="13" t="s">
        <v>197</v>
      </c>
      <c r="F125" s="22" t="s">
        <v>76</v>
      </c>
      <c r="G125" s="13" t="s">
        <v>31</v>
      </c>
      <c r="H125" s="18">
        <v>2020</v>
      </c>
      <c r="I125" s="30">
        <v>2033</v>
      </c>
      <c r="J125" s="30">
        <v>13</v>
      </c>
      <c r="K125" s="12">
        <v>2022</v>
      </c>
      <c r="L125" s="12">
        <f t="shared" si="2"/>
        <v>11</v>
      </c>
      <c r="M125" s="13" t="s">
        <v>17</v>
      </c>
      <c r="N125" s="52" t="s">
        <v>238</v>
      </c>
      <c r="O125" s="13" t="s">
        <v>198</v>
      </c>
      <c r="P125" s="14" t="s">
        <v>18</v>
      </c>
      <c r="Q125" s="17"/>
      <c r="R125" s="16">
        <v>1.4</v>
      </c>
      <c r="S125" s="16"/>
      <c r="T125" s="31" t="s">
        <v>69</v>
      </c>
    </row>
    <row r="126" spans="1:20" s="12" customFormat="1" ht="12.6" customHeight="1" x14ac:dyDescent="0.2">
      <c r="A126" s="12">
        <v>220</v>
      </c>
      <c r="B126" s="13">
        <v>24470540</v>
      </c>
      <c r="C126" s="13" t="s">
        <v>27</v>
      </c>
      <c r="D126" s="13" t="s">
        <v>235</v>
      </c>
      <c r="E126" s="13" t="s">
        <v>197</v>
      </c>
      <c r="F126" s="22" t="s">
        <v>76</v>
      </c>
      <c r="G126" s="13" t="s">
        <v>29</v>
      </c>
      <c r="H126" s="18">
        <v>2020</v>
      </c>
      <c r="I126" s="30">
        <v>2033</v>
      </c>
      <c r="J126" s="30">
        <v>13</v>
      </c>
      <c r="K126" s="12">
        <v>2022</v>
      </c>
      <c r="L126" s="12">
        <f t="shared" si="2"/>
        <v>11</v>
      </c>
      <c r="M126" s="13" t="s">
        <v>17</v>
      </c>
      <c r="N126" s="52" t="s">
        <v>238</v>
      </c>
      <c r="O126" s="13" t="s">
        <v>199</v>
      </c>
      <c r="P126" s="14" t="s">
        <v>18</v>
      </c>
      <c r="Q126" s="31"/>
      <c r="R126" s="16">
        <v>1.4</v>
      </c>
      <c r="S126" s="16"/>
      <c r="T126" s="31" t="s">
        <v>69</v>
      </c>
    </row>
    <row r="127" spans="1:20" s="12" customFormat="1" ht="12.6" customHeight="1" x14ac:dyDescent="0.2">
      <c r="A127" s="12">
        <v>221</v>
      </c>
      <c r="B127" s="13">
        <v>24470537</v>
      </c>
      <c r="C127" s="13" t="s">
        <v>27</v>
      </c>
      <c r="D127" s="13" t="s">
        <v>235</v>
      </c>
      <c r="E127" s="13" t="s">
        <v>197</v>
      </c>
      <c r="F127" s="13" t="s">
        <v>76</v>
      </c>
      <c r="G127" s="21" t="s">
        <v>16</v>
      </c>
      <c r="H127" s="18">
        <v>2021</v>
      </c>
      <c r="I127" s="30">
        <v>2034</v>
      </c>
      <c r="J127" s="30">
        <v>13</v>
      </c>
      <c r="K127" s="12">
        <v>2022</v>
      </c>
      <c r="L127" s="12">
        <f t="shared" si="2"/>
        <v>12</v>
      </c>
      <c r="M127" s="13" t="s">
        <v>60</v>
      </c>
      <c r="N127" s="52" t="s">
        <v>238</v>
      </c>
      <c r="O127" s="13" t="s">
        <v>200</v>
      </c>
      <c r="P127" s="14" t="s">
        <v>18</v>
      </c>
      <c r="Q127" s="31"/>
      <c r="R127" s="16">
        <v>1.4</v>
      </c>
      <c r="S127" s="16"/>
      <c r="T127" s="31" t="s">
        <v>69</v>
      </c>
    </row>
    <row r="128" spans="1:20" s="12" customFormat="1" ht="12.6" customHeight="1" x14ac:dyDescent="0.2">
      <c r="A128" s="12">
        <v>222</v>
      </c>
      <c r="B128" s="13">
        <v>38400298</v>
      </c>
      <c r="C128" s="13" t="s">
        <v>27</v>
      </c>
      <c r="D128" s="13" t="s">
        <v>53</v>
      </c>
      <c r="E128" s="13" t="s">
        <v>75</v>
      </c>
      <c r="F128" s="13" t="s">
        <v>76</v>
      </c>
      <c r="G128" s="13" t="s">
        <v>20</v>
      </c>
      <c r="H128" s="18">
        <v>2021</v>
      </c>
      <c r="I128" s="30">
        <v>2034</v>
      </c>
      <c r="J128" s="30">
        <v>13</v>
      </c>
      <c r="K128" s="12">
        <v>2022</v>
      </c>
      <c r="L128" s="12">
        <f t="shared" si="2"/>
        <v>12</v>
      </c>
      <c r="M128" s="13" t="s">
        <v>17</v>
      </c>
      <c r="N128" s="53" t="s">
        <v>239</v>
      </c>
      <c r="O128" s="13" t="s">
        <v>201</v>
      </c>
      <c r="P128" s="14" t="s">
        <v>18</v>
      </c>
      <c r="Q128" s="17"/>
      <c r="R128" s="16">
        <v>5</v>
      </c>
      <c r="S128" s="16"/>
      <c r="T128" s="31" t="s">
        <v>69</v>
      </c>
    </row>
    <row r="129" spans="1:20" s="12" customFormat="1" ht="12.6" customHeight="1" x14ac:dyDescent="0.2">
      <c r="A129" s="12">
        <v>223</v>
      </c>
      <c r="B129" s="27">
        <v>38400400</v>
      </c>
      <c r="C129" s="13" t="s">
        <v>27</v>
      </c>
      <c r="D129" s="13" t="s">
        <v>53</v>
      </c>
      <c r="E129" s="13" t="s">
        <v>75</v>
      </c>
      <c r="F129" s="13" t="s">
        <v>76</v>
      </c>
      <c r="G129" s="13" t="s">
        <v>21</v>
      </c>
      <c r="H129" s="18">
        <v>2021</v>
      </c>
      <c r="I129" s="30">
        <v>2034</v>
      </c>
      <c r="J129" s="30">
        <v>13</v>
      </c>
      <c r="K129" s="12">
        <v>2022</v>
      </c>
      <c r="L129" s="12">
        <f t="shared" si="2"/>
        <v>12</v>
      </c>
      <c r="M129" s="21" t="s">
        <v>17</v>
      </c>
      <c r="N129" s="53" t="s">
        <v>239</v>
      </c>
      <c r="O129" s="27" t="s">
        <v>202</v>
      </c>
      <c r="P129" s="14" t="s">
        <v>18</v>
      </c>
      <c r="Q129" s="15"/>
      <c r="R129" s="16">
        <v>5</v>
      </c>
      <c r="S129" s="16"/>
      <c r="T129" s="31" t="s">
        <v>69</v>
      </c>
    </row>
    <row r="130" spans="1:20" s="12" customFormat="1" ht="12.6" customHeight="1" x14ac:dyDescent="0.2">
      <c r="A130" s="12">
        <v>224</v>
      </c>
      <c r="B130" s="13">
        <v>38400294</v>
      </c>
      <c r="C130" s="13" t="s">
        <v>27</v>
      </c>
      <c r="D130" s="13" t="s">
        <v>53</v>
      </c>
      <c r="E130" s="13" t="s">
        <v>75</v>
      </c>
      <c r="F130" s="13" t="s">
        <v>76</v>
      </c>
      <c r="G130" s="13" t="s">
        <v>21</v>
      </c>
      <c r="H130" s="18">
        <v>2021</v>
      </c>
      <c r="I130" s="30">
        <v>2034</v>
      </c>
      <c r="J130" s="30">
        <v>13</v>
      </c>
      <c r="K130" s="12">
        <v>2022</v>
      </c>
      <c r="L130" s="12">
        <f t="shared" si="2"/>
        <v>12</v>
      </c>
      <c r="M130" s="21" t="s">
        <v>17</v>
      </c>
      <c r="N130" s="53" t="s">
        <v>239</v>
      </c>
      <c r="O130" s="13" t="s">
        <v>203</v>
      </c>
      <c r="P130" s="14" t="s">
        <v>18</v>
      </c>
      <c r="Q130" s="31"/>
      <c r="R130" s="16">
        <v>5</v>
      </c>
      <c r="S130" s="16"/>
      <c r="T130" s="31" t="s">
        <v>69</v>
      </c>
    </row>
    <row r="131" spans="1:20" s="12" customFormat="1" ht="12.6" customHeight="1" x14ac:dyDescent="0.2">
      <c r="A131" s="12">
        <v>225</v>
      </c>
      <c r="B131" s="13">
        <v>38400296</v>
      </c>
      <c r="C131" s="13" t="s">
        <v>27</v>
      </c>
      <c r="D131" s="13" t="s">
        <v>53</v>
      </c>
      <c r="E131" s="13" t="s">
        <v>75</v>
      </c>
      <c r="F131" s="13" t="s">
        <v>76</v>
      </c>
      <c r="G131" s="13" t="s">
        <v>16</v>
      </c>
      <c r="H131" s="18">
        <v>2021</v>
      </c>
      <c r="I131" s="30">
        <v>2034</v>
      </c>
      <c r="J131" s="30">
        <v>13</v>
      </c>
      <c r="K131" s="12">
        <v>2022</v>
      </c>
      <c r="L131" s="12">
        <f t="shared" si="2"/>
        <v>12</v>
      </c>
      <c r="M131" s="13" t="s">
        <v>17</v>
      </c>
      <c r="N131" s="53" t="s">
        <v>239</v>
      </c>
      <c r="O131" s="13" t="s">
        <v>204</v>
      </c>
      <c r="P131" s="14" t="s">
        <v>18</v>
      </c>
      <c r="Q131" s="31"/>
      <c r="R131" s="16">
        <v>5</v>
      </c>
      <c r="S131" s="16"/>
      <c r="T131" s="31" t="s">
        <v>69</v>
      </c>
    </row>
    <row r="132" spans="1:20" s="12" customFormat="1" ht="12.6" customHeight="1" x14ac:dyDescent="0.2">
      <c r="A132" s="12">
        <v>226</v>
      </c>
      <c r="B132" s="13">
        <v>38400293</v>
      </c>
      <c r="C132" s="13" t="s">
        <v>27</v>
      </c>
      <c r="D132" s="13" t="s">
        <v>53</v>
      </c>
      <c r="E132" s="13" t="s">
        <v>75</v>
      </c>
      <c r="F132" s="13" t="s">
        <v>76</v>
      </c>
      <c r="G132" s="13" t="s">
        <v>16</v>
      </c>
      <c r="H132" s="18">
        <v>2021</v>
      </c>
      <c r="I132" s="30">
        <v>2034</v>
      </c>
      <c r="J132" s="30">
        <v>13</v>
      </c>
      <c r="K132" s="12">
        <v>2022</v>
      </c>
      <c r="L132" s="12">
        <f t="shared" si="2"/>
        <v>12</v>
      </c>
      <c r="M132" s="13" t="s">
        <v>17</v>
      </c>
      <c r="N132" s="53" t="s">
        <v>239</v>
      </c>
      <c r="O132" s="13" t="s">
        <v>205</v>
      </c>
      <c r="P132" s="14" t="s">
        <v>18</v>
      </c>
      <c r="Q132" s="31"/>
      <c r="R132" s="16">
        <v>5</v>
      </c>
      <c r="S132" s="16"/>
      <c r="T132" s="31" t="s">
        <v>69</v>
      </c>
    </row>
    <row r="133" spans="1:20" s="12" customFormat="1" ht="12.6" customHeight="1" x14ac:dyDescent="0.2">
      <c r="A133" s="12">
        <v>227</v>
      </c>
      <c r="B133" s="13">
        <v>38400295</v>
      </c>
      <c r="C133" s="13" t="s">
        <v>27</v>
      </c>
      <c r="D133" s="13" t="s">
        <v>53</v>
      </c>
      <c r="E133" s="13" t="s">
        <v>75</v>
      </c>
      <c r="F133" s="13" t="s">
        <v>76</v>
      </c>
      <c r="G133" s="21" t="s">
        <v>25</v>
      </c>
      <c r="H133" s="18">
        <v>2021</v>
      </c>
      <c r="I133" s="30">
        <v>2034</v>
      </c>
      <c r="J133" s="30">
        <v>13</v>
      </c>
      <c r="K133" s="12">
        <v>2022</v>
      </c>
      <c r="L133" s="12">
        <f t="shared" si="2"/>
        <v>12</v>
      </c>
      <c r="M133" s="13" t="s">
        <v>17</v>
      </c>
      <c r="N133" s="53" t="s">
        <v>239</v>
      </c>
      <c r="O133" s="13" t="s">
        <v>206</v>
      </c>
      <c r="P133" s="14" t="s">
        <v>18</v>
      </c>
      <c r="Q133" s="31"/>
      <c r="R133" s="16">
        <v>5</v>
      </c>
      <c r="S133" s="16"/>
      <c r="T133" s="31" t="s">
        <v>69</v>
      </c>
    </row>
    <row r="134" spans="1:20" s="12" customFormat="1" ht="12.6" customHeight="1" x14ac:dyDescent="0.2">
      <c r="A134" s="12">
        <v>228</v>
      </c>
      <c r="B134" s="13">
        <v>38140935</v>
      </c>
      <c r="C134" s="13" t="s">
        <v>27</v>
      </c>
      <c r="D134" s="13" t="s">
        <v>53</v>
      </c>
      <c r="E134" s="13" t="s">
        <v>75</v>
      </c>
      <c r="F134" s="22" t="s">
        <v>76</v>
      </c>
      <c r="G134" s="13" t="s">
        <v>20</v>
      </c>
      <c r="H134" s="18">
        <v>2021</v>
      </c>
      <c r="I134" s="30">
        <v>2034</v>
      </c>
      <c r="J134" s="30">
        <v>13</v>
      </c>
      <c r="K134" s="12">
        <v>2022</v>
      </c>
      <c r="L134" s="12">
        <f t="shared" si="2"/>
        <v>12</v>
      </c>
      <c r="M134" s="13" t="s">
        <v>17</v>
      </c>
      <c r="N134" s="53" t="s">
        <v>239</v>
      </c>
      <c r="O134" s="13" t="s">
        <v>207</v>
      </c>
      <c r="P134" s="14" t="s">
        <v>18</v>
      </c>
      <c r="Q134" s="31"/>
      <c r="R134" s="16">
        <v>5</v>
      </c>
      <c r="S134" s="16"/>
      <c r="T134" s="31" t="s">
        <v>69</v>
      </c>
    </row>
    <row r="135" spans="1:20" s="12" customFormat="1" ht="12.6" customHeight="1" x14ac:dyDescent="0.2">
      <c r="A135" s="12">
        <v>229</v>
      </c>
      <c r="B135" s="28">
        <v>24470541</v>
      </c>
      <c r="C135" s="13" t="s">
        <v>27</v>
      </c>
      <c r="D135" s="13" t="s">
        <v>235</v>
      </c>
      <c r="E135" s="13" t="s">
        <v>197</v>
      </c>
      <c r="F135" s="22" t="s">
        <v>76</v>
      </c>
      <c r="G135" s="21" t="s">
        <v>22</v>
      </c>
      <c r="H135" s="18">
        <v>2021</v>
      </c>
      <c r="I135" s="30">
        <v>2034</v>
      </c>
      <c r="J135" s="30">
        <v>13</v>
      </c>
      <c r="K135" s="12">
        <v>2022</v>
      </c>
      <c r="L135" s="12">
        <f t="shared" si="2"/>
        <v>12</v>
      </c>
      <c r="M135" s="21" t="s">
        <v>17</v>
      </c>
      <c r="N135" s="52" t="s">
        <v>238</v>
      </c>
      <c r="O135" s="13" t="s">
        <v>208</v>
      </c>
      <c r="P135" s="14" t="s">
        <v>18</v>
      </c>
      <c r="Q135" s="31"/>
      <c r="R135" s="16">
        <v>1.4</v>
      </c>
      <c r="S135" s="16"/>
      <c r="T135" s="17"/>
    </row>
    <row r="136" spans="1:20" s="12" customFormat="1" ht="12.6" customHeight="1" x14ac:dyDescent="0.2">
      <c r="A136" s="12">
        <v>230</v>
      </c>
      <c r="B136" s="28">
        <v>24470542</v>
      </c>
      <c r="C136" s="13" t="s">
        <v>27</v>
      </c>
      <c r="D136" s="13" t="s">
        <v>235</v>
      </c>
      <c r="E136" s="13" t="s">
        <v>197</v>
      </c>
      <c r="F136" s="22" t="s">
        <v>76</v>
      </c>
      <c r="G136" s="21" t="s">
        <v>22</v>
      </c>
      <c r="H136" s="18">
        <v>2021</v>
      </c>
      <c r="I136" s="30">
        <v>2034</v>
      </c>
      <c r="J136" s="30">
        <v>13</v>
      </c>
      <c r="K136" s="12">
        <v>2022</v>
      </c>
      <c r="L136" s="12">
        <f t="shared" si="2"/>
        <v>12</v>
      </c>
      <c r="M136" s="21" t="s">
        <v>17</v>
      </c>
      <c r="N136" s="52" t="s">
        <v>238</v>
      </c>
      <c r="O136" s="13" t="s">
        <v>209</v>
      </c>
      <c r="P136" s="14" t="s">
        <v>18</v>
      </c>
      <c r="Q136" s="17"/>
      <c r="R136" s="16">
        <v>1.4</v>
      </c>
      <c r="S136" s="16"/>
      <c r="T136" s="17"/>
    </row>
    <row r="137" spans="1:20" s="12" customFormat="1" ht="12.6" customHeight="1" x14ac:dyDescent="0.2">
      <c r="A137" s="12">
        <v>231</v>
      </c>
      <c r="B137" s="28">
        <v>24470543</v>
      </c>
      <c r="C137" s="13" t="s">
        <v>27</v>
      </c>
      <c r="D137" s="13" t="s">
        <v>235</v>
      </c>
      <c r="E137" s="13" t="s">
        <v>197</v>
      </c>
      <c r="F137" s="22" t="s">
        <v>76</v>
      </c>
      <c r="G137" s="13" t="s">
        <v>20</v>
      </c>
      <c r="H137" s="18">
        <v>2021</v>
      </c>
      <c r="I137" s="30">
        <v>2034</v>
      </c>
      <c r="J137" s="30">
        <v>13</v>
      </c>
      <c r="K137" s="12">
        <v>2022</v>
      </c>
      <c r="L137" s="12">
        <f t="shared" si="2"/>
        <v>12</v>
      </c>
      <c r="M137" s="13" t="s">
        <v>17</v>
      </c>
      <c r="N137" s="52" t="s">
        <v>238</v>
      </c>
      <c r="O137" s="13" t="s">
        <v>210</v>
      </c>
      <c r="P137" s="14" t="s">
        <v>18</v>
      </c>
      <c r="Q137" s="31"/>
      <c r="R137" s="16">
        <v>1.4</v>
      </c>
      <c r="S137" s="16"/>
      <c r="T137" s="31" t="s">
        <v>69</v>
      </c>
    </row>
    <row r="138" spans="1:20" s="12" customFormat="1" ht="12.6" customHeight="1" x14ac:dyDescent="0.2">
      <c r="A138" s="12">
        <v>232</v>
      </c>
      <c r="B138" s="28">
        <v>24470547</v>
      </c>
      <c r="C138" s="13" t="s">
        <v>27</v>
      </c>
      <c r="D138" s="13" t="s">
        <v>235</v>
      </c>
      <c r="E138" s="13" t="s">
        <v>197</v>
      </c>
      <c r="F138" s="13" t="s">
        <v>76</v>
      </c>
      <c r="G138" s="13" t="s">
        <v>21</v>
      </c>
      <c r="H138" s="18">
        <v>2021</v>
      </c>
      <c r="I138" s="30">
        <v>2034</v>
      </c>
      <c r="J138" s="30">
        <v>13</v>
      </c>
      <c r="K138" s="12">
        <v>2022</v>
      </c>
      <c r="L138" s="12">
        <f t="shared" si="2"/>
        <v>12</v>
      </c>
      <c r="M138" s="13" t="s">
        <v>17</v>
      </c>
      <c r="N138" s="52" t="s">
        <v>238</v>
      </c>
      <c r="O138" s="13" t="s">
        <v>211</v>
      </c>
      <c r="P138" s="14" t="s">
        <v>18</v>
      </c>
      <c r="Q138" s="31"/>
      <c r="R138" s="16">
        <v>1.4</v>
      </c>
      <c r="S138" s="16"/>
      <c r="T138" s="31" t="s">
        <v>69</v>
      </c>
    </row>
    <row r="139" spans="1:20" s="12" customFormat="1" ht="12.6" customHeight="1" x14ac:dyDescent="0.2">
      <c r="A139" s="12">
        <v>233</v>
      </c>
      <c r="B139" s="28">
        <v>24470544</v>
      </c>
      <c r="C139" s="13" t="s">
        <v>27</v>
      </c>
      <c r="D139" s="13" t="s">
        <v>235</v>
      </c>
      <c r="E139" s="13" t="s">
        <v>197</v>
      </c>
      <c r="F139" s="22" t="s">
        <v>76</v>
      </c>
      <c r="G139" s="13" t="s">
        <v>29</v>
      </c>
      <c r="H139" s="18">
        <v>2021</v>
      </c>
      <c r="I139" s="30">
        <v>2034</v>
      </c>
      <c r="J139" s="30">
        <v>13</v>
      </c>
      <c r="K139" s="12">
        <v>2022</v>
      </c>
      <c r="L139" s="12">
        <f t="shared" si="2"/>
        <v>12</v>
      </c>
      <c r="M139" s="13" t="s">
        <v>52</v>
      </c>
      <c r="N139" s="52" t="s">
        <v>238</v>
      </c>
      <c r="O139" s="13" t="s">
        <v>212</v>
      </c>
      <c r="P139" s="14" t="s">
        <v>18</v>
      </c>
      <c r="Q139" s="31"/>
      <c r="R139" s="16">
        <v>1.4</v>
      </c>
      <c r="S139" s="16"/>
      <c r="T139" s="17"/>
    </row>
    <row r="140" spans="1:20" s="12" customFormat="1" ht="12.6" customHeight="1" x14ac:dyDescent="0.2">
      <c r="A140" s="12">
        <v>234</v>
      </c>
      <c r="B140" s="21">
        <v>24470545</v>
      </c>
      <c r="C140" s="13" t="s">
        <v>27</v>
      </c>
      <c r="D140" s="13" t="s">
        <v>235</v>
      </c>
      <c r="E140" s="27" t="s">
        <v>197</v>
      </c>
      <c r="F140" s="13" t="s">
        <v>76</v>
      </c>
      <c r="G140" s="13" t="s">
        <v>31</v>
      </c>
      <c r="H140" s="18">
        <v>2021</v>
      </c>
      <c r="I140" s="30">
        <v>2034</v>
      </c>
      <c r="J140" s="30">
        <v>13</v>
      </c>
      <c r="K140" s="12">
        <v>2022</v>
      </c>
      <c r="L140" s="12">
        <f t="shared" si="2"/>
        <v>12</v>
      </c>
      <c r="M140" s="13" t="s">
        <v>17</v>
      </c>
      <c r="N140" s="52" t="s">
        <v>238</v>
      </c>
      <c r="O140" s="27" t="s">
        <v>213</v>
      </c>
      <c r="P140" s="14" t="s">
        <v>18</v>
      </c>
      <c r="Q140" s="17"/>
      <c r="R140" s="16">
        <v>1.4</v>
      </c>
      <c r="S140" s="16"/>
      <c r="T140" s="31" t="s">
        <v>69</v>
      </c>
    </row>
    <row r="141" spans="1:20" s="12" customFormat="1" ht="12.6" customHeight="1" x14ac:dyDescent="0.2">
      <c r="A141" s="12">
        <v>235</v>
      </c>
      <c r="B141" s="21">
        <v>24470546</v>
      </c>
      <c r="C141" s="13" t="s">
        <v>27</v>
      </c>
      <c r="D141" s="13" t="s">
        <v>235</v>
      </c>
      <c r="E141" s="13" t="s">
        <v>197</v>
      </c>
      <c r="F141" s="13" t="s">
        <v>76</v>
      </c>
      <c r="G141" s="13" t="s">
        <v>29</v>
      </c>
      <c r="H141" s="18">
        <v>2021</v>
      </c>
      <c r="I141" s="30">
        <v>2034</v>
      </c>
      <c r="J141" s="30">
        <v>13</v>
      </c>
      <c r="K141" s="12">
        <v>2022</v>
      </c>
      <c r="L141" s="12">
        <f t="shared" ref="L141:L143" si="3">I141-K141</f>
        <v>12</v>
      </c>
      <c r="M141" s="13" t="s">
        <v>17</v>
      </c>
      <c r="N141" s="52" t="s">
        <v>238</v>
      </c>
      <c r="O141" s="13" t="s">
        <v>214</v>
      </c>
      <c r="P141" s="14" t="s">
        <v>18</v>
      </c>
      <c r="Q141" s="31"/>
      <c r="R141" s="16">
        <v>1.4</v>
      </c>
      <c r="S141" s="16"/>
      <c r="T141" s="31" t="s">
        <v>69</v>
      </c>
    </row>
    <row r="142" spans="1:20" s="12" customFormat="1" ht="12.6" customHeight="1" x14ac:dyDescent="0.2">
      <c r="A142" s="12">
        <v>236</v>
      </c>
      <c r="B142" s="28">
        <v>24470548</v>
      </c>
      <c r="C142" s="13" t="s">
        <v>27</v>
      </c>
      <c r="D142" s="13" t="s">
        <v>235</v>
      </c>
      <c r="E142" s="13" t="s">
        <v>197</v>
      </c>
      <c r="F142" s="22" t="s">
        <v>76</v>
      </c>
      <c r="G142" s="13" t="s">
        <v>47</v>
      </c>
      <c r="H142" s="18">
        <v>2021</v>
      </c>
      <c r="I142" s="30">
        <v>2034</v>
      </c>
      <c r="J142" s="30">
        <v>13</v>
      </c>
      <c r="K142" s="12">
        <v>2022</v>
      </c>
      <c r="L142" s="12">
        <f t="shared" si="3"/>
        <v>12</v>
      </c>
      <c r="M142" s="21" t="s">
        <v>17</v>
      </c>
      <c r="N142" s="52" t="s">
        <v>238</v>
      </c>
      <c r="O142" s="13" t="s">
        <v>215</v>
      </c>
      <c r="P142" s="14" t="s">
        <v>18</v>
      </c>
      <c r="Q142" s="31"/>
      <c r="R142" s="16">
        <v>1.4</v>
      </c>
      <c r="S142" s="16"/>
      <c r="T142" s="17"/>
    </row>
    <row r="143" spans="1:20" s="12" customFormat="1" ht="12.6" customHeight="1" x14ac:dyDescent="0.2">
      <c r="A143" s="12">
        <v>237</v>
      </c>
      <c r="B143" s="36">
        <v>50000041</v>
      </c>
      <c r="C143" s="13" t="s">
        <v>78</v>
      </c>
      <c r="D143" s="13" t="s">
        <v>19</v>
      </c>
      <c r="E143" s="13" t="s">
        <v>79</v>
      </c>
      <c r="F143" s="13" t="s">
        <v>76</v>
      </c>
      <c r="G143" s="13" t="s">
        <v>29</v>
      </c>
      <c r="H143" s="18">
        <v>2011</v>
      </c>
      <c r="I143" s="12">
        <v>2031</v>
      </c>
      <c r="J143" s="12">
        <v>20</v>
      </c>
      <c r="K143" s="12">
        <v>2022</v>
      </c>
      <c r="L143" s="12">
        <f t="shared" si="3"/>
        <v>9</v>
      </c>
      <c r="M143" s="25" t="s">
        <v>242</v>
      </c>
      <c r="N143" s="43" t="s">
        <v>240</v>
      </c>
      <c r="O143" s="13" t="s">
        <v>216</v>
      </c>
      <c r="P143" s="14" t="s">
        <v>18</v>
      </c>
      <c r="Q143" s="17">
        <v>680</v>
      </c>
      <c r="R143" s="16"/>
      <c r="S143" s="16">
        <v>2.5499999999999998</v>
      </c>
      <c r="T143" s="17"/>
    </row>
  </sheetData>
  <sheetProtection algorithmName="SHA-512" hashValue="T83hoMB/ugGDIUN9hBKslkaEA6LzpxOFeOlRZ5M8RNp7OtSXdFM6aM9syJZMdNe5SIEjAC/r8Ofc61nvsee0QQ==" saltValue="lrhzE9NxSEkSSS8ztxtZXg==" spinCount="100000" sheet="1" objects="1" scenarios="1"/>
  <autoFilter ref="A1:T143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draai AEBI</vt:lpstr>
      <vt:lpstr>Perceel P1 Zeeland 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Dijkstra, Martine (CD)</dc:creator>
  <cp:lastModifiedBy>Bosma, Paul (CD)</cp:lastModifiedBy>
  <dcterms:created xsi:type="dcterms:W3CDTF">2022-04-22T08:41:38Z</dcterms:created>
  <dcterms:modified xsi:type="dcterms:W3CDTF">2022-05-09T15:27:17Z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11 Perceel 1 Materieel informatie.xlsx</vt:lpwstr>
  </property>
</Properties>
</file>