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rfnet/Documents/Data/surfdrive-local/Lopende aanbestedingen/2022 SURFfirewall/3. Concept publicatie documenten/"/>
    </mc:Choice>
  </mc:AlternateContent>
  <xr:revisionPtr revIDLastSave="0" documentId="13_ncr:1_{E01E2F88-078D-A343-93B5-4829CCE49DA5}" xr6:coauthVersionLast="36" xr6:coauthVersionMax="46" xr10:uidLastSave="{00000000-0000-0000-0000-000000000000}"/>
  <bookViews>
    <workbookView xWindow="7960" yWindow="-33580" windowWidth="58980" windowHeight="32380" tabRatio="500" xr2:uid="{00000000-000D-0000-FFFF-FFFF00000000}"/>
  </bookViews>
  <sheets>
    <sheet name="Prijsmodel 2022" sheetId="1" r:id="rId1"/>
  </sheets>
  <definedNames>
    <definedName name="_D1thr1">#REF!</definedName>
    <definedName name="_D1thr2">#REF!</definedName>
    <definedName name="_D1thr3">#REF!</definedName>
    <definedName name="_D1thr4">#REF!</definedName>
    <definedName name="_D1thr5">#REF!</definedName>
    <definedName name="_D1thr6">#REF!</definedName>
    <definedName name="_D1thr7">#REF!</definedName>
    <definedName name="_D1thr8">#REF!</definedName>
    <definedName name="_D1thr9">#REF!</definedName>
    <definedName name="_D2thr1">#REF!</definedName>
    <definedName name="_D2thr2">#REF!</definedName>
    <definedName name="_D2thr3">#REF!</definedName>
    <definedName name="_D2thr4">#REF!</definedName>
    <definedName name="_D2thr5">#REF!</definedName>
    <definedName name="_D2thr6">#REF!</definedName>
    <definedName name="_D2thr7">#REF!</definedName>
    <definedName name="_D2thr8">#REF!</definedName>
    <definedName name="_D2thr9">#REF!</definedName>
    <definedName name="_leasePeriod">#REF!</definedName>
    <definedName name="_mAPsite">#REF!</definedName>
    <definedName name="_nsChangeHrs">#REF!</definedName>
    <definedName name="_nsChanges">#REF!</definedName>
    <definedName name="_P1">#REF!</definedName>
    <definedName name="_P1lease">#REF!</definedName>
    <definedName name="_P1lease_residual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Rsc1">#REF!</definedName>
    <definedName name="_Rsc2">#REF!</definedName>
    <definedName name="_Rsc3">#REF!</definedName>
    <definedName name="_thr1">#REF!</definedName>
    <definedName name="_thr2">#REF!</definedName>
    <definedName name="_thr3">#REF!</definedName>
    <definedName name="_thr4">#REF!</definedName>
    <definedName name="_thr5">#REF!</definedName>
    <definedName name="_thr6">#REF!</definedName>
    <definedName name="_thr7">#REF!</definedName>
    <definedName name="_thr8">#REF!</definedName>
    <definedName name="_thr9">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1" i="1" l="1"/>
  <c r="J38" i="1" l="1"/>
  <c r="J37" i="1"/>
  <c r="J35" i="1"/>
  <c r="J34" i="1"/>
  <c r="J33" i="1"/>
  <c r="J32" i="1"/>
  <c r="J36" i="1"/>
  <c r="J25" i="1"/>
  <c r="M25" i="1" s="1"/>
  <c r="L22" i="1"/>
  <c r="L18" i="1"/>
  <c r="J24" i="1"/>
  <c r="M24" i="1" s="1"/>
  <c r="J23" i="1"/>
  <c r="M23" i="1" s="1"/>
  <c r="J22" i="1"/>
  <c r="J21" i="1"/>
  <c r="M21" i="1" s="1"/>
  <c r="J20" i="1"/>
  <c r="M20" i="1" s="1"/>
  <c r="J19" i="1"/>
  <c r="M19" i="1" s="1"/>
  <c r="J18" i="1"/>
  <c r="J14" i="1"/>
  <c r="J13" i="1"/>
  <c r="J12" i="1"/>
  <c r="J11" i="1"/>
  <c r="J10" i="1"/>
  <c r="J6" i="1"/>
  <c r="J5" i="1"/>
  <c r="J4" i="1"/>
  <c r="J9" i="1"/>
  <c r="J39" i="1" l="1"/>
  <c r="M39" i="1" s="1"/>
  <c r="M18" i="1"/>
  <c r="M22" i="1"/>
  <c r="J26" i="1"/>
  <c r="J15" i="1"/>
  <c r="M15" i="1" s="1"/>
  <c r="M26" i="1" l="1"/>
  <c r="M28" i="1" s="1"/>
  <c r="M41" i="1" s="1"/>
</calcChain>
</file>

<file path=xl/sharedStrings.xml><?xml version="1.0" encoding="utf-8"?>
<sst xmlns="http://schemas.openxmlformats.org/spreadsheetml/2006/main" count="112" uniqueCount="74">
  <si>
    <t>Eenheid</t>
  </si>
  <si>
    <t xml:space="preserve">Periode </t>
  </si>
  <si>
    <t>Behelst</t>
  </si>
  <si>
    <t>Periodiek</t>
  </si>
  <si>
    <t>Kosten (op basis van de aangeboden architectuur en groei)</t>
  </si>
  <si>
    <t>Kosten (op basis van de aangeboden architectuur en krimp)</t>
  </si>
  <si>
    <t>Beheerplatform</t>
  </si>
  <si>
    <t>Eventueel aanvullende kosten</t>
  </si>
  <si>
    <t>Projectmanagement</t>
  </si>
  <si>
    <t>Aanvullende uren projectmanagement</t>
  </si>
  <si>
    <t>Off-site support uren supportmedewerker skilled</t>
  </si>
  <si>
    <t>Bedrag in Euro</t>
  </si>
  <si>
    <t>Opstartkosten</t>
  </si>
  <si>
    <t>Support engineer buiten kantooruren</t>
  </si>
  <si>
    <t>Reiskosten</t>
  </si>
  <si>
    <t>Support door een ervaren engineer (specialist) binnen kantooruren</t>
  </si>
  <si>
    <t>Support door een ervaren engineer (specialist) buiten kantooruren tbv prio1 support</t>
  </si>
  <si>
    <t>Eventuele reiskosten per bezoek</t>
  </si>
  <si>
    <t>Beschikbaarheid tbv prio1 buiten kantooruren</t>
  </si>
  <si>
    <t>Optionele beschikbaarheid tweedelijnssupport tbv prio1 verstoringen buiten kantooruren.</t>
  </si>
  <si>
    <t>eventueel variabele kostencomponent beheerplatform</t>
  </si>
  <si>
    <t>vast</t>
  </si>
  <si>
    <t>Eenmalig, intieel start/migratie samenwerking</t>
  </si>
  <si>
    <t>eenmalig</t>
  </si>
  <si>
    <t>..</t>
  </si>
  <si>
    <t>On-site uren engineer/specialist</t>
  </si>
  <si>
    <t>Onsite support door een ervaren engineer/specialist op locatie datacenter SURF</t>
  </si>
  <si>
    <t>Migratiekosten</t>
  </si>
  <si>
    <t>Mogelijkheid om kosten mbt migratie huidige installedbase op te nemen.</t>
  </si>
  <si>
    <t>Mogelijkheid om opstartkosten op te nemen, bijvoorbeeld uitwerking PVA.</t>
  </si>
  <si>
    <t>Mogelijkheid om andere initiele kosten op te nemen. Pas deze beschrijving dan aan.</t>
  </si>
  <si>
    <t>&lt;benoem&gt;</t>
  </si>
  <si>
    <t>cluster</t>
  </si>
  <si>
    <t>Eenmalig, per stuk</t>
  </si>
  <si>
    <t>Aanschaf firewall appliance type &lt;benoem&gt;</t>
  </si>
  <si>
    <t>stuk</t>
  </si>
  <si>
    <t>Configuratie toegevoegd cluster</t>
  </si>
  <si>
    <t xml:space="preserve">Nazorg </t>
  </si>
  <si>
    <t>Mogelijkheid om kosten nazorg mbt een uitbreiding op te nemen. Indien toegepast vul deze beschrijving aan met steekwoordan wat die nazorg inhoud.</t>
  </si>
  <si>
    <t>Support door een skilled supportmedewerker vanuit locatie leverancier</t>
  </si>
  <si>
    <t>Off-site support uren engineer</t>
  </si>
  <si>
    <t>Aanschaf en/of licentiekosten management software &lt;benoem&gt;</t>
  </si>
  <si>
    <t>Licentiekosten of andere kosten benodigd om betreffende software te kunnen gebruiken tot minimaal 1 januari 2027</t>
  </si>
  <si>
    <t>Aanschaf en/of licentiekosten analyze software &lt;benoem&gt;</t>
  </si>
  <si>
    <t>eventuele vaste jaarlijkse kosten beheerplatform</t>
  </si>
  <si>
    <t>Ondersteuningskosten 2e en 3e lijn staande Fortinet omgeving</t>
  </si>
  <si>
    <t>Ondersteuningskosten 2e en 3e lijn nieuwe omgeving</t>
  </si>
  <si>
    <t>Kosten die niet meegenomen kunnen worden onder de andere kopjes, bijvoorbeeld aanvullende licentiekosten. Benoem wat deze kosten betreft.</t>
  </si>
  <si>
    <t>Beheer cluster firewall type &lt;benoem&gt;</t>
  </si>
  <si>
    <t>Eventuele gebruik (bv oa. Licentiekosten) per virtueel domein</t>
  </si>
  <si>
    <t>Training/workshop</t>
  </si>
  <si>
    <t>Alle kosten om de inbeheername (oa. configuratie) mbt een nieuw toegevoegde set firewall te realiseren. Dit is typisch remote (off-site) werk, gedurende normale (kantoor) tijden.</t>
  </si>
  <si>
    <t>Aantal nodig</t>
  </si>
  <si>
    <t>Kosten</t>
  </si>
  <si>
    <t>opdracht</t>
  </si>
  <si>
    <t>Kosten aanschaf firewall (incl. Installatie en remote gereed!?) applicance va een bepaald type. 1 stuks. Aanschaf is typisch in cluster (2 stuks)</t>
  </si>
  <si>
    <t>Gebruikskosten per domein</t>
  </si>
  <si>
    <t>domein</t>
  </si>
  <si>
    <t>sessie</t>
  </si>
  <si>
    <t>bezoek</t>
  </si>
  <si>
    <t>jaar</t>
  </si>
  <si>
    <t>maand</t>
  </si>
  <si>
    <t>uur</t>
  </si>
  <si>
    <t>Kosten over 4 jaar</t>
  </si>
  <si>
    <t>Prijsmodel - [voorbeeld]</t>
  </si>
  <si>
    <t>Periode</t>
  </si>
  <si>
    <t>&lt;iets anders?&gt;</t>
  </si>
  <si>
    <t>Subtotaal eenmalig</t>
  </si>
  <si>
    <t>Subtotaal periodiek</t>
  </si>
  <si>
    <t>Totaal kosten eenmalig en periodiek</t>
  </si>
  <si>
    <t>Kosten (uurbasis) voor het verzorgen van een training/workshop aan beheerders van onderwijsinstellingen. Een trainingsessie is typisch 1 dagdeel (4 uur) op llocatie SURF. Ga vooralsnog uit van 10 trainingen.</t>
  </si>
  <si>
    <t>Subtotaal aanvullende kosten</t>
  </si>
  <si>
    <t>Aanvullende kosten</t>
  </si>
  <si>
    <t>Totaalkosten 4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</si>
</sst>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 &quot;€ &quot;* #,##0.00_ ;_ &quot;€ &quot;* \-#,##0.00_ ;_ &quot;€ &quot;* \-??_ ;_ @_ "/>
  </numFmts>
  <fonts count="22"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D9D9D9"/>
      <name val="Calibri (Hoofdtekst)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4"/>
      <color rgb="FF000000"/>
      <name val="Calibri"/>
      <family val="2"/>
    </font>
    <font>
      <sz val="14"/>
      <name val="Calibri"/>
      <family val="2"/>
      <charset val="1"/>
    </font>
    <font>
      <sz val="14"/>
      <color theme="1"/>
      <name val="Calibri (Hoofdtekst)"/>
      <charset val="1"/>
    </font>
    <font>
      <b/>
      <sz val="11"/>
      <color rgb="FF000000"/>
      <name val="Calibri"/>
      <family val="2"/>
      <charset val="1"/>
    </font>
    <font>
      <sz val="11"/>
      <color rgb="FFD9D9D9"/>
      <name val="Calibri (Hoofdtekst)"/>
      <charset val="1"/>
    </font>
    <font>
      <b/>
      <sz val="14"/>
      <color theme="1"/>
      <name val="Calibri (Hoofdtekst)"/>
      <charset val="1"/>
    </font>
    <font>
      <b/>
      <sz val="14"/>
      <color rgb="FFD9D9D9"/>
      <name val="Calibri (Hoofdtekst)"/>
      <charset val="1"/>
    </font>
    <font>
      <sz val="14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165" fontId="10" fillId="0" borderId="0" applyBorder="0" applyProtection="0"/>
    <xf numFmtId="0" fontId="2" fillId="0" borderId="0" applyBorder="0" applyProtection="0"/>
    <xf numFmtId="0" fontId="3" fillId="0" borderId="0"/>
    <xf numFmtId="0" fontId="4" fillId="0" borderId="0" applyBorder="0" applyProtection="0"/>
    <xf numFmtId="0" fontId="5" fillId="0" borderId="0"/>
    <xf numFmtId="0" fontId="6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9" fontId="13" fillId="0" borderId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0" fillId="0" borderId="0" xfId="1" applyFill="1" applyBorder="1" applyAlignment="1" applyProtection="1">
      <alignment horizontal="center" vertical="center"/>
    </xf>
    <xf numFmtId="165" fontId="10" fillId="0" borderId="0" xfId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/>
    </xf>
    <xf numFmtId="165" fontId="17" fillId="0" borderId="0" xfId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165" fontId="12" fillId="0" borderId="0" xfId="1" applyFont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165" fontId="11" fillId="0" borderId="0" xfId="1" applyFont="1" applyBorder="1" applyAlignment="1" applyProtection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11">
    <cellStyle name="Currency" xfId="1" builtinId="4"/>
    <cellStyle name="Currency 2" xfId="8" xr:uid="{92FD87DE-313D-2443-A19B-D73BA508CE07}"/>
    <cellStyle name="Header" xfId="2" xr:uid="{00000000-0005-0000-0000-000006000000}"/>
    <cellStyle name="Normal" xfId="0" builtinId="0"/>
    <cellStyle name="Normal 2" xfId="7" xr:uid="{B6A0B95E-D39B-CB44-8C06-74F18264F9F1}"/>
    <cellStyle name="Percent 2" xfId="9" xr:uid="{F0529BA7-2203-FA4E-AD7B-B5D136DDE1B3}"/>
    <cellStyle name="Percent 2 2" xfId="10" xr:uid="{1D2A6A84-F83B-FF47-B6F2-94CC55F8C4DA}"/>
    <cellStyle name="Standaard 2" xfId="3" xr:uid="{00000000-0005-0000-0000-000007000000}"/>
    <cellStyle name="Standaard 3" xfId="4" xr:uid="{00000000-0005-0000-0000-000008000000}"/>
    <cellStyle name="Standaard 4" xfId="5" xr:uid="{00000000-0005-0000-0000-000009000000}"/>
    <cellStyle name="Title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D59"/>
      <rgbColor rgb="FF99CCFF"/>
      <rgbColor rgb="FFFF99CC"/>
      <rgbColor rgb="FFCC99FF"/>
      <rgbColor rgb="FFFE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S41"/>
  <sheetViews>
    <sheetView tabSelected="1" topLeftCell="A2" zoomScale="130" zoomScaleNormal="130" workbookViewId="0">
      <selection activeCell="H38" sqref="H38"/>
    </sheetView>
  </sheetViews>
  <sheetFormatPr baseColWidth="10" defaultColWidth="10.83203125" defaultRowHeight="19"/>
  <cols>
    <col min="1" max="1" width="4.1640625" style="4" customWidth="1"/>
    <col min="2" max="2" width="53.6640625" style="4" customWidth="1"/>
    <col min="3" max="3" width="9.6640625" style="10" customWidth="1"/>
    <col min="4" max="4" width="10.83203125" style="10" customWidth="1"/>
    <col min="5" max="5" width="4.33203125" style="4" customWidth="1"/>
    <col min="6" max="6" width="16.6640625" style="18" customWidth="1"/>
    <col min="7" max="7" width="2.5" style="10" customWidth="1"/>
    <col min="8" max="8" width="14.33203125" style="10" customWidth="1"/>
    <col min="9" max="9" width="2.33203125" style="10" customWidth="1"/>
    <col min="10" max="10" width="16.83203125" style="18" customWidth="1"/>
    <col min="11" max="11" width="2.33203125" style="18" customWidth="1"/>
    <col min="12" max="12" width="10" style="18" customWidth="1"/>
    <col min="13" max="13" width="19.1640625" style="18" customWidth="1"/>
    <col min="14" max="14" width="5.33203125" style="4" customWidth="1"/>
    <col min="15" max="15" width="98.5" style="11" customWidth="1"/>
    <col min="16" max="1033" width="10.6640625" style="4"/>
    <col min="1034" max="16384" width="10.83203125" style="5"/>
  </cols>
  <sheetData>
    <row r="1" spans="1:1033" s="8" customFormat="1" ht="20">
      <c r="A1" s="10"/>
      <c r="B1" s="15" t="s">
        <v>64</v>
      </c>
      <c r="C1" s="9" t="s">
        <v>0</v>
      </c>
      <c r="D1" s="9" t="s">
        <v>1</v>
      </c>
      <c r="E1" s="9"/>
      <c r="F1" s="17" t="s">
        <v>11</v>
      </c>
      <c r="G1" s="10"/>
      <c r="H1" s="9" t="s">
        <v>52</v>
      </c>
      <c r="I1" s="10"/>
      <c r="J1" s="17" t="s">
        <v>53</v>
      </c>
      <c r="K1" s="18"/>
      <c r="L1" s="17" t="s">
        <v>65</v>
      </c>
      <c r="M1" s="17" t="s">
        <v>63</v>
      </c>
      <c r="N1" s="9"/>
      <c r="O1" s="16" t="s">
        <v>2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</row>
    <row r="2" spans="1:1033">
      <c r="B2" s="2"/>
      <c r="F2" s="34"/>
    </row>
    <row r="3" spans="1:1033" ht="20">
      <c r="B3" s="1" t="s">
        <v>22</v>
      </c>
      <c r="F3" s="23"/>
    </row>
    <row r="4" spans="1:1033" ht="20">
      <c r="B4" s="3" t="s">
        <v>12</v>
      </c>
      <c r="C4" s="18" t="s">
        <v>21</v>
      </c>
      <c r="D4" s="18" t="s">
        <v>23</v>
      </c>
      <c r="E4" s="6"/>
      <c r="F4" s="19">
        <v>1</v>
      </c>
      <c r="H4" s="10">
        <v>1</v>
      </c>
      <c r="J4" s="19">
        <f>F4*H4</f>
        <v>1</v>
      </c>
      <c r="M4" s="19"/>
      <c r="N4" s="6"/>
      <c r="O4" s="12" t="s">
        <v>29</v>
      </c>
    </row>
    <row r="5" spans="1:1033" ht="20">
      <c r="B5" s="3" t="s">
        <v>27</v>
      </c>
      <c r="C5" s="18" t="s">
        <v>21</v>
      </c>
      <c r="D5" s="18" t="s">
        <v>23</v>
      </c>
      <c r="E5" s="6"/>
      <c r="F5" s="19">
        <v>1</v>
      </c>
      <c r="H5" s="10">
        <v>1</v>
      </c>
      <c r="J5" s="19">
        <f>F5*H5</f>
        <v>1</v>
      </c>
      <c r="M5" s="19"/>
      <c r="N5" s="6"/>
      <c r="O5" s="12" t="s">
        <v>28</v>
      </c>
    </row>
    <row r="6" spans="1:1033" ht="20">
      <c r="B6" s="2" t="s">
        <v>31</v>
      </c>
      <c r="C6" s="10" t="s">
        <v>21</v>
      </c>
      <c r="D6" s="18" t="s">
        <v>23</v>
      </c>
      <c r="E6" s="6"/>
      <c r="F6" s="19">
        <v>1</v>
      </c>
      <c r="H6" s="10">
        <v>0</v>
      </c>
      <c r="J6" s="19">
        <f>F6*H6</f>
        <v>0</v>
      </c>
      <c r="M6" s="19"/>
      <c r="O6" s="13" t="s">
        <v>30</v>
      </c>
    </row>
    <row r="7" spans="1:1033" ht="21" customHeight="1">
      <c r="B7" s="2"/>
      <c r="F7" s="23"/>
      <c r="O7" s="13"/>
    </row>
    <row r="8" spans="1:1033" ht="20">
      <c r="B8" s="1" t="s">
        <v>33</v>
      </c>
      <c r="F8" s="23"/>
    </row>
    <row r="9" spans="1:1033" ht="32">
      <c r="B9" s="3" t="s">
        <v>34</v>
      </c>
      <c r="C9" s="18" t="s">
        <v>35</v>
      </c>
      <c r="D9" s="18" t="s">
        <v>23</v>
      </c>
      <c r="E9" s="6"/>
      <c r="F9" s="19">
        <v>1</v>
      </c>
      <c r="H9" s="10">
        <v>2</v>
      </c>
      <c r="J9" s="19">
        <f t="shared" ref="J9:J14" si="0">F9*H9</f>
        <v>2</v>
      </c>
      <c r="M9" s="19"/>
      <c r="N9" s="6"/>
      <c r="O9" s="13" t="s">
        <v>55</v>
      </c>
    </row>
    <row r="10" spans="1:1033" ht="40">
      <c r="B10" s="3" t="s">
        <v>41</v>
      </c>
      <c r="C10" s="18" t="s">
        <v>35</v>
      </c>
      <c r="D10" s="18" t="s">
        <v>23</v>
      </c>
      <c r="E10" s="6"/>
      <c r="F10" s="19">
        <v>1</v>
      </c>
      <c r="H10" s="10">
        <v>1</v>
      </c>
      <c r="J10" s="19">
        <f t="shared" si="0"/>
        <v>1</v>
      </c>
      <c r="M10" s="19"/>
      <c r="N10" s="6"/>
      <c r="O10" s="13" t="s">
        <v>42</v>
      </c>
    </row>
    <row r="11" spans="1:1033" ht="40">
      <c r="B11" s="3" t="s">
        <v>43</v>
      </c>
      <c r="C11" s="18" t="s">
        <v>35</v>
      </c>
      <c r="D11" s="18" t="s">
        <v>23</v>
      </c>
      <c r="E11" s="6"/>
      <c r="F11" s="19">
        <v>1</v>
      </c>
      <c r="H11" s="10">
        <v>1</v>
      </c>
      <c r="J11" s="19">
        <f t="shared" si="0"/>
        <v>1</v>
      </c>
      <c r="M11" s="19"/>
      <c r="N11" s="6"/>
      <c r="O11" s="13" t="s">
        <v>42</v>
      </c>
    </row>
    <row r="12" spans="1:1033" ht="32">
      <c r="B12" s="2" t="s">
        <v>36</v>
      </c>
      <c r="C12" s="18" t="s">
        <v>32</v>
      </c>
      <c r="D12" s="18" t="s">
        <v>23</v>
      </c>
      <c r="E12" s="6"/>
      <c r="F12" s="19">
        <v>1</v>
      </c>
      <c r="H12" s="10">
        <v>1</v>
      </c>
      <c r="J12" s="19">
        <f t="shared" si="0"/>
        <v>1</v>
      </c>
      <c r="M12" s="19"/>
      <c r="O12" s="13" t="s">
        <v>51</v>
      </c>
    </row>
    <row r="13" spans="1:1033" ht="32">
      <c r="B13" s="2" t="s">
        <v>37</v>
      </c>
      <c r="C13" s="21" t="s">
        <v>54</v>
      </c>
      <c r="D13" s="18" t="s">
        <v>23</v>
      </c>
      <c r="E13" s="6"/>
      <c r="F13" s="19">
        <v>1</v>
      </c>
      <c r="H13" s="10">
        <v>1</v>
      </c>
      <c r="J13" s="19">
        <f t="shared" si="0"/>
        <v>1</v>
      </c>
      <c r="M13" s="19"/>
      <c r="O13" s="13" t="s">
        <v>38</v>
      </c>
    </row>
    <row r="14" spans="1:1033" ht="20">
      <c r="B14" s="2" t="s">
        <v>66</v>
      </c>
      <c r="C14" s="22" t="s">
        <v>24</v>
      </c>
      <c r="D14" s="22" t="s">
        <v>24</v>
      </c>
      <c r="E14" s="7"/>
      <c r="F14" s="19">
        <v>1</v>
      </c>
      <c r="H14" s="10">
        <v>0</v>
      </c>
      <c r="J14" s="19">
        <f t="shared" si="0"/>
        <v>0</v>
      </c>
      <c r="M14" s="19"/>
      <c r="N14" s="7"/>
      <c r="O14" s="14"/>
    </row>
    <row r="15" spans="1:1033" ht="20">
      <c r="B15" s="1" t="s">
        <v>67</v>
      </c>
      <c r="C15" s="25"/>
      <c r="D15" s="25"/>
      <c r="E15" s="26"/>
      <c r="F15" s="27"/>
      <c r="G15" s="9"/>
      <c r="H15" s="9"/>
      <c r="I15" s="9"/>
      <c r="J15" s="27">
        <f>SUM(J4:J14)</f>
        <v>8</v>
      </c>
      <c r="K15" s="17"/>
      <c r="L15" s="17"/>
      <c r="M15" s="27">
        <f>J15</f>
        <v>8</v>
      </c>
      <c r="N15" s="7"/>
      <c r="O15" s="14"/>
    </row>
    <row r="16" spans="1:1033">
      <c r="B16" s="2"/>
      <c r="F16" s="24"/>
      <c r="O16" s="13"/>
    </row>
    <row r="17" spans="2:15" ht="20">
      <c r="B17" s="1" t="s">
        <v>3</v>
      </c>
      <c r="F17" s="23"/>
      <c r="O17" s="13"/>
    </row>
    <row r="18" spans="2:15" ht="20">
      <c r="B18" s="2" t="s">
        <v>56</v>
      </c>
      <c r="C18" s="10" t="s">
        <v>57</v>
      </c>
      <c r="D18" s="10" t="s">
        <v>61</v>
      </c>
      <c r="F18" s="19">
        <v>1</v>
      </c>
      <c r="H18" s="10">
        <v>2</v>
      </c>
      <c r="J18" s="19">
        <f t="shared" ref="J18:J25" si="1">F18*H18</f>
        <v>2</v>
      </c>
      <c r="L18" s="18">
        <f>4*12</f>
        <v>48</v>
      </c>
      <c r="M18" s="20">
        <f t="shared" ref="M18:M25" si="2">J18*L18</f>
        <v>96</v>
      </c>
      <c r="O18" s="13" t="s">
        <v>49</v>
      </c>
    </row>
    <row r="19" spans="2:15">
      <c r="B19" s="4" t="s">
        <v>46</v>
      </c>
      <c r="C19" s="10" t="s">
        <v>21</v>
      </c>
      <c r="D19" s="10" t="s">
        <v>60</v>
      </c>
      <c r="F19" s="19">
        <v>1</v>
      </c>
      <c r="H19" s="10">
        <v>1</v>
      </c>
      <c r="J19" s="19">
        <f t="shared" si="1"/>
        <v>1</v>
      </c>
      <c r="L19" s="18">
        <v>4</v>
      </c>
      <c r="M19" s="20">
        <f t="shared" si="2"/>
        <v>4</v>
      </c>
      <c r="O19" s="13" t="s">
        <v>4</v>
      </c>
    </row>
    <row r="20" spans="2:15" ht="20" customHeight="1">
      <c r="B20" s="2" t="s">
        <v>45</v>
      </c>
      <c r="C20" s="10" t="s">
        <v>21</v>
      </c>
      <c r="D20" s="10" t="s">
        <v>60</v>
      </c>
      <c r="F20" s="19">
        <v>1</v>
      </c>
      <c r="H20" s="10">
        <v>1</v>
      </c>
      <c r="J20" s="19">
        <f t="shared" si="1"/>
        <v>1</v>
      </c>
      <c r="L20" s="18">
        <v>4</v>
      </c>
      <c r="M20" s="20">
        <f t="shared" si="2"/>
        <v>4</v>
      </c>
      <c r="O20" s="13" t="s">
        <v>5</v>
      </c>
    </row>
    <row r="21" spans="2:15" ht="20">
      <c r="B21" s="2" t="s">
        <v>6</v>
      </c>
      <c r="C21" s="10" t="s">
        <v>21</v>
      </c>
      <c r="D21" s="10" t="s">
        <v>61</v>
      </c>
      <c r="F21" s="19">
        <v>1</v>
      </c>
      <c r="H21" s="10">
        <v>1</v>
      </c>
      <c r="J21" s="19">
        <f t="shared" si="1"/>
        <v>1</v>
      </c>
      <c r="L21" s="18">
        <f>4*12</f>
        <v>48</v>
      </c>
      <c r="M21" s="20">
        <f t="shared" si="2"/>
        <v>48</v>
      </c>
      <c r="O21" s="13" t="s">
        <v>44</v>
      </c>
    </row>
    <row r="22" spans="2:15" ht="20">
      <c r="B22" s="2" t="s">
        <v>48</v>
      </c>
      <c r="C22" s="10" t="s">
        <v>32</v>
      </c>
      <c r="D22" s="10" t="s">
        <v>61</v>
      </c>
      <c r="F22" s="19">
        <v>1</v>
      </c>
      <c r="H22" s="10">
        <v>1</v>
      </c>
      <c r="J22" s="19">
        <f t="shared" si="1"/>
        <v>1</v>
      </c>
      <c r="L22" s="18">
        <f>4*12</f>
        <v>48</v>
      </c>
      <c r="M22" s="20">
        <f t="shared" si="2"/>
        <v>48</v>
      </c>
      <c r="O22" s="13" t="s">
        <v>20</v>
      </c>
    </row>
    <row r="23" spans="2:15" ht="20">
      <c r="B23" s="2" t="s">
        <v>18</v>
      </c>
      <c r="C23" s="10" t="s">
        <v>21</v>
      </c>
      <c r="D23" s="10" t="s">
        <v>60</v>
      </c>
      <c r="F23" s="19">
        <v>1</v>
      </c>
      <c r="H23" s="10">
        <v>2</v>
      </c>
      <c r="J23" s="19">
        <f t="shared" si="1"/>
        <v>2</v>
      </c>
      <c r="L23" s="18">
        <v>4</v>
      </c>
      <c r="M23" s="20">
        <f t="shared" si="2"/>
        <v>8</v>
      </c>
      <c r="O23" s="13" t="s">
        <v>19</v>
      </c>
    </row>
    <row r="24" spans="2:15" ht="32">
      <c r="B24" s="2" t="s">
        <v>7</v>
      </c>
      <c r="C24" s="10" t="s">
        <v>21</v>
      </c>
      <c r="D24" s="10" t="s">
        <v>60</v>
      </c>
      <c r="E24" s="10"/>
      <c r="F24" s="19">
        <v>1</v>
      </c>
      <c r="H24" s="10">
        <v>2</v>
      </c>
      <c r="J24" s="19">
        <f t="shared" si="1"/>
        <v>2</v>
      </c>
      <c r="L24" s="18">
        <v>4</v>
      </c>
      <c r="M24" s="20">
        <f t="shared" si="2"/>
        <v>8</v>
      </c>
      <c r="O24" s="13" t="s">
        <v>47</v>
      </c>
    </row>
    <row r="25" spans="2:15" ht="20">
      <c r="B25" s="2" t="s">
        <v>66</v>
      </c>
      <c r="C25" s="22" t="s">
        <v>24</v>
      </c>
      <c r="D25" s="22" t="s">
        <v>24</v>
      </c>
      <c r="E25" s="10"/>
      <c r="F25" s="19">
        <v>1</v>
      </c>
      <c r="H25" s="10">
        <v>0</v>
      </c>
      <c r="J25" s="19">
        <f t="shared" si="1"/>
        <v>0</v>
      </c>
      <c r="M25" s="20">
        <f t="shared" si="2"/>
        <v>0</v>
      </c>
      <c r="O25" s="13"/>
    </row>
    <row r="26" spans="2:15" ht="20">
      <c r="B26" s="1" t="s">
        <v>68</v>
      </c>
      <c r="C26" s="25"/>
      <c r="D26" s="25"/>
      <c r="E26" s="26"/>
      <c r="F26" s="27"/>
      <c r="G26" s="9"/>
      <c r="H26" s="9"/>
      <c r="I26" s="9"/>
      <c r="J26" s="27">
        <f>SUM(J18:J25)</f>
        <v>10</v>
      </c>
      <c r="K26" s="17"/>
      <c r="L26" s="17"/>
      <c r="M26" s="27">
        <f>SUM(M18:M25)</f>
        <v>216</v>
      </c>
      <c r="O26" s="13"/>
    </row>
    <row r="27" spans="2:15">
      <c r="B27" s="2"/>
      <c r="F27" s="19"/>
      <c r="J27" s="19"/>
      <c r="M27" s="20"/>
      <c r="O27" s="13"/>
    </row>
    <row r="28" spans="2:15" ht="20">
      <c r="B28" s="28" t="s">
        <v>69</v>
      </c>
      <c r="F28" s="19"/>
      <c r="J28" s="19"/>
      <c r="M28" s="29">
        <f>M15+M26</f>
        <v>224</v>
      </c>
      <c r="O28" s="13"/>
    </row>
    <row r="29" spans="2:15">
      <c r="B29" s="2"/>
      <c r="F29" s="19"/>
      <c r="J29" s="19"/>
      <c r="M29" s="20"/>
      <c r="O29" s="13"/>
    </row>
    <row r="30" spans="2:15">
      <c r="B30" s="2"/>
      <c r="O30" s="13"/>
    </row>
    <row r="31" spans="2:15" ht="20">
      <c r="B31" s="1" t="s">
        <v>72</v>
      </c>
      <c r="F31" s="23"/>
      <c r="O31" s="13"/>
    </row>
    <row r="32" spans="2:15" ht="20">
      <c r="B32" s="2" t="s">
        <v>8</v>
      </c>
      <c r="C32" s="10" t="s">
        <v>62</v>
      </c>
      <c r="D32" s="18" t="s">
        <v>23</v>
      </c>
      <c r="F32" s="19">
        <v>100</v>
      </c>
      <c r="H32" s="10">
        <v>0</v>
      </c>
      <c r="J32" s="19">
        <f t="shared" ref="J32:J35" si="3">F32*H32</f>
        <v>0</v>
      </c>
      <c r="O32" s="13" t="s">
        <v>9</v>
      </c>
    </row>
    <row r="33" spans="2:15" ht="22" customHeight="1">
      <c r="B33" s="2" t="s">
        <v>10</v>
      </c>
      <c r="C33" s="10" t="s">
        <v>62</v>
      </c>
      <c r="D33" s="18" t="s">
        <v>23</v>
      </c>
      <c r="F33" s="19">
        <v>100</v>
      </c>
      <c r="H33" s="10">
        <v>0</v>
      </c>
      <c r="J33" s="19">
        <f t="shared" si="3"/>
        <v>0</v>
      </c>
      <c r="O33" s="13" t="s">
        <v>39</v>
      </c>
    </row>
    <row r="34" spans="2:15">
      <c r="B34" s="4" t="s">
        <v>40</v>
      </c>
      <c r="C34" s="10" t="s">
        <v>62</v>
      </c>
      <c r="D34" s="18" t="s">
        <v>23</v>
      </c>
      <c r="F34" s="19">
        <v>100</v>
      </c>
      <c r="H34" s="10">
        <v>0</v>
      </c>
      <c r="J34" s="19">
        <f t="shared" si="3"/>
        <v>0</v>
      </c>
      <c r="O34" s="13" t="s">
        <v>15</v>
      </c>
    </row>
    <row r="35" spans="2:15">
      <c r="B35" s="4" t="s">
        <v>25</v>
      </c>
      <c r="C35" s="10" t="s">
        <v>62</v>
      </c>
      <c r="D35" s="18" t="s">
        <v>23</v>
      </c>
      <c r="F35" s="19">
        <v>100</v>
      </c>
      <c r="H35" s="10">
        <v>0</v>
      </c>
      <c r="J35" s="19">
        <f t="shared" si="3"/>
        <v>0</v>
      </c>
      <c r="O35" s="13" t="s">
        <v>26</v>
      </c>
    </row>
    <row r="36" spans="2:15">
      <c r="B36" s="4" t="s">
        <v>13</v>
      </c>
      <c r="C36" s="10" t="s">
        <v>62</v>
      </c>
      <c r="D36" s="18" t="s">
        <v>23</v>
      </c>
      <c r="F36" s="19">
        <v>100</v>
      </c>
      <c r="H36" s="10">
        <v>0</v>
      </c>
      <c r="J36" s="19">
        <f>F36*H36</f>
        <v>0</v>
      </c>
      <c r="O36" s="13" t="s">
        <v>16</v>
      </c>
    </row>
    <row r="37" spans="2:15" ht="32">
      <c r="B37" s="4" t="s">
        <v>50</v>
      </c>
      <c r="C37" s="10" t="s">
        <v>62</v>
      </c>
      <c r="D37" s="10" t="s">
        <v>58</v>
      </c>
      <c r="F37" s="19">
        <v>2000</v>
      </c>
      <c r="H37" s="10">
        <v>10</v>
      </c>
      <c r="J37" s="19">
        <f>F37*H37</f>
        <v>20000</v>
      </c>
      <c r="O37" s="13" t="s">
        <v>70</v>
      </c>
    </row>
    <row r="38" spans="2:15">
      <c r="B38" s="4" t="s">
        <v>14</v>
      </c>
      <c r="C38" s="10" t="s">
        <v>21</v>
      </c>
      <c r="D38" s="10" t="s">
        <v>59</v>
      </c>
      <c r="F38" s="19">
        <v>1</v>
      </c>
      <c r="H38" s="10">
        <v>0</v>
      </c>
      <c r="J38" s="19">
        <f>F38*H38</f>
        <v>0</v>
      </c>
      <c r="O38" s="13" t="s">
        <v>17</v>
      </c>
    </row>
    <row r="39" spans="2:15" ht="20">
      <c r="B39" s="1" t="s">
        <v>71</v>
      </c>
      <c r="J39" s="27">
        <f>SUM(J31:J38)</f>
        <v>20000</v>
      </c>
      <c r="M39" s="27">
        <f>J39</f>
        <v>20000</v>
      </c>
    </row>
    <row r="41" spans="2:15" ht="20">
      <c r="B41" s="28" t="s">
        <v>73</v>
      </c>
      <c r="C41" s="30"/>
      <c r="D41" s="30"/>
      <c r="E41" s="31"/>
      <c r="F41" s="32"/>
      <c r="G41" s="30"/>
      <c r="H41" s="30"/>
      <c r="I41" s="30"/>
      <c r="J41" s="32"/>
      <c r="K41" s="32"/>
      <c r="L41" s="32"/>
      <c r="M41" s="33">
        <f>M39+M28</f>
        <v>20224</v>
      </c>
    </row>
  </sheetData>
  <pageMargins left="0.7" right="0.7" top="0.75" bottom="0.75" header="0.51180555555555496" footer="0.51180555555555496"/>
  <pageSetup paperSize="9" scale="43" firstPageNumber="0" orientation="portrait" horizontalDpi="300" verticalDpi="300"/>
  <headerFooter>
    <oddHeader xml:space="preserve">&amp;CPrijsblad aanbesteding SURFfirewall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Prijsmodel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AlexanderW</cp:lastModifiedBy>
  <cp:revision>4</cp:revision>
  <dcterms:created xsi:type="dcterms:W3CDTF">2015-06-12T15:02:12Z</dcterms:created>
  <dcterms:modified xsi:type="dcterms:W3CDTF">2022-03-04T13:16:18Z</dcterms:modified>
  <cp:category/>
  <dc:language>en-US</dc:language>
</cp:coreProperties>
</file>