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Library/Dropbox BIC BV/BiC bv Dropbox/BiC Leeuwarden/BiC Leeuwarden/BiC_consultancy/Nova College/2022 ICT componenten/aanbestedingsdocument en bijlagen/definitief/"/>
    </mc:Choice>
  </mc:AlternateContent>
  <xr:revisionPtr revIDLastSave="0" documentId="13_ncr:1_{172400CD-0B11-3444-A7B0-6BC544BB1668}" xr6:coauthVersionLast="47" xr6:coauthVersionMax="47" xr10:uidLastSave="{00000000-0000-0000-0000-000000000000}"/>
  <bookViews>
    <workbookView xWindow="31780" yWindow="500" windowWidth="48220" windowHeight="19380" xr2:uid="{861C4CCB-D04B-F14E-AC91-245944D9B68C}"/>
  </bookViews>
  <sheets>
    <sheet name="Fase A" sheetId="1" r:id="rId1"/>
    <sheet name="Fase B" sheetId="2" r:id="rId2"/>
    <sheet name="Fase C" sheetId="4" r:id="rId3"/>
    <sheet name="Fase D" sheetId="3" r:id="rId4"/>
    <sheet name="Totaal" sheetId="5" r:id="rId5"/>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5" i="3" l="1"/>
  <c r="H385" i="3"/>
  <c r="B21" i="5"/>
  <c r="B22" i="5"/>
  <c r="F176" i="3"/>
  <c r="F175" i="3"/>
  <c r="F170" i="3"/>
  <c r="H384" i="3"/>
  <c r="H373" i="3"/>
  <c r="H374" i="3"/>
  <c r="H375" i="3"/>
  <c r="H376" i="3"/>
  <c r="H377" i="3"/>
  <c r="H378" i="3"/>
  <c r="H379" i="3"/>
  <c r="H380" i="3"/>
  <c r="H381" i="3"/>
  <c r="H382" i="3"/>
  <c r="H383" i="3"/>
  <c r="H372" i="3"/>
  <c r="H370" i="3"/>
  <c r="H368" i="3"/>
  <c r="H366" i="3"/>
  <c r="H364" i="3"/>
  <c r="H362" i="3"/>
  <c r="H360" i="3"/>
  <c r="H337" i="3"/>
  <c r="H338" i="3"/>
  <c r="H339" i="3"/>
  <c r="H340" i="3"/>
  <c r="H341" i="3"/>
  <c r="H342" i="3"/>
  <c r="H343" i="3"/>
  <c r="H344" i="3"/>
  <c r="H345" i="3"/>
  <c r="H346" i="3"/>
  <c r="H347" i="3"/>
  <c r="H348" i="3"/>
  <c r="H349" i="3"/>
  <c r="H350" i="3"/>
  <c r="H351" i="3"/>
  <c r="H352" i="3"/>
  <c r="H353" i="3"/>
  <c r="H354" i="3"/>
  <c r="H355" i="3"/>
  <c r="H356" i="3"/>
  <c r="H357" i="3"/>
  <c r="H358" i="3"/>
  <c r="H336" i="3"/>
  <c r="H334" i="3"/>
  <c r="H323" i="3"/>
  <c r="H324" i="3"/>
  <c r="H325" i="3"/>
  <c r="H326" i="3"/>
  <c r="H327" i="3"/>
  <c r="H328" i="3"/>
  <c r="H329" i="3"/>
  <c r="H330" i="3"/>
  <c r="H331" i="3"/>
  <c r="H332" i="3"/>
  <c r="H333" i="3"/>
  <c r="H322" i="3"/>
  <c r="H320" i="3"/>
  <c r="H318" i="3"/>
  <c r="H316" i="3"/>
  <c r="H314" i="3"/>
  <c r="H312" i="3"/>
  <c r="H289" i="3"/>
  <c r="H290" i="3"/>
  <c r="H291" i="3"/>
  <c r="H292" i="3"/>
  <c r="H293" i="3"/>
  <c r="H294" i="3"/>
  <c r="H295" i="3"/>
  <c r="H296" i="3"/>
  <c r="H297" i="3"/>
  <c r="H298" i="3"/>
  <c r="H299" i="3"/>
  <c r="H300" i="3"/>
  <c r="H301" i="3"/>
  <c r="H302" i="3"/>
  <c r="H303" i="3"/>
  <c r="H304" i="3"/>
  <c r="H305" i="3"/>
  <c r="H306" i="3"/>
  <c r="H307" i="3"/>
  <c r="H308" i="3"/>
  <c r="H309" i="3"/>
  <c r="H310" i="3"/>
  <c r="H288" i="3"/>
  <c r="H286" i="3"/>
  <c r="H284" i="3"/>
  <c r="H265" i="3"/>
  <c r="H266" i="3"/>
  <c r="H267" i="3"/>
  <c r="H268" i="3"/>
  <c r="H269" i="3"/>
  <c r="H270" i="3"/>
  <c r="H271" i="3"/>
  <c r="H272" i="3"/>
  <c r="H273" i="3"/>
  <c r="H274" i="3"/>
  <c r="H275" i="3"/>
  <c r="H276" i="3"/>
  <c r="H277" i="3"/>
  <c r="H278" i="3"/>
  <c r="H279" i="3"/>
  <c r="H280" i="3"/>
  <c r="H281" i="3"/>
  <c r="H282" i="3"/>
  <c r="H264" i="3"/>
  <c r="H241" i="3"/>
  <c r="H242" i="3"/>
  <c r="H243" i="3"/>
  <c r="H244" i="3"/>
  <c r="H245" i="3"/>
  <c r="H246" i="3"/>
  <c r="H247" i="3"/>
  <c r="H248" i="3"/>
  <c r="H249" i="3"/>
  <c r="H250" i="3"/>
  <c r="H251" i="3"/>
  <c r="H252" i="3"/>
  <c r="H253" i="3"/>
  <c r="H254" i="3"/>
  <c r="H255" i="3"/>
  <c r="H256" i="3"/>
  <c r="H257" i="3"/>
  <c r="H258" i="3"/>
  <c r="H259" i="3"/>
  <c r="H260" i="3"/>
  <c r="H261" i="3"/>
  <c r="H262" i="3"/>
  <c r="H240" i="3"/>
  <c r="H238" i="3"/>
  <c r="H216" i="3"/>
  <c r="H217" i="3"/>
  <c r="H218" i="3"/>
  <c r="H219" i="3"/>
  <c r="H220" i="3"/>
  <c r="H221" i="3"/>
  <c r="H222" i="3"/>
  <c r="H223" i="3"/>
  <c r="H224" i="3"/>
  <c r="H225" i="3"/>
  <c r="H226" i="3"/>
  <c r="H227" i="3"/>
  <c r="H228" i="3"/>
  <c r="H229" i="3"/>
  <c r="H230" i="3"/>
  <c r="H231" i="3"/>
  <c r="H232" i="3"/>
  <c r="H233" i="3"/>
  <c r="H234" i="3"/>
  <c r="H235" i="3"/>
  <c r="H236" i="3"/>
  <c r="H237" i="3"/>
  <c r="H215" i="3"/>
  <c r="H213" i="3"/>
  <c r="H204" i="3"/>
  <c r="H205" i="3"/>
  <c r="H206" i="3"/>
  <c r="H207" i="3"/>
  <c r="H208" i="3"/>
  <c r="H209" i="3"/>
  <c r="H210" i="3"/>
  <c r="H211" i="3"/>
  <c r="H212" i="3"/>
  <c r="H203" i="3"/>
  <c r="H201" i="3"/>
  <c r="H199" i="3"/>
  <c r="H176" i="3"/>
  <c r="H177" i="3"/>
  <c r="H178" i="3"/>
  <c r="H179" i="3"/>
  <c r="H180" i="3"/>
  <c r="H181" i="3"/>
  <c r="H182" i="3"/>
  <c r="H183" i="3"/>
  <c r="H184" i="3"/>
  <c r="H185" i="3"/>
  <c r="H186" i="3"/>
  <c r="H187" i="3"/>
  <c r="H188" i="3"/>
  <c r="H189" i="3"/>
  <c r="H190" i="3"/>
  <c r="H191" i="3"/>
  <c r="H192" i="3"/>
  <c r="H193" i="3"/>
  <c r="H194" i="3"/>
  <c r="H195" i="3"/>
  <c r="H196" i="3"/>
  <c r="H197" i="3"/>
  <c r="H175" i="3"/>
  <c r="H148" i="3"/>
  <c r="H149" i="3"/>
  <c r="H150" i="3"/>
  <c r="H151" i="3"/>
  <c r="H152" i="3"/>
  <c r="H153" i="3"/>
  <c r="H154" i="3"/>
  <c r="H155" i="3"/>
  <c r="H156" i="3"/>
  <c r="H157" i="3"/>
  <c r="H158" i="3"/>
  <c r="H159" i="3"/>
  <c r="H160" i="3"/>
  <c r="H161" i="3"/>
  <c r="H162" i="3"/>
  <c r="H163" i="3"/>
  <c r="H164" i="3"/>
  <c r="H165" i="3"/>
  <c r="H166" i="3"/>
  <c r="H167" i="3"/>
  <c r="H168" i="3"/>
  <c r="H169" i="3"/>
  <c r="H170" i="3"/>
  <c r="H147" i="3"/>
  <c r="H143" i="3"/>
  <c r="H141" i="3"/>
  <c r="H139" i="3"/>
  <c r="H137" i="3"/>
  <c r="H135" i="3"/>
  <c r="H122" i="3"/>
  <c r="H120" i="3"/>
  <c r="H121" i="3"/>
  <c r="H123" i="3"/>
  <c r="H124" i="3"/>
  <c r="H125" i="3"/>
  <c r="H126" i="3"/>
  <c r="H127" i="3"/>
  <c r="H128" i="3"/>
  <c r="H129" i="3"/>
  <c r="H130" i="3"/>
  <c r="H131" i="3"/>
  <c r="H132" i="3"/>
  <c r="H133" i="3"/>
  <c r="H119" i="3"/>
  <c r="H118" i="3"/>
  <c r="H117" i="3"/>
  <c r="H116" i="3"/>
  <c r="H115" i="3"/>
  <c r="H114" i="3"/>
  <c r="H113" i="3"/>
  <c r="H112" i="3"/>
  <c r="H111" i="3"/>
  <c r="H109" i="3"/>
  <c r="H107" i="3"/>
  <c r="H90" i="3"/>
  <c r="H91" i="3"/>
  <c r="H92" i="3"/>
  <c r="H93" i="3"/>
  <c r="H94" i="3"/>
  <c r="H95" i="3"/>
  <c r="H96" i="3"/>
  <c r="H97" i="3"/>
  <c r="H98" i="3"/>
  <c r="H99" i="3"/>
  <c r="H100" i="3"/>
  <c r="H101" i="3"/>
  <c r="H102" i="3"/>
  <c r="H103" i="3"/>
  <c r="H104" i="3"/>
  <c r="H105" i="3"/>
  <c r="H106" i="3"/>
  <c r="H89" i="3"/>
  <c r="H87" i="3"/>
  <c r="H86" i="3"/>
  <c r="H85" i="3"/>
  <c r="H83" i="3"/>
  <c r="H81" i="3"/>
  <c r="H79" i="3"/>
  <c r="H68" i="3"/>
  <c r="H69" i="3"/>
  <c r="H70" i="3"/>
  <c r="H71" i="3"/>
  <c r="H72" i="3"/>
  <c r="H73" i="3"/>
  <c r="H74" i="3"/>
  <c r="H75" i="3"/>
  <c r="H76" i="3"/>
  <c r="H77" i="3"/>
  <c r="H56" i="3"/>
  <c r="H57" i="3"/>
  <c r="H58" i="3"/>
  <c r="H59" i="3"/>
  <c r="H60" i="3"/>
  <c r="H61" i="3"/>
  <c r="H62" i="3"/>
  <c r="H63" i="3"/>
  <c r="H64" i="3"/>
  <c r="H65" i="3"/>
  <c r="H66" i="3"/>
  <c r="H67" i="3"/>
  <c r="H55" i="3"/>
  <c r="H53" i="3"/>
  <c r="H31" i="3"/>
  <c r="H32" i="3"/>
  <c r="H33" i="3"/>
  <c r="H34" i="3"/>
  <c r="H35" i="3"/>
  <c r="H36" i="3"/>
  <c r="H37" i="3"/>
  <c r="H38" i="3"/>
  <c r="H39" i="3"/>
  <c r="H40" i="3"/>
  <c r="H41" i="3"/>
  <c r="H42" i="3"/>
  <c r="H43" i="3"/>
  <c r="H44" i="3"/>
  <c r="H45" i="3"/>
  <c r="H46" i="3"/>
  <c r="H47" i="3"/>
  <c r="H48" i="3"/>
  <c r="H49" i="3"/>
  <c r="H50" i="3"/>
  <c r="H51" i="3"/>
  <c r="H52" i="3"/>
  <c r="H30" i="3"/>
  <c r="H18" i="3"/>
  <c r="H19" i="3"/>
  <c r="H20" i="3"/>
  <c r="H21" i="3"/>
  <c r="H22" i="3"/>
  <c r="H23" i="3"/>
  <c r="H24" i="3"/>
  <c r="H25" i="3"/>
  <c r="H26" i="3"/>
  <c r="H27" i="3"/>
  <c r="H28" i="3"/>
  <c r="H7" i="3"/>
  <c r="H8" i="3"/>
  <c r="H9" i="3"/>
  <c r="H10" i="3"/>
  <c r="H11" i="3"/>
  <c r="H12" i="3"/>
  <c r="H13" i="3"/>
  <c r="H14" i="3"/>
  <c r="H15" i="3"/>
  <c r="H16" i="3"/>
  <c r="H6" i="3"/>
  <c r="H124" i="4"/>
  <c r="H123" i="4"/>
  <c r="H122" i="4"/>
  <c r="H120" i="4"/>
  <c r="H118" i="4"/>
  <c r="H116" i="4"/>
  <c r="H114" i="4"/>
  <c r="H112" i="4"/>
  <c r="H110" i="4"/>
  <c r="H89" i="4"/>
  <c r="H90" i="4"/>
  <c r="H91" i="4"/>
  <c r="H92" i="4"/>
  <c r="H93" i="4"/>
  <c r="H94" i="4"/>
  <c r="H95" i="4"/>
  <c r="H96" i="4"/>
  <c r="H97" i="4"/>
  <c r="H98" i="4"/>
  <c r="H99" i="4"/>
  <c r="H100" i="4"/>
  <c r="H101" i="4"/>
  <c r="H102" i="4"/>
  <c r="H103" i="4"/>
  <c r="H104" i="4"/>
  <c r="H105" i="4"/>
  <c r="H106" i="4"/>
  <c r="H107" i="4"/>
  <c r="H108" i="4"/>
  <c r="H109" i="4"/>
  <c r="H88" i="4"/>
  <c r="H85" i="4"/>
  <c r="H86" i="4"/>
  <c r="H84" i="4"/>
  <c r="H82" i="4"/>
  <c r="H80" i="4"/>
  <c r="H78" i="4"/>
  <c r="H76" i="4"/>
  <c r="H74" i="4"/>
  <c r="H53" i="4"/>
  <c r="H54" i="4"/>
  <c r="H55" i="4"/>
  <c r="H56" i="4"/>
  <c r="H57" i="4"/>
  <c r="H58" i="4"/>
  <c r="H59" i="4"/>
  <c r="H60" i="4"/>
  <c r="H61" i="4"/>
  <c r="H62" i="4"/>
  <c r="H63" i="4"/>
  <c r="H64" i="4"/>
  <c r="H65" i="4"/>
  <c r="H66" i="4"/>
  <c r="H67" i="4"/>
  <c r="H68" i="4"/>
  <c r="H69" i="4"/>
  <c r="H70" i="4"/>
  <c r="H71" i="4"/>
  <c r="H72" i="4"/>
  <c r="H73" i="4"/>
  <c r="H52" i="4"/>
  <c r="H50" i="4"/>
  <c r="H29" i="4"/>
  <c r="H30" i="4"/>
  <c r="H31" i="4"/>
  <c r="H32" i="4"/>
  <c r="H33" i="4"/>
  <c r="H34" i="4"/>
  <c r="H35" i="4"/>
  <c r="H36" i="4"/>
  <c r="H37" i="4"/>
  <c r="H38" i="4"/>
  <c r="H39" i="4"/>
  <c r="H40" i="4"/>
  <c r="H41" i="4"/>
  <c r="H42" i="4"/>
  <c r="H43" i="4"/>
  <c r="H44" i="4"/>
  <c r="H45" i="4"/>
  <c r="H46" i="4"/>
  <c r="H47" i="4"/>
  <c r="H48" i="4"/>
  <c r="H49" i="4"/>
  <c r="H28" i="4"/>
  <c r="H5" i="4"/>
  <c r="H6" i="4"/>
  <c r="H7" i="4"/>
  <c r="H8" i="4"/>
  <c r="H9" i="4"/>
  <c r="H10" i="4"/>
  <c r="H11" i="4"/>
  <c r="H12" i="4"/>
  <c r="H13" i="4"/>
  <c r="H14" i="4"/>
  <c r="H15" i="4"/>
  <c r="H16" i="4"/>
  <c r="H17" i="4"/>
  <c r="H18" i="4"/>
  <c r="H19" i="4"/>
  <c r="H20" i="4"/>
  <c r="H21" i="4"/>
  <c r="H22" i="4"/>
  <c r="H23" i="4"/>
  <c r="H24" i="4"/>
  <c r="H25" i="4"/>
  <c r="H26" i="4"/>
  <c r="G211" i="1"/>
  <c r="H52" i="2"/>
  <c r="H47" i="2"/>
  <c r="H70" i="2"/>
  <c r="H62" i="2"/>
  <c r="H63" i="2"/>
  <c r="H64" i="2"/>
  <c r="H65" i="2"/>
  <c r="H66" i="2"/>
  <c r="H67" i="2"/>
  <c r="H68" i="2"/>
  <c r="H69" i="2"/>
  <c r="H71" i="2"/>
  <c r="H72" i="2"/>
  <c r="H73" i="2"/>
  <c r="H74" i="2"/>
  <c r="H75" i="2"/>
  <c r="H76" i="2"/>
  <c r="H77" i="2"/>
  <c r="H78" i="2"/>
  <c r="H79" i="2"/>
  <c r="H80" i="2"/>
  <c r="H81" i="2"/>
  <c r="H82" i="2"/>
  <c r="H83" i="2"/>
  <c r="H84" i="2"/>
  <c r="H61" i="2"/>
  <c r="H59" i="2"/>
  <c r="H42" i="2"/>
  <c r="H43" i="2"/>
  <c r="H44" i="2"/>
  <c r="H45" i="2"/>
  <c r="H46" i="2"/>
  <c r="H48" i="2"/>
  <c r="H49" i="2"/>
  <c r="H50" i="2"/>
  <c r="H51" i="2"/>
  <c r="H53" i="2"/>
  <c r="H54" i="2"/>
  <c r="H55" i="2"/>
  <c r="H56" i="2"/>
  <c r="H57" i="2"/>
  <c r="H41" i="2"/>
  <c r="H40" i="2"/>
  <c r="H39" i="2"/>
  <c r="H37" i="2"/>
  <c r="H35" i="2"/>
  <c r="H33" i="2"/>
  <c r="H31" i="2"/>
  <c r="H29" i="2"/>
  <c r="H27" i="2"/>
  <c r="H24" i="2"/>
  <c r="H4" i="2"/>
  <c r="H5" i="2"/>
  <c r="H6" i="2"/>
  <c r="H7" i="2"/>
  <c r="H8" i="2"/>
  <c r="H9" i="2"/>
  <c r="H10" i="2"/>
  <c r="H11" i="2"/>
  <c r="H12" i="2"/>
  <c r="H13" i="2"/>
  <c r="H14" i="2"/>
  <c r="H15" i="2"/>
  <c r="H16" i="2"/>
  <c r="H17" i="2"/>
  <c r="H18" i="2"/>
  <c r="H19" i="2"/>
  <c r="H20" i="2"/>
  <c r="H21" i="2"/>
  <c r="H22" i="2"/>
  <c r="H23" i="2"/>
  <c r="H25" i="2"/>
  <c r="C3" i="5"/>
  <c r="D3" i="5"/>
  <c r="C2" i="5"/>
  <c r="D2" i="5"/>
  <c r="H4" i="3"/>
  <c r="H4" i="4"/>
  <c r="H3" i="2"/>
  <c r="F4" i="3"/>
  <c r="B18" i="5"/>
  <c r="F3" i="2"/>
  <c r="F4" i="2"/>
  <c r="F5" i="2"/>
  <c r="F6" i="2"/>
  <c r="F7" i="2"/>
  <c r="F8" i="2"/>
  <c r="F9" i="2"/>
  <c r="F10" i="2"/>
  <c r="F11" i="2"/>
  <c r="F12" i="2"/>
  <c r="F13" i="2"/>
  <c r="F14" i="2"/>
  <c r="F15" i="2"/>
  <c r="F16" i="2"/>
  <c r="F17" i="2"/>
  <c r="F18" i="2"/>
  <c r="F19" i="2"/>
  <c r="F20" i="2"/>
  <c r="F21" i="2"/>
  <c r="F22" i="2"/>
  <c r="F23" i="2"/>
  <c r="F24" i="2"/>
  <c r="F25" i="2"/>
  <c r="F27" i="2"/>
  <c r="F29" i="2"/>
  <c r="F31" i="2"/>
  <c r="F33" i="2"/>
  <c r="F35" i="2"/>
  <c r="F37" i="2"/>
  <c r="F39" i="2"/>
  <c r="F40" i="2"/>
  <c r="F41" i="2"/>
  <c r="F42" i="2"/>
  <c r="F43" i="2"/>
  <c r="F44" i="2"/>
  <c r="F45" i="2"/>
  <c r="F46" i="2"/>
  <c r="F47" i="2"/>
  <c r="F48" i="2"/>
  <c r="F49" i="2"/>
  <c r="F50" i="2"/>
  <c r="F51" i="2"/>
  <c r="F52" i="2"/>
  <c r="F53" i="2"/>
  <c r="F54" i="2"/>
  <c r="F55" i="2"/>
  <c r="F56" i="2"/>
  <c r="F57" i="2"/>
  <c r="F59" i="2"/>
  <c r="F61" i="2"/>
  <c r="F62" i="2"/>
  <c r="F63" i="2"/>
  <c r="F64" i="2"/>
  <c r="F65" i="2"/>
  <c r="F66" i="2"/>
  <c r="F67" i="2"/>
  <c r="F68" i="2"/>
  <c r="F69" i="2"/>
  <c r="F70" i="2"/>
  <c r="F71" i="2"/>
  <c r="F72" i="2"/>
  <c r="F73" i="2"/>
  <c r="F74" i="2"/>
  <c r="F75" i="2"/>
  <c r="F76" i="2"/>
  <c r="F77" i="2"/>
  <c r="F78" i="2"/>
  <c r="F79" i="2"/>
  <c r="F80" i="2"/>
  <c r="F81" i="2"/>
  <c r="F82" i="2"/>
  <c r="F83" i="2"/>
  <c r="F84" i="2"/>
  <c r="H85" i="2"/>
  <c r="B17" i="5"/>
  <c r="A17" i="5"/>
  <c r="D7" i="5"/>
  <c r="D8" i="5"/>
  <c r="D9" i="5"/>
  <c r="D10" i="5"/>
  <c r="D11" i="5"/>
  <c r="D12" i="5"/>
  <c r="D13" i="5"/>
  <c r="D4" i="5"/>
  <c r="B16" i="5"/>
  <c r="B19" i="5"/>
  <c r="F4" i="4"/>
  <c r="F5" i="4"/>
  <c r="F6" i="4"/>
  <c r="F7" i="4"/>
  <c r="F8" i="4"/>
  <c r="F9" i="4"/>
  <c r="F10" i="4"/>
  <c r="H125" i="4"/>
  <c r="B20" i="5"/>
  <c r="F6" i="3"/>
  <c r="F7" i="3"/>
  <c r="F8" i="3"/>
  <c r="F9" i="3"/>
  <c r="F10" i="3"/>
  <c r="F11" i="3"/>
  <c r="F12" i="3"/>
  <c r="F13" i="3"/>
  <c r="F14" i="3"/>
  <c r="F15" i="3"/>
  <c r="F16" i="3"/>
  <c r="F18" i="3"/>
  <c r="F19" i="3"/>
  <c r="F20" i="3"/>
  <c r="F21" i="3"/>
  <c r="F22" i="3"/>
  <c r="F23" i="3"/>
  <c r="F24" i="3"/>
  <c r="F25" i="3"/>
  <c r="F26" i="3"/>
  <c r="F27" i="3"/>
  <c r="F28" i="3"/>
  <c r="F30" i="3"/>
  <c r="F31" i="3"/>
  <c r="F32" i="3"/>
  <c r="F33" i="3"/>
  <c r="F34" i="3"/>
  <c r="F35" i="3"/>
  <c r="F36" i="3"/>
  <c r="F37" i="3"/>
  <c r="F38" i="3"/>
  <c r="F39" i="3"/>
  <c r="F40" i="3"/>
  <c r="F41" i="3"/>
  <c r="F42" i="3"/>
  <c r="F43" i="3"/>
  <c r="F44" i="3"/>
  <c r="F45" i="3"/>
  <c r="F46" i="3"/>
  <c r="F47" i="3"/>
  <c r="F48" i="3"/>
  <c r="F49" i="3"/>
  <c r="F50" i="3"/>
  <c r="F51" i="3"/>
  <c r="F52" i="3"/>
  <c r="F53" i="3"/>
  <c r="F55" i="3"/>
  <c r="F56" i="3"/>
  <c r="F57" i="3"/>
  <c r="F58" i="3"/>
  <c r="F59" i="3"/>
  <c r="F60" i="3"/>
  <c r="F61" i="3"/>
  <c r="F62" i="3"/>
  <c r="F63" i="3"/>
  <c r="F64" i="3"/>
  <c r="F65" i="3"/>
  <c r="F66" i="3"/>
  <c r="F67" i="3"/>
  <c r="F68" i="3"/>
  <c r="F69" i="3"/>
  <c r="F70" i="3"/>
  <c r="F71" i="3"/>
  <c r="F72" i="3"/>
  <c r="F73" i="3"/>
  <c r="F74" i="3"/>
  <c r="F75" i="3"/>
  <c r="F76" i="3"/>
  <c r="F77" i="3"/>
  <c r="F79" i="3"/>
  <c r="F81" i="3"/>
  <c r="F83" i="3"/>
  <c r="F85" i="3"/>
  <c r="F86" i="3"/>
  <c r="F87" i="3"/>
  <c r="F89" i="3"/>
  <c r="F90" i="3"/>
  <c r="F91" i="3"/>
  <c r="F92" i="3"/>
  <c r="F93" i="3"/>
  <c r="F94" i="3"/>
  <c r="F95" i="3"/>
  <c r="F96" i="3"/>
  <c r="F97" i="3"/>
  <c r="F98" i="3"/>
  <c r="F99" i="3"/>
  <c r="F100" i="3"/>
  <c r="F101" i="3"/>
  <c r="F102" i="3"/>
  <c r="F103" i="3"/>
  <c r="F104" i="3"/>
  <c r="F105" i="3"/>
  <c r="F106" i="3"/>
  <c r="F107" i="3"/>
  <c r="F109" i="3"/>
  <c r="F111" i="3"/>
  <c r="F112" i="3"/>
  <c r="F113" i="3"/>
  <c r="F114" i="3"/>
  <c r="F115" i="3"/>
  <c r="F116" i="3"/>
  <c r="F117" i="3"/>
  <c r="F118" i="3"/>
  <c r="F119" i="3"/>
  <c r="F120" i="3"/>
  <c r="F121" i="3"/>
  <c r="F122" i="3"/>
  <c r="F123" i="3"/>
  <c r="F124" i="3"/>
  <c r="F125" i="3"/>
  <c r="F126" i="3"/>
  <c r="F127" i="3"/>
  <c r="F128" i="3"/>
  <c r="F129" i="3"/>
  <c r="F130" i="3"/>
  <c r="F131" i="3"/>
  <c r="F132" i="3"/>
  <c r="F133" i="3"/>
  <c r="F135" i="3"/>
  <c r="F137" i="3"/>
  <c r="F139" i="3"/>
  <c r="F141" i="3"/>
  <c r="F143" i="3"/>
  <c r="F145" i="3"/>
  <c r="F147" i="3"/>
  <c r="F148" i="3"/>
  <c r="F149" i="3"/>
  <c r="F150" i="3"/>
  <c r="F151" i="3"/>
  <c r="F152" i="3"/>
  <c r="F153" i="3"/>
  <c r="F154" i="3"/>
  <c r="F155" i="3"/>
  <c r="F156" i="3"/>
  <c r="F157" i="3"/>
  <c r="F158" i="3"/>
  <c r="F159" i="3"/>
  <c r="F160" i="3"/>
  <c r="F161" i="3"/>
  <c r="F162" i="3"/>
  <c r="F163" i="3"/>
  <c r="F164" i="3"/>
  <c r="F165" i="3"/>
  <c r="F166" i="3"/>
  <c r="F167" i="3"/>
  <c r="F168" i="3"/>
  <c r="F169" i="3"/>
  <c r="F177" i="3"/>
  <c r="F178" i="3"/>
  <c r="F179" i="3"/>
  <c r="F180" i="3"/>
  <c r="F181" i="3"/>
  <c r="F182" i="3"/>
  <c r="F183" i="3"/>
  <c r="F184" i="3"/>
  <c r="F185" i="3"/>
  <c r="F186" i="3"/>
  <c r="F187" i="3"/>
  <c r="F188" i="3"/>
  <c r="F189" i="3"/>
  <c r="F190" i="3"/>
  <c r="F191" i="3"/>
  <c r="F192" i="3"/>
  <c r="F193" i="3"/>
  <c r="F194" i="3"/>
  <c r="F195" i="3"/>
  <c r="F196" i="3"/>
  <c r="F197" i="3"/>
  <c r="F199" i="3"/>
  <c r="F201" i="3"/>
  <c r="F203" i="3"/>
  <c r="F204" i="3"/>
  <c r="F205" i="3"/>
  <c r="F206" i="3"/>
  <c r="F207" i="3"/>
  <c r="F208" i="3"/>
  <c r="F209" i="3"/>
  <c r="F210" i="3"/>
  <c r="F211" i="3"/>
  <c r="F212" i="3"/>
  <c r="F213" i="3"/>
  <c r="F215" i="3"/>
  <c r="F216" i="3"/>
  <c r="F217" i="3"/>
  <c r="F218" i="3"/>
  <c r="F219" i="3"/>
  <c r="F220" i="3"/>
  <c r="F221" i="3"/>
  <c r="F222" i="3"/>
  <c r="F223" i="3"/>
  <c r="F224" i="3"/>
  <c r="F225" i="3"/>
  <c r="F226" i="3"/>
  <c r="F227" i="3"/>
  <c r="F228" i="3"/>
  <c r="F229" i="3"/>
  <c r="F230" i="3"/>
  <c r="F231" i="3"/>
  <c r="F232" i="3"/>
  <c r="F233" i="3"/>
  <c r="F234" i="3"/>
  <c r="F235" i="3"/>
  <c r="F236" i="3"/>
  <c r="F237" i="3"/>
  <c r="F238" i="3"/>
  <c r="F240" i="3"/>
  <c r="F241" i="3"/>
  <c r="F242" i="3"/>
  <c r="F243" i="3"/>
  <c r="F244" i="3"/>
  <c r="F245" i="3"/>
  <c r="F246" i="3"/>
  <c r="F247" i="3"/>
  <c r="F248" i="3"/>
  <c r="F249" i="3"/>
  <c r="F250" i="3"/>
  <c r="F251" i="3"/>
  <c r="F252" i="3"/>
  <c r="F253" i="3"/>
  <c r="F254" i="3"/>
  <c r="F255" i="3"/>
  <c r="F256" i="3"/>
  <c r="F257" i="3"/>
  <c r="F258" i="3"/>
  <c r="F259" i="3"/>
  <c r="F260" i="3"/>
  <c r="F261" i="3"/>
  <c r="F262" i="3"/>
  <c r="F264" i="3"/>
  <c r="F265" i="3"/>
  <c r="F266" i="3"/>
  <c r="F267" i="3"/>
  <c r="F268" i="3"/>
  <c r="F269" i="3"/>
  <c r="F270" i="3"/>
  <c r="F271" i="3"/>
  <c r="F272" i="3"/>
  <c r="F273" i="3"/>
  <c r="F274" i="3"/>
  <c r="F275" i="3"/>
  <c r="F276" i="3"/>
  <c r="F277" i="3"/>
  <c r="F278" i="3"/>
  <c r="F279" i="3"/>
  <c r="F280" i="3"/>
  <c r="F281" i="3"/>
  <c r="F282" i="3"/>
  <c r="F284" i="3"/>
  <c r="F286" i="3"/>
  <c r="F288" i="3"/>
  <c r="F289" i="3"/>
  <c r="F290" i="3"/>
  <c r="F291" i="3"/>
  <c r="F292" i="3"/>
  <c r="F293" i="3"/>
  <c r="F294" i="3"/>
  <c r="F295" i="3"/>
  <c r="F296" i="3"/>
  <c r="F297" i="3"/>
  <c r="F298" i="3"/>
  <c r="F299" i="3"/>
  <c r="F300" i="3"/>
  <c r="F301" i="3"/>
  <c r="F302" i="3"/>
  <c r="F303" i="3"/>
  <c r="F304" i="3"/>
  <c r="F305" i="3"/>
  <c r="F306" i="3"/>
  <c r="F307" i="3"/>
  <c r="F308" i="3"/>
  <c r="F309" i="3"/>
  <c r="F310" i="3"/>
  <c r="F312" i="3"/>
  <c r="F314" i="3"/>
  <c r="F316" i="3"/>
  <c r="F318" i="3"/>
  <c r="F320" i="3"/>
  <c r="F322" i="3"/>
  <c r="F323" i="3"/>
  <c r="F324" i="3"/>
  <c r="F325" i="3"/>
  <c r="F326" i="3"/>
  <c r="F327" i="3"/>
  <c r="F328" i="3"/>
  <c r="F329" i="3"/>
  <c r="F330" i="3"/>
  <c r="F331" i="3"/>
  <c r="F332" i="3"/>
  <c r="F333" i="3"/>
  <c r="F334" i="3"/>
  <c r="F336" i="3"/>
  <c r="F337" i="3"/>
  <c r="F338" i="3"/>
  <c r="F339" i="3"/>
  <c r="F340" i="3"/>
  <c r="F341" i="3"/>
  <c r="F342" i="3"/>
  <c r="F343" i="3"/>
  <c r="F344" i="3"/>
  <c r="F345" i="3"/>
  <c r="F346" i="3"/>
  <c r="F347" i="3"/>
  <c r="F348" i="3"/>
  <c r="F349" i="3"/>
  <c r="F350" i="3"/>
  <c r="F351" i="3"/>
  <c r="F352" i="3"/>
  <c r="F353" i="3"/>
  <c r="F354" i="3"/>
  <c r="F355" i="3"/>
  <c r="F356" i="3"/>
  <c r="F357" i="3"/>
  <c r="F358" i="3"/>
  <c r="F360" i="3"/>
  <c r="F362" i="3"/>
  <c r="F364" i="3"/>
  <c r="F366" i="3"/>
  <c r="F368" i="3"/>
  <c r="F370" i="3"/>
  <c r="F372" i="3"/>
  <c r="F373" i="3"/>
  <c r="F374" i="3"/>
  <c r="F375" i="3"/>
  <c r="F376" i="3"/>
  <c r="F377" i="3"/>
  <c r="F378" i="3"/>
  <c r="F379" i="3"/>
  <c r="F380" i="3"/>
  <c r="F381" i="3"/>
  <c r="F382" i="3"/>
  <c r="F383" i="3"/>
  <c r="F384" i="3"/>
  <c r="A16" i="5"/>
  <c r="A18" i="5"/>
  <c r="F11" i="4"/>
  <c r="F12" i="4"/>
  <c r="F13" i="4"/>
  <c r="F14" i="4"/>
  <c r="F15" i="4"/>
  <c r="F16" i="4"/>
  <c r="F17" i="4"/>
  <c r="F18" i="4"/>
  <c r="F19" i="4"/>
  <c r="F20" i="4"/>
  <c r="F21" i="4"/>
  <c r="F22" i="4"/>
  <c r="F23" i="4"/>
  <c r="F24" i="4"/>
  <c r="F25" i="4"/>
  <c r="F26" i="4"/>
  <c r="F28" i="4"/>
  <c r="F29" i="4"/>
  <c r="F30" i="4"/>
  <c r="F31" i="4"/>
  <c r="F32" i="4"/>
  <c r="F33" i="4"/>
  <c r="F34" i="4"/>
  <c r="F35" i="4"/>
  <c r="F36" i="4"/>
  <c r="F37" i="4"/>
  <c r="F38" i="4"/>
  <c r="F39" i="4"/>
  <c r="F40" i="4"/>
  <c r="F41" i="4"/>
  <c r="F42" i="4"/>
  <c r="F43" i="4"/>
  <c r="F44" i="4"/>
  <c r="F45" i="4"/>
  <c r="F46" i="4"/>
  <c r="F47" i="4"/>
  <c r="F48" i="4"/>
  <c r="F49" i="4"/>
  <c r="F50" i="4"/>
  <c r="F52" i="4"/>
  <c r="F53" i="4"/>
  <c r="F54" i="4"/>
  <c r="F55" i="4"/>
  <c r="F56" i="4"/>
  <c r="F57" i="4"/>
  <c r="F58" i="4"/>
  <c r="F59" i="4"/>
  <c r="F60" i="4"/>
  <c r="F61" i="4"/>
  <c r="F62" i="4"/>
  <c r="F63" i="4"/>
  <c r="F64" i="4"/>
  <c r="F65" i="4"/>
  <c r="F66" i="4"/>
  <c r="F67" i="4"/>
  <c r="F68" i="4"/>
  <c r="F69" i="4"/>
  <c r="F70" i="4"/>
  <c r="F71" i="4"/>
  <c r="F72" i="4"/>
  <c r="F73" i="4"/>
  <c r="F74" i="4"/>
  <c r="F76" i="4"/>
  <c r="F78" i="4"/>
  <c r="F80" i="4"/>
  <c r="F82" i="4"/>
  <c r="F84" i="4"/>
  <c r="F85" i="4"/>
  <c r="F86" i="4"/>
  <c r="F88" i="4"/>
  <c r="F89" i="4"/>
  <c r="F90" i="4"/>
  <c r="F91" i="4"/>
  <c r="F92" i="4"/>
  <c r="F93" i="4"/>
  <c r="F94" i="4"/>
  <c r="F95" i="4"/>
  <c r="F96" i="4"/>
  <c r="F97" i="4"/>
  <c r="F98" i="4"/>
  <c r="F99" i="4"/>
  <c r="F100" i="4"/>
  <c r="F101" i="4"/>
  <c r="F102" i="4"/>
  <c r="F103" i="4"/>
  <c r="F104" i="4"/>
  <c r="F105" i="4"/>
  <c r="F106" i="4"/>
  <c r="F107" i="4"/>
  <c r="F108" i="4"/>
  <c r="F109" i="4"/>
  <c r="F110" i="4"/>
  <c r="F112" i="4"/>
  <c r="F114" i="4"/>
  <c r="F116" i="4"/>
  <c r="F118" i="4"/>
  <c r="F120" i="4"/>
  <c r="F122" i="4"/>
  <c r="F123" i="4"/>
  <c r="F124" i="4"/>
  <c r="A21" i="5"/>
  <c r="A20" i="5"/>
  <c r="A19" i="5"/>
</calcChain>
</file>

<file path=xl/sharedStrings.xml><?xml version="1.0" encoding="utf-8"?>
<sst xmlns="http://schemas.openxmlformats.org/spreadsheetml/2006/main" count="2680" uniqueCount="481">
  <si>
    <t>Serienummer</t>
  </si>
  <si>
    <t>Merk</t>
  </si>
  <si>
    <t>Model nummer</t>
  </si>
  <si>
    <t>Omschrijving</t>
  </si>
  <si>
    <t>Categorie</t>
  </si>
  <si>
    <t>SLA</t>
  </si>
  <si>
    <t>Maandelijkse kosten 'Dienst 1'</t>
  </si>
  <si>
    <t>Wanneer de Fase A componenten gedurende Fase B, Fase C of Fase D vervangen worden zullen de maandelijkse kosten 'Dienst 1' vervangen worden door de op het voor die Fase betreffende tabblad geoffreerde kosten.</t>
  </si>
  <si>
    <t>WMP242100ML</t>
  </si>
  <si>
    <t>DN2-HW-APL</t>
  </si>
  <si>
    <t>Cisco DNA Center Appliance (Gen 2) - 44 Core</t>
  </si>
  <si>
    <t>DNA Appliance</t>
  </si>
  <si>
    <t>7x24 (00:00-24:00)</t>
  </si>
  <si>
    <t xml:space="preserve"> €                            -  </t>
  </si>
  <si>
    <t>WMP2421000M</t>
  </si>
  <si>
    <t>WMP24210015</t>
  </si>
  <si>
    <t> </t>
  </si>
  <si>
    <t>WZP24230EBP</t>
  </si>
  <si>
    <t>SNS-3655-K9</t>
  </si>
  <si>
    <t>Medium Secure Network Server for ISE Applications</t>
  </si>
  <si>
    <t>ISE Server</t>
  </si>
  <si>
    <t>WZP24230EAK</t>
  </si>
  <si>
    <t>FOC1920U15K</t>
  </si>
  <si>
    <t>WS-C3850-12X48U-L</t>
  </si>
  <si>
    <t>^Cisco Catalyst 3850 48 Port (12 mGig+36 Gig) UPoE LAN Base</t>
  </si>
  <si>
    <t>LAN - Access</t>
  </si>
  <si>
    <t>5x10 (8:00-18:00)</t>
  </si>
  <si>
    <t>FOC1920U0EV</t>
  </si>
  <si>
    <t>WS-C3850-12X48U-S</t>
  </si>
  <si>
    <t>^Cisco Catalyst 3850 48 Port (12 mGig+36 Gig) UPoE IP Base</t>
  </si>
  <si>
    <t>FOC1924X15M</t>
  </si>
  <si>
    <t>WS-C3850-24XS-S</t>
  </si>
  <si>
    <t>Cisco Catalyst 3850 24 Port 10G Fiber Switch IP Base</t>
  </si>
  <si>
    <t>FCW1920D0D3</t>
  </si>
  <si>
    <t>WS-C3850-12X48UW-S</t>
  </si>
  <si>
    <t>^Cisco Catalyst 3850 48 port(12 mGig) UPOE IPB with 5 AP Lic</t>
  </si>
  <si>
    <t>FCW1936D0FT</t>
  </si>
  <si>
    <t>FOC24200C86</t>
  </si>
  <si>
    <t>C9300-NM-8X=</t>
  </si>
  <si>
    <t>Catalyst 9300 8 x 10GE Network Module, spare</t>
  </si>
  <si>
    <t>FOC24200BYJ</t>
  </si>
  <si>
    <t>FOC24200B66</t>
  </si>
  <si>
    <t>FOC24192FU8</t>
  </si>
  <si>
    <t>FOC24194SHQ</t>
  </si>
  <si>
    <t>FOC24200C4G</t>
  </si>
  <si>
    <t>FOC24200A9J</t>
  </si>
  <si>
    <t>FOC24200AXV</t>
  </si>
  <si>
    <t>FCW2345G0PA</t>
  </si>
  <si>
    <t>C9300-24T-A</t>
  </si>
  <si>
    <t>Catalyst 9300 24-port data only, Network Advantage</t>
  </si>
  <si>
    <t>ART2421P008</t>
  </si>
  <si>
    <t>PWR-C1-350WAC-P</t>
  </si>
  <si>
    <t>350W AC 80+ platinum Config 1 Power Supply</t>
  </si>
  <si>
    <t>FOC2417W11F</t>
  </si>
  <si>
    <t>C9300-24P-A</t>
  </si>
  <si>
    <t>Catalyst 9300 24-port PoE+, Network Advantage</t>
  </si>
  <si>
    <t>FOC24200A95</t>
  </si>
  <si>
    <t>C9300-NM-8X</t>
  </si>
  <si>
    <t>Catalyst 9300 8 x 10GE Network Module</t>
  </si>
  <si>
    <t>DCC2412C1SG</t>
  </si>
  <si>
    <t>PWR-C1-715WAC-P</t>
  </si>
  <si>
    <t>715W AC 80+ platinum Config 1 Power Supply</t>
  </si>
  <si>
    <t>FOC2419U1DH</t>
  </si>
  <si>
    <t>C9300-48T-A</t>
  </si>
  <si>
    <t>Catalyst 9300 48-port data only, Network Advantage</t>
  </si>
  <si>
    <t>ART2421P00T</t>
  </si>
  <si>
    <t>FCW2419C1EW</t>
  </si>
  <si>
    <t>ART2419P5FR</t>
  </si>
  <si>
    <t>FOC2419X1AL</t>
  </si>
  <si>
    <t>ART2421P0BB</t>
  </si>
  <si>
    <t>FOC2421W1DS</t>
  </si>
  <si>
    <t>C9300-48P-A</t>
  </si>
  <si>
    <t>Catalyst 9300 48-port PoE+, Network Advantage</t>
  </si>
  <si>
    <t>DCC2412C1Y9</t>
  </si>
  <si>
    <t>FCW2421C1G2</t>
  </si>
  <si>
    <t>DCC2412C1VU</t>
  </si>
  <si>
    <t>FCW2421C1GC</t>
  </si>
  <si>
    <t>DCC2412C1UU</t>
  </si>
  <si>
    <t>FCW2421D1AD</t>
  </si>
  <si>
    <t>DCC2412C1UR</t>
  </si>
  <si>
    <t>FOC2421W1DW</t>
  </si>
  <si>
    <t>DCC2412C1RN</t>
  </si>
  <si>
    <t>FOC2421W1DM</t>
  </si>
  <si>
    <t>DCC2412C1WH</t>
  </si>
  <si>
    <t>FCW2421C1G9</t>
  </si>
  <si>
    <t>DCC2412C1V0</t>
  </si>
  <si>
    <t>FCW2421G1DE</t>
  </si>
  <si>
    <t>DCC2412C1YL</t>
  </si>
  <si>
    <t>FCW2417C0YU</t>
  </si>
  <si>
    <t>ART2421P5J7</t>
  </si>
  <si>
    <t>FOC251363X7</t>
  </si>
  <si>
    <t>FOC251360DZ</t>
  </si>
  <si>
    <t>FOC2513618A</t>
  </si>
  <si>
    <t>FOC251361SU</t>
  </si>
  <si>
    <t>FOC2526L6RM</t>
  </si>
  <si>
    <t>DCC2508CEXQ</t>
  </si>
  <si>
    <t>FOC2526L6HE</t>
  </si>
  <si>
    <t>DCC2508CEYY</t>
  </si>
  <si>
    <t>FOC2526L6XN</t>
  </si>
  <si>
    <t>DCC2508CEZ2</t>
  </si>
  <si>
    <t>FOC2526L70L</t>
  </si>
  <si>
    <t>DCC2508CF15</t>
  </si>
  <si>
    <t>FOC2526LBD2</t>
  </si>
  <si>
    <t>DCC2508CD9F</t>
  </si>
  <si>
    <t>FOC2533L769</t>
  </si>
  <si>
    <t>DCC2530CLNT</t>
  </si>
  <si>
    <t>FOC2533L7VQ</t>
  </si>
  <si>
    <t>DCC2530CLPE</t>
  </si>
  <si>
    <t>FOC2538Y3LP</t>
  </si>
  <si>
    <t>DCC2536C7HL</t>
  </si>
  <si>
    <t>FOC19190DTY</t>
  </si>
  <si>
    <t>Cisco Catalyst WS-C3850-12X48U 48 UPOE (with 12 100Mbps/1/2.5/5/10 Gbps Ports) -1100WAC</t>
  </si>
  <si>
    <t>FOC19200RHR</t>
  </si>
  <si>
    <t>FOC19200RF8</t>
  </si>
  <si>
    <t>SAL203802G4</t>
  </si>
  <si>
    <t>C6880-X-LE</t>
  </si>
  <si>
    <t>^Cisco Catalyst 6880-X-Chassis (Standard Tables)</t>
  </si>
  <si>
    <t>LAN - Core</t>
  </si>
  <si>
    <t>C6880-X-NEBS-PAK</t>
  </si>
  <si>
    <t>^Mandatory Air Dam set for 6880-X to meet thermal requirement</t>
  </si>
  <si>
    <t>SAL2139007U</t>
  </si>
  <si>
    <t>ART215170HZ</t>
  </si>
  <si>
    <t>C6880-X-3KW-AC</t>
  </si>
  <si>
    <t>^Cisco Catalyst 6880-X 3KW AC Power Supply</t>
  </si>
  <si>
    <t>ART215170HU</t>
  </si>
  <si>
    <t>JAE22030E3E</t>
  </si>
  <si>
    <t>C6880-X-LE-16P10G</t>
  </si>
  <si>
    <t>^Cisco Catalyst 6880-X Multi Rate Port Card (Standard Tables)</t>
  </si>
  <si>
    <t>DCH21470036</t>
  </si>
  <si>
    <t>C6880-X-FAN</t>
  </si>
  <si>
    <t>^Cisco Catalyst 6880-X Fan Tray</t>
  </si>
  <si>
    <t>SAL213001B3</t>
  </si>
  <si>
    <t>ART215170J3</t>
  </si>
  <si>
    <t>DCH2147009E</t>
  </si>
  <si>
    <t>JAE22030E3D</t>
  </si>
  <si>
    <t>ART215170HS</t>
  </si>
  <si>
    <t>FOC2423LC5P</t>
  </si>
  <si>
    <t>C9500-16X-A</t>
  </si>
  <si>
    <t>Catalyst 9500 16-port 10Gig switch, Advantage</t>
  </si>
  <si>
    <t>FOC242269GH</t>
  </si>
  <si>
    <t>C9500-NM-8X</t>
  </si>
  <si>
    <t>Cisco Catalyst 9500 8 x 10GE Network Module</t>
  </si>
  <si>
    <t>DCI2422M5EJ</t>
  </si>
  <si>
    <t>PWR-C4-950WAC-R/2</t>
  </si>
  <si>
    <t>950W AC Config 4 Power Supply front to back cooling</t>
  </si>
  <si>
    <t>DCI2422M5FR</t>
  </si>
  <si>
    <t>PWR-C4-950WAC-R</t>
  </si>
  <si>
    <t>FCW2341A21E</t>
  </si>
  <si>
    <t>APS2436007B</t>
  </si>
  <si>
    <t>FOC242154W0</t>
  </si>
  <si>
    <t>DCI2422M5JV</t>
  </si>
  <si>
    <t>FCW2341A20X</t>
  </si>
  <si>
    <t>DCI2422M5G4</t>
  </si>
  <si>
    <t>DCI2422M5DT</t>
  </si>
  <si>
    <t>FCW2339A271</t>
  </si>
  <si>
    <t>DCI2422M4R5</t>
  </si>
  <si>
    <t>DCI2422M5FV</t>
  </si>
  <si>
    <t>FOC2424L15Y</t>
  </si>
  <si>
    <t>DCI2422M5E4</t>
  </si>
  <si>
    <t>DCI2422M5F2</t>
  </si>
  <si>
    <t>FCW2341A20M</t>
  </si>
  <si>
    <t>DCI2422M5E6</t>
  </si>
  <si>
    <t>DCI2422M5DJ</t>
  </si>
  <si>
    <t>FOC2152R1JT</t>
  </si>
  <si>
    <t>N3K-C3048TP-1GE</t>
  </si>
  <si>
    <t>^Nexus 3048TP-1GE 1RU 48 x 10/100/1000 and 4 x 10GE ports</t>
  </si>
  <si>
    <t>LAN - Datacenter</t>
  </si>
  <si>
    <t>FOC2152R1F8</t>
  </si>
  <si>
    <t>FOC2152R0A5</t>
  </si>
  <si>
    <t>FOC2152R0A4</t>
  </si>
  <si>
    <t>AVD2147D4RG</t>
  </si>
  <si>
    <t>SFP-10G-SR-S=</t>
  </si>
  <si>
    <t>10GBASE-SR SFP Module, Enterprise-Class</t>
  </si>
  <si>
    <t xml:space="preserve">LAN - Transceiver </t>
  </si>
  <si>
    <t>AVD2147D3JT</t>
  </si>
  <si>
    <t>AVD2147D4RD</t>
  </si>
  <si>
    <t>AVD2147D4NK</t>
  </si>
  <si>
    <t>AVD2147D65W</t>
  </si>
  <si>
    <t>AVD2147D65V</t>
  </si>
  <si>
    <t>AVD2147D3K3</t>
  </si>
  <si>
    <t>AVD2147D67Z</t>
  </si>
  <si>
    <t>AVD2147D65A</t>
  </si>
  <si>
    <t>AVD2147D65U</t>
  </si>
  <si>
    <t>AVD2147D67S</t>
  </si>
  <si>
    <t>AVD2147D67Y</t>
  </si>
  <si>
    <t>AVD2147D3JG</t>
  </si>
  <si>
    <t>AVD2147D654</t>
  </si>
  <si>
    <t>AVD2147D64H</t>
  </si>
  <si>
    <t>AVD2147D67L</t>
  </si>
  <si>
    <t>AVD2147D3LR</t>
  </si>
  <si>
    <t>AVD2147D3LV</t>
  </si>
  <si>
    <t>AVD2147D3JV</t>
  </si>
  <si>
    <t>AVD2147D660</t>
  </si>
  <si>
    <t>AVD2147D67G</t>
  </si>
  <si>
    <t>AVD2147D67F</t>
  </si>
  <si>
    <t>AVD2147D3H1</t>
  </si>
  <si>
    <t>ACW241917W1</t>
  </si>
  <si>
    <t>ACW241918A0</t>
  </si>
  <si>
    <t>ACW2419172F</t>
  </si>
  <si>
    <t>ACW2419170Y</t>
  </si>
  <si>
    <t>ACW241917W7</t>
  </si>
  <si>
    <t>ACW2419189W</t>
  </si>
  <si>
    <t>ACW2419178R</t>
  </si>
  <si>
    <t>ACW2419178B</t>
  </si>
  <si>
    <t>AGD2348Z0F6</t>
  </si>
  <si>
    <t>SFP-10G-LRM=</t>
  </si>
  <si>
    <t>10GBASE-LRM SFP Module</t>
  </si>
  <si>
    <t>AGD2348Z0F2</t>
  </si>
  <si>
    <t>AGD2348Z095</t>
  </si>
  <si>
    <t>AGD2348Z0EZ</t>
  </si>
  <si>
    <t>MPH2424AAUP</t>
  </si>
  <si>
    <t>SFP-H10GB-CU2M=</t>
  </si>
  <si>
    <t>10GBASE-CU SFP+ Cable 2 Meter</t>
  </si>
  <si>
    <t>MPH2424AAU6</t>
  </si>
  <si>
    <t>MPH2424AAVL</t>
  </si>
  <si>
    <t>ACW24210Y6S</t>
  </si>
  <si>
    <t>ACW24210YA1</t>
  </si>
  <si>
    <t>ACW24210Y4T</t>
  </si>
  <si>
    <t>ACW24210YAG</t>
  </si>
  <si>
    <t>ACW24210YRQ</t>
  </si>
  <si>
    <t>FCI2414012M</t>
  </si>
  <si>
    <t>SFP-H10GB-CU5M=</t>
  </si>
  <si>
    <t>10GBASE-CU SFP+ Cable 5 Meter</t>
  </si>
  <si>
    <t>FCI24140131</t>
  </si>
  <si>
    <t>FCI2414013U</t>
  </si>
  <si>
    <t>FCI241401JF</t>
  </si>
  <si>
    <t>ACW24210XS4</t>
  </si>
  <si>
    <t>ACW24210XVU</t>
  </si>
  <si>
    <t>MPH2424AAR0</t>
  </si>
  <si>
    <t>MPH2424AAUT</t>
  </si>
  <si>
    <t>MPH2424AAUS</t>
  </si>
  <si>
    <t>MPH2424AA22</t>
  </si>
  <si>
    <t>MPH2424AAUR</t>
  </si>
  <si>
    <t>MPH2424AAUQ</t>
  </si>
  <si>
    <t>ACW242305JD</t>
  </si>
  <si>
    <t>FNS171117NK</t>
  </si>
  <si>
    <t>GLC-LH-SMD=</t>
  </si>
  <si>
    <t>1000BASE-LX/LH SFP transceiver module, MMF/SMF, 1310nm, DOM</t>
  </si>
  <si>
    <t>AGM132124TE</t>
  </si>
  <si>
    <t>GLC-T=</t>
  </si>
  <si>
    <t>^1000BASE-T SFP</t>
  </si>
  <si>
    <t>AVC214227SC</t>
  </si>
  <si>
    <t>GLC-TE=</t>
  </si>
  <si>
    <t>1000BASE-T SFP transceiver module for Category 5 copper wire</t>
  </si>
  <si>
    <t>FNS141411T3</t>
  </si>
  <si>
    <t>GLC-SX-MM=</t>
  </si>
  <si>
    <t>^GE SFP, LC connector SX transceiver</t>
  </si>
  <si>
    <t>AGA1420121M</t>
  </si>
  <si>
    <t>FNS1452243K</t>
  </si>
  <si>
    <t>FNS15410KBU</t>
  </si>
  <si>
    <t>FNS13014615</t>
  </si>
  <si>
    <t>GLC-LH-SM=</t>
  </si>
  <si>
    <t>^GE SFP,LC connector LX/LH transceiver</t>
  </si>
  <si>
    <t>MOC2421A2PJ</t>
  </si>
  <si>
    <t>STACK-T1-50CM=</t>
  </si>
  <si>
    <t>50CM Type 1 Stacking Cable</t>
  </si>
  <si>
    <t>LCC2423G72P</t>
  </si>
  <si>
    <t>STACK-T1-1M=</t>
  </si>
  <si>
    <t>1M Type 1 Stacking Cable</t>
  </si>
  <si>
    <t>MOC2421A450</t>
  </si>
  <si>
    <t>MOC2421A2PH</t>
  </si>
  <si>
    <t>LCC2423G722</t>
  </si>
  <si>
    <t>MOC2421A2RJ</t>
  </si>
  <si>
    <t>MOC2421A44U</t>
  </si>
  <si>
    <t>MOC2421A1JE</t>
  </si>
  <si>
    <t>MOC2421A1JR</t>
  </si>
  <si>
    <t>MOC2421A2SD</t>
  </si>
  <si>
    <t>MOC2421A2RX</t>
  </si>
  <si>
    <t>MOC2421A21V</t>
  </si>
  <si>
    <t>MOC2516A51U</t>
  </si>
  <si>
    <t>MOC2530A1JA</t>
  </si>
  <si>
    <t>MOC2530A0VF</t>
  </si>
  <si>
    <t>MOC2530A0V4</t>
  </si>
  <si>
    <t>MOC2530A0TU</t>
  </si>
  <si>
    <t>MOC2530A1HT</t>
  </si>
  <si>
    <t>MOC2530A2F3</t>
  </si>
  <si>
    <t>MOC2531A3DM</t>
  </si>
  <si>
    <t>STACK-T1-1M</t>
  </si>
  <si>
    <t>KQ3WX8N</t>
  </si>
  <si>
    <t>PRIME-NCS-APL-K9</t>
  </si>
  <si>
    <t>^Cisco Prime Network Control System Hardware Appliance</t>
  </si>
  <si>
    <t>Prime Infrastructure</t>
  </si>
  <si>
    <t>FCH1939V19Z</t>
  </si>
  <si>
    <t>PI-UCS-APL-U-K9</t>
  </si>
  <si>
    <t>^Cisco Prime Infrastructure UCS Phys HW Appliance Upg</t>
  </si>
  <si>
    <t>FCH2146V2P5</t>
  </si>
  <si>
    <t>C1-AIR-CT8540-K9</t>
  </si>
  <si>
    <t>Cisco ONE - Cisco 8540 Wireless LAN Controller with 0AP Lics</t>
  </si>
  <si>
    <t>WLAN - Controller</t>
  </si>
  <si>
    <t>FCH2147V29N</t>
  </si>
  <si>
    <t>TTM24200230</t>
  </si>
  <si>
    <t>C9800-40-K9</t>
  </si>
  <si>
    <t>Cisco Catalyst 9800-40 Wireless Controller</t>
  </si>
  <si>
    <t>WLAN - controller</t>
  </si>
  <si>
    <t>ART2414F6R8</t>
  </si>
  <si>
    <t>C9800-AC-750W-R</t>
  </si>
  <si>
    <t>Cisco Catalyst 9800-40 750W AC Power Supply</t>
  </si>
  <si>
    <t>TTM242306CZ</t>
  </si>
  <si>
    <t>ART2414F6RA</t>
  </si>
  <si>
    <t>Totaal Fase A (maandelijkse kosten onderhoud):</t>
  </si>
  <si>
    <t>Fase A - Bestaande licenties</t>
  </si>
  <si>
    <t>Model</t>
  </si>
  <si>
    <t>Looptijd Contract</t>
  </si>
  <si>
    <t>Startdatum Contract</t>
  </si>
  <si>
    <t>C9500-DNA-L-P-7Y_6_ROC NC</t>
  </si>
  <si>
    <t>CISCO</t>
  </si>
  <si>
    <t>C9500-DNA-L-P-7Y</t>
  </si>
  <si>
    <t>C9500 DNA Premier 12Q/16X/24Y4C , 7Year Term License</t>
  </si>
  <si>
    <t>7 jaar</t>
  </si>
  <si>
    <t>2020/2021/2022</t>
  </si>
  <si>
    <t>C9300-DNA-P-48-7Y_11_ROC NC</t>
  </si>
  <si>
    <t>C9300-DNA-P-48-7Y</t>
  </si>
  <si>
    <t>C9300 DNA Premier, 48-Port, 7 Year Term License</t>
  </si>
  <si>
    <t>C9300-DNA-P-24-7Y_2_ROC NC</t>
  </si>
  <si>
    <t>C9300-DNA-P-24-7Y</t>
  </si>
  <si>
    <t>C9300 DNA Premier, 24-Port, 7 Year Term License</t>
  </si>
  <si>
    <t>FGVM4V0000155225 FGVM4V0000155226</t>
  </si>
  <si>
    <t>Fortinet</t>
  </si>
  <si>
    <t>FortiGate VM04V</t>
  </si>
  <si>
    <t>PRR: 2 x Nova FGT-VM04 Azure Forticare Bundle 3 yr</t>
  </si>
  <si>
    <t>1 jaar</t>
  </si>
  <si>
    <r>
      <rPr>
        <sz val="10"/>
        <color rgb="FF333337"/>
        <rFont val="Verdana"/>
        <family val="2"/>
      </rPr>
      <t>FG60EPTK20000907</t>
    </r>
  </si>
  <si>
    <t>FortiGate 60E POE</t>
  </si>
  <si>
    <t>PRR FGT60E PoE Nova College Tata</t>
  </si>
  <si>
    <t>FG200D4Q16809610</t>
  </si>
  <si>
    <t>FortiGate 200D</t>
  </si>
  <si>
    <t>PRR - FG200D - ICT academy - lyr bundle</t>
  </si>
  <si>
    <t>FL-2HFTB19000166</t>
  </si>
  <si>
    <t>Forinet</t>
  </si>
  <si>
    <t>FortiAnalyzer 200F</t>
  </si>
  <si>
    <t>PRR Nova (FAZ200F) FortiAnalyzer 200F incl 5 jaar 24x7 care</t>
  </si>
  <si>
    <t>5 jaar</t>
  </si>
  <si>
    <r>
      <rPr>
        <sz val="10"/>
        <color rgb="FF333437"/>
        <rFont val="Verdana"/>
        <family val="2"/>
      </rPr>
      <t xml:space="preserve">FG5H0E5819900455
</t>
    </r>
    <r>
      <rPr>
        <sz val="10"/>
        <color rgb="FF333334"/>
        <rFont val="Verdana"/>
        <family val="2"/>
      </rPr>
      <t xml:space="preserve">FG5H0E5819900701 </t>
    </r>
    <r>
      <rPr>
        <sz val="10"/>
        <color rgb="FF3A3A3C"/>
        <rFont val="Verdana"/>
        <family val="2"/>
      </rPr>
      <t>FG5H0E5819900716</t>
    </r>
  </si>
  <si>
    <t xml:space="preserve">FortiGate 500E
</t>
  </si>
  <si>
    <t>PRR Nova College (3x FGT500E) FortiGate 500E incl 5 jaar 24x7 UTM</t>
  </si>
  <si>
    <t>Nvt</t>
  </si>
  <si>
    <t xml:space="preserve">FortiEMS </t>
  </si>
  <si>
    <t>Fortinet Appliance - FortiEMS 250 gebruikers voor 1 jaar</t>
  </si>
  <si>
    <t>FortiClient ZTNA Agent Subscription and 24x7 FortiCare,</t>
  </si>
  <si>
    <t>plus FortiCare Best Practice Service</t>
  </si>
  <si>
    <t>Fase B - Investering Zijlweg 203</t>
  </si>
  <si>
    <t>Type</t>
  </si>
  <si>
    <t>Aantal</t>
  </si>
  <si>
    <t>Prijs (aanschaf) per stuk</t>
  </si>
  <si>
    <t>Korting</t>
  </si>
  <si>
    <t>Totaal aanschaf</t>
  </si>
  <si>
    <t>Maandelijkse kosten 'Dienst 1' per item</t>
  </si>
  <si>
    <t>CON-PSRT-C93004PA</t>
  </si>
  <si>
    <t>PRTNR SS 8X5XNBD Catalyst 9300 48-port PoE+, Network Adva</t>
  </si>
  <si>
    <t>C9300-NW-A-48</t>
  </si>
  <si>
    <t>C9300 Network Advantage, 48-port license</t>
  </si>
  <si>
    <t>C9300-SPS-NONE</t>
  </si>
  <si>
    <t>No Secondary Power Supply Selected</t>
  </si>
  <si>
    <t>CAB-TA-EU</t>
  </si>
  <si>
    <t>Europe AC Type A Power Cable</t>
  </si>
  <si>
    <t>C9300-SSD-NONE</t>
  </si>
  <si>
    <t>No SSD Card Selected</t>
  </si>
  <si>
    <t>C9300-STACK-NONE</t>
  </si>
  <si>
    <t>No Stack Cable Selected</t>
  </si>
  <si>
    <t>C9300-SPWR-NONE</t>
  </si>
  <si>
    <t>No Stack Power Cable Selected</t>
  </si>
  <si>
    <t>NM-BLANK-T1</t>
  </si>
  <si>
    <t>Cisco Catalyst Type 1 Network Module Blank</t>
  </si>
  <si>
    <t>PWR-C1-BLANK</t>
  </si>
  <si>
    <t>Config 1 Power Supply Blank</t>
  </si>
  <si>
    <t>ISE-BASE-T</t>
  </si>
  <si>
    <t>ISE BASE Term License</t>
  </si>
  <si>
    <t>ISE-BASE-TRK-5Y</t>
  </si>
  <si>
    <t>ISE BASE Tracker Term 5Y</t>
  </si>
  <si>
    <t>ISE-PLS-T</t>
  </si>
  <si>
    <t>ISE PLS Term License</t>
  </si>
  <si>
    <t>ISE-PLS-TRK-5Y</t>
  </si>
  <si>
    <t>ISE PLS Tracker Term 5Y</t>
  </si>
  <si>
    <t>SWATCH-T</t>
  </si>
  <si>
    <t>StealthWatch 1 FPS Term License</t>
  </si>
  <si>
    <t>SWATCH-TRK-5Y</t>
  </si>
  <si>
    <t>PI-LFAS-T</t>
  </si>
  <si>
    <t>Prime Infrastructure Lifecycle &amp; Assurance Term - Smart Lic</t>
  </si>
  <si>
    <t>PI-LFAS-AP-T-5Y</t>
  </si>
  <si>
    <t>PI Dev Lic for Lifecycle &amp; Assurance Term 5Y</t>
  </si>
  <si>
    <t>C9300-NM-NONE</t>
  </si>
  <si>
    <t>No Network Module Selected</t>
  </si>
  <si>
    <t>NETWORK-PNP-LIC</t>
  </si>
  <si>
    <t>Network Plug-n-Play Connect for zero-touch device deployment</t>
  </si>
  <si>
    <t>S9300UK9-1612</t>
  </si>
  <si>
    <t>Cisco Catalyst 9300 XE 16.12 UNIVERSAL</t>
  </si>
  <si>
    <t>C1-ADD-OPTOUT</t>
  </si>
  <si>
    <t>Cisco ONE Add-On Session Opt Out (No Fulfillment)</t>
  </si>
  <si>
    <t/>
  </si>
  <si>
    <t>CAB-SPWR-30CM=</t>
  </si>
  <si>
    <t>Catalyst Stack Power Cable 30 CM Spare</t>
  </si>
  <si>
    <t>CAB-SPWR-150CM=</t>
  </si>
  <si>
    <t>Catalyst Stack Power Cable 150 CM Spare</t>
  </si>
  <si>
    <t>CON-PSRT-C95K16XA</t>
  </si>
  <si>
    <t>PRTNR SS 8X5XNBD Catalyst 9500 16-por</t>
  </si>
  <si>
    <t>C9500-NW-A</t>
  </si>
  <si>
    <t>C9500 Network Stack, Advantage</t>
  </si>
  <si>
    <t>S9500UK9-169</t>
  </si>
  <si>
    <t>UNIVERSAL</t>
  </si>
  <si>
    <t>C9500-DNA-16X-P</t>
  </si>
  <si>
    <t>C9500 DNA Premier , 16X  Port, Term License</t>
  </si>
  <si>
    <t>ISE-BASE-TRK-7Y</t>
  </si>
  <si>
    <t>ISE BASE Tracker Term 7Y</t>
  </si>
  <si>
    <t>ISE-PLS-TRK-7Y</t>
  </si>
  <si>
    <t>ISE PLS Tracker Term 7Y</t>
  </si>
  <si>
    <t>SWATCH-TRK-7Y</t>
  </si>
  <si>
    <t>PI-LFAS-AP-T-7Y</t>
  </si>
  <si>
    <t>PI Dev Lic for Lifecycle &amp; Assurance Term 7Y</t>
  </si>
  <si>
    <t>CON-PSRT-C93002PA</t>
  </si>
  <si>
    <t>PRTNR SS 8X5XNBD Catalyst 9300 24-port PoE+, Network Adva</t>
  </si>
  <si>
    <t>C9300-NW-A-24</t>
  </si>
  <si>
    <t>C9300 Network Advantage, 24-port license</t>
  </si>
  <si>
    <t>C9120AXI-E</t>
  </si>
  <si>
    <t>Cisco Catalyst 9120AX Series</t>
  </si>
  <si>
    <t>D-DNAS-EXT-BUN-7Y</t>
  </si>
  <si>
    <t>CISCO DNA Premier Term Wireless 7Y</t>
  </si>
  <si>
    <t>Fase C - Investering regio Midden 2022</t>
  </si>
  <si>
    <t>Locatie Blijdorplaan (InHolland)</t>
  </si>
  <si>
    <t>S9300UK9-169</t>
  </si>
  <si>
    <t>Locatie Jaap Edenlaan (Pim Mulier)</t>
  </si>
  <si>
    <t>Locatie Nassaulaan</t>
  </si>
  <si>
    <t>Locatie Tetterodestraat</t>
  </si>
  <si>
    <t>Fase D - Investering regio Zuid 2023</t>
  </si>
  <si>
    <t>Locatie Bennebroekerweg (SKWA)</t>
  </si>
  <si>
    <t>WS-C3560CX-12PC-S</t>
  </si>
  <si>
    <t>Cisco Catalyst 3560-CX 12 Port PoE IP Base</t>
  </si>
  <si>
    <t>CON-PSRT-WSC312PC</t>
  </si>
  <si>
    <t>PRTNR SS 8X5XNBD Cisco Catalyst 3560-CX 12 Port PoE IP Ba</t>
  </si>
  <si>
    <t>C3560CX-DNA-P-12</t>
  </si>
  <si>
    <t>C3560CX DNA Premier, 12-port Term license</t>
  </si>
  <si>
    <t>C3560CX-DNAP-12-5Y</t>
  </si>
  <si>
    <t>C3560CX DNA Premier, 12-port, 3 Year Term license</t>
  </si>
  <si>
    <t>WS-C3560CX-8PC-S</t>
  </si>
  <si>
    <t>Cisco Catalyst 3560-CX 8 Port PoE IP Base</t>
  </si>
  <si>
    <t>CON-PSRT-WSC38PCS</t>
  </si>
  <si>
    <t>PRTNR SS 8X5XNBD Cisco Catalyst 3560-CX 8 Port PoE IP Bas</t>
  </si>
  <si>
    <t>C3560CX-DNA-P-8</t>
  </si>
  <si>
    <t>C3560CX DNA Premier, 8-port Term license</t>
  </si>
  <si>
    <t>C3560CX-DNA-P-8-5Y</t>
  </si>
  <si>
    <t>C3560CX DNA Premier, 8-port, 5 Year Term license</t>
  </si>
  <si>
    <t>Locatie Willem Dreesweg</t>
  </si>
  <si>
    <t>Locatie Steve Bikostraat (Paxlaan)</t>
  </si>
  <si>
    <t>C9500-NM-BLANK</t>
  </si>
  <si>
    <t>Catalyst 9500 network module blank cover</t>
  </si>
  <si>
    <t>Fase D - Investering regio Noord 2023</t>
  </si>
  <si>
    <t>Prijs per stuk</t>
  </si>
  <si>
    <t>Locatie Almenumerweg</t>
  </si>
  <si>
    <t>Locatie Amsterdamseweg</t>
  </si>
  <si>
    <t>Locatie Laurens Bæcklaan</t>
  </si>
  <si>
    <t>Locatie Kanaalstraat</t>
  </si>
  <si>
    <t>Omschrijving diensten</t>
  </si>
  <si>
    <t>Opgave kosten</t>
  </si>
  <si>
    <t>Kosten per jaar</t>
  </si>
  <si>
    <t>Kosten monitoringtool o.b.v. gebruik 24/7 (opgave kosten per maand)</t>
  </si>
  <si>
    <t>Dienst 2: op regiebasis vervanging t.b.v. monitoring en beheer binnen openingstijden Nova College (kosten per dag)*</t>
  </si>
  <si>
    <t>Totaal diensten:</t>
  </si>
  <si>
    <t>Uurtarieven (regiebasis)</t>
  </si>
  <si>
    <t>Opgave uurtarief</t>
  </si>
  <si>
    <t>Wegingsfactor</t>
  </si>
  <si>
    <t>Totaal</t>
  </si>
  <si>
    <t>Projectmanager</t>
  </si>
  <si>
    <t>Solution Architect</t>
  </si>
  <si>
    <t>Technisch Consultant</t>
  </si>
  <si>
    <t>Senior Engineer</t>
  </si>
  <si>
    <t>Radio Engineer</t>
  </si>
  <si>
    <t>Senior Monteur</t>
  </si>
  <si>
    <t>Totaal uurtarieven:</t>
  </si>
  <si>
    <t>TOTAAL</t>
  </si>
  <si>
    <t>TOTAAL t.b.v. prijsbeoordeling:</t>
  </si>
  <si>
    <t>Motivatie voorschrijving merk</t>
  </si>
  <si>
    <t>Nova College maakt momenteel gebruik van uitsluitend Cisco apparatuur in haar netwerk voor connectiviteit en Fortinet voor firewalls. Het behoud van Cisco heeft voor Nova veel voordelen:
-	 De brede kennis in de markt voor ondersteuning van Cisco. Het is eenvoudiger om een breed gedragen vendor als standaard te voeren. Dit voor opleiding en vinden van personeel en voor leveranciers
-	 De sterke relatie Cisco – Nova College 
- 	De supportorganisatie van Cisco zorgt voor betere oplostijden bij incidenten 
- 	De huidige kennis en certificering van de netwerkbeheerders betreft hoofdzakelijk Cisco-technieken
- 	Cisco apparatuur die EOL is krijgt een tweede leven binnen het onderwijs en in het bijzonder bij de opleiding CCNA (is een Cisco certificatie) binnen de ICT Academie van het Nova College
Nova College is in 2020 met Cisco een weg ingeslagen voor adoptie van moderne technieken. Een goed voorbeeld hiervan is Software Defined Access (SDA). In het bestaande netwerk is reeds een start gemaakt hiermee. Dit concept ondersteund enkel Cisco-apparatuur. Nova College wil dit concept voortzetten om flexibel en veilig gebruikers aan het netwerk te ontsluiten. Dit concept stopzetten voor een aantal locaties zal een desinvestering zijn en zal leiden tot een netwerk met minder samenhang dan gewenst. 
Centraal in SDA staan een aantal systemen die de kern vormen van het concept. Er is significant geïnvesteerd in de afgelopen 2 jaar met de onderstaande platformen:
- 	Twee ISE appliances. ISE is een service die in het netwerk de toegang tot het netwerk controleert. ISE is gebaseerd standaard protocollen, maar enkel dit systeem wordt ondersteund in SDA en vervult een sleutelrol. Indien er andere netwerkcomponenten worden toegevoegd dat zal dit concept vervallen.
- 	Drie DNA Center appliances (DNAC): de centrale controller voor SDA in het netwerk. Een service die enkel Cisco switches en wireless ondersteund. Firewalling valt hierbuiten. DNAC ondersteund geen ander merk. 
- 	Core-Services met daarin onder andere twee Catalyst 9500 16-port 10Gig Switch Distributie nodes en twee Wireless LAN Controllers (Catalyst 9800).
De netwerkcomponenten kunnen prima in een andere beheeromgeving ondergebracht worden, en dus vormt dit geen beperking of bedreiging voor de Inschrijver om het concept te adopteren. 
Momenteel wordt het onderhoud gedaan door een Cisco Gold Partner, dit onderhoud dient overgenomen te worden door een een partij die ook Cisco Gold Partner is.</t>
  </si>
  <si>
    <t>C9500-DNA-L-P-7Y
OF alternatief die de licenties ISE-Cisco Identity Services Engine en SNA-Cisco Secure Network Analytics (Stealthwatch) bevat. Zie ook vraag 31 NvI.</t>
  </si>
  <si>
    <r>
      <t xml:space="preserve">C9500-DNA-L-P-7Y
</t>
    </r>
    <r>
      <rPr>
        <b/>
        <sz val="10"/>
        <color rgb="FF000000"/>
        <rFont val="Verdana"/>
        <family val="2"/>
      </rPr>
      <t>OF</t>
    </r>
    <r>
      <rPr>
        <sz val="10"/>
        <color rgb="FF000000"/>
        <rFont val="Verdana"/>
        <family val="2"/>
      </rPr>
      <t xml:space="preserve"> alternatief die de licenties ISE-Cisco Identity Services Engine en SNA-Cisco Secure Network Analytics (Stealthwatch) bevat. Zie ook vraag 31 NvI.</t>
    </r>
  </si>
  <si>
    <t>Totaal 36 maanden onderhoud</t>
  </si>
  <si>
    <t>Weging 24 maanden onderhoud</t>
  </si>
  <si>
    <t>Het werkelijke aantal maanden is afhankelijk van het moment van leveren tot einde eerste looptijd van 36 maanden</t>
  </si>
  <si>
    <t>Kosten 36 maanden</t>
  </si>
  <si>
    <t>Fase A - Bestaande netwerkcomponenten
AANGEPAST d.d. 4 mei 2022</t>
  </si>
  <si>
    <t>Totaal Fase B (aanschaf + 36 maanden kosten onderhoud):</t>
  </si>
  <si>
    <t>Totaal Fase C (aanschaf + 36 maanden kosten onderhoud):</t>
  </si>
  <si>
    <t>Totaal Fase D (aanschaf + 24 maanden kosten onderhoud):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</si>
</sst>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quot;€&quot;\ #,##0.00"/>
  </numFmts>
  <fonts count="38" x14ac:knownFonts="1">
    <font>
      <sz val="12"/>
      <color theme="1"/>
      <name val="Calibri"/>
      <family val="2"/>
      <scheme val="minor"/>
    </font>
    <font>
      <sz val="12"/>
      <color theme="1"/>
      <name val="Calibri"/>
      <family val="2"/>
      <scheme val="minor"/>
    </font>
    <font>
      <sz val="12"/>
      <color theme="1"/>
      <name val="Verdana"/>
      <family val="2"/>
    </font>
    <font>
      <sz val="11"/>
      <color theme="1"/>
      <name val="Verdana"/>
      <family val="2"/>
    </font>
    <font>
      <b/>
      <sz val="16"/>
      <color theme="0"/>
      <name val="Verdana"/>
      <family val="2"/>
    </font>
    <font>
      <sz val="11"/>
      <name val="Verdana"/>
      <family val="2"/>
    </font>
    <font>
      <b/>
      <sz val="11"/>
      <color theme="1"/>
      <name val="Calibri"/>
      <family val="2"/>
      <scheme val="minor"/>
    </font>
    <font>
      <b/>
      <sz val="12"/>
      <color theme="0"/>
      <name val="Verdana"/>
      <family val="2"/>
    </font>
    <font>
      <b/>
      <sz val="14"/>
      <color theme="0"/>
      <name val="Verdana"/>
      <family val="2"/>
    </font>
    <font>
      <b/>
      <sz val="16"/>
      <color theme="1"/>
      <name val="Verdana"/>
      <family val="2"/>
    </font>
    <font>
      <sz val="10"/>
      <name val="Verdana"/>
      <family val="2"/>
    </font>
    <font>
      <b/>
      <sz val="11"/>
      <color theme="0"/>
      <name val="Verdana"/>
      <family val="2"/>
    </font>
    <font>
      <sz val="10"/>
      <color theme="1"/>
      <name val="Verdana"/>
      <family val="2"/>
    </font>
    <font>
      <sz val="10"/>
      <color theme="1"/>
      <name val="Calibri"/>
      <family val="2"/>
      <scheme val="minor"/>
    </font>
    <font>
      <sz val="10"/>
      <color rgb="FF000000"/>
      <name val="Verdana"/>
      <family val="2"/>
    </font>
    <font>
      <sz val="10"/>
      <color rgb="FF383A3A"/>
      <name val="Verdana"/>
      <family val="2"/>
    </font>
    <font>
      <sz val="10"/>
      <color rgb="FF29292D"/>
      <name val="Verdana"/>
      <family val="2"/>
    </font>
    <font>
      <sz val="10"/>
      <color rgb="FF2F2E32"/>
      <name val="Verdana"/>
      <family val="2"/>
    </font>
    <font>
      <sz val="10"/>
      <color rgb="FF333337"/>
      <name val="Verdana"/>
      <family val="2"/>
    </font>
    <font>
      <sz val="10"/>
      <color rgb="FF262529"/>
      <name val="Verdana"/>
      <family val="2"/>
    </font>
    <font>
      <sz val="10"/>
      <color rgb="FF242428"/>
      <name val="Verdana"/>
      <family val="2"/>
    </font>
    <font>
      <sz val="10"/>
      <color rgb="FF333437"/>
      <name val="Verdana"/>
      <family val="2"/>
    </font>
    <font>
      <sz val="10"/>
      <color rgb="FF252526"/>
      <name val="Verdana"/>
      <family val="2"/>
    </font>
    <font>
      <sz val="10"/>
      <color rgb="FF28262A"/>
      <name val="Verdana"/>
      <family val="2"/>
    </font>
    <font>
      <sz val="10"/>
      <color rgb="FF333436"/>
      <name val="Verdana"/>
      <family val="2"/>
    </font>
    <font>
      <sz val="10"/>
      <color rgb="FF232328"/>
      <name val="Verdana"/>
      <family val="2"/>
    </font>
    <font>
      <sz val="10"/>
      <color rgb="FF262629"/>
      <name val="Verdana"/>
      <family val="2"/>
    </font>
    <font>
      <sz val="10"/>
      <color rgb="FF333334"/>
      <name val="Verdana"/>
      <family val="2"/>
    </font>
    <font>
      <sz val="10"/>
      <color rgb="FF3A3A3C"/>
      <name val="Verdana"/>
      <family val="2"/>
    </font>
    <font>
      <sz val="10"/>
      <color rgb="FF252429"/>
      <name val="Verdana"/>
      <family val="2"/>
    </font>
    <font>
      <sz val="10"/>
      <color rgb="FF252528"/>
      <name val="Verdana"/>
      <family val="2"/>
    </font>
    <font>
      <sz val="10"/>
      <color rgb="FF252426"/>
      <name val="Verdana"/>
      <family val="2"/>
    </font>
    <font>
      <sz val="10"/>
      <color rgb="FF000000"/>
      <name val="Calibri"/>
      <family val="2"/>
      <scheme val="minor"/>
    </font>
    <font>
      <b/>
      <sz val="10"/>
      <name val="Verdana"/>
      <family val="2"/>
    </font>
    <font>
      <b/>
      <sz val="16"/>
      <name val="Verdana"/>
      <family val="2"/>
    </font>
    <font>
      <sz val="20"/>
      <color theme="1"/>
      <name val="Calibri"/>
      <family val="2"/>
      <scheme val="minor"/>
    </font>
    <font>
      <b/>
      <sz val="14"/>
      <color rgb="FFFFFFFF"/>
      <name val="Verdana"/>
      <family val="2"/>
    </font>
    <font>
      <b/>
      <sz val="10"/>
      <color rgb="FF000000"/>
      <name val="Verdana"/>
      <family val="2"/>
    </font>
  </fonts>
  <fills count="17">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1"/>
        <bgColor indexed="64"/>
      </patternFill>
    </fill>
    <fill>
      <patternFill patternType="solid">
        <fgColor theme="6" tint="-0.499984740745262"/>
        <bgColor indexed="64"/>
      </patternFill>
    </fill>
    <fill>
      <patternFill patternType="solid">
        <fgColor theme="0" tint="-0.34998626667073579"/>
        <bgColor indexed="64"/>
      </patternFill>
    </fill>
    <fill>
      <patternFill patternType="solid">
        <fgColor theme="8" tint="0.39997558519241921"/>
        <bgColor indexed="64"/>
      </patternFill>
    </fill>
    <fill>
      <patternFill patternType="solid">
        <fgColor theme="9" tint="-0.499984740745262"/>
        <bgColor indexed="64"/>
      </patternFill>
    </fill>
    <fill>
      <patternFill patternType="solid">
        <fgColor theme="7"/>
        <bgColor indexed="64"/>
      </patternFill>
    </fill>
    <fill>
      <patternFill patternType="solid">
        <fgColor rgb="FF000000"/>
        <bgColor rgb="FF000000"/>
      </patternFill>
    </fill>
    <fill>
      <patternFill patternType="solid">
        <fgColor rgb="FFD9D9D9"/>
        <bgColor rgb="FF000000"/>
      </patternFill>
    </fill>
    <fill>
      <patternFill patternType="solid">
        <fgColor rgb="FFF2F2F2"/>
        <bgColor rgb="FF000000"/>
      </patternFill>
    </fill>
    <fill>
      <patternFill patternType="solid">
        <fgColor rgb="FFE2EFDA"/>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rgb="FF000000"/>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52">
    <xf numFmtId="0" fontId="0" fillId="0" borderId="0" xfId="0"/>
    <xf numFmtId="0" fontId="0" fillId="0" borderId="0" xfId="0" applyAlignment="1">
      <alignment horizontal="left"/>
    </xf>
    <xf numFmtId="0" fontId="8" fillId="7" borderId="0" xfId="0" applyFont="1" applyFill="1" applyAlignment="1">
      <alignment horizontal="left"/>
    </xf>
    <xf numFmtId="0" fontId="8" fillId="7" borderId="0" xfId="0" applyFont="1" applyFill="1"/>
    <xf numFmtId="0" fontId="2" fillId="0" borderId="0" xfId="0" applyFont="1"/>
    <xf numFmtId="0" fontId="6" fillId="0" borderId="0" xfId="0" applyFont="1"/>
    <xf numFmtId="0" fontId="2" fillId="0" borderId="0" xfId="0" applyFont="1" applyAlignment="1">
      <alignment horizontal="center"/>
    </xf>
    <xf numFmtId="0" fontId="0" fillId="0" borderId="0" xfId="0" applyAlignment="1">
      <alignment vertical="center"/>
    </xf>
    <xf numFmtId="0" fontId="0" fillId="0" borderId="0" xfId="0" applyAlignment="1">
      <alignment horizontal="left" vertical="center"/>
    </xf>
    <xf numFmtId="0" fontId="2" fillId="0" borderId="0" xfId="0" applyFont="1" applyAlignment="1">
      <alignment wrapText="1"/>
    </xf>
    <xf numFmtId="0" fontId="0" fillId="0" borderId="0" xfId="0" applyAlignment="1">
      <alignment wrapText="1"/>
    </xf>
    <xf numFmtId="0" fontId="0" fillId="0" borderId="0" xfId="0" applyAlignment="1">
      <alignment horizontal="center"/>
    </xf>
    <xf numFmtId="44" fontId="3" fillId="0" borderId="0" xfId="1" applyFont="1" applyFill="1" applyBorder="1" applyAlignment="1">
      <alignment horizontal="center"/>
    </xf>
    <xf numFmtId="9" fontId="3" fillId="0" borderId="0" xfId="2" applyFont="1" applyFill="1" applyBorder="1" applyAlignment="1">
      <alignment horizontal="center"/>
    </xf>
    <xf numFmtId="44" fontId="9" fillId="10" borderId="1" xfId="0" applyNumberFormat="1" applyFont="1" applyFill="1" applyBorder="1" applyAlignment="1">
      <alignment horizontal="right" vertical="center"/>
    </xf>
    <xf numFmtId="0" fontId="10" fillId="6" borderId="1" xfId="0" applyFont="1" applyFill="1" applyBorder="1" applyAlignment="1">
      <alignment horizontal="left" vertical="top" wrapText="1"/>
    </xf>
    <xf numFmtId="0" fontId="11" fillId="7" borderId="0" xfId="0" applyFont="1" applyFill="1" applyAlignment="1">
      <alignment vertical="center"/>
    </xf>
    <xf numFmtId="44" fontId="5" fillId="6" borderId="1" xfId="0" applyNumberFormat="1" applyFont="1" applyFill="1" applyBorder="1" applyAlignment="1">
      <alignment horizontal="left" vertical="center"/>
    </xf>
    <xf numFmtId="44" fontId="3" fillId="3" borderId="1" xfId="1" applyFont="1" applyFill="1" applyBorder="1" applyAlignment="1" applyProtection="1">
      <alignment horizontal="center" vertical="center"/>
      <protection locked="0"/>
    </xf>
    <xf numFmtId="0" fontId="7" fillId="11" borderId="1" xfId="0" applyFont="1" applyFill="1" applyBorder="1" applyAlignment="1">
      <alignment horizontal="center" vertical="center" wrapText="1"/>
    </xf>
    <xf numFmtId="0" fontId="7" fillId="7" borderId="1" xfId="0" applyFont="1" applyFill="1" applyBorder="1" applyAlignment="1">
      <alignment horizontal="left" vertical="center"/>
    </xf>
    <xf numFmtId="0" fontId="7" fillId="7" borderId="1" xfId="0" applyFont="1" applyFill="1" applyBorder="1" applyAlignment="1">
      <alignment horizontal="left" vertical="center" wrapText="1"/>
    </xf>
    <xf numFmtId="0" fontId="7" fillId="7" borderId="1" xfId="0" applyFont="1" applyFill="1" applyBorder="1" applyAlignment="1">
      <alignment horizontal="center" vertical="center"/>
    </xf>
    <xf numFmtId="0" fontId="7" fillId="11" borderId="1" xfId="0" applyFont="1" applyFill="1" applyBorder="1" applyAlignment="1">
      <alignment horizontal="center" vertical="center"/>
    </xf>
    <xf numFmtId="0" fontId="7" fillId="7" borderId="1" xfId="0" applyFont="1" applyFill="1" applyBorder="1" applyAlignment="1">
      <alignment vertical="center"/>
    </xf>
    <xf numFmtId="0" fontId="7" fillId="7" borderId="1" xfId="0" applyFont="1" applyFill="1" applyBorder="1" applyAlignment="1">
      <alignment horizontal="center" vertical="center" wrapText="1"/>
    </xf>
    <xf numFmtId="0" fontId="10" fillId="6" borderId="1" xfId="0" applyFont="1" applyFill="1" applyBorder="1" applyAlignment="1">
      <alignment horizontal="left" vertical="center" wrapText="1"/>
    </xf>
    <xf numFmtId="44" fontId="10" fillId="6" borderId="1" xfId="0" applyNumberFormat="1" applyFont="1" applyFill="1" applyBorder="1" applyAlignment="1">
      <alignment horizontal="left" vertical="center"/>
    </xf>
    <xf numFmtId="0" fontId="10" fillId="6" borderId="1" xfId="0" applyFont="1" applyFill="1" applyBorder="1" applyAlignment="1">
      <alignment horizontal="left" vertical="center"/>
    </xf>
    <xf numFmtId="0" fontId="12" fillId="6" borderId="1" xfId="0" applyFont="1" applyFill="1" applyBorder="1"/>
    <xf numFmtId="44" fontId="12" fillId="3" borderId="1" xfId="1" applyFont="1" applyFill="1" applyBorder="1" applyAlignment="1" applyProtection="1">
      <alignment horizontal="center"/>
      <protection locked="0"/>
    </xf>
    <xf numFmtId="1" fontId="12" fillId="6" borderId="1" xfId="0" applyNumberFormat="1" applyFont="1" applyFill="1" applyBorder="1" applyAlignment="1">
      <alignment horizontal="left" vertical="center"/>
    </xf>
    <xf numFmtId="0" fontId="15" fillId="6" borderId="1" xfId="0" applyFont="1" applyFill="1" applyBorder="1" applyAlignment="1">
      <alignment horizontal="left" vertical="center" wrapText="1"/>
    </xf>
    <xf numFmtId="0" fontId="12" fillId="6" borderId="1" xfId="0" applyFont="1" applyFill="1" applyBorder="1" applyAlignment="1">
      <alignment horizontal="left" vertical="center"/>
    </xf>
    <xf numFmtId="0" fontId="16" fillId="6" borderId="1" xfId="0" applyFont="1" applyFill="1" applyBorder="1" applyAlignment="1">
      <alignment horizontal="left" vertical="center" wrapText="1"/>
    </xf>
    <xf numFmtId="0" fontId="16" fillId="6" borderId="5" xfId="0" applyFont="1" applyFill="1" applyBorder="1" applyAlignment="1">
      <alignment horizontal="left" vertical="center" wrapText="1"/>
    </xf>
    <xf numFmtId="1" fontId="17" fillId="6" borderId="1" xfId="0" applyNumberFormat="1" applyFont="1" applyFill="1" applyBorder="1" applyAlignment="1">
      <alignment horizontal="left" vertical="center" shrinkToFit="1"/>
    </xf>
    <xf numFmtId="14" fontId="17" fillId="6" borderId="1" xfId="0" applyNumberFormat="1" applyFont="1" applyFill="1" applyBorder="1" applyAlignment="1">
      <alignment horizontal="left" vertical="center" shrinkToFit="1"/>
    </xf>
    <xf numFmtId="0" fontId="19" fillId="6" borderId="1" xfId="0" applyFont="1" applyFill="1" applyBorder="1" applyAlignment="1">
      <alignment horizontal="left" vertical="center" wrapText="1"/>
    </xf>
    <xf numFmtId="0" fontId="19" fillId="6" borderId="5" xfId="0" applyFont="1" applyFill="1" applyBorder="1" applyAlignment="1">
      <alignment horizontal="left" vertical="center" wrapText="1"/>
    </xf>
    <xf numFmtId="14" fontId="20" fillId="6" borderId="1" xfId="0" applyNumberFormat="1" applyFont="1" applyFill="1" applyBorder="1" applyAlignment="1">
      <alignment horizontal="left" vertical="center" shrinkToFit="1"/>
    </xf>
    <xf numFmtId="0" fontId="21" fillId="6" borderId="1" xfId="0" applyFont="1" applyFill="1" applyBorder="1" applyAlignment="1">
      <alignment horizontal="left" vertical="center" wrapText="1"/>
    </xf>
    <xf numFmtId="0" fontId="22" fillId="6" borderId="1" xfId="0" applyFont="1" applyFill="1" applyBorder="1" applyAlignment="1">
      <alignment horizontal="left" vertical="center" wrapText="1"/>
    </xf>
    <xf numFmtId="0" fontId="22" fillId="6" borderId="5" xfId="0" applyFont="1" applyFill="1" applyBorder="1" applyAlignment="1">
      <alignment horizontal="left" vertical="center" wrapText="1"/>
    </xf>
    <xf numFmtId="14" fontId="23" fillId="6" borderId="1" xfId="0" applyNumberFormat="1" applyFont="1" applyFill="1" applyBorder="1" applyAlignment="1">
      <alignment horizontal="left" vertical="center" shrinkToFit="1"/>
    </xf>
    <xf numFmtId="0" fontId="24" fillId="6" borderId="1" xfId="0" applyFont="1" applyFill="1" applyBorder="1" applyAlignment="1">
      <alignment horizontal="left" vertical="center" wrapText="1"/>
    </xf>
    <xf numFmtId="0" fontId="25" fillId="6" borderId="5" xfId="0" applyFont="1" applyFill="1" applyBorder="1" applyAlignment="1">
      <alignment horizontal="left" vertical="center" wrapText="1"/>
    </xf>
    <xf numFmtId="1" fontId="23" fillId="6" borderId="1" xfId="0" applyNumberFormat="1" applyFont="1" applyFill="1" applyBorder="1" applyAlignment="1">
      <alignment horizontal="left" vertical="center" shrinkToFit="1"/>
    </xf>
    <xf numFmtId="14" fontId="26" fillId="6" borderId="1" xfId="0" applyNumberFormat="1" applyFont="1" applyFill="1" applyBorder="1" applyAlignment="1">
      <alignment horizontal="left" vertical="center" wrapText="1"/>
    </xf>
    <xf numFmtId="0" fontId="12" fillId="6" borderId="1" xfId="0" applyFont="1" applyFill="1" applyBorder="1" applyAlignment="1">
      <alignment horizontal="left" vertical="center" wrapText="1"/>
    </xf>
    <xf numFmtId="0" fontId="29" fillId="6" borderId="5" xfId="0" applyFont="1" applyFill="1" applyBorder="1" applyAlignment="1">
      <alignment horizontal="left" vertical="center" wrapText="1"/>
    </xf>
    <xf numFmtId="14" fontId="30" fillId="6" borderId="1" xfId="0" applyNumberFormat="1" applyFont="1" applyFill="1" applyBorder="1" applyAlignment="1">
      <alignment horizontal="left" vertical="center" shrinkToFit="1"/>
    </xf>
    <xf numFmtId="0" fontId="31" fillId="6" borderId="5" xfId="0" applyFont="1" applyFill="1" applyBorder="1" applyAlignment="1">
      <alignment horizontal="left" vertical="center" wrapText="1"/>
    </xf>
    <xf numFmtId="0" fontId="31" fillId="6" borderId="1" xfId="0" applyFont="1" applyFill="1" applyBorder="1" applyAlignment="1">
      <alignment horizontal="left" vertical="center" wrapText="1"/>
    </xf>
    <xf numFmtId="0" fontId="14" fillId="6" borderId="5" xfId="0" applyFont="1" applyFill="1" applyBorder="1" applyAlignment="1">
      <alignment horizontal="left" vertical="center"/>
    </xf>
    <xf numFmtId="0" fontId="14" fillId="6" borderId="1" xfId="0" applyFont="1" applyFill="1" applyBorder="1" applyAlignment="1">
      <alignment horizontal="left" vertical="center"/>
    </xf>
    <xf numFmtId="0" fontId="14" fillId="6" borderId="3" xfId="0" applyFont="1" applyFill="1" applyBorder="1" applyAlignment="1">
      <alignment horizontal="left" vertical="center"/>
    </xf>
    <xf numFmtId="0" fontId="13" fillId="0" borderId="0" xfId="0" applyFont="1" applyAlignment="1">
      <alignment horizontal="left"/>
    </xf>
    <xf numFmtId="0" fontId="13" fillId="0" borderId="0" xfId="0" applyFont="1"/>
    <xf numFmtId="0" fontId="32" fillId="0" borderId="0" xfId="0" applyFont="1" applyAlignment="1">
      <alignment vertical="top"/>
    </xf>
    <xf numFmtId="0" fontId="10" fillId="6" borderId="1" xfId="0" applyFont="1" applyFill="1" applyBorder="1" applyAlignment="1">
      <alignment horizontal="left" vertical="top"/>
    </xf>
    <xf numFmtId="1" fontId="10" fillId="6" borderId="1" xfId="0" applyNumberFormat="1" applyFont="1" applyFill="1" applyBorder="1" applyAlignment="1">
      <alignment horizontal="center" vertical="center"/>
    </xf>
    <xf numFmtId="9" fontId="12" fillId="3" borderId="1" xfId="2" applyFont="1" applyFill="1" applyBorder="1" applyAlignment="1" applyProtection="1">
      <alignment horizontal="center"/>
      <protection locked="0"/>
    </xf>
    <xf numFmtId="44" fontId="12" fillId="6" borderId="1" xfId="0" applyNumberFormat="1" applyFont="1" applyFill="1" applyBorder="1" applyAlignment="1">
      <alignment horizontal="center"/>
    </xf>
    <xf numFmtId="0" fontId="10" fillId="4" borderId="5" xfId="0" applyFont="1" applyFill="1" applyBorder="1" applyAlignment="1">
      <alignment vertical="center"/>
    </xf>
    <xf numFmtId="0" fontId="10" fillId="4" borderId="8" xfId="0" applyFont="1" applyFill="1" applyBorder="1" applyAlignment="1">
      <alignment vertical="center"/>
    </xf>
    <xf numFmtId="0" fontId="10" fillId="4" borderId="3" xfId="0" applyFont="1" applyFill="1" applyBorder="1" applyAlignment="1">
      <alignment vertical="center"/>
    </xf>
    <xf numFmtId="0" fontId="10" fillId="6" borderId="1" xfId="0" applyFont="1" applyFill="1" applyBorder="1" applyAlignment="1">
      <alignment wrapText="1"/>
    </xf>
    <xf numFmtId="0" fontId="10" fillId="6" borderId="1" xfId="0" applyFont="1" applyFill="1" applyBorder="1" applyAlignment="1">
      <alignment horizontal="center"/>
    </xf>
    <xf numFmtId="44" fontId="12" fillId="6" borderId="1" xfId="1" applyFont="1" applyFill="1" applyBorder="1" applyAlignment="1">
      <alignment horizontal="center"/>
    </xf>
    <xf numFmtId="0" fontId="12" fillId="6" borderId="1" xfId="0" applyFont="1" applyFill="1" applyBorder="1" applyAlignment="1">
      <alignment wrapText="1"/>
    </xf>
    <xf numFmtId="0" fontId="12" fillId="6" borderId="1" xfId="0" applyFont="1" applyFill="1" applyBorder="1" applyAlignment="1">
      <alignment horizontal="center"/>
    </xf>
    <xf numFmtId="0" fontId="10" fillId="6" borderId="6" xfId="0" applyFont="1" applyFill="1" applyBorder="1" applyAlignment="1">
      <alignment horizontal="left" vertical="center"/>
    </xf>
    <xf numFmtId="0" fontId="10" fillId="6" borderId="6" xfId="0" applyFont="1" applyFill="1" applyBorder="1" applyAlignment="1">
      <alignment horizontal="left" vertical="top" wrapText="1"/>
    </xf>
    <xf numFmtId="1" fontId="10" fillId="6" borderId="6" xfId="0" applyNumberFormat="1" applyFont="1" applyFill="1" applyBorder="1" applyAlignment="1">
      <alignment horizontal="center" vertical="center"/>
    </xf>
    <xf numFmtId="44" fontId="12" fillId="6" borderId="6" xfId="1" applyFont="1" applyFill="1" applyBorder="1" applyAlignment="1">
      <alignment horizontal="center"/>
    </xf>
    <xf numFmtId="0" fontId="10" fillId="6" borderId="2" xfId="0" applyFont="1" applyFill="1" applyBorder="1" applyAlignment="1">
      <alignment horizontal="left" vertical="top"/>
    </xf>
    <xf numFmtId="0" fontId="10" fillId="6" borderId="2" xfId="0" applyFont="1" applyFill="1" applyBorder="1" applyAlignment="1">
      <alignment horizontal="left" vertical="top" wrapText="1"/>
    </xf>
    <xf numFmtId="1" fontId="10" fillId="6" borderId="2" xfId="0" applyNumberFormat="1" applyFont="1" applyFill="1" applyBorder="1" applyAlignment="1">
      <alignment horizontal="center" vertical="center"/>
    </xf>
    <xf numFmtId="44" fontId="12" fillId="3" borderId="2" xfId="1" applyFont="1" applyFill="1" applyBorder="1" applyAlignment="1" applyProtection="1">
      <alignment horizontal="center"/>
      <protection locked="0"/>
    </xf>
    <xf numFmtId="9" fontId="12" fillId="3" borderId="2" xfId="2" applyFont="1" applyFill="1" applyBorder="1" applyAlignment="1" applyProtection="1">
      <alignment horizontal="center"/>
      <protection locked="0"/>
    </xf>
    <xf numFmtId="44" fontId="12" fillId="6" borderId="2" xfId="1" applyFont="1" applyFill="1" applyBorder="1" applyAlignment="1">
      <alignment horizontal="center"/>
    </xf>
    <xf numFmtId="0" fontId="33" fillId="4" borderId="5" xfId="0" applyFont="1" applyFill="1" applyBorder="1" applyAlignment="1">
      <alignment vertical="center"/>
    </xf>
    <xf numFmtId="0" fontId="33" fillId="4" borderId="8" xfId="0" applyFont="1" applyFill="1" applyBorder="1" applyAlignment="1">
      <alignment vertical="center"/>
    </xf>
    <xf numFmtId="0" fontId="10" fillId="6" borderId="7" xfId="0" applyFont="1" applyFill="1" applyBorder="1" applyAlignment="1">
      <alignment horizontal="left" vertical="top"/>
    </xf>
    <xf numFmtId="0" fontId="10" fillId="6" borderId="7" xfId="0" applyFont="1" applyFill="1" applyBorder="1" applyAlignment="1">
      <alignment horizontal="left" vertical="top" wrapText="1"/>
    </xf>
    <xf numFmtId="1" fontId="10" fillId="6" borderId="7" xfId="0" applyNumberFormat="1" applyFont="1" applyFill="1" applyBorder="1" applyAlignment="1">
      <alignment horizontal="center" vertical="center"/>
    </xf>
    <xf numFmtId="44" fontId="12" fillId="3" borderId="7" xfId="1" applyFont="1" applyFill="1" applyBorder="1" applyAlignment="1" applyProtection="1">
      <alignment horizontal="center"/>
      <protection locked="0"/>
    </xf>
    <xf numFmtId="9" fontId="12" fillId="3" borderId="7" xfId="2" applyFont="1" applyFill="1" applyBorder="1" applyAlignment="1" applyProtection="1">
      <alignment horizontal="center"/>
      <protection locked="0"/>
    </xf>
    <xf numFmtId="44" fontId="12" fillId="6" borderId="7" xfId="1" applyFont="1" applyFill="1" applyBorder="1" applyAlignment="1">
      <alignment horizontal="center"/>
    </xf>
    <xf numFmtId="0" fontId="10" fillId="6" borderId="5" xfId="0" applyFont="1" applyFill="1" applyBorder="1" applyAlignment="1">
      <alignment horizontal="left" vertical="top"/>
    </xf>
    <xf numFmtId="44" fontId="12" fillId="3" borderId="3" xfId="1" applyFont="1" applyFill="1" applyBorder="1" applyAlignment="1" applyProtection="1">
      <alignment horizontal="center"/>
      <protection locked="0"/>
    </xf>
    <xf numFmtId="0" fontId="12" fillId="6" borderId="5" xfId="0" applyFont="1" applyFill="1" applyBorder="1"/>
    <xf numFmtId="0" fontId="12" fillId="0" borderId="0" xfId="0" applyFont="1"/>
    <xf numFmtId="0" fontId="35" fillId="0" borderId="0" xfId="0" applyFont="1" applyAlignment="1">
      <alignment vertical="center"/>
    </xf>
    <xf numFmtId="0" fontId="4" fillId="11" borderId="1" xfId="0" applyFont="1" applyFill="1" applyBorder="1" applyAlignment="1">
      <alignment horizontal="left" vertical="center"/>
    </xf>
    <xf numFmtId="44" fontId="4" fillId="11" borderId="1" xfId="0" applyNumberFormat="1" applyFont="1" applyFill="1" applyBorder="1" applyAlignment="1">
      <alignment horizontal="left" vertical="center"/>
    </xf>
    <xf numFmtId="1" fontId="5" fillId="6" borderId="1" xfId="0" applyNumberFormat="1" applyFont="1" applyFill="1" applyBorder="1" applyAlignment="1">
      <alignment horizontal="center" vertical="center"/>
    </xf>
    <xf numFmtId="0" fontId="36" fillId="13" borderId="1" xfId="0" applyFont="1" applyFill="1" applyBorder="1" applyAlignment="1"/>
    <xf numFmtId="0" fontId="36" fillId="13" borderId="3" xfId="0" applyFont="1" applyFill="1" applyBorder="1" applyAlignment="1"/>
    <xf numFmtId="0" fontId="14" fillId="14" borderId="3" xfId="0" applyFont="1" applyFill="1" applyBorder="1" applyAlignment="1"/>
    <xf numFmtId="0" fontId="14" fillId="14" borderId="7" xfId="0" applyFont="1" applyFill="1" applyBorder="1" applyAlignment="1">
      <alignment wrapText="1"/>
    </xf>
    <xf numFmtId="0" fontId="14" fillId="14" borderId="9" xfId="0" applyFont="1" applyFill="1" applyBorder="1" applyAlignment="1"/>
    <xf numFmtId="0" fontId="14" fillId="14" borderId="1" xfId="0" applyFont="1" applyFill="1" applyBorder="1" applyAlignment="1"/>
    <xf numFmtId="0" fontId="14" fillId="14" borderId="7" xfId="0" applyFont="1" applyFill="1" applyBorder="1" applyAlignment="1"/>
    <xf numFmtId="0" fontId="14" fillId="15" borderId="15" xfId="0" applyFont="1" applyFill="1" applyBorder="1" applyAlignment="1"/>
    <xf numFmtId="0" fontId="14" fillId="15" borderId="4" xfId="0" applyFont="1" applyFill="1" applyBorder="1" applyAlignment="1"/>
    <xf numFmtId="0" fontId="14" fillId="15" borderId="9" xfId="0" applyFont="1" applyFill="1" applyBorder="1" applyAlignment="1"/>
    <xf numFmtId="0" fontId="14" fillId="14" borderId="3" xfId="0" applyFont="1" applyFill="1" applyBorder="1" applyAlignment="1">
      <alignment vertical="center" wrapText="1"/>
    </xf>
    <xf numFmtId="44" fontId="12" fillId="3" borderId="1" xfId="1" applyFont="1" applyFill="1" applyBorder="1" applyAlignment="1" applyProtection="1">
      <alignment horizontal="center" vertical="center"/>
      <protection locked="0"/>
    </xf>
    <xf numFmtId="9" fontId="12" fillId="3" borderId="1" xfId="2" applyFont="1" applyFill="1" applyBorder="1" applyAlignment="1" applyProtection="1">
      <alignment horizontal="center" vertical="center"/>
      <protection locked="0"/>
    </xf>
    <xf numFmtId="44" fontId="12" fillId="6" borderId="1" xfId="0" applyNumberFormat="1" applyFont="1" applyFill="1" applyBorder="1" applyAlignment="1">
      <alignment horizontal="center" vertical="center"/>
    </xf>
    <xf numFmtId="0" fontId="14" fillId="14" borderId="3" xfId="0" applyFont="1" applyFill="1" applyBorder="1" applyAlignment="1">
      <alignment vertical="center"/>
    </xf>
    <xf numFmtId="0" fontId="0" fillId="0" borderId="0" xfId="0" applyAlignment="1">
      <alignment vertical="center" wrapText="1"/>
    </xf>
    <xf numFmtId="164" fontId="14" fillId="16" borderId="3" xfId="0" applyNumberFormat="1" applyFont="1" applyFill="1" applyBorder="1" applyAlignment="1" applyProtection="1">
      <protection locked="0"/>
    </xf>
    <xf numFmtId="164" fontId="9" fillId="10" borderId="1" xfId="0" applyNumberFormat="1" applyFont="1" applyFill="1" applyBorder="1" applyAlignment="1">
      <alignment horizontal="center" vertical="center"/>
    </xf>
    <xf numFmtId="0" fontId="14" fillId="14" borderId="1" xfId="0" applyFont="1" applyFill="1" applyBorder="1" applyAlignment="1">
      <alignment vertical="center" wrapText="1"/>
    </xf>
    <xf numFmtId="0" fontId="7" fillId="7" borderId="0" xfId="0" applyFont="1" applyFill="1" applyAlignment="1">
      <alignment vertical="center"/>
    </xf>
    <xf numFmtId="0" fontId="7" fillId="7" borderId="0" xfId="0" applyFont="1" applyFill="1" applyAlignment="1">
      <alignment horizontal="center" vertical="center"/>
    </xf>
    <xf numFmtId="0" fontId="12" fillId="12" borderId="10" xfId="0" applyFont="1" applyFill="1" applyBorder="1" applyAlignment="1">
      <alignment horizontal="center" vertical="center" wrapText="1"/>
    </xf>
    <xf numFmtId="0" fontId="12" fillId="12" borderId="12" xfId="0" applyFont="1" applyFill="1" applyBorder="1" applyAlignment="1">
      <alignment horizontal="center" vertical="center" wrapText="1"/>
    </xf>
    <xf numFmtId="0" fontId="12" fillId="12" borderId="13" xfId="0" applyFont="1" applyFill="1" applyBorder="1" applyAlignment="1">
      <alignment horizontal="center" vertical="center" wrapText="1"/>
    </xf>
    <xf numFmtId="0" fontId="12" fillId="12" borderId="14" xfId="0" applyFont="1" applyFill="1" applyBorder="1" applyAlignment="1">
      <alignment horizontal="center" vertical="center" wrapText="1"/>
    </xf>
    <xf numFmtId="0" fontId="12" fillId="12" borderId="15" xfId="0" applyFont="1" applyFill="1" applyBorder="1" applyAlignment="1">
      <alignment horizontal="center" vertical="center" wrapText="1"/>
    </xf>
    <xf numFmtId="0" fontId="12" fillId="12" borderId="9" xfId="0" applyFont="1" applyFill="1" applyBorder="1" applyAlignment="1">
      <alignment horizontal="center" vertical="center" wrapText="1"/>
    </xf>
    <xf numFmtId="0" fontId="2" fillId="2" borderId="5" xfId="0" applyFont="1" applyFill="1" applyBorder="1" applyAlignment="1">
      <alignment horizontal="center"/>
    </xf>
    <xf numFmtId="0" fontId="2" fillId="2" borderId="8" xfId="0" applyFont="1" applyFill="1" applyBorder="1" applyAlignment="1">
      <alignment horizontal="center"/>
    </xf>
    <xf numFmtId="0" fontId="2" fillId="2" borderId="3" xfId="0" applyFont="1" applyFill="1" applyBorder="1" applyAlignment="1">
      <alignment horizontal="center"/>
    </xf>
    <xf numFmtId="0" fontId="14" fillId="15" borderId="5" xfId="0" applyFont="1" applyFill="1" applyBorder="1" applyAlignment="1"/>
    <xf numFmtId="0" fontId="14" fillId="15" borderId="8" xfId="0" applyFont="1" applyFill="1" applyBorder="1" applyAlignment="1"/>
    <xf numFmtId="0" fontId="14" fillId="15" borderId="16" xfId="0" applyFont="1" applyFill="1" applyBorder="1" applyAlignment="1"/>
    <xf numFmtId="0" fontId="12" fillId="2" borderId="5" xfId="0" applyFont="1" applyFill="1" applyBorder="1" applyAlignment="1">
      <alignment horizontal="center"/>
    </xf>
    <xf numFmtId="0" fontId="12" fillId="2" borderId="8" xfId="0" applyFont="1" applyFill="1" applyBorder="1" applyAlignment="1">
      <alignment horizontal="center"/>
    </xf>
    <xf numFmtId="0" fontId="12" fillId="2" borderId="3" xfId="0" applyFont="1" applyFill="1" applyBorder="1" applyAlignment="1">
      <alignment horizontal="center"/>
    </xf>
    <xf numFmtId="0" fontId="9" fillId="10" borderId="5" xfId="0" applyFont="1" applyFill="1" applyBorder="1" applyAlignment="1">
      <alignment horizontal="right" vertical="center"/>
    </xf>
    <xf numFmtId="0" fontId="9" fillId="10" borderId="8" xfId="0" applyFont="1" applyFill="1" applyBorder="1" applyAlignment="1">
      <alignment horizontal="right" vertical="center"/>
    </xf>
    <xf numFmtId="0" fontId="9" fillId="10" borderId="3" xfId="0" applyFont="1" applyFill="1" applyBorder="1" applyAlignment="1">
      <alignment horizontal="right" vertical="center"/>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8" borderId="11" xfId="0" applyFont="1" applyFill="1" applyBorder="1" applyAlignment="1">
      <alignment horizontal="center"/>
    </xf>
    <xf numFmtId="0" fontId="4" fillId="8" borderId="4" xfId="0" applyFont="1" applyFill="1" applyBorder="1" applyAlignment="1">
      <alignment horizontal="center" vertical="center"/>
    </xf>
    <xf numFmtId="0" fontId="9" fillId="10" borderId="1" xfId="0" applyFont="1" applyFill="1" applyBorder="1" applyAlignment="1">
      <alignment horizontal="right" vertical="center"/>
    </xf>
    <xf numFmtId="0" fontId="8" fillId="5" borderId="8" xfId="0" applyFont="1" applyFill="1" applyBorder="1" applyAlignment="1">
      <alignment horizontal="center"/>
    </xf>
    <xf numFmtId="0" fontId="8" fillId="5" borderId="3" xfId="0" applyFont="1" applyFill="1" applyBorder="1" applyAlignment="1">
      <alignment horizontal="center"/>
    </xf>
    <xf numFmtId="0" fontId="8" fillId="9" borderId="8" xfId="0" applyFont="1" applyFill="1" applyBorder="1" applyAlignment="1">
      <alignment horizontal="center"/>
    </xf>
    <xf numFmtId="0" fontId="8" fillId="9" borderId="3" xfId="0" applyFont="1" applyFill="1" applyBorder="1" applyAlignment="1">
      <alignment horizontal="center"/>
    </xf>
    <xf numFmtId="0" fontId="8" fillId="9" borderId="0" xfId="0" applyFont="1" applyFill="1" applyAlignment="1">
      <alignment horizontal="center"/>
    </xf>
    <xf numFmtId="0" fontId="8" fillId="9" borderId="1" xfId="0" applyFont="1" applyFill="1" applyBorder="1" applyAlignment="1">
      <alignment horizontal="center"/>
    </xf>
    <xf numFmtId="0" fontId="4" fillId="5" borderId="0" xfId="0" applyFont="1" applyFill="1" applyAlignment="1">
      <alignment horizontal="center" vertical="center"/>
    </xf>
    <xf numFmtId="0" fontId="34" fillId="10" borderId="1" xfId="0" applyFont="1" applyFill="1" applyBorder="1" applyAlignment="1">
      <alignment horizontal="right" vertical="top" wrapText="1"/>
    </xf>
    <xf numFmtId="0" fontId="8" fillId="5" borderId="0" xfId="0" applyFont="1" applyFill="1" applyAlignment="1">
      <alignment horizontal="center"/>
    </xf>
    <xf numFmtId="0" fontId="12" fillId="6" borderId="0" xfId="0" applyFont="1" applyFill="1" applyAlignment="1">
      <alignment horizontal="left" vertical="center"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4BE0-C385-7044-B48A-78D3680CC09E}">
  <dimension ref="A1:I240"/>
  <sheetViews>
    <sheetView showGridLines="0" tabSelected="1" zoomScale="120" zoomScaleNormal="120" workbookViewId="0">
      <selection activeCell="A215" sqref="A215"/>
    </sheetView>
  </sheetViews>
  <sheetFormatPr baseColWidth="10" defaultColWidth="11" defaultRowHeight="16" x14ac:dyDescent="0.2"/>
  <cols>
    <col min="1" max="1" width="38.33203125" style="1" customWidth="1"/>
    <col min="2" max="2" width="22.5" customWidth="1"/>
    <col min="3" max="3" width="21.33203125" customWidth="1"/>
    <col min="4" max="4" width="86.6640625" bestFit="1" customWidth="1"/>
    <col min="5" max="5" width="24.83203125" bestFit="1" customWidth="1"/>
    <col min="6" max="6" width="28.83203125" bestFit="1" customWidth="1"/>
    <col min="7" max="8" width="22.5" customWidth="1"/>
  </cols>
  <sheetData>
    <row r="1" spans="1:9" ht="39" customHeight="1" x14ac:dyDescent="0.2">
      <c r="A1" s="137" t="s">
        <v>477</v>
      </c>
      <c r="B1" s="138"/>
      <c r="C1" s="138"/>
      <c r="D1" s="138"/>
      <c r="E1" s="138"/>
      <c r="F1" s="138"/>
      <c r="G1" s="138"/>
    </row>
    <row r="2" spans="1:9" ht="34" x14ac:dyDescent="0.2">
      <c r="A2" s="98" t="s">
        <v>0</v>
      </c>
      <c r="B2" s="99" t="s">
        <v>1</v>
      </c>
      <c r="C2" s="99" t="s">
        <v>2</v>
      </c>
      <c r="D2" s="99" t="s">
        <v>3</v>
      </c>
      <c r="E2" s="99" t="s">
        <v>4</v>
      </c>
      <c r="F2" s="99" t="s">
        <v>5</v>
      </c>
      <c r="G2" s="19" t="s">
        <v>6</v>
      </c>
      <c r="H2" s="119" t="s">
        <v>7</v>
      </c>
      <c r="I2" s="120"/>
    </row>
    <row r="3" spans="1:9" ht="18" customHeight="1" x14ac:dyDescent="0.2">
      <c r="A3" s="103" t="s">
        <v>8</v>
      </c>
      <c r="B3" s="100" t="s">
        <v>305</v>
      </c>
      <c r="C3" s="100" t="s">
        <v>9</v>
      </c>
      <c r="D3" s="100" t="s">
        <v>10</v>
      </c>
      <c r="E3" s="100" t="s">
        <v>11</v>
      </c>
      <c r="F3" s="100" t="s">
        <v>12</v>
      </c>
      <c r="G3" s="114" t="s">
        <v>13</v>
      </c>
      <c r="H3" s="121"/>
      <c r="I3" s="122"/>
    </row>
    <row r="4" spans="1:9" ht="18" customHeight="1" x14ac:dyDescent="0.2">
      <c r="A4" s="104" t="s">
        <v>14</v>
      </c>
      <c r="B4" s="100" t="s">
        <v>305</v>
      </c>
      <c r="C4" s="102" t="s">
        <v>9</v>
      </c>
      <c r="D4" s="102" t="s">
        <v>10</v>
      </c>
      <c r="E4" s="102" t="s">
        <v>11</v>
      </c>
      <c r="F4" s="102" t="s">
        <v>12</v>
      </c>
      <c r="G4" s="114" t="s">
        <v>13</v>
      </c>
      <c r="H4" s="121"/>
      <c r="I4" s="122"/>
    </row>
    <row r="5" spans="1:9" ht="18" customHeight="1" x14ac:dyDescent="0.2">
      <c r="A5" s="104" t="s">
        <v>15</v>
      </c>
      <c r="B5" s="100" t="s">
        <v>305</v>
      </c>
      <c r="C5" s="102" t="s">
        <v>9</v>
      </c>
      <c r="D5" s="102" t="s">
        <v>10</v>
      </c>
      <c r="E5" s="102" t="s">
        <v>11</v>
      </c>
      <c r="F5" s="102" t="s">
        <v>12</v>
      </c>
      <c r="G5" s="114" t="s">
        <v>13</v>
      </c>
      <c r="H5" s="121"/>
      <c r="I5" s="122"/>
    </row>
    <row r="6" spans="1:9" ht="18" customHeight="1" x14ac:dyDescent="0.2">
      <c r="A6" s="105" t="s">
        <v>16</v>
      </c>
      <c r="B6" s="106" t="s">
        <v>16</v>
      </c>
      <c r="C6" s="106" t="s">
        <v>16</v>
      </c>
      <c r="D6" s="106" t="s">
        <v>16</v>
      </c>
      <c r="E6" s="106" t="s">
        <v>16</v>
      </c>
      <c r="F6" s="106" t="s">
        <v>16</v>
      </c>
      <c r="G6" s="107" t="s">
        <v>16</v>
      </c>
      <c r="H6" s="123"/>
      <c r="I6" s="124"/>
    </row>
    <row r="7" spans="1:9" ht="18" customHeight="1" x14ac:dyDescent="0.2">
      <c r="A7" s="104" t="s">
        <v>17</v>
      </c>
      <c r="B7" s="100" t="s">
        <v>305</v>
      </c>
      <c r="C7" s="102" t="s">
        <v>18</v>
      </c>
      <c r="D7" s="102" t="s">
        <v>19</v>
      </c>
      <c r="E7" s="102" t="s">
        <v>20</v>
      </c>
      <c r="F7" s="102" t="s">
        <v>12</v>
      </c>
      <c r="G7" s="114" t="s">
        <v>13</v>
      </c>
    </row>
    <row r="8" spans="1:9" ht="18" customHeight="1" x14ac:dyDescent="0.2">
      <c r="A8" s="104" t="s">
        <v>21</v>
      </c>
      <c r="B8" s="100" t="s">
        <v>305</v>
      </c>
      <c r="C8" s="102" t="s">
        <v>18</v>
      </c>
      <c r="D8" s="102" t="s">
        <v>19</v>
      </c>
      <c r="E8" s="102" t="s">
        <v>20</v>
      </c>
      <c r="F8" s="102" t="s">
        <v>12</v>
      </c>
      <c r="G8" s="114" t="s">
        <v>13</v>
      </c>
    </row>
    <row r="9" spans="1:9" ht="18" customHeight="1" x14ac:dyDescent="0.2">
      <c r="A9" s="105" t="s">
        <v>16</v>
      </c>
      <c r="B9" s="106" t="s">
        <v>16</v>
      </c>
      <c r="C9" s="106" t="s">
        <v>16</v>
      </c>
      <c r="D9" s="106" t="s">
        <v>16</v>
      </c>
      <c r="E9" s="106" t="s">
        <v>16</v>
      </c>
      <c r="F9" s="106" t="s">
        <v>16</v>
      </c>
      <c r="G9" s="107" t="s">
        <v>16</v>
      </c>
    </row>
    <row r="10" spans="1:9" ht="18" customHeight="1" x14ac:dyDescent="0.2">
      <c r="A10" s="104" t="s">
        <v>22</v>
      </c>
      <c r="B10" s="100" t="s">
        <v>305</v>
      </c>
      <c r="C10" s="102" t="s">
        <v>23</v>
      </c>
      <c r="D10" s="102" t="s">
        <v>24</v>
      </c>
      <c r="E10" s="102" t="s">
        <v>25</v>
      </c>
      <c r="F10" s="102" t="s">
        <v>26</v>
      </c>
      <c r="G10" s="114" t="s">
        <v>13</v>
      </c>
    </row>
    <row r="11" spans="1:9" ht="18" customHeight="1" x14ac:dyDescent="0.2">
      <c r="A11" s="104" t="s">
        <v>27</v>
      </c>
      <c r="B11" s="100" t="s">
        <v>305</v>
      </c>
      <c r="C11" s="102" t="s">
        <v>28</v>
      </c>
      <c r="D11" s="102" t="s">
        <v>29</v>
      </c>
      <c r="E11" s="102" t="s">
        <v>25</v>
      </c>
      <c r="F11" s="102" t="s">
        <v>26</v>
      </c>
      <c r="G11" s="114" t="s">
        <v>13</v>
      </c>
    </row>
    <row r="12" spans="1:9" ht="18" customHeight="1" x14ac:dyDescent="0.2">
      <c r="A12" s="104" t="s">
        <v>30</v>
      </c>
      <c r="B12" s="100" t="s">
        <v>305</v>
      </c>
      <c r="C12" s="102" t="s">
        <v>31</v>
      </c>
      <c r="D12" s="102" t="s">
        <v>32</v>
      </c>
      <c r="E12" s="102" t="s">
        <v>25</v>
      </c>
      <c r="F12" s="102" t="s">
        <v>26</v>
      </c>
      <c r="G12" s="114" t="s">
        <v>13</v>
      </c>
    </row>
    <row r="13" spans="1:9" ht="18" customHeight="1" x14ac:dyDescent="0.2">
      <c r="A13" s="104" t="s">
        <v>33</v>
      </c>
      <c r="B13" s="100" t="s">
        <v>305</v>
      </c>
      <c r="C13" s="102" t="s">
        <v>34</v>
      </c>
      <c r="D13" s="102" t="s">
        <v>35</v>
      </c>
      <c r="E13" s="102" t="s">
        <v>25</v>
      </c>
      <c r="F13" s="102" t="s">
        <v>26</v>
      </c>
      <c r="G13" s="114" t="s">
        <v>13</v>
      </c>
    </row>
    <row r="14" spans="1:9" ht="18" customHeight="1" x14ac:dyDescent="0.2">
      <c r="A14" s="104" t="s">
        <v>36</v>
      </c>
      <c r="B14" s="100" t="s">
        <v>305</v>
      </c>
      <c r="C14" s="102" t="s">
        <v>23</v>
      </c>
      <c r="D14" s="102" t="s">
        <v>24</v>
      </c>
      <c r="E14" s="102" t="s">
        <v>25</v>
      </c>
      <c r="F14" s="102" t="s">
        <v>26</v>
      </c>
      <c r="G14" s="114" t="s">
        <v>13</v>
      </c>
    </row>
    <row r="15" spans="1:9" ht="18" customHeight="1" x14ac:dyDescent="0.2">
      <c r="A15" s="104" t="s">
        <v>37</v>
      </c>
      <c r="B15" s="100" t="s">
        <v>305</v>
      </c>
      <c r="C15" s="102" t="s">
        <v>38</v>
      </c>
      <c r="D15" s="102" t="s">
        <v>39</v>
      </c>
      <c r="E15" s="102" t="s">
        <v>25</v>
      </c>
      <c r="F15" s="102" t="s">
        <v>26</v>
      </c>
      <c r="G15" s="114" t="s">
        <v>13</v>
      </c>
    </row>
    <row r="16" spans="1:9" ht="18" customHeight="1" x14ac:dyDescent="0.2">
      <c r="A16" s="104" t="s">
        <v>40</v>
      </c>
      <c r="B16" s="100" t="s">
        <v>305</v>
      </c>
      <c r="C16" s="102" t="s">
        <v>38</v>
      </c>
      <c r="D16" s="102" t="s">
        <v>39</v>
      </c>
      <c r="E16" s="102" t="s">
        <v>25</v>
      </c>
      <c r="F16" s="102" t="s">
        <v>26</v>
      </c>
      <c r="G16" s="114" t="s">
        <v>13</v>
      </c>
    </row>
    <row r="17" spans="1:7" ht="18" customHeight="1" x14ac:dyDescent="0.2">
      <c r="A17" s="104" t="s">
        <v>41</v>
      </c>
      <c r="B17" s="100" t="s">
        <v>305</v>
      </c>
      <c r="C17" s="102" t="s">
        <v>38</v>
      </c>
      <c r="D17" s="102" t="s">
        <v>39</v>
      </c>
      <c r="E17" s="102" t="s">
        <v>25</v>
      </c>
      <c r="F17" s="102" t="s">
        <v>26</v>
      </c>
      <c r="G17" s="114" t="s">
        <v>13</v>
      </c>
    </row>
    <row r="18" spans="1:7" ht="18" customHeight="1" x14ac:dyDescent="0.2">
      <c r="A18" s="104" t="s">
        <v>42</v>
      </c>
      <c r="B18" s="100" t="s">
        <v>305</v>
      </c>
      <c r="C18" s="102" t="s">
        <v>38</v>
      </c>
      <c r="D18" s="102" t="s">
        <v>39</v>
      </c>
      <c r="E18" s="102" t="s">
        <v>25</v>
      </c>
      <c r="F18" s="102" t="s">
        <v>26</v>
      </c>
      <c r="G18" s="114" t="s">
        <v>13</v>
      </c>
    </row>
    <row r="19" spans="1:7" ht="18" customHeight="1" x14ac:dyDescent="0.2">
      <c r="A19" s="104" t="s">
        <v>43</v>
      </c>
      <c r="B19" s="100" t="s">
        <v>305</v>
      </c>
      <c r="C19" s="102" t="s">
        <v>38</v>
      </c>
      <c r="D19" s="102" t="s">
        <v>39</v>
      </c>
      <c r="E19" s="102" t="s">
        <v>25</v>
      </c>
      <c r="F19" s="102" t="s">
        <v>26</v>
      </c>
      <c r="G19" s="114" t="s">
        <v>13</v>
      </c>
    </row>
    <row r="20" spans="1:7" ht="18" customHeight="1" x14ac:dyDescent="0.2">
      <c r="A20" s="104" t="s">
        <v>44</v>
      </c>
      <c r="B20" s="100" t="s">
        <v>305</v>
      </c>
      <c r="C20" s="102" t="s">
        <v>38</v>
      </c>
      <c r="D20" s="102" t="s">
        <v>39</v>
      </c>
      <c r="E20" s="102" t="s">
        <v>25</v>
      </c>
      <c r="F20" s="102" t="s">
        <v>26</v>
      </c>
      <c r="G20" s="114" t="s">
        <v>13</v>
      </c>
    </row>
    <row r="21" spans="1:7" ht="18" customHeight="1" x14ac:dyDescent="0.2">
      <c r="A21" s="104" t="s">
        <v>45</v>
      </c>
      <c r="B21" s="100" t="s">
        <v>305</v>
      </c>
      <c r="C21" s="102" t="s">
        <v>38</v>
      </c>
      <c r="D21" s="102" t="s">
        <v>39</v>
      </c>
      <c r="E21" s="102" t="s">
        <v>25</v>
      </c>
      <c r="F21" s="102" t="s">
        <v>26</v>
      </c>
      <c r="G21" s="114" t="s">
        <v>13</v>
      </c>
    </row>
    <row r="22" spans="1:7" ht="18" customHeight="1" x14ac:dyDescent="0.2">
      <c r="A22" s="104" t="s">
        <v>46</v>
      </c>
      <c r="B22" s="100" t="s">
        <v>305</v>
      </c>
      <c r="C22" s="102" t="s">
        <v>38</v>
      </c>
      <c r="D22" s="102" t="s">
        <v>39</v>
      </c>
      <c r="E22" s="102" t="s">
        <v>25</v>
      </c>
      <c r="F22" s="102" t="s">
        <v>26</v>
      </c>
      <c r="G22" s="114" t="s">
        <v>13</v>
      </c>
    </row>
    <row r="23" spans="1:7" ht="18" customHeight="1" x14ac:dyDescent="0.2">
      <c r="A23" s="104" t="s">
        <v>47</v>
      </c>
      <c r="B23" s="100" t="s">
        <v>305</v>
      </c>
      <c r="C23" s="102" t="s">
        <v>48</v>
      </c>
      <c r="D23" s="102" t="s">
        <v>49</v>
      </c>
      <c r="E23" s="102" t="s">
        <v>25</v>
      </c>
      <c r="F23" s="102" t="s">
        <v>26</v>
      </c>
      <c r="G23" s="114" t="s">
        <v>13</v>
      </c>
    </row>
    <row r="24" spans="1:7" ht="18" customHeight="1" x14ac:dyDescent="0.2">
      <c r="A24" s="104" t="s">
        <v>50</v>
      </c>
      <c r="B24" s="100" t="s">
        <v>305</v>
      </c>
      <c r="C24" s="102" t="s">
        <v>51</v>
      </c>
      <c r="D24" s="102" t="s">
        <v>52</v>
      </c>
      <c r="E24" s="102" t="s">
        <v>25</v>
      </c>
      <c r="F24" s="102" t="s">
        <v>26</v>
      </c>
      <c r="G24" s="114" t="s">
        <v>13</v>
      </c>
    </row>
    <row r="25" spans="1:7" ht="18" customHeight="1" x14ac:dyDescent="0.2">
      <c r="A25" s="104" t="s">
        <v>53</v>
      </c>
      <c r="B25" s="100" t="s">
        <v>305</v>
      </c>
      <c r="C25" s="102" t="s">
        <v>54</v>
      </c>
      <c r="D25" s="102" t="s">
        <v>55</v>
      </c>
      <c r="E25" s="102" t="s">
        <v>25</v>
      </c>
      <c r="F25" s="102" t="s">
        <v>26</v>
      </c>
      <c r="G25" s="114" t="s">
        <v>13</v>
      </c>
    </row>
    <row r="26" spans="1:7" ht="18" customHeight="1" x14ac:dyDescent="0.2">
      <c r="A26" s="104" t="s">
        <v>56</v>
      </c>
      <c r="B26" s="100" t="s">
        <v>305</v>
      </c>
      <c r="C26" s="102" t="s">
        <v>57</v>
      </c>
      <c r="D26" s="102" t="s">
        <v>58</v>
      </c>
      <c r="E26" s="102" t="s">
        <v>25</v>
      </c>
      <c r="F26" s="102" t="s">
        <v>26</v>
      </c>
      <c r="G26" s="114" t="s">
        <v>13</v>
      </c>
    </row>
    <row r="27" spans="1:7" ht="18" customHeight="1" x14ac:dyDescent="0.2">
      <c r="A27" s="104" t="s">
        <v>59</v>
      </c>
      <c r="B27" s="100" t="s">
        <v>305</v>
      </c>
      <c r="C27" s="102" t="s">
        <v>60</v>
      </c>
      <c r="D27" s="102" t="s">
        <v>61</v>
      </c>
      <c r="E27" s="102" t="s">
        <v>25</v>
      </c>
      <c r="F27" s="102" t="s">
        <v>26</v>
      </c>
      <c r="G27" s="114" t="s">
        <v>13</v>
      </c>
    </row>
    <row r="28" spans="1:7" ht="18" customHeight="1" x14ac:dyDescent="0.2">
      <c r="A28" s="104" t="s">
        <v>62</v>
      </c>
      <c r="B28" s="100" t="s">
        <v>305</v>
      </c>
      <c r="C28" s="102" t="s">
        <v>63</v>
      </c>
      <c r="D28" s="102" t="s">
        <v>64</v>
      </c>
      <c r="E28" s="102" t="s">
        <v>25</v>
      </c>
      <c r="F28" s="102" t="s">
        <v>26</v>
      </c>
      <c r="G28" s="114" t="s">
        <v>13</v>
      </c>
    </row>
    <row r="29" spans="1:7" ht="18" customHeight="1" x14ac:dyDescent="0.2">
      <c r="A29" s="104" t="s">
        <v>65</v>
      </c>
      <c r="B29" s="100" t="s">
        <v>305</v>
      </c>
      <c r="C29" s="102" t="s">
        <v>51</v>
      </c>
      <c r="D29" s="102" t="s">
        <v>52</v>
      </c>
      <c r="E29" s="102" t="s">
        <v>25</v>
      </c>
      <c r="F29" s="102" t="s">
        <v>26</v>
      </c>
      <c r="G29" s="114" t="s">
        <v>13</v>
      </c>
    </row>
    <row r="30" spans="1:7" ht="18" customHeight="1" x14ac:dyDescent="0.2">
      <c r="A30" s="104" t="s">
        <v>66</v>
      </c>
      <c r="B30" s="100" t="s">
        <v>305</v>
      </c>
      <c r="C30" s="102" t="s">
        <v>63</v>
      </c>
      <c r="D30" s="102" t="s">
        <v>64</v>
      </c>
      <c r="E30" s="102" t="s">
        <v>25</v>
      </c>
      <c r="F30" s="102" t="s">
        <v>26</v>
      </c>
      <c r="G30" s="114" t="s">
        <v>13</v>
      </c>
    </row>
    <row r="31" spans="1:7" ht="18" customHeight="1" x14ac:dyDescent="0.2">
      <c r="A31" s="104" t="s">
        <v>67</v>
      </c>
      <c r="B31" s="100" t="s">
        <v>305</v>
      </c>
      <c r="C31" s="102" t="s">
        <v>51</v>
      </c>
      <c r="D31" s="102" t="s">
        <v>52</v>
      </c>
      <c r="E31" s="102" t="s">
        <v>25</v>
      </c>
      <c r="F31" s="102" t="s">
        <v>26</v>
      </c>
      <c r="G31" s="114" t="s">
        <v>13</v>
      </c>
    </row>
    <row r="32" spans="1:7" ht="18" customHeight="1" x14ac:dyDescent="0.2">
      <c r="A32" s="104" t="s">
        <v>68</v>
      </c>
      <c r="B32" s="100" t="s">
        <v>305</v>
      </c>
      <c r="C32" s="102" t="s">
        <v>63</v>
      </c>
      <c r="D32" s="102" t="s">
        <v>64</v>
      </c>
      <c r="E32" s="102" t="s">
        <v>25</v>
      </c>
      <c r="F32" s="102" t="s">
        <v>26</v>
      </c>
      <c r="G32" s="114" t="s">
        <v>13</v>
      </c>
    </row>
    <row r="33" spans="1:7" ht="18" customHeight="1" x14ac:dyDescent="0.2">
      <c r="A33" s="104" t="s">
        <v>69</v>
      </c>
      <c r="B33" s="100" t="s">
        <v>305</v>
      </c>
      <c r="C33" s="102" t="s">
        <v>51</v>
      </c>
      <c r="D33" s="102" t="s">
        <v>52</v>
      </c>
      <c r="E33" s="102" t="s">
        <v>25</v>
      </c>
      <c r="F33" s="102" t="s">
        <v>26</v>
      </c>
      <c r="G33" s="114" t="s">
        <v>13</v>
      </c>
    </row>
    <row r="34" spans="1:7" ht="18" customHeight="1" x14ac:dyDescent="0.2">
      <c r="A34" s="104" t="s">
        <v>70</v>
      </c>
      <c r="B34" s="100" t="s">
        <v>305</v>
      </c>
      <c r="C34" s="102" t="s">
        <v>71</v>
      </c>
      <c r="D34" s="102" t="s">
        <v>72</v>
      </c>
      <c r="E34" s="102" t="s">
        <v>25</v>
      </c>
      <c r="F34" s="102" t="s">
        <v>26</v>
      </c>
      <c r="G34" s="114" t="s">
        <v>13</v>
      </c>
    </row>
    <row r="35" spans="1:7" ht="18" customHeight="1" x14ac:dyDescent="0.2">
      <c r="A35" s="104" t="s">
        <v>73</v>
      </c>
      <c r="B35" s="100" t="s">
        <v>305</v>
      </c>
      <c r="C35" s="102" t="s">
        <v>60</v>
      </c>
      <c r="D35" s="102" t="s">
        <v>61</v>
      </c>
      <c r="E35" s="102" t="s">
        <v>25</v>
      </c>
      <c r="F35" s="102" t="s">
        <v>26</v>
      </c>
      <c r="G35" s="114" t="s">
        <v>13</v>
      </c>
    </row>
    <row r="36" spans="1:7" ht="18" customHeight="1" x14ac:dyDescent="0.2">
      <c r="A36" s="104" t="s">
        <v>74</v>
      </c>
      <c r="B36" s="100" t="s">
        <v>305</v>
      </c>
      <c r="C36" s="102" t="s">
        <v>71</v>
      </c>
      <c r="D36" s="102" t="s">
        <v>72</v>
      </c>
      <c r="E36" s="102" t="s">
        <v>25</v>
      </c>
      <c r="F36" s="102" t="s">
        <v>26</v>
      </c>
      <c r="G36" s="114" t="s">
        <v>13</v>
      </c>
    </row>
    <row r="37" spans="1:7" ht="18" customHeight="1" x14ac:dyDescent="0.2">
      <c r="A37" s="104" t="s">
        <v>75</v>
      </c>
      <c r="B37" s="100" t="s">
        <v>305</v>
      </c>
      <c r="C37" s="102" t="s">
        <v>60</v>
      </c>
      <c r="D37" s="102" t="s">
        <v>61</v>
      </c>
      <c r="E37" s="102" t="s">
        <v>25</v>
      </c>
      <c r="F37" s="102" t="s">
        <v>26</v>
      </c>
      <c r="G37" s="114" t="s">
        <v>13</v>
      </c>
    </row>
    <row r="38" spans="1:7" ht="18" customHeight="1" x14ac:dyDescent="0.2">
      <c r="A38" s="104" t="s">
        <v>76</v>
      </c>
      <c r="B38" s="100" t="s">
        <v>305</v>
      </c>
      <c r="C38" s="102" t="s">
        <v>71</v>
      </c>
      <c r="D38" s="102" t="s">
        <v>72</v>
      </c>
      <c r="E38" s="102" t="s">
        <v>25</v>
      </c>
      <c r="F38" s="102" t="s">
        <v>26</v>
      </c>
      <c r="G38" s="114" t="s">
        <v>13</v>
      </c>
    </row>
    <row r="39" spans="1:7" ht="18" customHeight="1" x14ac:dyDescent="0.2">
      <c r="A39" s="104" t="s">
        <v>77</v>
      </c>
      <c r="B39" s="100" t="s">
        <v>305</v>
      </c>
      <c r="C39" s="102" t="s">
        <v>60</v>
      </c>
      <c r="D39" s="102" t="s">
        <v>61</v>
      </c>
      <c r="E39" s="102" t="s">
        <v>25</v>
      </c>
      <c r="F39" s="102" t="s">
        <v>26</v>
      </c>
      <c r="G39" s="114" t="s">
        <v>13</v>
      </c>
    </row>
    <row r="40" spans="1:7" ht="18" customHeight="1" x14ac:dyDescent="0.2">
      <c r="A40" s="104" t="s">
        <v>78</v>
      </c>
      <c r="B40" s="100" t="s">
        <v>305</v>
      </c>
      <c r="C40" s="102" t="s">
        <v>71</v>
      </c>
      <c r="D40" s="102" t="s">
        <v>72</v>
      </c>
      <c r="E40" s="102" t="s">
        <v>25</v>
      </c>
      <c r="F40" s="102" t="s">
        <v>26</v>
      </c>
      <c r="G40" s="114" t="s">
        <v>13</v>
      </c>
    </row>
    <row r="41" spans="1:7" ht="18" customHeight="1" x14ac:dyDescent="0.2">
      <c r="A41" s="104" t="s">
        <v>79</v>
      </c>
      <c r="B41" s="100" t="s">
        <v>305</v>
      </c>
      <c r="C41" s="102" t="s">
        <v>60</v>
      </c>
      <c r="D41" s="102" t="s">
        <v>61</v>
      </c>
      <c r="E41" s="102" t="s">
        <v>25</v>
      </c>
      <c r="F41" s="102" t="s">
        <v>26</v>
      </c>
      <c r="G41" s="114" t="s">
        <v>13</v>
      </c>
    </row>
    <row r="42" spans="1:7" ht="18" customHeight="1" x14ac:dyDescent="0.2">
      <c r="A42" s="104" t="s">
        <v>80</v>
      </c>
      <c r="B42" s="100" t="s">
        <v>305</v>
      </c>
      <c r="C42" s="102" t="s">
        <v>71</v>
      </c>
      <c r="D42" s="102" t="s">
        <v>72</v>
      </c>
      <c r="E42" s="102" t="s">
        <v>25</v>
      </c>
      <c r="F42" s="102" t="s">
        <v>26</v>
      </c>
      <c r="G42" s="114" t="s">
        <v>13</v>
      </c>
    </row>
    <row r="43" spans="1:7" ht="18" customHeight="1" x14ac:dyDescent="0.2">
      <c r="A43" s="104" t="s">
        <v>81</v>
      </c>
      <c r="B43" s="100" t="s">
        <v>305</v>
      </c>
      <c r="C43" s="102" t="s">
        <v>60</v>
      </c>
      <c r="D43" s="102" t="s">
        <v>61</v>
      </c>
      <c r="E43" s="102" t="s">
        <v>25</v>
      </c>
      <c r="F43" s="102" t="s">
        <v>26</v>
      </c>
      <c r="G43" s="114" t="s">
        <v>13</v>
      </c>
    </row>
    <row r="44" spans="1:7" ht="18" customHeight="1" x14ac:dyDescent="0.2">
      <c r="A44" s="104" t="s">
        <v>82</v>
      </c>
      <c r="B44" s="100" t="s">
        <v>305</v>
      </c>
      <c r="C44" s="102" t="s">
        <v>71</v>
      </c>
      <c r="D44" s="102" t="s">
        <v>72</v>
      </c>
      <c r="E44" s="102" t="s">
        <v>25</v>
      </c>
      <c r="F44" s="102" t="s">
        <v>26</v>
      </c>
      <c r="G44" s="114" t="s">
        <v>13</v>
      </c>
    </row>
    <row r="45" spans="1:7" ht="18" customHeight="1" x14ac:dyDescent="0.2">
      <c r="A45" s="104" t="s">
        <v>83</v>
      </c>
      <c r="B45" s="100" t="s">
        <v>305</v>
      </c>
      <c r="C45" s="102" t="s">
        <v>60</v>
      </c>
      <c r="D45" s="102" t="s">
        <v>61</v>
      </c>
      <c r="E45" s="102" t="s">
        <v>25</v>
      </c>
      <c r="F45" s="102" t="s">
        <v>26</v>
      </c>
      <c r="G45" s="114" t="s">
        <v>13</v>
      </c>
    </row>
    <row r="46" spans="1:7" ht="18" customHeight="1" x14ac:dyDescent="0.2">
      <c r="A46" s="104" t="s">
        <v>84</v>
      </c>
      <c r="B46" s="100" t="s">
        <v>305</v>
      </c>
      <c r="C46" s="102" t="s">
        <v>71</v>
      </c>
      <c r="D46" s="102" t="s">
        <v>72</v>
      </c>
      <c r="E46" s="102" t="s">
        <v>25</v>
      </c>
      <c r="F46" s="102" t="s">
        <v>26</v>
      </c>
      <c r="G46" s="114" t="s">
        <v>13</v>
      </c>
    </row>
    <row r="47" spans="1:7" ht="18" customHeight="1" x14ac:dyDescent="0.2">
      <c r="A47" s="104" t="s">
        <v>85</v>
      </c>
      <c r="B47" s="100" t="s">
        <v>305</v>
      </c>
      <c r="C47" s="102" t="s">
        <v>60</v>
      </c>
      <c r="D47" s="102" t="s">
        <v>61</v>
      </c>
      <c r="E47" s="102" t="s">
        <v>25</v>
      </c>
      <c r="F47" s="102" t="s">
        <v>26</v>
      </c>
      <c r="G47" s="114" t="s">
        <v>13</v>
      </c>
    </row>
    <row r="48" spans="1:7" ht="18" customHeight="1" x14ac:dyDescent="0.2">
      <c r="A48" s="104" t="s">
        <v>86</v>
      </c>
      <c r="B48" s="100" t="s">
        <v>305</v>
      </c>
      <c r="C48" s="102" t="s">
        <v>71</v>
      </c>
      <c r="D48" s="102" t="s">
        <v>72</v>
      </c>
      <c r="E48" s="102" t="s">
        <v>25</v>
      </c>
      <c r="F48" s="102" t="s">
        <v>26</v>
      </c>
      <c r="G48" s="114" t="s">
        <v>13</v>
      </c>
    </row>
    <row r="49" spans="1:7" ht="18" customHeight="1" x14ac:dyDescent="0.2">
      <c r="A49" s="104" t="s">
        <v>87</v>
      </c>
      <c r="B49" s="100" t="s">
        <v>305</v>
      </c>
      <c r="C49" s="102" t="s">
        <v>60</v>
      </c>
      <c r="D49" s="102" t="s">
        <v>61</v>
      </c>
      <c r="E49" s="102" t="s">
        <v>25</v>
      </c>
      <c r="F49" s="102" t="s">
        <v>26</v>
      </c>
      <c r="G49" s="114" t="s">
        <v>13</v>
      </c>
    </row>
    <row r="50" spans="1:7" ht="18" customHeight="1" x14ac:dyDescent="0.2">
      <c r="A50" s="104">
        <v>5483381351</v>
      </c>
      <c r="B50" s="100" t="s">
        <v>305</v>
      </c>
      <c r="C50" s="102" t="s">
        <v>54</v>
      </c>
      <c r="D50" s="102" t="s">
        <v>55</v>
      </c>
      <c r="E50" s="102" t="s">
        <v>25</v>
      </c>
      <c r="F50" s="102" t="s">
        <v>26</v>
      </c>
      <c r="G50" s="114" t="s">
        <v>13</v>
      </c>
    </row>
    <row r="51" spans="1:7" ht="18" customHeight="1" x14ac:dyDescent="0.2">
      <c r="A51" s="104" t="s">
        <v>88</v>
      </c>
      <c r="B51" s="100" t="s">
        <v>305</v>
      </c>
      <c r="C51" s="102" t="s">
        <v>54</v>
      </c>
      <c r="D51" s="102" t="s">
        <v>55</v>
      </c>
      <c r="E51" s="102" t="s">
        <v>25</v>
      </c>
      <c r="F51" s="102" t="s">
        <v>26</v>
      </c>
      <c r="G51" s="114" t="s">
        <v>13</v>
      </c>
    </row>
    <row r="52" spans="1:7" ht="18" customHeight="1" x14ac:dyDescent="0.2">
      <c r="A52" s="104" t="s">
        <v>89</v>
      </c>
      <c r="B52" s="100" t="s">
        <v>305</v>
      </c>
      <c r="C52" s="102" t="s">
        <v>60</v>
      </c>
      <c r="D52" s="102" t="s">
        <v>61</v>
      </c>
      <c r="E52" s="102" t="s">
        <v>25</v>
      </c>
      <c r="F52" s="102" t="s">
        <v>26</v>
      </c>
      <c r="G52" s="114" t="s">
        <v>13</v>
      </c>
    </row>
    <row r="53" spans="1:7" ht="18" customHeight="1" x14ac:dyDescent="0.2">
      <c r="A53" s="104" t="s">
        <v>90</v>
      </c>
      <c r="B53" s="100" t="s">
        <v>305</v>
      </c>
      <c r="C53" s="102" t="s">
        <v>38</v>
      </c>
      <c r="D53" s="102" t="s">
        <v>39</v>
      </c>
      <c r="E53" s="102" t="s">
        <v>25</v>
      </c>
      <c r="F53" s="102" t="s">
        <v>26</v>
      </c>
      <c r="G53" s="114" t="s">
        <v>13</v>
      </c>
    </row>
    <row r="54" spans="1:7" ht="18" customHeight="1" x14ac:dyDescent="0.2">
      <c r="A54" s="104" t="s">
        <v>91</v>
      </c>
      <c r="B54" s="100" t="s">
        <v>305</v>
      </c>
      <c r="C54" s="102" t="s">
        <v>38</v>
      </c>
      <c r="D54" s="102" t="s">
        <v>39</v>
      </c>
      <c r="E54" s="102" t="s">
        <v>25</v>
      </c>
      <c r="F54" s="102" t="s">
        <v>26</v>
      </c>
      <c r="G54" s="114" t="s">
        <v>13</v>
      </c>
    </row>
    <row r="55" spans="1:7" ht="18" customHeight="1" x14ac:dyDescent="0.2">
      <c r="A55" s="104" t="s">
        <v>92</v>
      </c>
      <c r="B55" s="100" t="s">
        <v>305</v>
      </c>
      <c r="C55" s="102" t="s">
        <v>38</v>
      </c>
      <c r="D55" s="102" t="s">
        <v>39</v>
      </c>
      <c r="E55" s="102" t="s">
        <v>25</v>
      </c>
      <c r="F55" s="102" t="s">
        <v>26</v>
      </c>
      <c r="G55" s="114" t="s">
        <v>13</v>
      </c>
    </row>
    <row r="56" spans="1:7" ht="18" customHeight="1" x14ac:dyDescent="0.2">
      <c r="A56" s="104" t="s">
        <v>93</v>
      </c>
      <c r="B56" s="100" t="s">
        <v>305</v>
      </c>
      <c r="C56" s="102" t="s">
        <v>38</v>
      </c>
      <c r="D56" s="102" t="s">
        <v>39</v>
      </c>
      <c r="E56" s="102" t="s">
        <v>25</v>
      </c>
      <c r="F56" s="102" t="s">
        <v>26</v>
      </c>
      <c r="G56" s="114" t="s">
        <v>13</v>
      </c>
    </row>
    <row r="57" spans="1:7" ht="18" customHeight="1" x14ac:dyDescent="0.2">
      <c r="A57" s="104" t="s">
        <v>94</v>
      </c>
      <c r="B57" s="100" t="s">
        <v>305</v>
      </c>
      <c r="C57" s="102" t="s">
        <v>71</v>
      </c>
      <c r="D57" s="102" t="s">
        <v>72</v>
      </c>
      <c r="E57" s="102" t="s">
        <v>25</v>
      </c>
      <c r="F57" s="102" t="s">
        <v>26</v>
      </c>
      <c r="G57" s="114" t="s">
        <v>13</v>
      </c>
    </row>
    <row r="58" spans="1:7" ht="18" customHeight="1" x14ac:dyDescent="0.2">
      <c r="A58" s="104" t="s">
        <v>95</v>
      </c>
      <c r="B58" s="100" t="s">
        <v>305</v>
      </c>
      <c r="C58" s="102" t="s">
        <v>60</v>
      </c>
      <c r="D58" s="102" t="s">
        <v>61</v>
      </c>
      <c r="E58" s="102" t="s">
        <v>25</v>
      </c>
      <c r="F58" s="102" t="s">
        <v>26</v>
      </c>
      <c r="G58" s="114" t="s">
        <v>13</v>
      </c>
    </row>
    <row r="59" spans="1:7" ht="18" customHeight="1" x14ac:dyDescent="0.2">
      <c r="A59" s="104" t="s">
        <v>96</v>
      </c>
      <c r="B59" s="100" t="s">
        <v>305</v>
      </c>
      <c r="C59" s="102" t="s">
        <v>71</v>
      </c>
      <c r="D59" s="102" t="s">
        <v>72</v>
      </c>
      <c r="E59" s="102" t="s">
        <v>25</v>
      </c>
      <c r="F59" s="102" t="s">
        <v>26</v>
      </c>
      <c r="G59" s="114" t="s">
        <v>13</v>
      </c>
    </row>
    <row r="60" spans="1:7" ht="18" customHeight="1" x14ac:dyDescent="0.2">
      <c r="A60" s="104" t="s">
        <v>97</v>
      </c>
      <c r="B60" s="100" t="s">
        <v>305</v>
      </c>
      <c r="C60" s="102" t="s">
        <v>60</v>
      </c>
      <c r="D60" s="102" t="s">
        <v>61</v>
      </c>
      <c r="E60" s="102" t="s">
        <v>25</v>
      </c>
      <c r="F60" s="102" t="s">
        <v>26</v>
      </c>
      <c r="G60" s="114" t="s">
        <v>13</v>
      </c>
    </row>
    <row r="61" spans="1:7" ht="18" customHeight="1" x14ac:dyDescent="0.2">
      <c r="A61" s="104" t="s">
        <v>98</v>
      </c>
      <c r="B61" s="100" t="s">
        <v>305</v>
      </c>
      <c r="C61" s="102" t="s">
        <v>71</v>
      </c>
      <c r="D61" s="102" t="s">
        <v>72</v>
      </c>
      <c r="E61" s="102" t="s">
        <v>25</v>
      </c>
      <c r="F61" s="102" t="s">
        <v>26</v>
      </c>
      <c r="G61" s="114" t="s">
        <v>13</v>
      </c>
    </row>
    <row r="62" spans="1:7" ht="18" customHeight="1" x14ac:dyDescent="0.2">
      <c r="A62" s="104" t="s">
        <v>99</v>
      </c>
      <c r="B62" s="100" t="s">
        <v>305</v>
      </c>
      <c r="C62" s="102" t="s">
        <v>60</v>
      </c>
      <c r="D62" s="102" t="s">
        <v>61</v>
      </c>
      <c r="E62" s="102" t="s">
        <v>25</v>
      </c>
      <c r="F62" s="102" t="s">
        <v>26</v>
      </c>
      <c r="G62" s="114" t="s">
        <v>13</v>
      </c>
    </row>
    <row r="63" spans="1:7" ht="18" customHeight="1" x14ac:dyDescent="0.2">
      <c r="A63" s="104" t="s">
        <v>100</v>
      </c>
      <c r="B63" s="100" t="s">
        <v>305</v>
      </c>
      <c r="C63" s="102" t="s">
        <v>71</v>
      </c>
      <c r="D63" s="102" t="s">
        <v>72</v>
      </c>
      <c r="E63" s="102" t="s">
        <v>25</v>
      </c>
      <c r="F63" s="102" t="s">
        <v>26</v>
      </c>
      <c r="G63" s="114" t="s">
        <v>13</v>
      </c>
    </row>
    <row r="64" spans="1:7" ht="18" customHeight="1" x14ac:dyDescent="0.2">
      <c r="A64" s="104" t="s">
        <v>101</v>
      </c>
      <c r="B64" s="100" t="s">
        <v>305</v>
      </c>
      <c r="C64" s="102" t="s">
        <v>60</v>
      </c>
      <c r="D64" s="102" t="s">
        <v>61</v>
      </c>
      <c r="E64" s="102" t="s">
        <v>25</v>
      </c>
      <c r="F64" s="102" t="s">
        <v>26</v>
      </c>
      <c r="G64" s="114" t="s">
        <v>13</v>
      </c>
    </row>
    <row r="65" spans="1:7" ht="18" customHeight="1" x14ac:dyDescent="0.2">
      <c r="A65" s="104" t="s">
        <v>102</v>
      </c>
      <c r="B65" s="100" t="s">
        <v>305</v>
      </c>
      <c r="C65" s="102" t="s">
        <v>71</v>
      </c>
      <c r="D65" s="102" t="s">
        <v>72</v>
      </c>
      <c r="E65" s="102" t="s">
        <v>25</v>
      </c>
      <c r="F65" s="102" t="s">
        <v>26</v>
      </c>
      <c r="G65" s="114" t="s">
        <v>13</v>
      </c>
    </row>
    <row r="66" spans="1:7" ht="18" customHeight="1" x14ac:dyDescent="0.2">
      <c r="A66" s="104" t="s">
        <v>103</v>
      </c>
      <c r="B66" s="100" t="s">
        <v>305</v>
      </c>
      <c r="C66" s="102" t="s">
        <v>60</v>
      </c>
      <c r="D66" s="102" t="s">
        <v>61</v>
      </c>
      <c r="E66" s="102" t="s">
        <v>25</v>
      </c>
      <c r="F66" s="102" t="s">
        <v>26</v>
      </c>
      <c r="G66" s="114" t="s">
        <v>13</v>
      </c>
    </row>
    <row r="67" spans="1:7" ht="18" customHeight="1" x14ac:dyDescent="0.2">
      <c r="A67" s="104" t="s">
        <v>104</v>
      </c>
      <c r="B67" s="100" t="s">
        <v>305</v>
      </c>
      <c r="C67" s="102" t="s">
        <v>71</v>
      </c>
      <c r="D67" s="102" t="s">
        <v>72</v>
      </c>
      <c r="E67" s="102" t="s">
        <v>25</v>
      </c>
      <c r="F67" s="102" t="s">
        <v>26</v>
      </c>
      <c r="G67" s="114" t="s">
        <v>13</v>
      </c>
    </row>
    <row r="68" spans="1:7" ht="18" customHeight="1" x14ac:dyDescent="0.2">
      <c r="A68" s="104" t="s">
        <v>105</v>
      </c>
      <c r="B68" s="100" t="s">
        <v>305</v>
      </c>
      <c r="C68" s="102" t="s">
        <v>60</v>
      </c>
      <c r="D68" s="102" t="s">
        <v>61</v>
      </c>
      <c r="E68" s="102" t="s">
        <v>25</v>
      </c>
      <c r="F68" s="102" t="s">
        <v>26</v>
      </c>
      <c r="G68" s="114" t="s">
        <v>13</v>
      </c>
    </row>
    <row r="69" spans="1:7" ht="18" customHeight="1" x14ac:dyDescent="0.2">
      <c r="A69" s="104" t="s">
        <v>106</v>
      </c>
      <c r="B69" s="100" t="s">
        <v>305</v>
      </c>
      <c r="C69" s="102" t="s">
        <v>71</v>
      </c>
      <c r="D69" s="102" t="s">
        <v>72</v>
      </c>
      <c r="E69" s="102" t="s">
        <v>25</v>
      </c>
      <c r="F69" s="102" t="s">
        <v>26</v>
      </c>
      <c r="G69" s="114" t="s">
        <v>13</v>
      </c>
    </row>
    <row r="70" spans="1:7" ht="18" customHeight="1" x14ac:dyDescent="0.2">
      <c r="A70" s="104" t="s">
        <v>107</v>
      </c>
      <c r="B70" s="100" t="s">
        <v>305</v>
      </c>
      <c r="C70" s="102" t="s">
        <v>60</v>
      </c>
      <c r="D70" s="102" t="s">
        <v>61</v>
      </c>
      <c r="E70" s="102" t="s">
        <v>25</v>
      </c>
      <c r="F70" s="102" t="s">
        <v>26</v>
      </c>
      <c r="G70" s="114" t="s">
        <v>13</v>
      </c>
    </row>
    <row r="71" spans="1:7" ht="18" customHeight="1" x14ac:dyDescent="0.2">
      <c r="A71" s="104" t="s">
        <v>108</v>
      </c>
      <c r="B71" s="100" t="s">
        <v>305</v>
      </c>
      <c r="C71" s="102" t="s">
        <v>71</v>
      </c>
      <c r="D71" s="102" t="s">
        <v>72</v>
      </c>
      <c r="E71" s="102" t="s">
        <v>25</v>
      </c>
      <c r="F71" s="102" t="s">
        <v>26</v>
      </c>
      <c r="G71" s="114" t="s">
        <v>13</v>
      </c>
    </row>
    <row r="72" spans="1:7" ht="18" customHeight="1" x14ac:dyDescent="0.2">
      <c r="A72" s="104" t="s">
        <v>109</v>
      </c>
      <c r="B72" s="100" t="s">
        <v>305</v>
      </c>
      <c r="C72" s="102" t="s">
        <v>60</v>
      </c>
      <c r="D72" s="102" t="s">
        <v>61</v>
      </c>
      <c r="E72" s="102" t="s">
        <v>25</v>
      </c>
      <c r="F72" s="102" t="s">
        <v>26</v>
      </c>
      <c r="G72" s="114" t="s">
        <v>13</v>
      </c>
    </row>
    <row r="73" spans="1:7" ht="18" customHeight="1" x14ac:dyDescent="0.2">
      <c r="A73" s="104" t="s">
        <v>110</v>
      </c>
      <c r="B73" s="100" t="s">
        <v>305</v>
      </c>
      <c r="C73" s="102" t="s">
        <v>23</v>
      </c>
      <c r="D73" s="102" t="s">
        <v>111</v>
      </c>
      <c r="E73" s="102" t="s">
        <v>25</v>
      </c>
      <c r="F73" s="102" t="s">
        <v>26</v>
      </c>
      <c r="G73" s="114" t="s">
        <v>13</v>
      </c>
    </row>
    <row r="74" spans="1:7" ht="18" customHeight="1" x14ac:dyDescent="0.2">
      <c r="A74" s="104" t="s">
        <v>112</v>
      </c>
      <c r="B74" s="100" t="s">
        <v>305</v>
      </c>
      <c r="C74" s="102" t="s">
        <v>23</v>
      </c>
      <c r="D74" s="102" t="s">
        <v>111</v>
      </c>
      <c r="E74" s="102" t="s">
        <v>25</v>
      </c>
      <c r="F74" s="102" t="s">
        <v>26</v>
      </c>
      <c r="G74" s="114" t="s">
        <v>13</v>
      </c>
    </row>
    <row r="75" spans="1:7" ht="18" customHeight="1" x14ac:dyDescent="0.2">
      <c r="A75" s="104" t="s">
        <v>113</v>
      </c>
      <c r="B75" s="100" t="s">
        <v>305</v>
      </c>
      <c r="C75" s="102" t="s">
        <v>23</v>
      </c>
      <c r="D75" s="102" t="s">
        <v>111</v>
      </c>
      <c r="E75" s="102" t="s">
        <v>25</v>
      </c>
      <c r="F75" s="102" t="s">
        <v>26</v>
      </c>
      <c r="G75" s="114" t="s">
        <v>13</v>
      </c>
    </row>
    <row r="76" spans="1:7" ht="18" customHeight="1" x14ac:dyDescent="0.2">
      <c r="A76" s="105" t="s">
        <v>16</v>
      </c>
      <c r="B76" s="106" t="s">
        <v>16</v>
      </c>
      <c r="C76" s="106" t="s">
        <v>16</v>
      </c>
      <c r="D76" s="106" t="s">
        <v>16</v>
      </c>
      <c r="E76" s="106" t="s">
        <v>16</v>
      </c>
      <c r="F76" s="106" t="s">
        <v>16</v>
      </c>
      <c r="G76" s="107" t="s">
        <v>16</v>
      </c>
    </row>
    <row r="77" spans="1:7" ht="18" customHeight="1" x14ac:dyDescent="0.2">
      <c r="A77" s="104" t="s">
        <v>114</v>
      </c>
      <c r="B77" s="102" t="s">
        <v>305</v>
      </c>
      <c r="C77" s="102" t="s">
        <v>115</v>
      </c>
      <c r="D77" s="102" t="s">
        <v>116</v>
      </c>
      <c r="E77" s="102" t="s">
        <v>117</v>
      </c>
      <c r="F77" s="102" t="s">
        <v>12</v>
      </c>
      <c r="G77" s="114" t="s">
        <v>13</v>
      </c>
    </row>
    <row r="78" spans="1:7" ht="18" customHeight="1" x14ac:dyDescent="0.2">
      <c r="A78" s="104">
        <v>1843146395</v>
      </c>
      <c r="B78" s="102" t="s">
        <v>305</v>
      </c>
      <c r="C78" s="102" t="s">
        <v>118</v>
      </c>
      <c r="D78" s="102" t="s">
        <v>119</v>
      </c>
      <c r="E78" s="102" t="s">
        <v>117</v>
      </c>
      <c r="F78" s="102" t="s">
        <v>12</v>
      </c>
      <c r="G78" s="114" t="s">
        <v>13</v>
      </c>
    </row>
    <row r="79" spans="1:7" ht="18" customHeight="1" x14ac:dyDescent="0.2">
      <c r="A79" s="104" t="s">
        <v>120</v>
      </c>
      <c r="B79" s="102" t="s">
        <v>305</v>
      </c>
      <c r="C79" s="102" t="s">
        <v>115</v>
      </c>
      <c r="D79" s="102" t="s">
        <v>116</v>
      </c>
      <c r="E79" s="102" t="s">
        <v>117</v>
      </c>
      <c r="F79" s="102" t="s">
        <v>12</v>
      </c>
      <c r="G79" s="114" t="s">
        <v>13</v>
      </c>
    </row>
    <row r="80" spans="1:7" ht="18" customHeight="1" x14ac:dyDescent="0.2">
      <c r="A80" s="104" t="s">
        <v>121</v>
      </c>
      <c r="B80" s="102" t="s">
        <v>305</v>
      </c>
      <c r="C80" s="102" t="s">
        <v>122</v>
      </c>
      <c r="D80" s="102" t="s">
        <v>123</v>
      </c>
      <c r="E80" s="102" t="s">
        <v>117</v>
      </c>
      <c r="F80" s="102" t="s">
        <v>12</v>
      </c>
      <c r="G80" s="114" t="s">
        <v>13</v>
      </c>
    </row>
    <row r="81" spans="1:7" ht="18" customHeight="1" x14ac:dyDescent="0.2">
      <c r="A81" s="104" t="s">
        <v>124</v>
      </c>
      <c r="B81" s="102" t="s">
        <v>305</v>
      </c>
      <c r="C81" s="102" t="s">
        <v>122</v>
      </c>
      <c r="D81" s="102" t="s">
        <v>123</v>
      </c>
      <c r="E81" s="102" t="s">
        <v>117</v>
      </c>
      <c r="F81" s="102" t="s">
        <v>12</v>
      </c>
      <c r="G81" s="114" t="s">
        <v>13</v>
      </c>
    </row>
    <row r="82" spans="1:7" ht="18" customHeight="1" x14ac:dyDescent="0.2">
      <c r="A82" s="104">
        <v>5200712299</v>
      </c>
      <c r="B82" s="102" t="s">
        <v>305</v>
      </c>
      <c r="C82" s="102" t="s">
        <v>118</v>
      </c>
      <c r="D82" s="102" t="s">
        <v>119</v>
      </c>
      <c r="E82" s="102" t="s">
        <v>117</v>
      </c>
      <c r="F82" s="102" t="s">
        <v>12</v>
      </c>
      <c r="G82" s="114" t="s">
        <v>13</v>
      </c>
    </row>
    <row r="83" spans="1:7" ht="18" customHeight="1" x14ac:dyDescent="0.2">
      <c r="A83" s="104" t="s">
        <v>125</v>
      </c>
      <c r="B83" s="102" t="s">
        <v>305</v>
      </c>
      <c r="C83" s="102" t="s">
        <v>126</v>
      </c>
      <c r="D83" s="102" t="s">
        <v>127</v>
      </c>
      <c r="E83" s="102" t="s">
        <v>117</v>
      </c>
      <c r="F83" s="102" t="s">
        <v>12</v>
      </c>
      <c r="G83" s="114" t="s">
        <v>13</v>
      </c>
    </row>
    <row r="84" spans="1:7" ht="18" customHeight="1" x14ac:dyDescent="0.2">
      <c r="A84" s="104" t="s">
        <v>128</v>
      </c>
      <c r="B84" s="102" t="s">
        <v>305</v>
      </c>
      <c r="C84" s="102" t="s">
        <v>129</v>
      </c>
      <c r="D84" s="102" t="s">
        <v>130</v>
      </c>
      <c r="E84" s="102" t="s">
        <v>117</v>
      </c>
      <c r="F84" s="102" t="s">
        <v>12</v>
      </c>
      <c r="G84" s="114" t="s">
        <v>13</v>
      </c>
    </row>
    <row r="85" spans="1:7" ht="18" customHeight="1" x14ac:dyDescent="0.2">
      <c r="A85" s="104" t="s">
        <v>131</v>
      </c>
      <c r="B85" s="102" t="s">
        <v>305</v>
      </c>
      <c r="C85" s="102" t="s">
        <v>115</v>
      </c>
      <c r="D85" s="102" t="s">
        <v>116</v>
      </c>
      <c r="E85" s="102" t="s">
        <v>117</v>
      </c>
      <c r="F85" s="102" t="s">
        <v>12</v>
      </c>
      <c r="G85" s="114" t="s">
        <v>13</v>
      </c>
    </row>
    <row r="86" spans="1:7" ht="18" customHeight="1" x14ac:dyDescent="0.2">
      <c r="A86" s="104" t="s">
        <v>132</v>
      </c>
      <c r="B86" s="102" t="s">
        <v>305</v>
      </c>
      <c r="C86" s="102" t="s">
        <v>122</v>
      </c>
      <c r="D86" s="102" t="s">
        <v>123</v>
      </c>
      <c r="E86" s="102" t="s">
        <v>117</v>
      </c>
      <c r="F86" s="102" t="s">
        <v>12</v>
      </c>
      <c r="G86" s="114" t="s">
        <v>13</v>
      </c>
    </row>
    <row r="87" spans="1:7" ht="18" customHeight="1" x14ac:dyDescent="0.2">
      <c r="A87" s="104" t="s">
        <v>133</v>
      </c>
      <c r="B87" s="102" t="s">
        <v>305</v>
      </c>
      <c r="C87" s="102" t="s">
        <v>129</v>
      </c>
      <c r="D87" s="102" t="s">
        <v>130</v>
      </c>
      <c r="E87" s="102" t="s">
        <v>117</v>
      </c>
      <c r="F87" s="102" t="s">
        <v>12</v>
      </c>
      <c r="G87" s="114" t="s">
        <v>13</v>
      </c>
    </row>
    <row r="88" spans="1:7" ht="18" customHeight="1" x14ac:dyDescent="0.2">
      <c r="A88" s="104">
        <v>5200712304</v>
      </c>
      <c r="B88" s="102" t="s">
        <v>305</v>
      </c>
      <c r="C88" s="102" t="s">
        <v>118</v>
      </c>
      <c r="D88" s="102" t="s">
        <v>119</v>
      </c>
      <c r="E88" s="102" t="s">
        <v>117</v>
      </c>
      <c r="F88" s="102" t="s">
        <v>12</v>
      </c>
      <c r="G88" s="114" t="s">
        <v>13</v>
      </c>
    </row>
    <row r="89" spans="1:7" ht="18" customHeight="1" x14ac:dyDescent="0.2">
      <c r="A89" s="104" t="s">
        <v>134</v>
      </c>
      <c r="B89" s="102" t="s">
        <v>305</v>
      </c>
      <c r="C89" s="102" t="s">
        <v>126</v>
      </c>
      <c r="D89" s="102" t="s">
        <v>127</v>
      </c>
      <c r="E89" s="102" t="s">
        <v>117</v>
      </c>
      <c r="F89" s="102" t="s">
        <v>12</v>
      </c>
      <c r="G89" s="114" t="s">
        <v>13</v>
      </c>
    </row>
    <row r="90" spans="1:7" ht="18" customHeight="1" x14ac:dyDescent="0.2">
      <c r="A90" s="104" t="s">
        <v>135</v>
      </c>
      <c r="B90" s="102" t="s">
        <v>305</v>
      </c>
      <c r="C90" s="102" t="s">
        <v>122</v>
      </c>
      <c r="D90" s="102" t="s">
        <v>123</v>
      </c>
      <c r="E90" s="102" t="s">
        <v>117</v>
      </c>
      <c r="F90" s="102" t="s">
        <v>12</v>
      </c>
      <c r="G90" s="114" t="s">
        <v>13</v>
      </c>
    </row>
    <row r="91" spans="1:7" ht="18" customHeight="1" x14ac:dyDescent="0.2">
      <c r="A91" s="104" t="s">
        <v>136</v>
      </c>
      <c r="B91" s="102" t="s">
        <v>305</v>
      </c>
      <c r="C91" s="102" t="s">
        <v>137</v>
      </c>
      <c r="D91" s="102" t="s">
        <v>138</v>
      </c>
      <c r="E91" s="102" t="s">
        <v>117</v>
      </c>
      <c r="F91" s="102" t="s">
        <v>12</v>
      </c>
      <c r="G91" s="114" t="s">
        <v>13</v>
      </c>
    </row>
    <row r="92" spans="1:7" ht="18" customHeight="1" x14ac:dyDescent="0.2">
      <c r="A92" s="104" t="s">
        <v>139</v>
      </c>
      <c r="B92" s="102" t="s">
        <v>305</v>
      </c>
      <c r="C92" s="102" t="s">
        <v>140</v>
      </c>
      <c r="D92" s="102" t="s">
        <v>141</v>
      </c>
      <c r="E92" s="102" t="s">
        <v>117</v>
      </c>
      <c r="F92" s="102" t="s">
        <v>12</v>
      </c>
      <c r="G92" s="114" t="s">
        <v>13</v>
      </c>
    </row>
    <row r="93" spans="1:7" ht="18" customHeight="1" x14ac:dyDescent="0.2">
      <c r="A93" s="104" t="s">
        <v>142</v>
      </c>
      <c r="B93" s="102" t="s">
        <v>305</v>
      </c>
      <c r="C93" s="102" t="s">
        <v>143</v>
      </c>
      <c r="D93" s="102" t="s">
        <v>144</v>
      </c>
      <c r="E93" s="102" t="s">
        <v>117</v>
      </c>
      <c r="F93" s="102" t="s">
        <v>12</v>
      </c>
      <c r="G93" s="114" t="s">
        <v>13</v>
      </c>
    </row>
    <row r="94" spans="1:7" ht="18" customHeight="1" x14ac:dyDescent="0.2">
      <c r="A94" s="104" t="s">
        <v>145</v>
      </c>
      <c r="B94" s="102" t="s">
        <v>305</v>
      </c>
      <c r="C94" s="102" t="s">
        <v>146</v>
      </c>
      <c r="D94" s="102" t="s">
        <v>144</v>
      </c>
      <c r="E94" s="102" t="s">
        <v>117</v>
      </c>
      <c r="F94" s="102" t="s">
        <v>12</v>
      </c>
      <c r="G94" s="114" t="s">
        <v>13</v>
      </c>
    </row>
    <row r="95" spans="1:7" ht="18" customHeight="1" x14ac:dyDescent="0.2">
      <c r="A95" s="104" t="s">
        <v>147</v>
      </c>
      <c r="B95" s="102" t="s">
        <v>305</v>
      </c>
      <c r="C95" s="102" t="s">
        <v>137</v>
      </c>
      <c r="D95" s="102" t="s">
        <v>138</v>
      </c>
      <c r="E95" s="102" t="s">
        <v>117</v>
      </c>
      <c r="F95" s="102" t="s">
        <v>12</v>
      </c>
      <c r="G95" s="114" t="s">
        <v>13</v>
      </c>
    </row>
    <row r="96" spans="1:7" ht="18" customHeight="1" x14ac:dyDescent="0.2">
      <c r="A96" s="104" t="s">
        <v>148</v>
      </c>
      <c r="B96" s="102" t="s">
        <v>305</v>
      </c>
      <c r="C96" s="102" t="s">
        <v>143</v>
      </c>
      <c r="D96" s="102" t="s">
        <v>144</v>
      </c>
      <c r="E96" s="102" t="s">
        <v>117</v>
      </c>
      <c r="F96" s="102" t="s">
        <v>12</v>
      </c>
      <c r="G96" s="114" t="s">
        <v>13</v>
      </c>
    </row>
    <row r="97" spans="1:7" ht="18" customHeight="1" x14ac:dyDescent="0.2">
      <c r="A97" s="104" t="s">
        <v>149</v>
      </c>
      <c r="B97" s="102" t="s">
        <v>305</v>
      </c>
      <c r="C97" s="102" t="s">
        <v>140</v>
      </c>
      <c r="D97" s="102" t="s">
        <v>141</v>
      </c>
      <c r="E97" s="102" t="s">
        <v>117</v>
      </c>
      <c r="F97" s="102" t="s">
        <v>12</v>
      </c>
      <c r="G97" s="114" t="s">
        <v>13</v>
      </c>
    </row>
    <row r="98" spans="1:7" ht="18" customHeight="1" x14ac:dyDescent="0.2">
      <c r="A98" s="104" t="s">
        <v>150</v>
      </c>
      <c r="B98" s="102" t="s">
        <v>305</v>
      </c>
      <c r="C98" s="102" t="s">
        <v>146</v>
      </c>
      <c r="D98" s="102" t="s">
        <v>144</v>
      </c>
      <c r="E98" s="102" t="s">
        <v>117</v>
      </c>
      <c r="F98" s="102" t="s">
        <v>12</v>
      </c>
      <c r="G98" s="114" t="s">
        <v>13</v>
      </c>
    </row>
    <row r="99" spans="1:7" ht="18" customHeight="1" x14ac:dyDescent="0.2">
      <c r="A99" s="104" t="s">
        <v>151</v>
      </c>
      <c r="B99" s="102" t="s">
        <v>305</v>
      </c>
      <c r="C99" s="102" t="s">
        <v>137</v>
      </c>
      <c r="D99" s="102" t="s">
        <v>138</v>
      </c>
      <c r="E99" s="102" t="s">
        <v>117</v>
      </c>
      <c r="F99" s="102" t="s">
        <v>12</v>
      </c>
      <c r="G99" s="114" t="s">
        <v>13</v>
      </c>
    </row>
    <row r="100" spans="1:7" ht="18" customHeight="1" x14ac:dyDescent="0.2">
      <c r="A100" s="104" t="s">
        <v>152</v>
      </c>
      <c r="B100" s="102" t="s">
        <v>305</v>
      </c>
      <c r="C100" s="102" t="s">
        <v>146</v>
      </c>
      <c r="D100" s="102" t="s">
        <v>144</v>
      </c>
      <c r="E100" s="102" t="s">
        <v>117</v>
      </c>
      <c r="F100" s="102" t="s">
        <v>12</v>
      </c>
      <c r="G100" s="114" t="s">
        <v>13</v>
      </c>
    </row>
    <row r="101" spans="1:7" ht="18" customHeight="1" x14ac:dyDescent="0.2">
      <c r="A101" s="104" t="s">
        <v>153</v>
      </c>
      <c r="B101" s="102" t="s">
        <v>305</v>
      </c>
      <c r="C101" s="102" t="s">
        <v>143</v>
      </c>
      <c r="D101" s="102" t="s">
        <v>144</v>
      </c>
      <c r="E101" s="102" t="s">
        <v>117</v>
      </c>
      <c r="F101" s="102" t="s">
        <v>12</v>
      </c>
      <c r="G101" s="114" t="s">
        <v>13</v>
      </c>
    </row>
    <row r="102" spans="1:7" ht="18" customHeight="1" x14ac:dyDescent="0.2">
      <c r="A102" s="104" t="s">
        <v>154</v>
      </c>
      <c r="B102" s="102" t="s">
        <v>305</v>
      </c>
      <c r="C102" s="102" t="s">
        <v>137</v>
      </c>
      <c r="D102" s="102" t="s">
        <v>138</v>
      </c>
      <c r="E102" s="102" t="s">
        <v>117</v>
      </c>
      <c r="F102" s="102" t="s">
        <v>12</v>
      </c>
      <c r="G102" s="114" t="s">
        <v>13</v>
      </c>
    </row>
    <row r="103" spans="1:7" ht="18" customHeight="1" x14ac:dyDescent="0.2">
      <c r="A103" s="104" t="s">
        <v>155</v>
      </c>
      <c r="B103" s="102" t="s">
        <v>305</v>
      </c>
      <c r="C103" s="102" t="s">
        <v>143</v>
      </c>
      <c r="D103" s="102" t="s">
        <v>144</v>
      </c>
      <c r="E103" s="102" t="s">
        <v>117</v>
      </c>
      <c r="F103" s="102" t="s">
        <v>12</v>
      </c>
      <c r="G103" s="114" t="s">
        <v>13</v>
      </c>
    </row>
    <row r="104" spans="1:7" ht="18" customHeight="1" x14ac:dyDescent="0.2">
      <c r="A104" s="104" t="s">
        <v>156</v>
      </c>
      <c r="B104" s="102" t="s">
        <v>305</v>
      </c>
      <c r="C104" s="102" t="s">
        <v>146</v>
      </c>
      <c r="D104" s="102" t="s">
        <v>144</v>
      </c>
      <c r="E104" s="102" t="s">
        <v>117</v>
      </c>
      <c r="F104" s="102" t="s">
        <v>12</v>
      </c>
      <c r="G104" s="114" t="s">
        <v>13</v>
      </c>
    </row>
    <row r="105" spans="1:7" ht="18" customHeight="1" x14ac:dyDescent="0.2">
      <c r="A105" s="104" t="s">
        <v>157</v>
      </c>
      <c r="B105" s="102" t="s">
        <v>305</v>
      </c>
      <c r="C105" s="102" t="s">
        <v>137</v>
      </c>
      <c r="D105" s="102" t="s">
        <v>138</v>
      </c>
      <c r="E105" s="102" t="s">
        <v>117</v>
      </c>
      <c r="F105" s="102" t="s">
        <v>12</v>
      </c>
      <c r="G105" s="114" t="s">
        <v>13</v>
      </c>
    </row>
    <row r="106" spans="1:7" ht="18" customHeight="1" x14ac:dyDescent="0.2">
      <c r="A106" s="104" t="s">
        <v>158</v>
      </c>
      <c r="B106" s="102" t="s">
        <v>305</v>
      </c>
      <c r="C106" s="102" t="s">
        <v>146</v>
      </c>
      <c r="D106" s="102" t="s">
        <v>144</v>
      </c>
      <c r="E106" s="102" t="s">
        <v>117</v>
      </c>
      <c r="F106" s="102" t="s">
        <v>12</v>
      </c>
      <c r="G106" s="114" t="s">
        <v>13</v>
      </c>
    </row>
    <row r="107" spans="1:7" ht="18" customHeight="1" x14ac:dyDescent="0.2">
      <c r="A107" s="104" t="s">
        <v>159</v>
      </c>
      <c r="B107" s="102" t="s">
        <v>305</v>
      </c>
      <c r="C107" s="102" t="s">
        <v>143</v>
      </c>
      <c r="D107" s="102" t="s">
        <v>144</v>
      </c>
      <c r="E107" s="102" t="s">
        <v>117</v>
      </c>
      <c r="F107" s="102" t="s">
        <v>12</v>
      </c>
      <c r="G107" s="114" t="s">
        <v>13</v>
      </c>
    </row>
    <row r="108" spans="1:7" ht="18" customHeight="1" x14ac:dyDescent="0.2">
      <c r="A108" s="104" t="s">
        <v>160</v>
      </c>
      <c r="B108" s="102" t="s">
        <v>305</v>
      </c>
      <c r="C108" s="102" t="s">
        <v>137</v>
      </c>
      <c r="D108" s="102" t="s">
        <v>138</v>
      </c>
      <c r="E108" s="102" t="s">
        <v>117</v>
      </c>
      <c r="F108" s="102" t="s">
        <v>12</v>
      </c>
      <c r="G108" s="114" t="s">
        <v>13</v>
      </c>
    </row>
    <row r="109" spans="1:7" ht="18" customHeight="1" x14ac:dyDescent="0.2">
      <c r="A109" s="104" t="s">
        <v>161</v>
      </c>
      <c r="B109" s="102" t="s">
        <v>305</v>
      </c>
      <c r="C109" s="102" t="s">
        <v>146</v>
      </c>
      <c r="D109" s="102" t="s">
        <v>144</v>
      </c>
      <c r="E109" s="102" t="s">
        <v>117</v>
      </c>
      <c r="F109" s="102" t="s">
        <v>12</v>
      </c>
      <c r="G109" s="114" t="s">
        <v>13</v>
      </c>
    </row>
    <row r="110" spans="1:7" ht="18" customHeight="1" x14ac:dyDescent="0.2">
      <c r="A110" s="104" t="s">
        <v>162</v>
      </c>
      <c r="B110" s="102" t="s">
        <v>305</v>
      </c>
      <c r="C110" s="102" t="s">
        <v>143</v>
      </c>
      <c r="D110" s="102" t="s">
        <v>144</v>
      </c>
      <c r="E110" s="102" t="s">
        <v>117</v>
      </c>
      <c r="F110" s="102" t="s">
        <v>12</v>
      </c>
      <c r="G110" s="114" t="s">
        <v>13</v>
      </c>
    </row>
    <row r="111" spans="1:7" ht="18" customHeight="1" x14ac:dyDescent="0.2">
      <c r="A111" s="105" t="s">
        <v>16</v>
      </c>
      <c r="B111" s="106" t="s">
        <v>16</v>
      </c>
      <c r="C111" s="106" t="s">
        <v>16</v>
      </c>
      <c r="D111" s="106" t="s">
        <v>16</v>
      </c>
      <c r="E111" s="106" t="s">
        <v>16</v>
      </c>
      <c r="F111" s="106" t="s">
        <v>16</v>
      </c>
      <c r="G111" s="107" t="s">
        <v>16</v>
      </c>
    </row>
    <row r="112" spans="1:7" ht="18" customHeight="1" x14ac:dyDescent="0.2">
      <c r="A112" s="104" t="s">
        <v>163</v>
      </c>
      <c r="B112" s="102" t="s">
        <v>305</v>
      </c>
      <c r="C112" s="102" t="s">
        <v>164</v>
      </c>
      <c r="D112" s="102" t="s">
        <v>165</v>
      </c>
      <c r="E112" s="102" t="s">
        <v>166</v>
      </c>
      <c r="F112" s="102" t="s">
        <v>12</v>
      </c>
      <c r="G112" s="114" t="s">
        <v>13</v>
      </c>
    </row>
    <row r="113" spans="1:7" ht="18" customHeight="1" x14ac:dyDescent="0.2">
      <c r="A113" s="104" t="s">
        <v>167</v>
      </c>
      <c r="B113" s="102" t="s">
        <v>305</v>
      </c>
      <c r="C113" s="102" t="s">
        <v>164</v>
      </c>
      <c r="D113" s="102" t="s">
        <v>165</v>
      </c>
      <c r="E113" s="102" t="s">
        <v>166</v>
      </c>
      <c r="F113" s="102" t="s">
        <v>12</v>
      </c>
      <c r="G113" s="114" t="s">
        <v>13</v>
      </c>
    </row>
    <row r="114" spans="1:7" ht="18" customHeight="1" x14ac:dyDescent="0.2">
      <c r="A114" s="104" t="s">
        <v>168</v>
      </c>
      <c r="B114" s="102" t="s">
        <v>305</v>
      </c>
      <c r="C114" s="102" t="s">
        <v>164</v>
      </c>
      <c r="D114" s="102" t="s">
        <v>165</v>
      </c>
      <c r="E114" s="102" t="s">
        <v>166</v>
      </c>
      <c r="F114" s="102" t="s">
        <v>12</v>
      </c>
      <c r="G114" s="114" t="s">
        <v>13</v>
      </c>
    </row>
    <row r="115" spans="1:7" ht="18" customHeight="1" x14ac:dyDescent="0.2">
      <c r="A115" s="104" t="s">
        <v>169</v>
      </c>
      <c r="B115" s="102" t="s">
        <v>305</v>
      </c>
      <c r="C115" s="102" t="s">
        <v>164</v>
      </c>
      <c r="D115" s="102" t="s">
        <v>165</v>
      </c>
      <c r="E115" s="102" t="s">
        <v>166</v>
      </c>
      <c r="F115" s="102" t="s">
        <v>12</v>
      </c>
      <c r="G115" s="114" t="s">
        <v>13</v>
      </c>
    </row>
    <row r="116" spans="1:7" ht="18" customHeight="1" x14ac:dyDescent="0.2">
      <c r="A116" s="105" t="s">
        <v>16</v>
      </c>
      <c r="B116" s="106" t="s">
        <v>16</v>
      </c>
      <c r="C116" s="106" t="s">
        <v>16</v>
      </c>
      <c r="D116" s="106" t="s">
        <v>16</v>
      </c>
      <c r="E116" s="106" t="s">
        <v>16</v>
      </c>
      <c r="F116" s="106" t="s">
        <v>16</v>
      </c>
      <c r="G116" s="107" t="s">
        <v>16</v>
      </c>
    </row>
    <row r="117" spans="1:7" ht="18" customHeight="1" x14ac:dyDescent="0.2">
      <c r="A117" s="104" t="s">
        <v>170</v>
      </c>
      <c r="B117" s="102" t="s">
        <v>305</v>
      </c>
      <c r="C117" s="102" t="s">
        <v>171</v>
      </c>
      <c r="D117" s="102" t="s">
        <v>172</v>
      </c>
      <c r="E117" s="102" t="s">
        <v>173</v>
      </c>
      <c r="F117" s="102" t="s">
        <v>26</v>
      </c>
      <c r="G117" s="114" t="s">
        <v>13</v>
      </c>
    </row>
    <row r="118" spans="1:7" ht="18" customHeight="1" x14ac:dyDescent="0.2">
      <c r="A118" s="104" t="s">
        <v>174</v>
      </c>
      <c r="B118" s="102" t="s">
        <v>305</v>
      </c>
      <c r="C118" s="102" t="s">
        <v>171</v>
      </c>
      <c r="D118" s="102" t="s">
        <v>172</v>
      </c>
      <c r="E118" s="102" t="s">
        <v>173</v>
      </c>
      <c r="F118" s="102" t="s">
        <v>26</v>
      </c>
      <c r="G118" s="114" t="s">
        <v>13</v>
      </c>
    </row>
    <row r="119" spans="1:7" ht="18" customHeight="1" x14ac:dyDescent="0.2">
      <c r="A119" s="104" t="s">
        <v>175</v>
      </c>
      <c r="B119" s="102" t="s">
        <v>305</v>
      </c>
      <c r="C119" s="102" t="s">
        <v>171</v>
      </c>
      <c r="D119" s="102" t="s">
        <v>172</v>
      </c>
      <c r="E119" s="102" t="s">
        <v>173</v>
      </c>
      <c r="F119" s="102" t="s">
        <v>26</v>
      </c>
      <c r="G119" s="114" t="s">
        <v>13</v>
      </c>
    </row>
    <row r="120" spans="1:7" ht="18" customHeight="1" x14ac:dyDescent="0.2">
      <c r="A120" s="104" t="s">
        <v>176</v>
      </c>
      <c r="B120" s="102" t="s">
        <v>305</v>
      </c>
      <c r="C120" s="102" t="s">
        <v>171</v>
      </c>
      <c r="D120" s="102" t="s">
        <v>172</v>
      </c>
      <c r="E120" s="102" t="s">
        <v>173</v>
      </c>
      <c r="F120" s="102" t="s">
        <v>26</v>
      </c>
      <c r="G120" s="114" t="s">
        <v>13</v>
      </c>
    </row>
    <row r="121" spans="1:7" ht="18" customHeight="1" x14ac:dyDescent="0.2">
      <c r="A121" s="104" t="s">
        <v>177</v>
      </c>
      <c r="B121" s="102" t="s">
        <v>305</v>
      </c>
      <c r="C121" s="102" t="s">
        <v>171</v>
      </c>
      <c r="D121" s="102" t="s">
        <v>172</v>
      </c>
      <c r="E121" s="102" t="s">
        <v>173</v>
      </c>
      <c r="F121" s="102" t="s">
        <v>26</v>
      </c>
      <c r="G121" s="114" t="s">
        <v>13</v>
      </c>
    </row>
    <row r="122" spans="1:7" ht="18" customHeight="1" x14ac:dyDescent="0.2">
      <c r="A122" s="104" t="s">
        <v>178</v>
      </c>
      <c r="B122" s="102" t="s">
        <v>305</v>
      </c>
      <c r="C122" s="102" t="s">
        <v>171</v>
      </c>
      <c r="D122" s="102" t="s">
        <v>172</v>
      </c>
      <c r="E122" s="102" t="s">
        <v>173</v>
      </c>
      <c r="F122" s="102" t="s">
        <v>26</v>
      </c>
      <c r="G122" s="114" t="s">
        <v>13</v>
      </c>
    </row>
    <row r="123" spans="1:7" ht="18" customHeight="1" x14ac:dyDescent="0.2">
      <c r="A123" s="104" t="s">
        <v>179</v>
      </c>
      <c r="B123" s="102" t="s">
        <v>305</v>
      </c>
      <c r="C123" s="102" t="s">
        <v>171</v>
      </c>
      <c r="D123" s="102" t="s">
        <v>172</v>
      </c>
      <c r="E123" s="102" t="s">
        <v>173</v>
      </c>
      <c r="F123" s="102" t="s">
        <v>26</v>
      </c>
      <c r="G123" s="114" t="s">
        <v>13</v>
      </c>
    </row>
    <row r="124" spans="1:7" ht="18" customHeight="1" x14ac:dyDescent="0.2">
      <c r="A124" s="104" t="s">
        <v>180</v>
      </c>
      <c r="B124" s="102" t="s">
        <v>305</v>
      </c>
      <c r="C124" s="102" t="s">
        <v>171</v>
      </c>
      <c r="D124" s="102" t="s">
        <v>172</v>
      </c>
      <c r="E124" s="102" t="s">
        <v>173</v>
      </c>
      <c r="F124" s="102" t="s">
        <v>26</v>
      </c>
      <c r="G124" s="114" t="s">
        <v>13</v>
      </c>
    </row>
    <row r="125" spans="1:7" ht="18" customHeight="1" x14ac:dyDescent="0.2">
      <c r="A125" s="104" t="s">
        <v>181</v>
      </c>
      <c r="B125" s="102" t="s">
        <v>305</v>
      </c>
      <c r="C125" s="102" t="s">
        <v>171</v>
      </c>
      <c r="D125" s="102" t="s">
        <v>172</v>
      </c>
      <c r="E125" s="102" t="s">
        <v>173</v>
      </c>
      <c r="F125" s="102" t="s">
        <v>26</v>
      </c>
      <c r="G125" s="114" t="s">
        <v>13</v>
      </c>
    </row>
    <row r="126" spans="1:7" ht="18" customHeight="1" x14ac:dyDescent="0.2">
      <c r="A126" s="104" t="s">
        <v>182</v>
      </c>
      <c r="B126" s="102" t="s">
        <v>305</v>
      </c>
      <c r="C126" s="102" t="s">
        <v>171</v>
      </c>
      <c r="D126" s="102" t="s">
        <v>172</v>
      </c>
      <c r="E126" s="102" t="s">
        <v>173</v>
      </c>
      <c r="F126" s="102" t="s">
        <v>26</v>
      </c>
      <c r="G126" s="114" t="s">
        <v>13</v>
      </c>
    </row>
    <row r="127" spans="1:7" ht="18" customHeight="1" x14ac:dyDescent="0.2">
      <c r="A127" s="104" t="s">
        <v>183</v>
      </c>
      <c r="B127" s="102" t="s">
        <v>305</v>
      </c>
      <c r="C127" s="102" t="s">
        <v>171</v>
      </c>
      <c r="D127" s="102" t="s">
        <v>172</v>
      </c>
      <c r="E127" s="102" t="s">
        <v>173</v>
      </c>
      <c r="F127" s="102" t="s">
        <v>26</v>
      </c>
      <c r="G127" s="114" t="s">
        <v>13</v>
      </c>
    </row>
    <row r="128" spans="1:7" ht="18" customHeight="1" x14ac:dyDescent="0.2">
      <c r="A128" s="104" t="s">
        <v>184</v>
      </c>
      <c r="B128" s="102" t="s">
        <v>305</v>
      </c>
      <c r="C128" s="102" t="s">
        <v>171</v>
      </c>
      <c r="D128" s="102" t="s">
        <v>172</v>
      </c>
      <c r="E128" s="102" t="s">
        <v>173</v>
      </c>
      <c r="F128" s="102" t="s">
        <v>26</v>
      </c>
      <c r="G128" s="114" t="s">
        <v>13</v>
      </c>
    </row>
    <row r="129" spans="1:7" ht="18" customHeight="1" x14ac:dyDescent="0.2">
      <c r="A129" s="104" t="s">
        <v>185</v>
      </c>
      <c r="B129" s="102" t="s">
        <v>305</v>
      </c>
      <c r="C129" s="102" t="s">
        <v>171</v>
      </c>
      <c r="D129" s="102" t="s">
        <v>172</v>
      </c>
      <c r="E129" s="102" t="s">
        <v>173</v>
      </c>
      <c r="F129" s="102" t="s">
        <v>26</v>
      </c>
      <c r="G129" s="114" t="s">
        <v>13</v>
      </c>
    </row>
    <row r="130" spans="1:7" ht="18" customHeight="1" x14ac:dyDescent="0.2">
      <c r="A130" s="104" t="s">
        <v>186</v>
      </c>
      <c r="B130" s="102" t="s">
        <v>305</v>
      </c>
      <c r="C130" s="102" t="s">
        <v>171</v>
      </c>
      <c r="D130" s="102" t="s">
        <v>172</v>
      </c>
      <c r="E130" s="102" t="s">
        <v>173</v>
      </c>
      <c r="F130" s="102" t="s">
        <v>26</v>
      </c>
      <c r="G130" s="114" t="s">
        <v>13</v>
      </c>
    </row>
    <row r="131" spans="1:7" ht="18" customHeight="1" x14ac:dyDescent="0.2">
      <c r="A131" s="104" t="s">
        <v>187</v>
      </c>
      <c r="B131" s="102" t="s">
        <v>305</v>
      </c>
      <c r="C131" s="102" t="s">
        <v>171</v>
      </c>
      <c r="D131" s="102" t="s">
        <v>172</v>
      </c>
      <c r="E131" s="102" t="s">
        <v>173</v>
      </c>
      <c r="F131" s="102" t="s">
        <v>26</v>
      </c>
      <c r="G131" s="114" t="s">
        <v>13</v>
      </c>
    </row>
    <row r="132" spans="1:7" ht="18" customHeight="1" x14ac:dyDescent="0.2">
      <c r="A132" s="104" t="s">
        <v>188</v>
      </c>
      <c r="B132" s="102" t="s">
        <v>305</v>
      </c>
      <c r="C132" s="102" t="s">
        <v>171</v>
      </c>
      <c r="D132" s="102" t="s">
        <v>172</v>
      </c>
      <c r="E132" s="102" t="s">
        <v>173</v>
      </c>
      <c r="F132" s="102" t="s">
        <v>26</v>
      </c>
      <c r="G132" s="114" t="s">
        <v>13</v>
      </c>
    </row>
    <row r="133" spans="1:7" ht="18" customHeight="1" x14ac:dyDescent="0.2">
      <c r="A133" s="104" t="s">
        <v>189</v>
      </c>
      <c r="B133" s="102" t="s">
        <v>305</v>
      </c>
      <c r="C133" s="102" t="s">
        <v>171</v>
      </c>
      <c r="D133" s="102" t="s">
        <v>172</v>
      </c>
      <c r="E133" s="102" t="s">
        <v>173</v>
      </c>
      <c r="F133" s="102" t="s">
        <v>26</v>
      </c>
      <c r="G133" s="114" t="s">
        <v>13</v>
      </c>
    </row>
    <row r="134" spans="1:7" ht="18" customHeight="1" x14ac:dyDescent="0.2">
      <c r="A134" s="104" t="s">
        <v>190</v>
      </c>
      <c r="B134" s="102" t="s">
        <v>305</v>
      </c>
      <c r="C134" s="102" t="s">
        <v>171</v>
      </c>
      <c r="D134" s="102" t="s">
        <v>172</v>
      </c>
      <c r="E134" s="102" t="s">
        <v>173</v>
      </c>
      <c r="F134" s="102" t="s">
        <v>26</v>
      </c>
      <c r="G134" s="114" t="s">
        <v>13</v>
      </c>
    </row>
    <row r="135" spans="1:7" ht="18" customHeight="1" x14ac:dyDescent="0.2">
      <c r="A135" s="104" t="s">
        <v>191</v>
      </c>
      <c r="B135" s="102" t="s">
        <v>305</v>
      </c>
      <c r="C135" s="102" t="s">
        <v>171</v>
      </c>
      <c r="D135" s="102" t="s">
        <v>172</v>
      </c>
      <c r="E135" s="102" t="s">
        <v>173</v>
      </c>
      <c r="F135" s="102" t="s">
        <v>26</v>
      </c>
      <c r="G135" s="114" t="s">
        <v>13</v>
      </c>
    </row>
    <row r="136" spans="1:7" ht="18" customHeight="1" x14ac:dyDescent="0.2">
      <c r="A136" s="104" t="s">
        <v>192</v>
      </c>
      <c r="B136" s="102" t="s">
        <v>305</v>
      </c>
      <c r="C136" s="102" t="s">
        <v>171</v>
      </c>
      <c r="D136" s="102" t="s">
        <v>172</v>
      </c>
      <c r="E136" s="102" t="s">
        <v>173</v>
      </c>
      <c r="F136" s="102" t="s">
        <v>26</v>
      </c>
      <c r="G136" s="114" t="s">
        <v>13</v>
      </c>
    </row>
    <row r="137" spans="1:7" ht="18" customHeight="1" x14ac:dyDescent="0.2">
      <c r="A137" s="104" t="s">
        <v>193</v>
      </c>
      <c r="B137" s="102" t="s">
        <v>305</v>
      </c>
      <c r="C137" s="102" t="s">
        <v>171</v>
      </c>
      <c r="D137" s="102" t="s">
        <v>172</v>
      </c>
      <c r="E137" s="102" t="s">
        <v>173</v>
      </c>
      <c r="F137" s="102" t="s">
        <v>26</v>
      </c>
      <c r="G137" s="114" t="s">
        <v>13</v>
      </c>
    </row>
    <row r="138" spans="1:7" ht="18" customHeight="1" x14ac:dyDescent="0.2">
      <c r="A138" s="104" t="s">
        <v>194</v>
      </c>
      <c r="B138" s="102" t="s">
        <v>305</v>
      </c>
      <c r="C138" s="102" t="s">
        <v>171</v>
      </c>
      <c r="D138" s="102" t="s">
        <v>172</v>
      </c>
      <c r="E138" s="102" t="s">
        <v>173</v>
      </c>
      <c r="F138" s="102" t="s">
        <v>26</v>
      </c>
      <c r="G138" s="114" t="s">
        <v>13</v>
      </c>
    </row>
    <row r="139" spans="1:7" ht="18" customHeight="1" x14ac:dyDescent="0.2">
      <c r="A139" s="104" t="s">
        <v>195</v>
      </c>
      <c r="B139" s="102" t="s">
        <v>305</v>
      </c>
      <c r="C139" s="102" t="s">
        <v>171</v>
      </c>
      <c r="D139" s="102" t="s">
        <v>172</v>
      </c>
      <c r="E139" s="102" t="s">
        <v>173</v>
      </c>
      <c r="F139" s="102" t="s">
        <v>26</v>
      </c>
      <c r="G139" s="114" t="s">
        <v>13</v>
      </c>
    </row>
    <row r="140" spans="1:7" ht="18" customHeight="1" x14ac:dyDescent="0.2">
      <c r="A140" s="104" t="s">
        <v>196</v>
      </c>
      <c r="B140" s="102" t="s">
        <v>305</v>
      </c>
      <c r="C140" s="102" t="s">
        <v>171</v>
      </c>
      <c r="D140" s="102" t="s">
        <v>172</v>
      </c>
      <c r="E140" s="102" t="s">
        <v>173</v>
      </c>
      <c r="F140" s="102" t="s">
        <v>26</v>
      </c>
      <c r="G140" s="114" t="s">
        <v>13</v>
      </c>
    </row>
    <row r="141" spans="1:7" ht="18" customHeight="1" x14ac:dyDescent="0.2">
      <c r="A141" s="104" t="s">
        <v>197</v>
      </c>
      <c r="B141" s="102" t="s">
        <v>305</v>
      </c>
      <c r="C141" s="102" t="s">
        <v>171</v>
      </c>
      <c r="D141" s="102" t="s">
        <v>172</v>
      </c>
      <c r="E141" s="102" t="s">
        <v>173</v>
      </c>
      <c r="F141" s="102" t="s">
        <v>26</v>
      </c>
      <c r="G141" s="114" t="s">
        <v>13</v>
      </c>
    </row>
    <row r="142" spans="1:7" ht="18" customHeight="1" x14ac:dyDescent="0.2">
      <c r="A142" s="104" t="s">
        <v>198</v>
      </c>
      <c r="B142" s="102" t="s">
        <v>305</v>
      </c>
      <c r="C142" s="102" t="s">
        <v>171</v>
      </c>
      <c r="D142" s="102" t="s">
        <v>172</v>
      </c>
      <c r="E142" s="102" t="s">
        <v>173</v>
      </c>
      <c r="F142" s="102" t="s">
        <v>26</v>
      </c>
      <c r="G142" s="114" t="s">
        <v>13</v>
      </c>
    </row>
    <row r="143" spans="1:7" ht="18" customHeight="1" x14ac:dyDescent="0.2">
      <c r="A143" s="104" t="s">
        <v>199</v>
      </c>
      <c r="B143" s="102" t="s">
        <v>305</v>
      </c>
      <c r="C143" s="102" t="s">
        <v>171</v>
      </c>
      <c r="D143" s="102" t="s">
        <v>172</v>
      </c>
      <c r="E143" s="102" t="s">
        <v>173</v>
      </c>
      <c r="F143" s="102" t="s">
        <v>26</v>
      </c>
      <c r="G143" s="114" t="s">
        <v>13</v>
      </c>
    </row>
    <row r="144" spans="1:7" ht="18" customHeight="1" x14ac:dyDescent="0.2">
      <c r="A144" s="104" t="s">
        <v>200</v>
      </c>
      <c r="B144" s="102" t="s">
        <v>305</v>
      </c>
      <c r="C144" s="102" t="s">
        <v>171</v>
      </c>
      <c r="D144" s="102" t="s">
        <v>172</v>
      </c>
      <c r="E144" s="102" t="s">
        <v>173</v>
      </c>
      <c r="F144" s="102" t="s">
        <v>26</v>
      </c>
      <c r="G144" s="114" t="s">
        <v>13</v>
      </c>
    </row>
    <row r="145" spans="1:7" ht="18" customHeight="1" x14ac:dyDescent="0.2">
      <c r="A145" s="104" t="s">
        <v>201</v>
      </c>
      <c r="B145" s="102" t="s">
        <v>305</v>
      </c>
      <c r="C145" s="102" t="s">
        <v>171</v>
      </c>
      <c r="D145" s="102" t="s">
        <v>172</v>
      </c>
      <c r="E145" s="102" t="s">
        <v>173</v>
      </c>
      <c r="F145" s="102" t="s">
        <v>26</v>
      </c>
      <c r="G145" s="114" t="s">
        <v>13</v>
      </c>
    </row>
    <row r="146" spans="1:7" ht="18" customHeight="1" x14ac:dyDescent="0.2">
      <c r="A146" s="104" t="s">
        <v>202</v>
      </c>
      <c r="B146" s="102" t="s">
        <v>305</v>
      </c>
      <c r="C146" s="102" t="s">
        <v>171</v>
      </c>
      <c r="D146" s="102" t="s">
        <v>172</v>
      </c>
      <c r="E146" s="102" t="s">
        <v>173</v>
      </c>
      <c r="F146" s="102" t="s">
        <v>26</v>
      </c>
      <c r="G146" s="114" t="s">
        <v>13</v>
      </c>
    </row>
    <row r="147" spans="1:7" ht="18" customHeight="1" x14ac:dyDescent="0.2">
      <c r="A147" s="104" t="s">
        <v>203</v>
      </c>
      <c r="B147" s="102" t="s">
        <v>305</v>
      </c>
      <c r="C147" s="102" t="s">
        <v>171</v>
      </c>
      <c r="D147" s="102" t="s">
        <v>172</v>
      </c>
      <c r="E147" s="102" t="s">
        <v>173</v>
      </c>
      <c r="F147" s="102" t="s">
        <v>26</v>
      </c>
      <c r="G147" s="114" t="s">
        <v>13</v>
      </c>
    </row>
    <row r="148" spans="1:7" ht="18" customHeight="1" x14ac:dyDescent="0.2">
      <c r="A148" s="104" t="s">
        <v>204</v>
      </c>
      <c r="B148" s="102" t="s">
        <v>305</v>
      </c>
      <c r="C148" s="102" t="s">
        <v>205</v>
      </c>
      <c r="D148" s="102" t="s">
        <v>206</v>
      </c>
      <c r="E148" s="102" t="s">
        <v>173</v>
      </c>
      <c r="F148" s="102" t="s">
        <v>26</v>
      </c>
      <c r="G148" s="114" t="s">
        <v>13</v>
      </c>
    </row>
    <row r="149" spans="1:7" ht="18" customHeight="1" x14ac:dyDescent="0.2">
      <c r="A149" s="104" t="s">
        <v>207</v>
      </c>
      <c r="B149" s="102" t="s">
        <v>305</v>
      </c>
      <c r="C149" s="102" t="s">
        <v>205</v>
      </c>
      <c r="D149" s="102" t="s">
        <v>206</v>
      </c>
      <c r="E149" s="102" t="s">
        <v>173</v>
      </c>
      <c r="F149" s="102" t="s">
        <v>26</v>
      </c>
      <c r="G149" s="114" t="s">
        <v>13</v>
      </c>
    </row>
    <row r="150" spans="1:7" ht="18" customHeight="1" x14ac:dyDescent="0.2">
      <c r="A150" s="104" t="s">
        <v>208</v>
      </c>
      <c r="B150" s="102" t="s">
        <v>305</v>
      </c>
      <c r="C150" s="102" t="s">
        <v>205</v>
      </c>
      <c r="D150" s="102" t="s">
        <v>206</v>
      </c>
      <c r="E150" s="102" t="s">
        <v>173</v>
      </c>
      <c r="F150" s="102" t="s">
        <v>26</v>
      </c>
      <c r="G150" s="114" t="s">
        <v>13</v>
      </c>
    </row>
    <row r="151" spans="1:7" ht="18" customHeight="1" x14ac:dyDescent="0.2">
      <c r="A151" s="104" t="s">
        <v>209</v>
      </c>
      <c r="B151" s="102" t="s">
        <v>305</v>
      </c>
      <c r="C151" s="102" t="s">
        <v>205</v>
      </c>
      <c r="D151" s="102" t="s">
        <v>206</v>
      </c>
      <c r="E151" s="102" t="s">
        <v>173</v>
      </c>
      <c r="F151" s="102" t="s">
        <v>26</v>
      </c>
      <c r="G151" s="114" t="s">
        <v>13</v>
      </c>
    </row>
    <row r="152" spans="1:7" ht="18" customHeight="1" x14ac:dyDescent="0.2">
      <c r="A152" s="104" t="s">
        <v>210</v>
      </c>
      <c r="B152" s="102" t="s">
        <v>305</v>
      </c>
      <c r="C152" s="102" t="s">
        <v>211</v>
      </c>
      <c r="D152" s="102" t="s">
        <v>212</v>
      </c>
      <c r="E152" s="102" t="s">
        <v>173</v>
      </c>
      <c r="F152" s="102" t="s">
        <v>26</v>
      </c>
      <c r="G152" s="114" t="s">
        <v>13</v>
      </c>
    </row>
    <row r="153" spans="1:7" ht="18" customHeight="1" x14ac:dyDescent="0.2">
      <c r="A153" s="104" t="s">
        <v>213</v>
      </c>
      <c r="B153" s="102" t="s">
        <v>305</v>
      </c>
      <c r="C153" s="102" t="s">
        <v>211</v>
      </c>
      <c r="D153" s="102" t="s">
        <v>212</v>
      </c>
      <c r="E153" s="102" t="s">
        <v>173</v>
      </c>
      <c r="F153" s="102" t="s">
        <v>26</v>
      </c>
      <c r="G153" s="114" t="s">
        <v>13</v>
      </c>
    </row>
    <row r="154" spans="1:7" ht="18" customHeight="1" x14ac:dyDescent="0.2">
      <c r="A154" s="104" t="s">
        <v>214</v>
      </c>
      <c r="B154" s="102" t="s">
        <v>305</v>
      </c>
      <c r="C154" s="102" t="s">
        <v>211</v>
      </c>
      <c r="D154" s="102" t="s">
        <v>212</v>
      </c>
      <c r="E154" s="102" t="s">
        <v>173</v>
      </c>
      <c r="F154" s="102" t="s">
        <v>26</v>
      </c>
      <c r="G154" s="114" t="s">
        <v>13</v>
      </c>
    </row>
    <row r="155" spans="1:7" ht="18" customHeight="1" x14ac:dyDescent="0.2">
      <c r="A155" s="104" t="s">
        <v>215</v>
      </c>
      <c r="B155" s="102" t="s">
        <v>305</v>
      </c>
      <c r="C155" s="102" t="s">
        <v>171</v>
      </c>
      <c r="D155" s="102" t="s">
        <v>172</v>
      </c>
      <c r="E155" s="102" t="s">
        <v>173</v>
      </c>
      <c r="F155" s="102" t="s">
        <v>26</v>
      </c>
      <c r="G155" s="114" t="s">
        <v>13</v>
      </c>
    </row>
    <row r="156" spans="1:7" ht="18" customHeight="1" x14ac:dyDescent="0.2">
      <c r="A156" s="104" t="s">
        <v>216</v>
      </c>
      <c r="B156" s="102" t="s">
        <v>305</v>
      </c>
      <c r="C156" s="102" t="s">
        <v>171</v>
      </c>
      <c r="D156" s="102" t="s">
        <v>172</v>
      </c>
      <c r="E156" s="102" t="s">
        <v>173</v>
      </c>
      <c r="F156" s="102" t="s">
        <v>26</v>
      </c>
      <c r="G156" s="114" t="s">
        <v>13</v>
      </c>
    </row>
    <row r="157" spans="1:7" ht="18" customHeight="1" x14ac:dyDescent="0.2">
      <c r="A157" s="104" t="s">
        <v>217</v>
      </c>
      <c r="B157" s="102" t="s">
        <v>305</v>
      </c>
      <c r="C157" s="102" t="s">
        <v>171</v>
      </c>
      <c r="D157" s="102" t="s">
        <v>172</v>
      </c>
      <c r="E157" s="102" t="s">
        <v>173</v>
      </c>
      <c r="F157" s="102" t="s">
        <v>26</v>
      </c>
      <c r="G157" s="114" t="s">
        <v>13</v>
      </c>
    </row>
    <row r="158" spans="1:7" ht="18" customHeight="1" x14ac:dyDescent="0.2">
      <c r="A158" s="104" t="s">
        <v>218</v>
      </c>
      <c r="B158" s="102" t="s">
        <v>305</v>
      </c>
      <c r="C158" s="102" t="s">
        <v>171</v>
      </c>
      <c r="D158" s="102" t="s">
        <v>172</v>
      </c>
      <c r="E158" s="102" t="s">
        <v>173</v>
      </c>
      <c r="F158" s="102" t="s">
        <v>26</v>
      </c>
      <c r="G158" s="114" t="s">
        <v>13</v>
      </c>
    </row>
    <row r="159" spans="1:7" ht="18" customHeight="1" x14ac:dyDescent="0.2">
      <c r="A159" s="104" t="s">
        <v>219</v>
      </c>
      <c r="B159" s="102" t="s">
        <v>305</v>
      </c>
      <c r="C159" s="102" t="s">
        <v>171</v>
      </c>
      <c r="D159" s="102" t="s">
        <v>172</v>
      </c>
      <c r="E159" s="102" t="s">
        <v>173</v>
      </c>
      <c r="F159" s="102" t="s">
        <v>26</v>
      </c>
      <c r="G159" s="114" t="s">
        <v>13</v>
      </c>
    </row>
    <row r="160" spans="1:7" ht="18" customHeight="1" x14ac:dyDescent="0.2">
      <c r="A160" s="104" t="s">
        <v>220</v>
      </c>
      <c r="B160" s="102" t="s">
        <v>305</v>
      </c>
      <c r="C160" s="102" t="s">
        <v>221</v>
      </c>
      <c r="D160" s="102" t="s">
        <v>222</v>
      </c>
      <c r="E160" s="102" t="s">
        <v>173</v>
      </c>
      <c r="F160" s="102" t="s">
        <v>26</v>
      </c>
      <c r="G160" s="114" t="s">
        <v>13</v>
      </c>
    </row>
    <row r="161" spans="1:7" ht="18" customHeight="1" x14ac:dyDescent="0.2">
      <c r="A161" s="104" t="s">
        <v>223</v>
      </c>
      <c r="B161" s="102" t="s">
        <v>305</v>
      </c>
      <c r="C161" s="102" t="s">
        <v>221</v>
      </c>
      <c r="D161" s="102" t="s">
        <v>222</v>
      </c>
      <c r="E161" s="102" t="s">
        <v>173</v>
      </c>
      <c r="F161" s="102" t="s">
        <v>26</v>
      </c>
      <c r="G161" s="114" t="s">
        <v>13</v>
      </c>
    </row>
    <row r="162" spans="1:7" ht="18" customHeight="1" x14ac:dyDescent="0.2">
      <c r="A162" s="104" t="s">
        <v>224</v>
      </c>
      <c r="B162" s="102" t="s">
        <v>305</v>
      </c>
      <c r="C162" s="102" t="s">
        <v>221</v>
      </c>
      <c r="D162" s="102" t="s">
        <v>222</v>
      </c>
      <c r="E162" s="102" t="s">
        <v>173</v>
      </c>
      <c r="F162" s="102" t="s">
        <v>26</v>
      </c>
      <c r="G162" s="114" t="s">
        <v>13</v>
      </c>
    </row>
    <row r="163" spans="1:7" ht="18" customHeight="1" x14ac:dyDescent="0.2">
      <c r="A163" s="104" t="s">
        <v>225</v>
      </c>
      <c r="B163" s="102" t="s">
        <v>305</v>
      </c>
      <c r="C163" s="102" t="s">
        <v>221</v>
      </c>
      <c r="D163" s="102" t="s">
        <v>222</v>
      </c>
      <c r="E163" s="102" t="s">
        <v>173</v>
      </c>
      <c r="F163" s="102" t="s">
        <v>26</v>
      </c>
      <c r="G163" s="114" t="s">
        <v>13</v>
      </c>
    </row>
    <row r="164" spans="1:7" ht="18" customHeight="1" x14ac:dyDescent="0.2">
      <c r="A164" s="104" t="s">
        <v>226</v>
      </c>
      <c r="B164" s="102" t="s">
        <v>305</v>
      </c>
      <c r="C164" s="102" t="s">
        <v>171</v>
      </c>
      <c r="D164" s="102" t="s">
        <v>172</v>
      </c>
      <c r="E164" s="102" t="s">
        <v>173</v>
      </c>
      <c r="F164" s="102" t="s">
        <v>26</v>
      </c>
      <c r="G164" s="114" t="s">
        <v>13</v>
      </c>
    </row>
    <row r="165" spans="1:7" ht="18" customHeight="1" x14ac:dyDescent="0.2">
      <c r="A165" s="104" t="s">
        <v>227</v>
      </c>
      <c r="B165" s="102" t="s">
        <v>305</v>
      </c>
      <c r="C165" s="102" t="s">
        <v>171</v>
      </c>
      <c r="D165" s="102" t="s">
        <v>172</v>
      </c>
      <c r="E165" s="102" t="s">
        <v>173</v>
      </c>
      <c r="F165" s="102" t="s">
        <v>26</v>
      </c>
      <c r="G165" s="114" t="s">
        <v>13</v>
      </c>
    </row>
    <row r="166" spans="1:7" ht="18" customHeight="1" x14ac:dyDescent="0.2">
      <c r="A166" s="104" t="s">
        <v>228</v>
      </c>
      <c r="B166" s="102" t="s">
        <v>305</v>
      </c>
      <c r="C166" s="102" t="s">
        <v>211</v>
      </c>
      <c r="D166" s="102" t="s">
        <v>212</v>
      </c>
      <c r="E166" s="102" t="s">
        <v>173</v>
      </c>
      <c r="F166" s="102" t="s">
        <v>26</v>
      </c>
      <c r="G166" s="114" t="s">
        <v>13</v>
      </c>
    </row>
    <row r="167" spans="1:7" ht="18" customHeight="1" x14ac:dyDescent="0.2">
      <c r="A167" s="104" t="s">
        <v>229</v>
      </c>
      <c r="B167" s="102" t="s">
        <v>305</v>
      </c>
      <c r="C167" s="102" t="s">
        <v>211</v>
      </c>
      <c r="D167" s="102" t="s">
        <v>212</v>
      </c>
      <c r="E167" s="102" t="s">
        <v>173</v>
      </c>
      <c r="F167" s="102" t="s">
        <v>26</v>
      </c>
      <c r="G167" s="114" t="s">
        <v>13</v>
      </c>
    </row>
    <row r="168" spans="1:7" ht="18" customHeight="1" x14ac:dyDescent="0.2">
      <c r="A168" s="104" t="s">
        <v>230</v>
      </c>
      <c r="B168" s="102" t="s">
        <v>305</v>
      </c>
      <c r="C168" s="102" t="s">
        <v>211</v>
      </c>
      <c r="D168" s="102" t="s">
        <v>212</v>
      </c>
      <c r="E168" s="102" t="s">
        <v>173</v>
      </c>
      <c r="F168" s="102" t="s">
        <v>26</v>
      </c>
      <c r="G168" s="114" t="s">
        <v>13</v>
      </c>
    </row>
    <row r="169" spans="1:7" ht="18" customHeight="1" x14ac:dyDescent="0.2">
      <c r="A169" s="104" t="s">
        <v>231</v>
      </c>
      <c r="B169" s="102" t="s">
        <v>305</v>
      </c>
      <c r="C169" s="102" t="s">
        <v>211</v>
      </c>
      <c r="D169" s="102" t="s">
        <v>212</v>
      </c>
      <c r="E169" s="102" t="s">
        <v>173</v>
      </c>
      <c r="F169" s="102" t="s">
        <v>26</v>
      </c>
      <c r="G169" s="114" t="s">
        <v>13</v>
      </c>
    </row>
    <row r="170" spans="1:7" ht="18" customHeight="1" x14ac:dyDescent="0.2">
      <c r="A170" s="104" t="s">
        <v>232</v>
      </c>
      <c r="B170" s="102" t="s">
        <v>305</v>
      </c>
      <c r="C170" s="102" t="s">
        <v>211</v>
      </c>
      <c r="D170" s="102" t="s">
        <v>212</v>
      </c>
      <c r="E170" s="102" t="s">
        <v>173</v>
      </c>
      <c r="F170" s="102" t="s">
        <v>26</v>
      </c>
      <c r="G170" s="114" t="s">
        <v>13</v>
      </c>
    </row>
    <row r="171" spans="1:7" ht="18" customHeight="1" x14ac:dyDescent="0.2">
      <c r="A171" s="104" t="s">
        <v>233</v>
      </c>
      <c r="B171" s="102" t="s">
        <v>305</v>
      </c>
      <c r="C171" s="102" t="s">
        <v>211</v>
      </c>
      <c r="D171" s="102" t="s">
        <v>212</v>
      </c>
      <c r="E171" s="102" t="s">
        <v>173</v>
      </c>
      <c r="F171" s="102" t="s">
        <v>26</v>
      </c>
      <c r="G171" s="114" t="s">
        <v>13</v>
      </c>
    </row>
    <row r="172" spans="1:7" ht="18" customHeight="1" x14ac:dyDescent="0.2">
      <c r="A172" s="104" t="s">
        <v>234</v>
      </c>
      <c r="B172" s="102" t="s">
        <v>305</v>
      </c>
      <c r="C172" s="102" t="s">
        <v>171</v>
      </c>
      <c r="D172" s="102" t="s">
        <v>172</v>
      </c>
      <c r="E172" s="102" t="s">
        <v>173</v>
      </c>
      <c r="F172" s="102" t="s">
        <v>26</v>
      </c>
      <c r="G172" s="114" t="s">
        <v>13</v>
      </c>
    </row>
    <row r="173" spans="1:7" ht="18" customHeight="1" x14ac:dyDescent="0.2">
      <c r="A173" s="104" t="s">
        <v>235</v>
      </c>
      <c r="B173" s="102" t="s">
        <v>305</v>
      </c>
      <c r="C173" s="102" t="s">
        <v>236</v>
      </c>
      <c r="D173" s="102" t="s">
        <v>237</v>
      </c>
      <c r="E173" s="102" t="s">
        <v>173</v>
      </c>
      <c r="F173" s="102" t="s">
        <v>26</v>
      </c>
      <c r="G173" s="114" t="s">
        <v>13</v>
      </c>
    </row>
    <row r="174" spans="1:7" ht="18" customHeight="1" x14ac:dyDescent="0.2">
      <c r="A174" s="104" t="s">
        <v>238</v>
      </c>
      <c r="B174" s="102" t="s">
        <v>305</v>
      </c>
      <c r="C174" s="102" t="s">
        <v>239</v>
      </c>
      <c r="D174" s="102" t="s">
        <v>240</v>
      </c>
      <c r="E174" s="102" t="s">
        <v>173</v>
      </c>
      <c r="F174" s="102" t="s">
        <v>26</v>
      </c>
      <c r="G174" s="114" t="s">
        <v>13</v>
      </c>
    </row>
    <row r="175" spans="1:7" ht="18" customHeight="1" x14ac:dyDescent="0.2">
      <c r="A175" s="104" t="s">
        <v>241</v>
      </c>
      <c r="B175" s="102" t="s">
        <v>305</v>
      </c>
      <c r="C175" s="102" t="s">
        <v>242</v>
      </c>
      <c r="D175" s="102" t="s">
        <v>243</v>
      </c>
      <c r="E175" s="102" t="s">
        <v>173</v>
      </c>
      <c r="F175" s="102" t="s">
        <v>26</v>
      </c>
      <c r="G175" s="114" t="s">
        <v>13</v>
      </c>
    </row>
    <row r="176" spans="1:7" ht="18" customHeight="1" x14ac:dyDescent="0.2">
      <c r="A176" s="104" t="s">
        <v>244</v>
      </c>
      <c r="B176" s="102" t="s">
        <v>305</v>
      </c>
      <c r="C176" s="102" t="s">
        <v>245</v>
      </c>
      <c r="D176" s="102" t="s">
        <v>246</v>
      </c>
      <c r="E176" s="102" t="s">
        <v>173</v>
      </c>
      <c r="F176" s="102" t="s">
        <v>26</v>
      </c>
      <c r="G176" s="114" t="s">
        <v>13</v>
      </c>
    </row>
    <row r="177" spans="1:7" ht="18" customHeight="1" x14ac:dyDescent="0.2">
      <c r="A177" s="104" t="s">
        <v>247</v>
      </c>
      <c r="B177" s="102" t="s">
        <v>305</v>
      </c>
      <c r="C177" s="102" t="s">
        <v>245</v>
      </c>
      <c r="D177" s="102" t="s">
        <v>246</v>
      </c>
      <c r="E177" s="102" t="s">
        <v>173</v>
      </c>
      <c r="F177" s="102" t="s">
        <v>26</v>
      </c>
      <c r="G177" s="114" t="s">
        <v>13</v>
      </c>
    </row>
    <row r="178" spans="1:7" ht="18" customHeight="1" x14ac:dyDescent="0.2">
      <c r="A178" s="104" t="s">
        <v>248</v>
      </c>
      <c r="B178" s="102" t="s">
        <v>305</v>
      </c>
      <c r="C178" s="102" t="s">
        <v>245</v>
      </c>
      <c r="D178" s="102" t="s">
        <v>246</v>
      </c>
      <c r="E178" s="102" t="s">
        <v>173</v>
      </c>
      <c r="F178" s="102" t="s">
        <v>26</v>
      </c>
      <c r="G178" s="114" t="s">
        <v>13</v>
      </c>
    </row>
    <row r="179" spans="1:7" ht="18" customHeight="1" x14ac:dyDescent="0.2">
      <c r="A179" s="104" t="s">
        <v>249</v>
      </c>
      <c r="B179" s="102" t="s">
        <v>305</v>
      </c>
      <c r="C179" s="102" t="s">
        <v>245</v>
      </c>
      <c r="D179" s="102" t="s">
        <v>246</v>
      </c>
      <c r="E179" s="102" t="s">
        <v>173</v>
      </c>
      <c r="F179" s="102" t="s">
        <v>26</v>
      </c>
      <c r="G179" s="114" t="s">
        <v>13</v>
      </c>
    </row>
    <row r="180" spans="1:7" ht="18" customHeight="1" x14ac:dyDescent="0.2">
      <c r="A180" s="104" t="s">
        <v>250</v>
      </c>
      <c r="B180" s="102" t="s">
        <v>305</v>
      </c>
      <c r="C180" s="102" t="s">
        <v>251</v>
      </c>
      <c r="D180" s="102" t="s">
        <v>252</v>
      </c>
      <c r="E180" s="102" t="s">
        <v>173</v>
      </c>
      <c r="F180" s="102" t="s">
        <v>26</v>
      </c>
      <c r="G180" s="114" t="s">
        <v>13</v>
      </c>
    </row>
    <row r="181" spans="1:7" ht="18" customHeight="1" x14ac:dyDescent="0.2">
      <c r="A181" s="104" t="s">
        <v>253</v>
      </c>
      <c r="B181" s="102" t="s">
        <v>305</v>
      </c>
      <c r="C181" s="102" t="s">
        <v>254</v>
      </c>
      <c r="D181" s="102" t="s">
        <v>255</v>
      </c>
      <c r="E181" s="102" t="s">
        <v>173</v>
      </c>
      <c r="F181" s="102" t="s">
        <v>26</v>
      </c>
      <c r="G181" s="114" t="s">
        <v>13</v>
      </c>
    </row>
    <row r="182" spans="1:7" ht="18" customHeight="1" x14ac:dyDescent="0.2">
      <c r="A182" s="104" t="s">
        <v>256</v>
      </c>
      <c r="B182" s="102" t="s">
        <v>305</v>
      </c>
      <c r="C182" s="102" t="s">
        <v>257</v>
      </c>
      <c r="D182" s="102" t="s">
        <v>258</v>
      </c>
      <c r="E182" s="102" t="s">
        <v>173</v>
      </c>
      <c r="F182" s="102" t="s">
        <v>26</v>
      </c>
      <c r="G182" s="114" t="s">
        <v>13</v>
      </c>
    </row>
    <row r="183" spans="1:7" ht="18" customHeight="1" x14ac:dyDescent="0.2">
      <c r="A183" s="104" t="s">
        <v>259</v>
      </c>
      <c r="B183" s="102" t="s">
        <v>305</v>
      </c>
      <c r="C183" s="102" t="s">
        <v>254</v>
      </c>
      <c r="D183" s="102" t="s">
        <v>255</v>
      </c>
      <c r="E183" s="102" t="s">
        <v>173</v>
      </c>
      <c r="F183" s="102" t="s">
        <v>26</v>
      </c>
      <c r="G183" s="114" t="s">
        <v>13</v>
      </c>
    </row>
    <row r="184" spans="1:7" ht="18" customHeight="1" x14ac:dyDescent="0.2">
      <c r="A184" s="104" t="s">
        <v>260</v>
      </c>
      <c r="B184" s="102" t="s">
        <v>305</v>
      </c>
      <c r="C184" s="102" t="s">
        <v>254</v>
      </c>
      <c r="D184" s="102" t="s">
        <v>255</v>
      </c>
      <c r="E184" s="102" t="s">
        <v>173</v>
      </c>
      <c r="F184" s="102" t="s">
        <v>26</v>
      </c>
      <c r="G184" s="114" t="s">
        <v>13</v>
      </c>
    </row>
    <row r="185" spans="1:7" ht="18" customHeight="1" x14ac:dyDescent="0.2">
      <c r="A185" s="104" t="s">
        <v>261</v>
      </c>
      <c r="B185" s="102" t="s">
        <v>305</v>
      </c>
      <c r="C185" s="102" t="s">
        <v>257</v>
      </c>
      <c r="D185" s="102" t="s">
        <v>258</v>
      </c>
      <c r="E185" s="102" t="s">
        <v>173</v>
      </c>
      <c r="F185" s="102" t="s">
        <v>26</v>
      </c>
      <c r="G185" s="114" t="s">
        <v>13</v>
      </c>
    </row>
    <row r="186" spans="1:7" ht="18" customHeight="1" x14ac:dyDescent="0.2">
      <c r="A186" s="104" t="s">
        <v>262</v>
      </c>
      <c r="B186" s="102" t="s">
        <v>305</v>
      </c>
      <c r="C186" s="102" t="s">
        <v>254</v>
      </c>
      <c r="D186" s="102" t="s">
        <v>255</v>
      </c>
      <c r="E186" s="102" t="s">
        <v>173</v>
      </c>
      <c r="F186" s="102" t="s">
        <v>26</v>
      </c>
      <c r="G186" s="114" t="s">
        <v>13</v>
      </c>
    </row>
    <row r="187" spans="1:7" ht="18" customHeight="1" x14ac:dyDescent="0.2">
      <c r="A187" s="104" t="s">
        <v>263</v>
      </c>
      <c r="B187" s="102" t="s">
        <v>305</v>
      </c>
      <c r="C187" s="102" t="s">
        <v>254</v>
      </c>
      <c r="D187" s="102" t="s">
        <v>255</v>
      </c>
      <c r="E187" s="102" t="s">
        <v>173</v>
      </c>
      <c r="F187" s="102" t="s">
        <v>26</v>
      </c>
      <c r="G187" s="114" t="s">
        <v>13</v>
      </c>
    </row>
    <row r="188" spans="1:7" ht="18" customHeight="1" x14ac:dyDescent="0.2">
      <c r="A188" s="104" t="s">
        <v>264</v>
      </c>
      <c r="B188" s="102" t="s">
        <v>305</v>
      </c>
      <c r="C188" s="102" t="s">
        <v>254</v>
      </c>
      <c r="D188" s="102" t="s">
        <v>255</v>
      </c>
      <c r="E188" s="102" t="s">
        <v>173</v>
      </c>
      <c r="F188" s="102" t="s">
        <v>26</v>
      </c>
      <c r="G188" s="114" t="s">
        <v>13</v>
      </c>
    </row>
    <row r="189" spans="1:7" ht="18" customHeight="1" x14ac:dyDescent="0.2">
      <c r="A189" s="104" t="s">
        <v>265</v>
      </c>
      <c r="B189" s="102" t="s">
        <v>305</v>
      </c>
      <c r="C189" s="102" t="s">
        <v>254</v>
      </c>
      <c r="D189" s="102" t="s">
        <v>255</v>
      </c>
      <c r="E189" s="102" t="s">
        <v>173</v>
      </c>
      <c r="F189" s="102" t="s">
        <v>26</v>
      </c>
      <c r="G189" s="114" t="s">
        <v>13</v>
      </c>
    </row>
    <row r="190" spans="1:7" ht="18" customHeight="1" x14ac:dyDescent="0.2">
      <c r="A190" s="104" t="s">
        <v>266</v>
      </c>
      <c r="B190" s="102" t="s">
        <v>305</v>
      </c>
      <c r="C190" s="102" t="s">
        <v>254</v>
      </c>
      <c r="D190" s="102" t="s">
        <v>255</v>
      </c>
      <c r="E190" s="102" t="s">
        <v>173</v>
      </c>
      <c r="F190" s="102" t="s">
        <v>26</v>
      </c>
      <c r="G190" s="114" t="s">
        <v>13</v>
      </c>
    </row>
    <row r="191" spans="1:7" ht="18" customHeight="1" x14ac:dyDescent="0.2">
      <c r="A191" s="104" t="s">
        <v>267</v>
      </c>
      <c r="B191" s="102" t="s">
        <v>305</v>
      </c>
      <c r="C191" s="102" t="s">
        <v>254</v>
      </c>
      <c r="D191" s="102" t="s">
        <v>255</v>
      </c>
      <c r="E191" s="102" t="s">
        <v>173</v>
      </c>
      <c r="F191" s="102" t="s">
        <v>26</v>
      </c>
      <c r="G191" s="114" t="s">
        <v>13</v>
      </c>
    </row>
    <row r="192" spans="1:7" ht="18" customHeight="1" x14ac:dyDescent="0.2">
      <c r="A192" s="104" t="s">
        <v>268</v>
      </c>
      <c r="B192" s="102" t="s">
        <v>305</v>
      </c>
      <c r="C192" s="102" t="s">
        <v>254</v>
      </c>
      <c r="D192" s="102" t="s">
        <v>255</v>
      </c>
      <c r="E192" s="102" t="s">
        <v>173</v>
      </c>
      <c r="F192" s="102" t="s">
        <v>26</v>
      </c>
      <c r="G192" s="114" t="s">
        <v>13</v>
      </c>
    </row>
    <row r="193" spans="1:7" ht="18" customHeight="1" x14ac:dyDescent="0.2">
      <c r="A193" s="104" t="s">
        <v>269</v>
      </c>
      <c r="B193" s="102" t="s">
        <v>305</v>
      </c>
      <c r="C193" s="102" t="s">
        <v>257</v>
      </c>
      <c r="D193" s="102" t="s">
        <v>258</v>
      </c>
      <c r="E193" s="102" t="s">
        <v>173</v>
      </c>
      <c r="F193" s="102" t="s">
        <v>26</v>
      </c>
      <c r="G193" s="114" t="s">
        <v>13</v>
      </c>
    </row>
    <row r="194" spans="1:7" ht="18" customHeight="1" x14ac:dyDescent="0.2">
      <c r="A194" s="104" t="s">
        <v>270</v>
      </c>
      <c r="B194" s="102" t="s">
        <v>305</v>
      </c>
      <c r="C194" s="102" t="s">
        <v>254</v>
      </c>
      <c r="D194" s="102" t="s">
        <v>255</v>
      </c>
      <c r="E194" s="102" t="s">
        <v>173</v>
      </c>
      <c r="F194" s="102" t="s">
        <v>26</v>
      </c>
      <c r="G194" s="114" t="s">
        <v>13</v>
      </c>
    </row>
    <row r="195" spans="1:7" ht="18" customHeight="1" x14ac:dyDescent="0.2">
      <c r="A195" s="104" t="s">
        <v>271</v>
      </c>
      <c r="B195" s="102" t="s">
        <v>305</v>
      </c>
      <c r="C195" s="102" t="s">
        <v>254</v>
      </c>
      <c r="D195" s="102" t="s">
        <v>255</v>
      </c>
      <c r="E195" s="102" t="s">
        <v>173</v>
      </c>
      <c r="F195" s="102" t="s">
        <v>26</v>
      </c>
      <c r="G195" s="114" t="s">
        <v>13</v>
      </c>
    </row>
    <row r="196" spans="1:7" ht="18" customHeight="1" x14ac:dyDescent="0.2">
      <c r="A196" s="104" t="s">
        <v>272</v>
      </c>
      <c r="B196" s="102" t="s">
        <v>305</v>
      </c>
      <c r="C196" s="102" t="s">
        <v>254</v>
      </c>
      <c r="D196" s="102" t="s">
        <v>255</v>
      </c>
      <c r="E196" s="102" t="s">
        <v>173</v>
      </c>
      <c r="F196" s="102" t="s">
        <v>26</v>
      </c>
      <c r="G196" s="114" t="s">
        <v>13</v>
      </c>
    </row>
    <row r="197" spans="1:7" ht="18" customHeight="1" x14ac:dyDescent="0.2">
      <c r="A197" s="104" t="s">
        <v>273</v>
      </c>
      <c r="B197" s="102" t="s">
        <v>305</v>
      </c>
      <c r="C197" s="102" t="s">
        <v>254</v>
      </c>
      <c r="D197" s="102" t="s">
        <v>255</v>
      </c>
      <c r="E197" s="102" t="s">
        <v>173</v>
      </c>
      <c r="F197" s="102" t="s">
        <v>26</v>
      </c>
      <c r="G197" s="114" t="s">
        <v>13</v>
      </c>
    </row>
    <row r="198" spans="1:7" ht="18" customHeight="1" x14ac:dyDescent="0.2">
      <c r="A198" s="104" t="s">
        <v>274</v>
      </c>
      <c r="B198" s="102" t="s">
        <v>305</v>
      </c>
      <c r="C198" s="102" t="s">
        <v>254</v>
      </c>
      <c r="D198" s="102" t="s">
        <v>255</v>
      </c>
      <c r="E198" s="102" t="s">
        <v>173</v>
      </c>
      <c r="F198" s="102" t="s">
        <v>26</v>
      </c>
      <c r="G198" s="114" t="s">
        <v>13</v>
      </c>
    </row>
    <row r="199" spans="1:7" ht="18" customHeight="1" x14ac:dyDescent="0.2">
      <c r="A199" s="104" t="s">
        <v>275</v>
      </c>
      <c r="B199" s="102" t="s">
        <v>305</v>
      </c>
      <c r="C199" s="102" t="s">
        <v>254</v>
      </c>
      <c r="D199" s="102" t="s">
        <v>255</v>
      </c>
      <c r="E199" s="102" t="s">
        <v>173</v>
      </c>
      <c r="F199" s="102" t="s">
        <v>26</v>
      </c>
      <c r="G199" s="114" t="s">
        <v>13</v>
      </c>
    </row>
    <row r="200" spans="1:7" ht="18" customHeight="1" x14ac:dyDescent="0.2">
      <c r="A200" s="104" t="s">
        <v>276</v>
      </c>
      <c r="B200" s="102" t="s">
        <v>305</v>
      </c>
      <c r="C200" s="102" t="s">
        <v>277</v>
      </c>
      <c r="D200" s="102" t="s">
        <v>258</v>
      </c>
      <c r="E200" s="102" t="s">
        <v>173</v>
      </c>
      <c r="F200" s="102" t="s">
        <v>26</v>
      </c>
      <c r="G200" s="114" t="s">
        <v>13</v>
      </c>
    </row>
    <row r="201" spans="1:7" ht="18" customHeight="1" x14ac:dyDescent="0.2">
      <c r="A201" s="105" t="s">
        <v>16</v>
      </c>
      <c r="B201" s="106" t="s">
        <v>16</v>
      </c>
      <c r="C201" s="106" t="s">
        <v>16</v>
      </c>
      <c r="D201" s="106" t="s">
        <v>16</v>
      </c>
      <c r="E201" s="106" t="s">
        <v>16</v>
      </c>
      <c r="F201" s="106" t="s">
        <v>16</v>
      </c>
      <c r="G201" s="107" t="s">
        <v>16</v>
      </c>
    </row>
    <row r="202" spans="1:7" ht="18" customHeight="1" x14ac:dyDescent="0.2">
      <c r="A202" s="104" t="s">
        <v>278</v>
      </c>
      <c r="B202" s="102" t="s">
        <v>305</v>
      </c>
      <c r="C202" s="102" t="s">
        <v>279</v>
      </c>
      <c r="D202" s="102" t="s">
        <v>280</v>
      </c>
      <c r="E202" s="102" t="s">
        <v>281</v>
      </c>
      <c r="F202" s="102" t="s">
        <v>12</v>
      </c>
      <c r="G202" s="114" t="s">
        <v>13</v>
      </c>
    </row>
    <row r="203" spans="1:7" ht="18" customHeight="1" x14ac:dyDescent="0.2">
      <c r="A203" s="104" t="s">
        <v>282</v>
      </c>
      <c r="B203" s="102" t="s">
        <v>305</v>
      </c>
      <c r="C203" s="102" t="s">
        <v>283</v>
      </c>
      <c r="D203" s="102" t="s">
        <v>284</v>
      </c>
      <c r="E203" s="102" t="s">
        <v>281</v>
      </c>
      <c r="F203" s="102" t="s">
        <v>12</v>
      </c>
      <c r="G203" s="114" t="s">
        <v>13</v>
      </c>
    </row>
    <row r="204" spans="1:7" ht="18" customHeight="1" x14ac:dyDescent="0.2">
      <c r="A204" s="105" t="s">
        <v>16</v>
      </c>
      <c r="B204" s="106" t="s">
        <v>16</v>
      </c>
      <c r="C204" s="106" t="s">
        <v>16</v>
      </c>
      <c r="D204" s="106" t="s">
        <v>16</v>
      </c>
      <c r="E204" s="106" t="s">
        <v>16</v>
      </c>
      <c r="F204" s="106" t="s">
        <v>16</v>
      </c>
      <c r="G204" s="107" t="s">
        <v>16</v>
      </c>
    </row>
    <row r="205" spans="1:7" ht="18" customHeight="1" x14ac:dyDescent="0.2">
      <c r="A205" s="104" t="s">
        <v>285</v>
      </c>
      <c r="B205" s="102" t="s">
        <v>305</v>
      </c>
      <c r="C205" s="102" t="s">
        <v>286</v>
      </c>
      <c r="D205" s="102" t="s">
        <v>287</v>
      </c>
      <c r="E205" s="102" t="s">
        <v>288</v>
      </c>
      <c r="F205" s="102" t="s">
        <v>12</v>
      </c>
      <c r="G205" s="114" t="s">
        <v>13</v>
      </c>
    </row>
    <row r="206" spans="1:7" ht="18" customHeight="1" x14ac:dyDescent="0.2">
      <c r="A206" s="104" t="s">
        <v>289</v>
      </c>
      <c r="B206" s="102" t="s">
        <v>305</v>
      </c>
      <c r="C206" s="102" t="s">
        <v>286</v>
      </c>
      <c r="D206" s="102" t="s">
        <v>287</v>
      </c>
      <c r="E206" s="102" t="s">
        <v>288</v>
      </c>
      <c r="F206" s="102" t="s">
        <v>12</v>
      </c>
      <c r="G206" s="114" t="s">
        <v>13</v>
      </c>
    </row>
    <row r="207" spans="1:7" ht="18" customHeight="1" x14ac:dyDescent="0.2">
      <c r="A207" s="104" t="s">
        <v>290</v>
      </c>
      <c r="B207" s="102" t="s">
        <v>305</v>
      </c>
      <c r="C207" s="102" t="s">
        <v>291</v>
      </c>
      <c r="D207" s="102" t="s">
        <v>292</v>
      </c>
      <c r="E207" s="102" t="s">
        <v>293</v>
      </c>
      <c r="F207" s="102" t="s">
        <v>12</v>
      </c>
      <c r="G207" s="114" t="s">
        <v>13</v>
      </c>
    </row>
    <row r="208" spans="1:7" ht="18" customHeight="1" x14ac:dyDescent="0.2">
      <c r="A208" s="104" t="s">
        <v>294</v>
      </c>
      <c r="B208" s="102" t="s">
        <v>305</v>
      </c>
      <c r="C208" s="102" t="s">
        <v>295</v>
      </c>
      <c r="D208" s="102" t="s">
        <v>296</v>
      </c>
      <c r="E208" s="102" t="s">
        <v>293</v>
      </c>
      <c r="F208" s="102" t="s">
        <v>12</v>
      </c>
      <c r="G208" s="114" t="s">
        <v>13</v>
      </c>
    </row>
    <row r="209" spans="1:7" ht="18" customHeight="1" x14ac:dyDescent="0.2">
      <c r="A209" s="104" t="s">
        <v>297</v>
      </c>
      <c r="B209" s="102" t="s">
        <v>305</v>
      </c>
      <c r="C209" s="102" t="s">
        <v>291</v>
      </c>
      <c r="D209" s="102" t="s">
        <v>292</v>
      </c>
      <c r="E209" s="102" t="s">
        <v>293</v>
      </c>
      <c r="F209" s="102" t="s">
        <v>12</v>
      </c>
      <c r="G209" s="114" t="s">
        <v>13</v>
      </c>
    </row>
    <row r="210" spans="1:7" ht="18" customHeight="1" x14ac:dyDescent="0.2">
      <c r="A210" s="104" t="s">
        <v>298</v>
      </c>
      <c r="B210" s="102" t="s">
        <v>305</v>
      </c>
      <c r="C210" s="102" t="s">
        <v>295</v>
      </c>
      <c r="D210" s="102" t="s">
        <v>296</v>
      </c>
      <c r="E210" s="102" t="s">
        <v>293</v>
      </c>
      <c r="F210" s="102" t="s">
        <v>12</v>
      </c>
      <c r="G210" s="114" t="s">
        <v>13</v>
      </c>
    </row>
    <row r="211" spans="1:7" ht="22" customHeight="1" x14ac:dyDescent="0.2">
      <c r="A211" s="134" t="s">
        <v>299</v>
      </c>
      <c r="B211" s="135"/>
      <c r="C211" s="135"/>
      <c r="D211" s="135"/>
      <c r="E211" s="135"/>
      <c r="F211" s="136"/>
      <c r="G211" s="115">
        <f>SUM(G3:G210)</f>
        <v>0</v>
      </c>
    </row>
    <row r="212" spans="1:7" ht="18" customHeight="1" x14ac:dyDescent="0.2">
      <c r="A212" s="125"/>
      <c r="B212" s="126"/>
      <c r="C212" s="126"/>
      <c r="D212" s="126"/>
      <c r="E212" s="126"/>
      <c r="F212" s="126"/>
      <c r="G212" s="127"/>
    </row>
    <row r="213" spans="1:7" ht="21" customHeight="1" x14ac:dyDescent="0.2">
      <c r="A213" s="139" t="s">
        <v>300</v>
      </c>
      <c r="B213" s="139"/>
      <c r="C213" s="139"/>
      <c r="D213" s="139"/>
      <c r="E213" s="139"/>
      <c r="F213" s="139"/>
      <c r="G213" s="139"/>
    </row>
    <row r="214" spans="1:7" ht="25" customHeight="1" x14ac:dyDescent="0.2">
      <c r="A214" s="3" t="s">
        <v>0</v>
      </c>
      <c r="B214" s="3" t="s">
        <v>1</v>
      </c>
      <c r="C214" s="2" t="s">
        <v>301</v>
      </c>
      <c r="D214" s="3" t="s">
        <v>3</v>
      </c>
      <c r="E214" s="3" t="s">
        <v>302</v>
      </c>
      <c r="F214" s="3" t="s">
        <v>303</v>
      </c>
      <c r="G214" s="3"/>
    </row>
    <row r="215" spans="1:7" ht="126" x14ac:dyDescent="0.2">
      <c r="A215" s="116" t="s">
        <v>304</v>
      </c>
      <c r="B215" s="112" t="s">
        <v>305</v>
      </c>
      <c r="C215" s="108" t="s">
        <v>472</v>
      </c>
      <c r="D215" s="112" t="s">
        <v>307</v>
      </c>
      <c r="E215" s="112" t="s">
        <v>308</v>
      </c>
      <c r="F215" s="112" t="s">
        <v>309</v>
      </c>
      <c r="G215" s="112" t="s">
        <v>16</v>
      </c>
    </row>
    <row r="216" spans="1:7" ht="18" customHeight="1" x14ac:dyDescent="0.2">
      <c r="A216" s="128" t="s">
        <v>16</v>
      </c>
      <c r="B216" s="129"/>
      <c r="C216" s="129"/>
      <c r="D216" s="129"/>
      <c r="E216" s="129"/>
      <c r="F216" s="129"/>
      <c r="G216" s="130"/>
    </row>
    <row r="217" spans="1:7" x14ac:dyDescent="0.2">
      <c r="A217" s="101" t="s">
        <v>310</v>
      </c>
      <c r="B217" s="102" t="s">
        <v>305</v>
      </c>
      <c r="C217" s="102" t="s">
        <v>311</v>
      </c>
      <c r="D217" s="102" t="s">
        <v>312</v>
      </c>
      <c r="E217" s="102" t="s">
        <v>308</v>
      </c>
      <c r="F217" s="102" t="s">
        <v>309</v>
      </c>
      <c r="G217" s="102" t="s">
        <v>16</v>
      </c>
    </row>
    <row r="218" spans="1:7" ht="18" customHeight="1" x14ac:dyDescent="0.2">
      <c r="A218" s="128" t="s">
        <v>16</v>
      </c>
      <c r="B218" s="129"/>
      <c r="C218" s="129"/>
      <c r="D218" s="129"/>
      <c r="E218" s="129"/>
      <c r="F218" s="129"/>
      <c r="G218" s="130"/>
    </row>
    <row r="219" spans="1:7" ht="18" customHeight="1" x14ac:dyDescent="0.2">
      <c r="A219" s="101" t="s">
        <v>313</v>
      </c>
      <c r="B219" s="102" t="s">
        <v>305</v>
      </c>
      <c r="C219" s="102" t="s">
        <v>314</v>
      </c>
      <c r="D219" s="102" t="s">
        <v>315</v>
      </c>
      <c r="E219" s="102" t="s">
        <v>308</v>
      </c>
      <c r="F219" s="102" t="s">
        <v>309</v>
      </c>
      <c r="G219" s="102" t="s">
        <v>16</v>
      </c>
    </row>
    <row r="220" spans="1:7" ht="18" customHeight="1" x14ac:dyDescent="0.2">
      <c r="A220" s="131"/>
      <c r="B220" s="132"/>
      <c r="C220" s="132"/>
      <c r="D220" s="132"/>
      <c r="E220" s="132"/>
      <c r="F220" s="132"/>
      <c r="G220" s="133"/>
    </row>
    <row r="221" spans="1:7" ht="18" customHeight="1" x14ac:dyDescent="0.2">
      <c r="A221" s="32" t="s">
        <v>316</v>
      </c>
      <c r="B221" s="33" t="s">
        <v>317</v>
      </c>
      <c r="C221" s="34" t="s">
        <v>318</v>
      </c>
      <c r="D221" s="35" t="s">
        <v>319</v>
      </c>
      <c r="E221" s="36" t="s">
        <v>320</v>
      </c>
      <c r="F221" s="37">
        <v>44368</v>
      </c>
      <c r="G221" s="31"/>
    </row>
    <row r="222" spans="1:7" ht="18" customHeight="1" x14ac:dyDescent="0.2">
      <c r="A222" s="131"/>
      <c r="B222" s="132"/>
      <c r="C222" s="132"/>
      <c r="D222" s="132"/>
      <c r="E222" s="132"/>
      <c r="F222" s="132"/>
      <c r="G222" s="133"/>
    </row>
    <row r="223" spans="1:7" ht="18" customHeight="1" x14ac:dyDescent="0.2">
      <c r="A223" s="26" t="s">
        <v>321</v>
      </c>
      <c r="B223" s="33" t="s">
        <v>317</v>
      </c>
      <c r="C223" s="38" t="s">
        <v>322</v>
      </c>
      <c r="D223" s="39" t="s">
        <v>323</v>
      </c>
      <c r="E223" s="36" t="s">
        <v>320</v>
      </c>
      <c r="F223" s="40">
        <v>44408</v>
      </c>
      <c r="G223" s="31"/>
    </row>
    <row r="224" spans="1:7" ht="18" customHeight="1" x14ac:dyDescent="0.2">
      <c r="A224" s="41" t="s">
        <v>324</v>
      </c>
      <c r="B224" s="33" t="s">
        <v>317</v>
      </c>
      <c r="C224" s="42" t="s">
        <v>325</v>
      </c>
      <c r="D224" s="43" t="s">
        <v>326</v>
      </c>
      <c r="E224" s="36" t="s">
        <v>320</v>
      </c>
      <c r="F224" s="44">
        <v>44503</v>
      </c>
      <c r="G224" s="31"/>
    </row>
    <row r="225" spans="1:7" ht="18" customHeight="1" x14ac:dyDescent="0.2">
      <c r="A225" s="131"/>
      <c r="B225" s="132"/>
      <c r="C225" s="132"/>
      <c r="D225" s="132"/>
      <c r="E225" s="132"/>
      <c r="F225" s="132"/>
      <c r="G225" s="133"/>
    </row>
    <row r="226" spans="1:7" ht="18" customHeight="1" x14ac:dyDescent="0.2">
      <c r="A226" s="45" t="s">
        <v>327</v>
      </c>
      <c r="B226" s="33" t="s">
        <v>328</v>
      </c>
      <c r="C226" s="33" t="s">
        <v>329</v>
      </c>
      <c r="D226" s="46" t="s">
        <v>330</v>
      </c>
      <c r="E226" s="47" t="s">
        <v>331</v>
      </c>
      <c r="F226" s="48">
        <v>43627</v>
      </c>
      <c r="G226" s="31"/>
    </row>
    <row r="227" spans="1:7" ht="18" customHeight="1" x14ac:dyDescent="0.2">
      <c r="A227" s="131"/>
      <c r="B227" s="132"/>
      <c r="C227" s="132"/>
      <c r="D227" s="132"/>
      <c r="E227" s="132"/>
      <c r="F227" s="132"/>
      <c r="G227" s="133"/>
    </row>
    <row r="228" spans="1:7" ht="28" x14ac:dyDescent="0.2">
      <c r="A228" s="49" t="s">
        <v>332</v>
      </c>
      <c r="B228" s="33" t="s">
        <v>328</v>
      </c>
      <c r="C228" s="49" t="s">
        <v>333</v>
      </c>
      <c r="D228" s="50" t="s">
        <v>334</v>
      </c>
      <c r="E228" s="47" t="s">
        <v>331</v>
      </c>
      <c r="F228" s="44">
        <v>43669</v>
      </c>
      <c r="G228" s="31"/>
    </row>
    <row r="229" spans="1:7" ht="18" customHeight="1" x14ac:dyDescent="0.2">
      <c r="A229" s="131"/>
      <c r="B229" s="132"/>
      <c r="C229" s="132"/>
      <c r="D229" s="132"/>
      <c r="E229" s="132"/>
      <c r="F229" s="132"/>
      <c r="G229" s="133"/>
    </row>
    <row r="230" spans="1:7" ht="18" customHeight="1" x14ac:dyDescent="0.2">
      <c r="A230" s="33" t="s">
        <v>335</v>
      </c>
      <c r="B230" s="33" t="s">
        <v>317</v>
      </c>
      <c r="C230" s="33" t="s">
        <v>336</v>
      </c>
      <c r="D230" s="39" t="s">
        <v>337</v>
      </c>
      <c r="E230" s="36" t="s">
        <v>320</v>
      </c>
      <c r="F230" s="51">
        <v>44383</v>
      </c>
      <c r="G230" s="31"/>
    </row>
    <row r="231" spans="1:7" ht="18" customHeight="1" x14ac:dyDescent="0.2">
      <c r="A231" s="33" t="s">
        <v>335</v>
      </c>
      <c r="B231" s="33"/>
      <c r="C231" s="33"/>
      <c r="D231" s="52" t="s">
        <v>338</v>
      </c>
      <c r="E231" s="31"/>
      <c r="F231" s="53"/>
      <c r="G231" s="31"/>
    </row>
    <row r="232" spans="1:7" ht="18" customHeight="1" x14ac:dyDescent="0.2">
      <c r="A232" s="33" t="s">
        <v>335</v>
      </c>
      <c r="B232" s="33"/>
      <c r="C232" s="33"/>
      <c r="D232" s="54" t="s">
        <v>339</v>
      </c>
      <c r="E232" s="55"/>
      <c r="F232" s="56"/>
      <c r="G232" s="31"/>
    </row>
    <row r="233" spans="1:7" ht="18" customHeight="1" x14ac:dyDescent="0.2">
      <c r="A233" s="57"/>
      <c r="B233" s="58"/>
      <c r="C233" s="58"/>
      <c r="D233" s="59"/>
      <c r="E233" s="59"/>
      <c r="F233" s="59"/>
      <c r="G233" s="58"/>
    </row>
    <row r="234" spans="1:7" ht="21" customHeight="1" x14ac:dyDescent="0.2">
      <c r="A234" s="57"/>
      <c r="B234" s="58"/>
      <c r="C234" s="58"/>
      <c r="D234" s="58"/>
      <c r="E234" s="58"/>
      <c r="F234" s="58"/>
      <c r="G234" s="58"/>
    </row>
    <row r="235" spans="1:7" ht="21" customHeight="1" x14ac:dyDescent="0.2"/>
    <row r="236" spans="1:7" ht="21" customHeight="1" x14ac:dyDescent="0.2"/>
    <row r="237" spans="1:7" ht="21" customHeight="1" x14ac:dyDescent="0.2"/>
    <row r="238" spans="1:7" ht="21" customHeight="1" x14ac:dyDescent="0.2"/>
    <row r="239" spans="1:7" ht="21" customHeight="1" x14ac:dyDescent="0.2"/>
    <row r="240" spans="1:7" ht="21" customHeight="1" x14ac:dyDescent="0.2"/>
  </sheetData>
  <sheetProtection algorithmName="SHA-512" hashValue="4Un3CUFw4L4jEY7VC6Pcc5cg92izKTvIjK2c4PzqT1gZ5VCpPEjq6aTxm6DT29q5cwlvWOOM3D4G89vrqonFIg==" saltValue="HEWXoDXNx+g1df6z1xHtuw==" spinCount="100000" sheet="1" objects="1" scenarios="1"/>
  <mergeCells count="12">
    <mergeCell ref="A1:G1"/>
    <mergeCell ref="A225:G225"/>
    <mergeCell ref="A227:G227"/>
    <mergeCell ref="A229:G229"/>
    <mergeCell ref="A213:G213"/>
    <mergeCell ref="A222:G222"/>
    <mergeCell ref="H2:I6"/>
    <mergeCell ref="A212:G212"/>
    <mergeCell ref="A216:G216"/>
    <mergeCell ref="A218:G218"/>
    <mergeCell ref="A220:G220"/>
    <mergeCell ref="A211:F2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DA864-00EE-FA49-814C-849FB4836D62}">
  <dimension ref="A1:H86"/>
  <sheetViews>
    <sheetView showGridLines="0" topLeftCell="A78" zoomScale="125" zoomScaleNormal="70" workbookViewId="0">
      <selection activeCell="A86" sqref="A86"/>
    </sheetView>
  </sheetViews>
  <sheetFormatPr baseColWidth="10" defaultColWidth="11" defaultRowHeight="16" x14ac:dyDescent="0.2"/>
  <cols>
    <col min="1" max="1" width="33.6640625" customWidth="1"/>
    <col min="2" max="2" width="59.1640625" style="10" bestFit="1" customWidth="1"/>
    <col min="3" max="3" width="15.83203125" customWidth="1"/>
    <col min="4" max="4" width="20.83203125" style="11" customWidth="1"/>
    <col min="5" max="6" width="18.6640625" style="11" customWidth="1"/>
    <col min="7" max="7" width="25.83203125" customWidth="1"/>
    <col min="8" max="8" width="25.83203125" style="11" customWidth="1"/>
    <col min="9" max="10" width="18.6640625" customWidth="1"/>
  </cols>
  <sheetData>
    <row r="1" spans="1:8" ht="35" customHeight="1" x14ac:dyDescent="0.2">
      <c r="A1" s="140" t="s">
        <v>340</v>
      </c>
      <c r="B1" s="140"/>
      <c r="C1" s="140"/>
      <c r="D1" s="140"/>
      <c r="E1" s="140"/>
      <c r="F1" s="140"/>
      <c r="G1" s="140"/>
      <c r="H1" s="140"/>
    </row>
    <row r="2" spans="1:8" s="8" customFormat="1" ht="35" customHeight="1" x14ac:dyDescent="0.2">
      <c r="A2" s="20" t="s">
        <v>341</v>
      </c>
      <c r="B2" s="21" t="s">
        <v>3</v>
      </c>
      <c r="C2" s="22" t="s">
        <v>342</v>
      </c>
      <c r="D2" s="19" t="s">
        <v>343</v>
      </c>
      <c r="E2" s="23" t="s">
        <v>344</v>
      </c>
      <c r="F2" s="22" t="s">
        <v>345</v>
      </c>
      <c r="G2" s="19" t="s">
        <v>346</v>
      </c>
      <c r="H2" s="25" t="s">
        <v>473</v>
      </c>
    </row>
    <row r="3" spans="1:8" ht="18" customHeight="1" x14ac:dyDescent="0.2">
      <c r="A3" s="60" t="s">
        <v>71</v>
      </c>
      <c r="B3" s="15" t="s">
        <v>72</v>
      </c>
      <c r="C3" s="61">
        <v>21</v>
      </c>
      <c r="D3" s="30">
        <v>0</v>
      </c>
      <c r="E3" s="62">
        <v>0</v>
      </c>
      <c r="F3" s="63">
        <f t="shared" ref="F3:F25" si="0">(D3-(E3*D3))*C3</f>
        <v>0</v>
      </c>
      <c r="G3" s="30">
        <v>0</v>
      </c>
      <c r="H3" s="63">
        <f>(G3*C3)*36</f>
        <v>0</v>
      </c>
    </row>
    <row r="4" spans="1:8" ht="18" customHeight="1" x14ac:dyDescent="0.2">
      <c r="A4" s="28" t="s">
        <v>347</v>
      </c>
      <c r="B4" s="15" t="s">
        <v>348</v>
      </c>
      <c r="C4" s="61">
        <v>21</v>
      </c>
      <c r="D4" s="30">
        <v>0</v>
      </c>
      <c r="E4" s="62">
        <v>0</v>
      </c>
      <c r="F4" s="63">
        <f t="shared" si="0"/>
        <v>0</v>
      </c>
      <c r="G4" s="30">
        <v>0</v>
      </c>
      <c r="H4" s="63">
        <f t="shared" ref="H4:H40" si="1">(G4*C4)*36</f>
        <v>0</v>
      </c>
    </row>
    <row r="5" spans="1:8" ht="18" customHeight="1" x14ac:dyDescent="0.2">
      <c r="A5" s="28" t="s">
        <v>349</v>
      </c>
      <c r="B5" s="15" t="s">
        <v>350</v>
      </c>
      <c r="C5" s="61">
        <v>21</v>
      </c>
      <c r="D5" s="30">
        <v>0</v>
      </c>
      <c r="E5" s="62">
        <v>0</v>
      </c>
      <c r="F5" s="63">
        <f t="shared" si="0"/>
        <v>0</v>
      </c>
      <c r="G5" s="30">
        <v>0</v>
      </c>
      <c r="H5" s="63">
        <f t="shared" si="1"/>
        <v>0</v>
      </c>
    </row>
    <row r="6" spans="1:8" ht="18" customHeight="1" x14ac:dyDescent="0.2">
      <c r="A6" s="28" t="s">
        <v>60</v>
      </c>
      <c r="B6" s="15" t="s">
        <v>61</v>
      </c>
      <c r="C6" s="61">
        <v>21</v>
      </c>
      <c r="D6" s="30">
        <v>0</v>
      </c>
      <c r="E6" s="62">
        <v>0</v>
      </c>
      <c r="F6" s="63">
        <f t="shared" si="0"/>
        <v>0</v>
      </c>
      <c r="G6" s="30">
        <v>0</v>
      </c>
      <c r="H6" s="63">
        <f t="shared" si="1"/>
        <v>0</v>
      </c>
    </row>
    <row r="7" spans="1:8" ht="18" customHeight="1" x14ac:dyDescent="0.2">
      <c r="A7" s="28" t="s">
        <v>351</v>
      </c>
      <c r="B7" s="15" t="s">
        <v>352</v>
      </c>
      <c r="C7" s="61">
        <v>21</v>
      </c>
      <c r="D7" s="30">
        <v>0</v>
      </c>
      <c r="E7" s="62">
        <v>0</v>
      </c>
      <c r="F7" s="63">
        <f t="shared" si="0"/>
        <v>0</v>
      </c>
      <c r="G7" s="30">
        <v>0</v>
      </c>
      <c r="H7" s="63">
        <f t="shared" si="1"/>
        <v>0</v>
      </c>
    </row>
    <row r="8" spans="1:8" ht="18" customHeight="1" x14ac:dyDescent="0.2">
      <c r="A8" s="28" t="s">
        <v>353</v>
      </c>
      <c r="B8" s="15" t="s">
        <v>354</v>
      </c>
      <c r="C8" s="61">
        <v>21</v>
      </c>
      <c r="D8" s="30">
        <v>0</v>
      </c>
      <c r="E8" s="62">
        <v>0</v>
      </c>
      <c r="F8" s="63">
        <f t="shared" si="0"/>
        <v>0</v>
      </c>
      <c r="G8" s="30">
        <v>0</v>
      </c>
      <c r="H8" s="63">
        <f t="shared" si="1"/>
        <v>0</v>
      </c>
    </row>
    <row r="9" spans="1:8" ht="18" customHeight="1" x14ac:dyDescent="0.2">
      <c r="A9" s="28" t="s">
        <v>355</v>
      </c>
      <c r="B9" s="15" t="s">
        <v>356</v>
      </c>
      <c r="C9" s="61">
        <v>21</v>
      </c>
      <c r="D9" s="30">
        <v>0</v>
      </c>
      <c r="E9" s="62">
        <v>0</v>
      </c>
      <c r="F9" s="63">
        <f t="shared" si="0"/>
        <v>0</v>
      </c>
      <c r="G9" s="30">
        <v>0</v>
      </c>
      <c r="H9" s="63">
        <f t="shared" si="1"/>
        <v>0</v>
      </c>
    </row>
    <row r="10" spans="1:8" ht="18" customHeight="1" x14ac:dyDescent="0.2">
      <c r="A10" s="28" t="s">
        <v>357</v>
      </c>
      <c r="B10" s="15" t="s">
        <v>358</v>
      </c>
      <c r="C10" s="61">
        <v>21</v>
      </c>
      <c r="D10" s="30">
        <v>0</v>
      </c>
      <c r="E10" s="62">
        <v>0</v>
      </c>
      <c r="F10" s="63">
        <f t="shared" si="0"/>
        <v>0</v>
      </c>
      <c r="G10" s="30">
        <v>0</v>
      </c>
      <c r="H10" s="63">
        <f t="shared" si="1"/>
        <v>0</v>
      </c>
    </row>
    <row r="11" spans="1:8" ht="18" customHeight="1" x14ac:dyDescent="0.2">
      <c r="A11" s="28" t="s">
        <v>359</v>
      </c>
      <c r="B11" s="15" t="s">
        <v>360</v>
      </c>
      <c r="C11" s="61">
        <v>21</v>
      </c>
      <c r="D11" s="30">
        <v>0</v>
      </c>
      <c r="E11" s="62">
        <v>0</v>
      </c>
      <c r="F11" s="63">
        <f t="shared" si="0"/>
        <v>0</v>
      </c>
      <c r="G11" s="30">
        <v>0</v>
      </c>
      <c r="H11" s="63">
        <f t="shared" si="1"/>
        <v>0</v>
      </c>
    </row>
    <row r="12" spans="1:8" ht="18" customHeight="1" x14ac:dyDescent="0.2">
      <c r="A12" s="28" t="s">
        <v>361</v>
      </c>
      <c r="B12" s="15" t="s">
        <v>362</v>
      </c>
      <c r="C12" s="61">
        <v>21</v>
      </c>
      <c r="D12" s="30">
        <v>0</v>
      </c>
      <c r="E12" s="62">
        <v>0</v>
      </c>
      <c r="F12" s="63">
        <f t="shared" si="0"/>
        <v>0</v>
      </c>
      <c r="G12" s="30">
        <v>0</v>
      </c>
      <c r="H12" s="63">
        <f t="shared" si="1"/>
        <v>0</v>
      </c>
    </row>
    <row r="13" spans="1:8" ht="18" customHeight="1" x14ac:dyDescent="0.2">
      <c r="A13" s="28" t="s">
        <v>363</v>
      </c>
      <c r="B13" s="15" t="s">
        <v>364</v>
      </c>
      <c r="C13" s="61">
        <v>21</v>
      </c>
      <c r="D13" s="30">
        <v>0</v>
      </c>
      <c r="E13" s="62">
        <v>0</v>
      </c>
      <c r="F13" s="63">
        <f t="shared" si="0"/>
        <v>0</v>
      </c>
      <c r="G13" s="30">
        <v>0</v>
      </c>
      <c r="H13" s="63">
        <f t="shared" si="1"/>
        <v>0</v>
      </c>
    </row>
    <row r="14" spans="1:8" ht="18" customHeight="1" x14ac:dyDescent="0.2">
      <c r="A14" s="28" t="s">
        <v>365</v>
      </c>
      <c r="B14" s="15" t="s">
        <v>366</v>
      </c>
      <c r="C14" s="61">
        <v>525</v>
      </c>
      <c r="D14" s="30">
        <v>0</v>
      </c>
      <c r="E14" s="62">
        <v>0</v>
      </c>
      <c r="F14" s="63">
        <f t="shared" si="0"/>
        <v>0</v>
      </c>
      <c r="G14" s="30">
        <v>0</v>
      </c>
      <c r="H14" s="63">
        <f t="shared" si="1"/>
        <v>0</v>
      </c>
    </row>
    <row r="15" spans="1:8" ht="18" customHeight="1" x14ac:dyDescent="0.2">
      <c r="A15" s="28" t="s">
        <v>367</v>
      </c>
      <c r="B15" s="15" t="s">
        <v>368</v>
      </c>
      <c r="C15" s="61">
        <v>525</v>
      </c>
      <c r="D15" s="30">
        <v>0</v>
      </c>
      <c r="E15" s="62">
        <v>0</v>
      </c>
      <c r="F15" s="63">
        <f t="shared" si="0"/>
        <v>0</v>
      </c>
      <c r="G15" s="30">
        <v>0</v>
      </c>
      <c r="H15" s="63">
        <f t="shared" si="1"/>
        <v>0</v>
      </c>
    </row>
    <row r="16" spans="1:8" ht="18" customHeight="1" x14ac:dyDescent="0.2">
      <c r="A16" s="28" t="s">
        <v>369</v>
      </c>
      <c r="B16" s="15" t="s">
        <v>370</v>
      </c>
      <c r="C16" s="61">
        <v>525</v>
      </c>
      <c r="D16" s="30">
        <v>0</v>
      </c>
      <c r="E16" s="62">
        <v>0</v>
      </c>
      <c r="F16" s="63">
        <f t="shared" si="0"/>
        <v>0</v>
      </c>
      <c r="G16" s="30">
        <v>0</v>
      </c>
      <c r="H16" s="63">
        <f t="shared" si="1"/>
        <v>0</v>
      </c>
    </row>
    <row r="17" spans="1:8" ht="18" customHeight="1" x14ac:dyDescent="0.2">
      <c r="A17" s="28" t="s">
        <v>371</v>
      </c>
      <c r="B17" s="15" t="s">
        <v>372</v>
      </c>
      <c r="C17" s="61">
        <v>525</v>
      </c>
      <c r="D17" s="30">
        <v>0</v>
      </c>
      <c r="E17" s="62">
        <v>0</v>
      </c>
      <c r="F17" s="63">
        <f t="shared" si="0"/>
        <v>0</v>
      </c>
      <c r="G17" s="30">
        <v>0</v>
      </c>
      <c r="H17" s="63">
        <f t="shared" si="1"/>
        <v>0</v>
      </c>
    </row>
    <row r="18" spans="1:8" ht="18" customHeight="1" x14ac:dyDescent="0.2">
      <c r="A18" s="28" t="s">
        <v>373</v>
      </c>
      <c r="B18" s="15" t="s">
        <v>374</v>
      </c>
      <c r="C18" s="61">
        <v>525</v>
      </c>
      <c r="D18" s="30">
        <v>0</v>
      </c>
      <c r="E18" s="62">
        <v>0</v>
      </c>
      <c r="F18" s="63">
        <f t="shared" si="0"/>
        <v>0</v>
      </c>
      <c r="G18" s="30">
        <v>0</v>
      </c>
      <c r="H18" s="63">
        <f t="shared" si="1"/>
        <v>0</v>
      </c>
    </row>
    <row r="19" spans="1:8" ht="18" customHeight="1" x14ac:dyDescent="0.2">
      <c r="A19" s="28" t="s">
        <v>375</v>
      </c>
      <c r="B19" s="15" t="s">
        <v>368</v>
      </c>
      <c r="C19" s="61">
        <v>525</v>
      </c>
      <c r="D19" s="30">
        <v>0</v>
      </c>
      <c r="E19" s="62">
        <v>0</v>
      </c>
      <c r="F19" s="63">
        <f t="shared" si="0"/>
        <v>0</v>
      </c>
      <c r="G19" s="30">
        <v>0</v>
      </c>
      <c r="H19" s="63">
        <f t="shared" si="1"/>
        <v>0</v>
      </c>
    </row>
    <row r="20" spans="1:8" ht="18" customHeight="1" x14ac:dyDescent="0.2">
      <c r="A20" s="28" t="s">
        <v>376</v>
      </c>
      <c r="B20" s="15" t="s">
        <v>377</v>
      </c>
      <c r="C20" s="61">
        <v>21</v>
      </c>
      <c r="D20" s="30">
        <v>0</v>
      </c>
      <c r="E20" s="62">
        <v>0</v>
      </c>
      <c r="F20" s="63">
        <f t="shared" si="0"/>
        <v>0</v>
      </c>
      <c r="G20" s="30">
        <v>0</v>
      </c>
      <c r="H20" s="63">
        <f t="shared" si="1"/>
        <v>0</v>
      </c>
    </row>
    <row r="21" spans="1:8" ht="18" customHeight="1" x14ac:dyDescent="0.2">
      <c r="A21" s="28" t="s">
        <v>378</v>
      </c>
      <c r="B21" s="15" t="s">
        <v>379</v>
      </c>
      <c r="C21" s="61">
        <v>21</v>
      </c>
      <c r="D21" s="30">
        <v>0</v>
      </c>
      <c r="E21" s="62">
        <v>0</v>
      </c>
      <c r="F21" s="63">
        <f t="shared" si="0"/>
        <v>0</v>
      </c>
      <c r="G21" s="30">
        <v>0</v>
      </c>
      <c r="H21" s="63">
        <f t="shared" si="1"/>
        <v>0</v>
      </c>
    </row>
    <row r="22" spans="1:8" ht="18" customHeight="1" x14ac:dyDescent="0.2">
      <c r="A22" s="28" t="s">
        <v>380</v>
      </c>
      <c r="B22" s="15" t="s">
        <v>381</v>
      </c>
      <c r="C22" s="61">
        <v>21</v>
      </c>
      <c r="D22" s="30">
        <v>0</v>
      </c>
      <c r="E22" s="62">
        <v>0</v>
      </c>
      <c r="F22" s="63">
        <f t="shared" si="0"/>
        <v>0</v>
      </c>
      <c r="G22" s="30">
        <v>0</v>
      </c>
      <c r="H22" s="63">
        <f t="shared" si="1"/>
        <v>0</v>
      </c>
    </row>
    <row r="23" spans="1:8" ht="18" customHeight="1" x14ac:dyDescent="0.2">
      <c r="A23" s="28" t="s">
        <v>382</v>
      </c>
      <c r="B23" s="15" t="s">
        <v>383</v>
      </c>
      <c r="C23" s="61">
        <v>21</v>
      </c>
      <c r="D23" s="30">
        <v>0</v>
      </c>
      <c r="E23" s="62">
        <v>0</v>
      </c>
      <c r="F23" s="63">
        <f t="shared" si="0"/>
        <v>0</v>
      </c>
      <c r="G23" s="30">
        <v>0</v>
      </c>
      <c r="H23" s="63">
        <f t="shared" si="1"/>
        <v>0</v>
      </c>
    </row>
    <row r="24" spans="1:8" ht="18" customHeight="1" x14ac:dyDescent="0.2">
      <c r="A24" s="28" t="s">
        <v>384</v>
      </c>
      <c r="B24" s="15" t="s">
        <v>385</v>
      </c>
      <c r="C24" s="61">
        <v>21</v>
      </c>
      <c r="D24" s="30">
        <v>0</v>
      </c>
      <c r="E24" s="62">
        <v>0</v>
      </c>
      <c r="F24" s="63">
        <f t="shared" si="0"/>
        <v>0</v>
      </c>
      <c r="G24" s="30">
        <v>0</v>
      </c>
      <c r="H24" s="63">
        <f>(G24*C24)*36</f>
        <v>0</v>
      </c>
    </row>
    <row r="25" spans="1:8" ht="18" customHeight="1" x14ac:dyDescent="0.2">
      <c r="A25" s="28" t="s">
        <v>386</v>
      </c>
      <c r="B25" s="15" t="s">
        <v>387</v>
      </c>
      <c r="C25" s="61">
        <v>21</v>
      </c>
      <c r="D25" s="30">
        <v>0</v>
      </c>
      <c r="E25" s="62">
        <v>0</v>
      </c>
      <c r="F25" s="63">
        <f t="shared" si="0"/>
        <v>0</v>
      </c>
      <c r="G25" s="30">
        <v>0</v>
      </c>
      <c r="H25" s="63">
        <f t="shared" si="1"/>
        <v>0</v>
      </c>
    </row>
    <row r="26" spans="1:8" ht="18" customHeight="1" x14ac:dyDescent="0.2">
      <c r="A26" s="64" t="s">
        <v>388</v>
      </c>
      <c r="B26" s="65"/>
      <c r="C26" s="65"/>
      <c r="D26" s="65"/>
      <c r="E26" s="65"/>
      <c r="F26" s="65"/>
      <c r="G26" s="65"/>
      <c r="H26" s="66"/>
    </row>
    <row r="27" spans="1:8" ht="18" customHeight="1" x14ac:dyDescent="0.2">
      <c r="A27" s="60" t="s">
        <v>38</v>
      </c>
      <c r="B27" s="15" t="s">
        <v>39</v>
      </c>
      <c r="C27" s="61">
        <v>19</v>
      </c>
      <c r="D27" s="30">
        <v>0</v>
      </c>
      <c r="E27" s="62">
        <v>0</v>
      </c>
      <c r="F27" s="63">
        <f>(D27-(E27*D27))*C27</f>
        <v>0</v>
      </c>
      <c r="G27" s="30">
        <v>0</v>
      </c>
      <c r="H27" s="63">
        <f t="shared" si="1"/>
        <v>0</v>
      </c>
    </row>
    <row r="28" spans="1:8" ht="18" customHeight="1" x14ac:dyDescent="0.2">
      <c r="A28" s="64" t="s">
        <v>388</v>
      </c>
      <c r="B28" s="65"/>
      <c r="C28" s="65"/>
      <c r="D28" s="65"/>
      <c r="E28" s="65"/>
      <c r="F28" s="65"/>
      <c r="G28" s="65"/>
      <c r="H28" s="66"/>
    </row>
    <row r="29" spans="1:8" ht="18" customHeight="1" x14ac:dyDescent="0.2">
      <c r="A29" s="60" t="s">
        <v>254</v>
      </c>
      <c r="B29" s="15" t="s">
        <v>255</v>
      </c>
      <c r="C29" s="61">
        <v>14</v>
      </c>
      <c r="D29" s="30">
        <v>0</v>
      </c>
      <c r="E29" s="62">
        <v>0</v>
      </c>
      <c r="F29" s="63">
        <f>(D29-(E29*D29))*C29</f>
        <v>0</v>
      </c>
      <c r="G29" s="30">
        <v>0</v>
      </c>
      <c r="H29" s="63">
        <f t="shared" si="1"/>
        <v>0</v>
      </c>
    </row>
    <row r="30" spans="1:8" ht="18" customHeight="1" x14ac:dyDescent="0.2">
      <c r="A30" s="64" t="s">
        <v>388</v>
      </c>
      <c r="B30" s="65"/>
      <c r="C30" s="65"/>
      <c r="D30" s="65"/>
      <c r="E30" s="65"/>
      <c r="F30" s="65"/>
      <c r="G30" s="65"/>
      <c r="H30" s="66"/>
    </row>
    <row r="31" spans="1:8" ht="18" customHeight="1" x14ac:dyDescent="0.2">
      <c r="A31" s="60" t="s">
        <v>257</v>
      </c>
      <c r="B31" s="15" t="s">
        <v>258</v>
      </c>
      <c r="C31" s="61">
        <v>6</v>
      </c>
      <c r="D31" s="30">
        <v>0</v>
      </c>
      <c r="E31" s="62">
        <v>0</v>
      </c>
      <c r="F31" s="63">
        <f>(D31-(E31*D31))*C31</f>
        <v>0</v>
      </c>
      <c r="G31" s="30">
        <v>0</v>
      </c>
      <c r="H31" s="63">
        <f t="shared" si="1"/>
        <v>0</v>
      </c>
    </row>
    <row r="32" spans="1:8" ht="18" customHeight="1" x14ac:dyDescent="0.2">
      <c r="A32" s="64" t="s">
        <v>388</v>
      </c>
      <c r="B32" s="65"/>
      <c r="C32" s="65"/>
      <c r="D32" s="65"/>
      <c r="E32" s="65"/>
      <c r="F32" s="65"/>
      <c r="G32" s="65"/>
      <c r="H32" s="66"/>
    </row>
    <row r="33" spans="1:8" ht="18" customHeight="1" x14ac:dyDescent="0.2">
      <c r="A33" s="60" t="s">
        <v>389</v>
      </c>
      <c r="B33" s="15" t="s">
        <v>390</v>
      </c>
      <c r="C33" s="61">
        <v>14</v>
      </c>
      <c r="D33" s="30">
        <v>0</v>
      </c>
      <c r="E33" s="62">
        <v>0</v>
      </c>
      <c r="F33" s="63">
        <f>(D33-(E33*D33))*C33</f>
        <v>0</v>
      </c>
      <c r="G33" s="30">
        <v>0</v>
      </c>
      <c r="H33" s="63">
        <f t="shared" si="1"/>
        <v>0</v>
      </c>
    </row>
    <row r="34" spans="1:8" ht="18" customHeight="1" x14ac:dyDescent="0.2">
      <c r="A34" s="64" t="s">
        <v>388</v>
      </c>
      <c r="B34" s="65"/>
      <c r="C34" s="65"/>
      <c r="D34" s="65"/>
      <c r="E34" s="65"/>
      <c r="F34" s="65"/>
      <c r="G34" s="65"/>
      <c r="H34" s="66"/>
    </row>
    <row r="35" spans="1:8" ht="18" customHeight="1" x14ac:dyDescent="0.2">
      <c r="A35" s="60" t="s">
        <v>391</v>
      </c>
      <c r="B35" s="15" t="s">
        <v>392</v>
      </c>
      <c r="C35" s="61">
        <v>6</v>
      </c>
      <c r="D35" s="30">
        <v>0</v>
      </c>
      <c r="E35" s="62">
        <v>0</v>
      </c>
      <c r="F35" s="63">
        <f>(D35-(E35*D35))*C35</f>
        <v>0</v>
      </c>
      <c r="G35" s="30">
        <v>0</v>
      </c>
      <c r="H35" s="63">
        <f t="shared" si="1"/>
        <v>0</v>
      </c>
    </row>
    <row r="36" spans="1:8" ht="18" customHeight="1" x14ac:dyDescent="0.2">
      <c r="A36" s="64" t="s">
        <v>388</v>
      </c>
      <c r="B36" s="65"/>
      <c r="C36" s="65"/>
      <c r="D36" s="65"/>
      <c r="E36" s="65"/>
      <c r="F36" s="65"/>
      <c r="G36" s="65"/>
      <c r="H36" s="66"/>
    </row>
    <row r="37" spans="1:8" ht="18" customHeight="1" x14ac:dyDescent="0.2">
      <c r="A37" s="60" t="s">
        <v>171</v>
      </c>
      <c r="B37" s="15" t="s">
        <v>172</v>
      </c>
      <c r="C37" s="61">
        <v>48</v>
      </c>
      <c r="D37" s="30">
        <v>0</v>
      </c>
      <c r="E37" s="62">
        <v>0</v>
      </c>
      <c r="F37" s="63">
        <f>(D37-(E37*D37))*C37</f>
        <v>0</v>
      </c>
      <c r="G37" s="30">
        <v>0</v>
      </c>
      <c r="H37" s="63">
        <f t="shared" si="1"/>
        <v>0</v>
      </c>
    </row>
    <row r="38" spans="1:8" ht="18" customHeight="1" x14ac:dyDescent="0.2">
      <c r="A38" s="64" t="s">
        <v>388</v>
      </c>
      <c r="B38" s="65"/>
      <c r="C38" s="65"/>
      <c r="D38" s="65"/>
      <c r="E38" s="65"/>
      <c r="F38" s="65"/>
      <c r="G38" s="65"/>
      <c r="H38" s="66"/>
    </row>
    <row r="39" spans="1:8" ht="18" customHeight="1" x14ac:dyDescent="0.2">
      <c r="A39" s="60" t="s">
        <v>137</v>
      </c>
      <c r="B39" s="15" t="s">
        <v>138</v>
      </c>
      <c r="C39" s="61">
        <v>2</v>
      </c>
      <c r="D39" s="30">
        <v>0</v>
      </c>
      <c r="E39" s="62">
        <v>0</v>
      </c>
      <c r="F39" s="63">
        <f t="shared" ref="F39:F57" si="2">(D39-(E39*D39))*C39</f>
        <v>0</v>
      </c>
      <c r="G39" s="30">
        <v>0</v>
      </c>
      <c r="H39" s="63">
        <f t="shared" si="1"/>
        <v>0</v>
      </c>
    </row>
    <row r="40" spans="1:8" ht="18" customHeight="1" x14ac:dyDescent="0.2">
      <c r="A40" s="28" t="s">
        <v>393</v>
      </c>
      <c r="B40" s="15" t="s">
        <v>394</v>
      </c>
      <c r="C40" s="61">
        <v>2</v>
      </c>
      <c r="D40" s="30">
        <v>0</v>
      </c>
      <c r="E40" s="62">
        <v>0</v>
      </c>
      <c r="F40" s="63">
        <f t="shared" si="2"/>
        <v>0</v>
      </c>
      <c r="G40" s="30">
        <v>0</v>
      </c>
      <c r="H40" s="63">
        <f t="shared" si="1"/>
        <v>0</v>
      </c>
    </row>
    <row r="41" spans="1:8" ht="18" customHeight="1" x14ac:dyDescent="0.2">
      <c r="A41" s="28" t="s">
        <v>395</v>
      </c>
      <c r="B41" s="15" t="s">
        <v>396</v>
      </c>
      <c r="C41" s="61">
        <v>2</v>
      </c>
      <c r="D41" s="30">
        <v>0</v>
      </c>
      <c r="E41" s="62">
        <v>0</v>
      </c>
      <c r="F41" s="63">
        <f t="shared" si="2"/>
        <v>0</v>
      </c>
      <c r="G41" s="30">
        <v>0</v>
      </c>
      <c r="H41" s="63">
        <f>(G41*C41)*36</f>
        <v>0</v>
      </c>
    </row>
    <row r="42" spans="1:8" ht="18" customHeight="1" x14ac:dyDescent="0.2">
      <c r="A42" s="28" t="s">
        <v>397</v>
      </c>
      <c r="B42" s="15" t="s">
        <v>398</v>
      </c>
      <c r="C42" s="61">
        <v>2</v>
      </c>
      <c r="D42" s="30">
        <v>0</v>
      </c>
      <c r="E42" s="62">
        <v>0</v>
      </c>
      <c r="F42" s="63">
        <f t="shared" si="2"/>
        <v>0</v>
      </c>
      <c r="G42" s="30">
        <v>0</v>
      </c>
      <c r="H42" s="63">
        <f t="shared" ref="H42:H57" si="3">(G42*C42)*36</f>
        <v>0</v>
      </c>
    </row>
    <row r="43" spans="1:8" ht="18" customHeight="1" x14ac:dyDescent="0.2">
      <c r="A43" s="28" t="s">
        <v>146</v>
      </c>
      <c r="B43" s="15" t="s">
        <v>144</v>
      </c>
      <c r="C43" s="61">
        <v>2</v>
      </c>
      <c r="D43" s="30">
        <v>0</v>
      </c>
      <c r="E43" s="62">
        <v>0</v>
      </c>
      <c r="F43" s="63">
        <f t="shared" si="2"/>
        <v>0</v>
      </c>
      <c r="G43" s="30">
        <v>0</v>
      </c>
      <c r="H43" s="63">
        <f t="shared" si="3"/>
        <v>0</v>
      </c>
    </row>
    <row r="44" spans="1:8" ht="18" customHeight="1" x14ac:dyDescent="0.2">
      <c r="A44" s="28" t="s">
        <v>143</v>
      </c>
      <c r="B44" s="15" t="s">
        <v>144</v>
      </c>
      <c r="C44" s="61">
        <v>2</v>
      </c>
      <c r="D44" s="30">
        <v>0</v>
      </c>
      <c r="E44" s="62">
        <v>0</v>
      </c>
      <c r="F44" s="63">
        <f t="shared" si="2"/>
        <v>0</v>
      </c>
      <c r="G44" s="30">
        <v>0</v>
      </c>
      <c r="H44" s="63">
        <f t="shared" si="3"/>
        <v>0</v>
      </c>
    </row>
    <row r="45" spans="1:8" ht="18" customHeight="1" x14ac:dyDescent="0.2">
      <c r="A45" s="28" t="s">
        <v>353</v>
      </c>
      <c r="B45" s="15" t="s">
        <v>354</v>
      </c>
      <c r="C45" s="61">
        <v>4</v>
      </c>
      <c r="D45" s="30">
        <v>0</v>
      </c>
      <c r="E45" s="62">
        <v>0</v>
      </c>
      <c r="F45" s="63">
        <f t="shared" si="2"/>
        <v>0</v>
      </c>
      <c r="G45" s="30">
        <v>0</v>
      </c>
      <c r="H45" s="63">
        <f t="shared" si="3"/>
        <v>0</v>
      </c>
    </row>
    <row r="46" spans="1:8" ht="18" customHeight="1" x14ac:dyDescent="0.2">
      <c r="A46" s="28" t="s">
        <v>399</v>
      </c>
      <c r="B46" s="15" t="s">
        <v>400</v>
      </c>
      <c r="C46" s="61">
        <v>2</v>
      </c>
      <c r="D46" s="30">
        <v>0</v>
      </c>
      <c r="E46" s="62">
        <v>0</v>
      </c>
      <c r="F46" s="63">
        <f t="shared" si="2"/>
        <v>0</v>
      </c>
      <c r="G46" s="30">
        <v>0</v>
      </c>
      <c r="H46" s="63">
        <f t="shared" si="3"/>
        <v>0</v>
      </c>
    </row>
    <row r="47" spans="1:8" ht="82" customHeight="1" x14ac:dyDescent="0.2">
      <c r="A47" s="26" t="s">
        <v>471</v>
      </c>
      <c r="B47" s="26" t="s">
        <v>307</v>
      </c>
      <c r="C47" s="61">
        <v>2</v>
      </c>
      <c r="D47" s="109">
        <v>0</v>
      </c>
      <c r="E47" s="110">
        <v>0</v>
      </c>
      <c r="F47" s="111">
        <f t="shared" si="2"/>
        <v>0</v>
      </c>
      <c r="G47" s="109">
        <v>0</v>
      </c>
      <c r="H47" s="63">
        <f>(G47*C47)*36</f>
        <v>0</v>
      </c>
    </row>
    <row r="48" spans="1:8" ht="18" customHeight="1" x14ac:dyDescent="0.2">
      <c r="A48" s="28" t="s">
        <v>365</v>
      </c>
      <c r="B48" s="15" t="s">
        <v>366</v>
      </c>
      <c r="C48" s="61">
        <v>50</v>
      </c>
      <c r="D48" s="30">
        <v>0</v>
      </c>
      <c r="E48" s="62">
        <v>0</v>
      </c>
      <c r="F48" s="63">
        <f t="shared" si="2"/>
        <v>0</v>
      </c>
      <c r="G48" s="30">
        <v>0</v>
      </c>
      <c r="H48" s="63">
        <f t="shared" si="3"/>
        <v>0</v>
      </c>
    </row>
    <row r="49" spans="1:8" ht="18" customHeight="1" x14ac:dyDescent="0.2">
      <c r="A49" s="28" t="s">
        <v>401</v>
      </c>
      <c r="B49" s="15" t="s">
        <v>402</v>
      </c>
      <c r="C49" s="61">
        <v>50</v>
      </c>
      <c r="D49" s="30">
        <v>0</v>
      </c>
      <c r="E49" s="62">
        <v>0</v>
      </c>
      <c r="F49" s="63">
        <f t="shared" si="2"/>
        <v>0</v>
      </c>
      <c r="G49" s="30">
        <v>0</v>
      </c>
      <c r="H49" s="63">
        <f t="shared" si="3"/>
        <v>0</v>
      </c>
    </row>
    <row r="50" spans="1:8" ht="18" customHeight="1" x14ac:dyDescent="0.2">
      <c r="A50" s="28" t="s">
        <v>369</v>
      </c>
      <c r="B50" s="15" t="s">
        <v>370</v>
      </c>
      <c r="C50" s="61">
        <v>50</v>
      </c>
      <c r="D50" s="30">
        <v>0</v>
      </c>
      <c r="E50" s="62">
        <v>0</v>
      </c>
      <c r="F50" s="63">
        <f t="shared" si="2"/>
        <v>0</v>
      </c>
      <c r="G50" s="30">
        <v>0</v>
      </c>
      <c r="H50" s="63">
        <f t="shared" si="3"/>
        <v>0</v>
      </c>
    </row>
    <row r="51" spans="1:8" ht="18" customHeight="1" x14ac:dyDescent="0.2">
      <c r="A51" s="28" t="s">
        <v>403</v>
      </c>
      <c r="B51" s="15" t="s">
        <v>404</v>
      </c>
      <c r="C51" s="61">
        <v>50</v>
      </c>
      <c r="D51" s="30">
        <v>0</v>
      </c>
      <c r="E51" s="62">
        <v>0</v>
      </c>
      <c r="F51" s="63">
        <f t="shared" si="2"/>
        <v>0</v>
      </c>
      <c r="G51" s="30">
        <v>0</v>
      </c>
      <c r="H51" s="63">
        <f t="shared" si="3"/>
        <v>0</v>
      </c>
    </row>
    <row r="52" spans="1:8" ht="18" customHeight="1" x14ac:dyDescent="0.2">
      <c r="A52" s="28" t="s">
        <v>373</v>
      </c>
      <c r="B52" s="15" t="s">
        <v>374</v>
      </c>
      <c r="C52" s="61">
        <v>50</v>
      </c>
      <c r="D52" s="30">
        <v>0</v>
      </c>
      <c r="E52" s="62">
        <v>0</v>
      </c>
      <c r="F52" s="63">
        <f t="shared" si="2"/>
        <v>0</v>
      </c>
      <c r="G52" s="30">
        <v>0</v>
      </c>
      <c r="H52" s="63">
        <f>(G52*C52)*36</f>
        <v>0</v>
      </c>
    </row>
    <row r="53" spans="1:8" ht="18" customHeight="1" x14ac:dyDescent="0.2">
      <c r="A53" s="28" t="s">
        <v>405</v>
      </c>
      <c r="B53" s="15" t="s">
        <v>402</v>
      </c>
      <c r="C53" s="61">
        <v>50</v>
      </c>
      <c r="D53" s="30">
        <v>0</v>
      </c>
      <c r="E53" s="62">
        <v>0</v>
      </c>
      <c r="F53" s="63">
        <f t="shared" si="2"/>
        <v>0</v>
      </c>
      <c r="G53" s="30">
        <v>0</v>
      </c>
      <c r="H53" s="63">
        <f t="shared" si="3"/>
        <v>0</v>
      </c>
    </row>
    <row r="54" spans="1:8" ht="18" customHeight="1" x14ac:dyDescent="0.2">
      <c r="A54" s="28" t="s">
        <v>376</v>
      </c>
      <c r="B54" s="15" t="s">
        <v>377</v>
      </c>
      <c r="C54" s="61">
        <v>6</v>
      </c>
      <c r="D54" s="30">
        <v>0</v>
      </c>
      <c r="E54" s="62">
        <v>0</v>
      </c>
      <c r="F54" s="63">
        <f t="shared" si="2"/>
        <v>0</v>
      </c>
      <c r="G54" s="30">
        <v>0</v>
      </c>
      <c r="H54" s="63">
        <f t="shared" si="3"/>
        <v>0</v>
      </c>
    </row>
    <row r="55" spans="1:8" ht="18" customHeight="1" x14ac:dyDescent="0.2">
      <c r="A55" s="28" t="s">
        <v>406</v>
      </c>
      <c r="B55" s="15" t="s">
        <v>407</v>
      </c>
      <c r="C55" s="61">
        <v>6</v>
      </c>
      <c r="D55" s="30">
        <v>0</v>
      </c>
      <c r="E55" s="62">
        <v>0</v>
      </c>
      <c r="F55" s="63">
        <f t="shared" si="2"/>
        <v>0</v>
      </c>
      <c r="G55" s="30">
        <v>0</v>
      </c>
      <c r="H55" s="63">
        <f t="shared" si="3"/>
        <v>0</v>
      </c>
    </row>
    <row r="56" spans="1:8" ht="18" customHeight="1" x14ac:dyDescent="0.2">
      <c r="A56" s="28" t="s">
        <v>382</v>
      </c>
      <c r="B56" s="15" t="s">
        <v>383</v>
      </c>
      <c r="C56" s="61">
        <v>2</v>
      </c>
      <c r="D56" s="30">
        <v>0</v>
      </c>
      <c r="E56" s="62">
        <v>0</v>
      </c>
      <c r="F56" s="63">
        <f t="shared" si="2"/>
        <v>0</v>
      </c>
      <c r="G56" s="30">
        <v>0</v>
      </c>
      <c r="H56" s="63">
        <f t="shared" si="3"/>
        <v>0</v>
      </c>
    </row>
    <row r="57" spans="1:8" ht="18" customHeight="1" x14ac:dyDescent="0.2">
      <c r="A57" s="28" t="s">
        <v>140</v>
      </c>
      <c r="B57" s="15" t="s">
        <v>141</v>
      </c>
      <c r="C57" s="61">
        <v>2</v>
      </c>
      <c r="D57" s="30">
        <v>0</v>
      </c>
      <c r="E57" s="62">
        <v>0</v>
      </c>
      <c r="F57" s="63">
        <f t="shared" si="2"/>
        <v>0</v>
      </c>
      <c r="G57" s="30">
        <v>0</v>
      </c>
      <c r="H57" s="63">
        <f t="shared" si="3"/>
        <v>0</v>
      </c>
    </row>
    <row r="58" spans="1:8" ht="18" customHeight="1" x14ac:dyDescent="0.2">
      <c r="A58" s="64" t="s">
        <v>388</v>
      </c>
      <c r="B58" s="65"/>
      <c r="C58" s="65"/>
      <c r="D58" s="65"/>
      <c r="E58" s="65"/>
      <c r="F58" s="65"/>
      <c r="G58" s="65"/>
      <c r="H58" s="66"/>
    </row>
    <row r="59" spans="1:8" ht="18" customHeight="1" x14ac:dyDescent="0.2">
      <c r="A59" s="60" t="s">
        <v>211</v>
      </c>
      <c r="B59" s="15" t="s">
        <v>212</v>
      </c>
      <c r="C59" s="61">
        <v>3</v>
      </c>
      <c r="D59" s="30">
        <v>0</v>
      </c>
      <c r="E59" s="62">
        <v>0</v>
      </c>
      <c r="F59" s="63">
        <f>(D59-(E59*D59))*C59</f>
        <v>0</v>
      </c>
      <c r="G59" s="30">
        <v>0</v>
      </c>
      <c r="H59" s="63">
        <f>(G59*C59)*36</f>
        <v>0</v>
      </c>
    </row>
    <row r="60" spans="1:8" ht="18" customHeight="1" x14ac:dyDescent="0.2">
      <c r="A60" s="64" t="s">
        <v>388</v>
      </c>
      <c r="B60" s="65"/>
      <c r="C60" s="65"/>
      <c r="D60" s="65"/>
      <c r="E60" s="65"/>
      <c r="F60" s="65"/>
      <c r="G60" s="65"/>
      <c r="H60" s="66"/>
    </row>
    <row r="61" spans="1:8" ht="18" customHeight="1" x14ac:dyDescent="0.2">
      <c r="A61" s="60" t="s">
        <v>54</v>
      </c>
      <c r="B61" s="15" t="s">
        <v>55</v>
      </c>
      <c r="C61" s="61">
        <v>4</v>
      </c>
      <c r="D61" s="30">
        <v>0</v>
      </c>
      <c r="E61" s="62">
        <v>0</v>
      </c>
      <c r="F61" s="63">
        <f t="shared" ref="F61:F84" si="4">(D61-(E61*D61))*C61</f>
        <v>0</v>
      </c>
      <c r="G61" s="30">
        <v>0</v>
      </c>
      <c r="H61" s="63">
        <f>(G61*C61)*36</f>
        <v>0</v>
      </c>
    </row>
    <row r="62" spans="1:8" ht="18" customHeight="1" x14ac:dyDescent="0.2">
      <c r="A62" s="28" t="s">
        <v>408</v>
      </c>
      <c r="B62" s="15" t="s">
        <v>409</v>
      </c>
      <c r="C62" s="61">
        <v>4</v>
      </c>
      <c r="D62" s="30">
        <v>0</v>
      </c>
      <c r="E62" s="62">
        <v>0</v>
      </c>
      <c r="F62" s="63">
        <f t="shared" si="4"/>
        <v>0</v>
      </c>
      <c r="G62" s="30">
        <v>0</v>
      </c>
      <c r="H62" s="63">
        <f t="shared" ref="H62:H84" si="5">(G62*C62)*36</f>
        <v>0</v>
      </c>
    </row>
    <row r="63" spans="1:8" ht="18" customHeight="1" x14ac:dyDescent="0.2">
      <c r="A63" s="28" t="s">
        <v>410</v>
      </c>
      <c r="B63" s="15" t="s">
        <v>411</v>
      </c>
      <c r="C63" s="61">
        <v>4</v>
      </c>
      <c r="D63" s="30">
        <v>0</v>
      </c>
      <c r="E63" s="62">
        <v>0</v>
      </c>
      <c r="F63" s="63">
        <f t="shared" si="4"/>
        <v>0</v>
      </c>
      <c r="G63" s="30">
        <v>0</v>
      </c>
      <c r="H63" s="63">
        <f t="shared" si="5"/>
        <v>0</v>
      </c>
    </row>
    <row r="64" spans="1:8" ht="18" customHeight="1" x14ac:dyDescent="0.2">
      <c r="A64" s="28" t="s">
        <v>60</v>
      </c>
      <c r="B64" s="15" t="s">
        <v>61</v>
      </c>
      <c r="C64" s="61">
        <v>4</v>
      </c>
      <c r="D64" s="30">
        <v>0</v>
      </c>
      <c r="E64" s="62">
        <v>0</v>
      </c>
      <c r="F64" s="63">
        <f t="shared" si="4"/>
        <v>0</v>
      </c>
      <c r="G64" s="30">
        <v>0</v>
      </c>
      <c r="H64" s="63">
        <f t="shared" si="5"/>
        <v>0</v>
      </c>
    </row>
    <row r="65" spans="1:8" ht="18" customHeight="1" x14ac:dyDescent="0.2">
      <c r="A65" s="28" t="s">
        <v>353</v>
      </c>
      <c r="B65" s="15" t="s">
        <v>354</v>
      </c>
      <c r="C65" s="61">
        <v>4</v>
      </c>
      <c r="D65" s="30">
        <v>0</v>
      </c>
      <c r="E65" s="62">
        <v>0</v>
      </c>
      <c r="F65" s="63">
        <f t="shared" si="4"/>
        <v>0</v>
      </c>
      <c r="G65" s="30">
        <v>0</v>
      </c>
      <c r="H65" s="63">
        <f t="shared" si="5"/>
        <v>0</v>
      </c>
    </row>
    <row r="66" spans="1:8" ht="18" customHeight="1" x14ac:dyDescent="0.2">
      <c r="A66" s="28" t="s">
        <v>351</v>
      </c>
      <c r="B66" s="15" t="s">
        <v>352</v>
      </c>
      <c r="C66" s="61">
        <v>4</v>
      </c>
      <c r="D66" s="30">
        <v>0</v>
      </c>
      <c r="E66" s="62">
        <v>0</v>
      </c>
      <c r="F66" s="63">
        <f t="shared" si="4"/>
        <v>0</v>
      </c>
      <c r="G66" s="30">
        <v>0</v>
      </c>
      <c r="H66" s="63">
        <f t="shared" si="5"/>
        <v>0</v>
      </c>
    </row>
    <row r="67" spans="1:8" ht="18" customHeight="1" x14ac:dyDescent="0.2">
      <c r="A67" s="28" t="s">
        <v>355</v>
      </c>
      <c r="B67" s="15" t="s">
        <v>356</v>
      </c>
      <c r="C67" s="61">
        <v>4</v>
      </c>
      <c r="D67" s="30">
        <v>0</v>
      </c>
      <c r="E67" s="62">
        <v>0</v>
      </c>
      <c r="F67" s="63">
        <f t="shared" si="4"/>
        <v>0</v>
      </c>
      <c r="G67" s="30">
        <v>0</v>
      </c>
      <c r="H67" s="63">
        <f t="shared" si="5"/>
        <v>0</v>
      </c>
    </row>
    <row r="68" spans="1:8" ht="18" customHeight="1" x14ac:dyDescent="0.2">
      <c r="A68" s="28" t="s">
        <v>357</v>
      </c>
      <c r="B68" s="15" t="s">
        <v>358</v>
      </c>
      <c r="C68" s="61">
        <v>4</v>
      </c>
      <c r="D68" s="30">
        <v>0</v>
      </c>
      <c r="E68" s="62">
        <v>0</v>
      </c>
      <c r="F68" s="63">
        <f t="shared" si="4"/>
        <v>0</v>
      </c>
      <c r="G68" s="30">
        <v>0</v>
      </c>
      <c r="H68" s="63">
        <f t="shared" si="5"/>
        <v>0</v>
      </c>
    </row>
    <row r="69" spans="1:8" ht="18" customHeight="1" x14ac:dyDescent="0.2">
      <c r="A69" s="28" t="s">
        <v>359</v>
      </c>
      <c r="B69" s="15" t="s">
        <v>360</v>
      </c>
      <c r="C69" s="61">
        <v>4</v>
      </c>
      <c r="D69" s="30">
        <v>0</v>
      </c>
      <c r="E69" s="62">
        <v>0</v>
      </c>
      <c r="F69" s="63">
        <f t="shared" si="4"/>
        <v>0</v>
      </c>
      <c r="G69" s="30">
        <v>0</v>
      </c>
      <c r="H69" s="63">
        <f t="shared" si="5"/>
        <v>0</v>
      </c>
    </row>
    <row r="70" spans="1:8" ht="18" customHeight="1" x14ac:dyDescent="0.2">
      <c r="A70" s="28" t="s">
        <v>361</v>
      </c>
      <c r="B70" s="15" t="s">
        <v>362</v>
      </c>
      <c r="C70" s="61">
        <v>4</v>
      </c>
      <c r="D70" s="30">
        <v>0</v>
      </c>
      <c r="E70" s="62">
        <v>0</v>
      </c>
      <c r="F70" s="63">
        <f t="shared" si="4"/>
        <v>0</v>
      </c>
      <c r="G70" s="30">
        <v>0</v>
      </c>
      <c r="H70" s="63">
        <f>(G70*C70)*36</f>
        <v>0</v>
      </c>
    </row>
    <row r="71" spans="1:8" ht="18" customHeight="1" x14ac:dyDescent="0.2">
      <c r="A71" s="28" t="s">
        <v>363</v>
      </c>
      <c r="B71" s="15" t="s">
        <v>364</v>
      </c>
      <c r="C71" s="61">
        <v>4</v>
      </c>
      <c r="D71" s="30">
        <v>0</v>
      </c>
      <c r="E71" s="62">
        <v>0</v>
      </c>
      <c r="F71" s="63">
        <f t="shared" si="4"/>
        <v>0</v>
      </c>
      <c r="G71" s="30">
        <v>0</v>
      </c>
      <c r="H71" s="63">
        <f t="shared" si="5"/>
        <v>0</v>
      </c>
    </row>
    <row r="72" spans="1:8" ht="18" customHeight="1" x14ac:dyDescent="0.2">
      <c r="A72" s="28" t="s">
        <v>365</v>
      </c>
      <c r="B72" s="15" t="s">
        <v>366</v>
      </c>
      <c r="C72" s="61">
        <v>100</v>
      </c>
      <c r="D72" s="30">
        <v>0</v>
      </c>
      <c r="E72" s="62">
        <v>0</v>
      </c>
      <c r="F72" s="63">
        <f t="shared" si="4"/>
        <v>0</v>
      </c>
      <c r="G72" s="30">
        <v>0</v>
      </c>
      <c r="H72" s="63">
        <f t="shared" si="5"/>
        <v>0</v>
      </c>
    </row>
    <row r="73" spans="1:8" ht="18" customHeight="1" x14ac:dyDescent="0.2">
      <c r="A73" s="28" t="s">
        <v>401</v>
      </c>
      <c r="B73" s="15" t="s">
        <v>402</v>
      </c>
      <c r="C73" s="61">
        <v>100</v>
      </c>
      <c r="D73" s="30">
        <v>0</v>
      </c>
      <c r="E73" s="62">
        <v>0</v>
      </c>
      <c r="F73" s="63">
        <f t="shared" si="4"/>
        <v>0</v>
      </c>
      <c r="G73" s="30">
        <v>0</v>
      </c>
      <c r="H73" s="63">
        <f t="shared" si="5"/>
        <v>0</v>
      </c>
    </row>
    <row r="74" spans="1:8" ht="18" customHeight="1" x14ac:dyDescent="0.2">
      <c r="A74" s="28" t="s">
        <v>369</v>
      </c>
      <c r="B74" s="15" t="s">
        <v>370</v>
      </c>
      <c r="C74" s="61">
        <v>100</v>
      </c>
      <c r="D74" s="30">
        <v>0</v>
      </c>
      <c r="E74" s="62">
        <v>0</v>
      </c>
      <c r="F74" s="63">
        <f t="shared" si="4"/>
        <v>0</v>
      </c>
      <c r="G74" s="30">
        <v>0</v>
      </c>
      <c r="H74" s="63">
        <f t="shared" si="5"/>
        <v>0</v>
      </c>
    </row>
    <row r="75" spans="1:8" ht="18" customHeight="1" x14ac:dyDescent="0.2">
      <c r="A75" s="28" t="s">
        <v>403</v>
      </c>
      <c r="B75" s="15" t="s">
        <v>404</v>
      </c>
      <c r="C75" s="61">
        <v>100</v>
      </c>
      <c r="D75" s="30">
        <v>0</v>
      </c>
      <c r="E75" s="62">
        <v>0</v>
      </c>
      <c r="F75" s="63">
        <f t="shared" si="4"/>
        <v>0</v>
      </c>
      <c r="G75" s="30">
        <v>0</v>
      </c>
      <c r="H75" s="63">
        <f t="shared" si="5"/>
        <v>0</v>
      </c>
    </row>
    <row r="76" spans="1:8" ht="18" customHeight="1" x14ac:dyDescent="0.2">
      <c r="A76" s="28" t="s">
        <v>373</v>
      </c>
      <c r="B76" s="15" t="s">
        <v>374</v>
      </c>
      <c r="C76" s="61">
        <v>100</v>
      </c>
      <c r="D76" s="30">
        <v>0</v>
      </c>
      <c r="E76" s="62">
        <v>0</v>
      </c>
      <c r="F76" s="63">
        <f t="shared" si="4"/>
        <v>0</v>
      </c>
      <c r="G76" s="30">
        <v>0</v>
      </c>
      <c r="H76" s="63">
        <f t="shared" si="5"/>
        <v>0</v>
      </c>
    </row>
    <row r="77" spans="1:8" ht="18" customHeight="1" x14ac:dyDescent="0.2">
      <c r="A77" s="28" t="s">
        <v>405</v>
      </c>
      <c r="B77" s="15" t="s">
        <v>402</v>
      </c>
      <c r="C77" s="61">
        <v>100</v>
      </c>
      <c r="D77" s="30">
        <v>0</v>
      </c>
      <c r="E77" s="62">
        <v>0</v>
      </c>
      <c r="F77" s="63">
        <f t="shared" si="4"/>
        <v>0</v>
      </c>
      <c r="G77" s="30">
        <v>0</v>
      </c>
      <c r="H77" s="63">
        <f t="shared" si="5"/>
        <v>0</v>
      </c>
    </row>
    <row r="78" spans="1:8" ht="18" customHeight="1" x14ac:dyDescent="0.2">
      <c r="A78" s="28" t="s">
        <v>376</v>
      </c>
      <c r="B78" s="15" t="s">
        <v>377</v>
      </c>
      <c r="C78" s="61">
        <v>4</v>
      </c>
      <c r="D78" s="30">
        <v>0</v>
      </c>
      <c r="E78" s="62">
        <v>0</v>
      </c>
      <c r="F78" s="63">
        <f t="shared" si="4"/>
        <v>0</v>
      </c>
      <c r="G78" s="30">
        <v>0</v>
      </c>
      <c r="H78" s="63">
        <f t="shared" si="5"/>
        <v>0</v>
      </c>
    </row>
    <row r="79" spans="1:8" ht="18" customHeight="1" x14ac:dyDescent="0.2">
      <c r="A79" s="28" t="s">
        <v>406</v>
      </c>
      <c r="B79" s="15" t="s">
        <v>407</v>
      </c>
      <c r="C79" s="61">
        <v>4</v>
      </c>
      <c r="D79" s="30">
        <v>0</v>
      </c>
      <c r="E79" s="62">
        <v>0</v>
      </c>
      <c r="F79" s="63">
        <f t="shared" si="4"/>
        <v>0</v>
      </c>
      <c r="G79" s="30">
        <v>0</v>
      </c>
      <c r="H79" s="63">
        <f t="shared" si="5"/>
        <v>0</v>
      </c>
    </row>
    <row r="80" spans="1:8" ht="18" customHeight="1" x14ac:dyDescent="0.2">
      <c r="A80" s="28" t="s">
        <v>380</v>
      </c>
      <c r="B80" s="15" t="s">
        <v>381</v>
      </c>
      <c r="C80" s="61">
        <v>4</v>
      </c>
      <c r="D80" s="30">
        <v>0</v>
      </c>
      <c r="E80" s="62">
        <v>0</v>
      </c>
      <c r="F80" s="63">
        <f t="shared" si="4"/>
        <v>0</v>
      </c>
      <c r="G80" s="30">
        <v>0</v>
      </c>
      <c r="H80" s="63">
        <f t="shared" si="5"/>
        <v>0</v>
      </c>
    </row>
    <row r="81" spans="1:8" ht="18" customHeight="1" x14ac:dyDescent="0.2">
      <c r="A81" s="28" t="s">
        <v>382</v>
      </c>
      <c r="B81" s="15" t="s">
        <v>383</v>
      </c>
      <c r="C81" s="61">
        <v>4</v>
      </c>
      <c r="D81" s="30">
        <v>0</v>
      </c>
      <c r="E81" s="62">
        <v>0</v>
      </c>
      <c r="F81" s="63">
        <f t="shared" si="4"/>
        <v>0</v>
      </c>
      <c r="G81" s="30">
        <v>0</v>
      </c>
      <c r="H81" s="63">
        <f t="shared" si="5"/>
        <v>0</v>
      </c>
    </row>
    <row r="82" spans="1:8" ht="18" customHeight="1" x14ac:dyDescent="0.2">
      <c r="A82" s="28" t="s">
        <v>384</v>
      </c>
      <c r="B82" s="15" t="s">
        <v>385</v>
      </c>
      <c r="C82" s="61">
        <v>4</v>
      </c>
      <c r="D82" s="30">
        <v>0</v>
      </c>
      <c r="E82" s="62">
        <v>0</v>
      </c>
      <c r="F82" s="63">
        <f t="shared" si="4"/>
        <v>0</v>
      </c>
      <c r="G82" s="30">
        <v>0</v>
      </c>
      <c r="H82" s="63">
        <f t="shared" si="5"/>
        <v>0</v>
      </c>
    </row>
    <row r="83" spans="1:8" ht="18" customHeight="1" x14ac:dyDescent="0.2">
      <c r="A83" s="29" t="s">
        <v>412</v>
      </c>
      <c r="B83" s="67" t="s">
        <v>413</v>
      </c>
      <c r="C83" s="61">
        <v>100</v>
      </c>
      <c r="D83" s="30">
        <v>0</v>
      </c>
      <c r="E83" s="62">
        <v>0</v>
      </c>
      <c r="F83" s="63">
        <f t="shared" si="4"/>
        <v>0</v>
      </c>
      <c r="G83" s="30">
        <v>0</v>
      </c>
      <c r="H83" s="63">
        <f t="shared" si="5"/>
        <v>0</v>
      </c>
    </row>
    <row r="84" spans="1:8" ht="18" customHeight="1" x14ac:dyDescent="0.2">
      <c r="A84" s="29" t="s">
        <v>414</v>
      </c>
      <c r="B84" s="67" t="s">
        <v>415</v>
      </c>
      <c r="C84" s="68">
        <v>100</v>
      </c>
      <c r="D84" s="30">
        <v>0</v>
      </c>
      <c r="E84" s="62">
        <v>0</v>
      </c>
      <c r="F84" s="63">
        <f t="shared" si="4"/>
        <v>0</v>
      </c>
      <c r="G84" s="30">
        <v>0</v>
      </c>
      <c r="H84" s="63">
        <f t="shared" si="5"/>
        <v>0</v>
      </c>
    </row>
    <row r="85" spans="1:8" ht="22" customHeight="1" x14ac:dyDescent="0.2">
      <c r="A85" s="134" t="s">
        <v>478</v>
      </c>
      <c r="B85" s="135"/>
      <c r="C85" s="135"/>
      <c r="D85" s="135"/>
      <c r="E85" s="135"/>
      <c r="F85" s="135"/>
      <c r="G85" s="136"/>
      <c r="H85" s="14">
        <f>SUM(H3:H84)+SUM(F3:F84)</f>
        <v>0</v>
      </c>
    </row>
    <row r="86" spans="1:8" x14ac:dyDescent="0.2">
      <c r="A86" s="4"/>
      <c r="B86" s="9"/>
      <c r="C86" s="4"/>
      <c r="D86" s="6"/>
      <c r="E86" s="6"/>
      <c r="F86" s="6"/>
      <c r="H86" s="6"/>
    </row>
  </sheetData>
  <sheetProtection algorithmName="SHA-512" hashValue="Ml00JJJTgHHde0lH95gDkxTC0MZrgKfBbSvqNxI7YFiKNlxR7T5Okb+knDf27HEtQyUJqMKbfaeOJV3TFNpvTg==" saltValue="v6Ysh42Yye2H8VY39uX5lQ==" spinCount="100000" sheet="1" objects="1" scenarios="1"/>
  <mergeCells count="2">
    <mergeCell ref="A85:G85"/>
    <mergeCell ref="A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F18B0-1DB2-BE49-A3FE-B459A511C647}">
  <dimension ref="A1:H125"/>
  <sheetViews>
    <sheetView showGridLines="0" topLeftCell="A107" zoomScale="120" zoomScaleNormal="120" workbookViewId="0">
      <selection activeCell="D11" sqref="D11"/>
    </sheetView>
  </sheetViews>
  <sheetFormatPr baseColWidth="10" defaultColWidth="11" defaultRowHeight="16" x14ac:dyDescent="0.2"/>
  <cols>
    <col min="1" max="1" width="19.5" bestFit="1" customWidth="1"/>
    <col min="2" max="2" width="56.6640625" style="10" bestFit="1" customWidth="1"/>
    <col min="3" max="3" width="15.83203125" style="11" customWidth="1"/>
    <col min="4" max="4" width="20.83203125" style="11" customWidth="1"/>
    <col min="5" max="5" width="18" style="11" customWidth="1"/>
    <col min="6" max="6" width="18.1640625" style="11" customWidth="1"/>
    <col min="7" max="7" width="25.83203125" customWidth="1"/>
    <col min="8" max="8" width="25.83203125" style="11" customWidth="1"/>
  </cols>
  <sheetData>
    <row r="1" spans="1:8" ht="35" customHeight="1" x14ac:dyDescent="0.2">
      <c r="A1" s="140" t="s">
        <v>416</v>
      </c>
      <c r="B1" s="140"/>
      <c r="C1" s="140"/>
      <c r="D1" s="140"/>
      <c r="E1" s="140"/>
      <c r="F1" s="140"/>
      <c r="G1" s="140"/>
      <c r="H1" s="140"/>
    </row>
    <row r="2" spans="1:8" s="8" customFormat="1" ht="35" customHeight="1" x14ac:dyDescent="0.2">
      <c r="A2" s="20" t="s">
        <v>341</v>
      </c>
      <c r="B2" s="21" t="s">
        <v>3</v>
      </c>
      <c r="C2" s="22" t="s">
        <v>342</v>
      </c>
      <c r="D2" s="19" t="s">
        <v>343</v>
      </c>
      <c r="E2" s="23" t="s">
        <v>344</v>
      </c>
      <c r="F2" s="22" t="s">
        <v>345</v>
      </c>
      <c r="G2" s="19" t="s">
        <v>346</v>
      </c>
      <c r="H2" s="25" t="s">
        <v>473</v>
      </c>
    </row>
    <row r="3" spans="1:8" ht="18" customHeight="1" x14ac:dyDescent="0.2">
      <c r="A3" s="142" t="s">
        <v>417</v>
      </c>
      <c r="B3" s="142"/>
      <c r="C3" s="142"/>
      <c r="D3" s="142"/>
      <c r="E3" s="142"/>
      <c r="F3" s="142"/>
      <c r="G3" s="142"/>
      <c r="H3" s="143"/>
    </row>
    <row r="4" spans="1:8" ht="18" customHeight="1" x14ac:dyDescent="0.2">
      <c r="A4" s="60" t="s">
        <v>54</v>
      </c>
      <c r="B4" s="15" t="s">
        <v>55</v>
      </c>
      <c r="C4" s="61">
        <v>1</v>
      </c>
      <c r="D4" s="30">
        <v>0</v>
      </c>
      <c r="E4" s="62">
        <v>0</v>
      </c>
      <c r="F4" s="69">
        <f>C4*(D4-(D4*E4))</f>
        <v>0</v>
      </c>
      <c r="G4" s="30">
        <v>0</v>
      </c>
      <c r="H4" s="63">
        <f>(G4*C4)*36</f>
        <v>0</v>
      </c>
    </row>
    <row r="5" spans="1:8" ht="18" customHeight="1" x14ac:dyDescent="0.2">
      <c r="A5" s="28" t="s">
        <v>408</v>
      </c>
      <c r="B5" s="15" t="s">
        <v>409</v>
      </c>
      <c r="C5" s="61">
        <v>1</v>
      </c>
      <c r="D5" s="30">
        <v>0</v>
      </c>
      <c r="E5" s="62">
        <v>0</v>
      </c>
      <c r="F5" s="69">
        <f t="shared" ref="F5:F28" si="0">C5*(D5-(D5*E5))</f>
        <v>0</v>
      </c>
      <c r="G5" s="30">
        <v>0</v>
      </c>
      <c r="H5" s="63">
        <f t="shared" ref="H5:H49" si="1">(G5*C5)*36</f>
        <v>0</v>
      </c>
    </row>
    <row r="6" spans="1:8" ht="18" customHeight="1" x14ac:dyDescent="0.2">
      <c r="A6" s="28" t="s">
        <v>410</v>
      </c>
      <c r="B6" s="15" t="s">
        <v>411</v>
      </c>
      <c r="C6" s="61">
        <v>1</v>
      </c>
      <c r="D6" s="30">
        <v>0</v>
      </c>
      <c r="E6" s="62">
        <v>0</v>
      </c>
      <c r="F6" s="69">
        <f t="shared" si="0"/>
        <v>0</v>
      </c>
      <c r="G6" s="30">
        <v>0</v>
      </c>
      <c r="H6" s="63">
        <f t="shared" si="1"/>
        <v>0</v>
      </c>
    </row>
    <row r="7" spans="1:8" ht="18" customHeight="1" x14ac:dyDescent="0.2">
      <c r="A7" s="28" t="s">
        <v>418</v>
      </c>
      <c r="B7" s="15" t="s">
        <v>398</v>
      </c>
      <c r="C7" s="61">
        <v>1</v>
      </c>
      <c r="D7" s="30">
        <v>0</v>
      </c>
      <c r="E7" s="62">
        <v>0</v>
      </c>
      <c r="F7" s="69">
        <f t="shared" si="0"/>
        <v>0</v>
      </c>
      <c r="G7" s="30">
        <v>0</v>
      </c>
      <c r="H7" s="63">
        <f t="shared" si="1"/>
        <v>0</v>
      </c>
    </row>
    <row r="8" spans="1:8" ht="18" customHeight="1" x14ac:dyDescent="0.2">
      <c r="A8" s="28" t="s">
        <v>60</v>
      </c>
      <c r="B8" s="15" t="s">
        <v>61</v>
      </c>
      <c r="C8" s="61">
        <v>1</v>
      </c>
      <c r="D8" s="30">
        <v>0</v>
      </c>
      <c r="E8" s="62">
        <v>0</v>
      </c>
      <c r="F8" s="69">
        <f t="shared" si="0"/>
        <v>0</v>
      </c>
      <c r="G8" s="30">
        <v>0</v>
      </c>
      <c r="H8" s="63">
        <f t="shared" si="1"/>
        <v>0</v>
      </c>
    </row>
    <row r="9" spans="1:8" ht="18" customHeight="1" x14ac:dyDescent="0.2">
      <c r="A9" s="28" t="s">
        <v>353</v>
      </c>
      <c r="B9" s="15" t="s">
        <v>354</v>
      </c>
      <c r="C9" s="61">
        <v>1</v>
      </c>
      <c r="D9" s="30">
        <v>0</v>
      </c>
      <c r="E9" s="62">
        <v>0</v>
      </c>
      <c r="F9" s="69">
        <f t="shared" si="0"/>
        <v>0</v>
      </c>
      <c r="G9" s="30">
        <v>0</v>
      </c>
      <c r="H9" s="63">
        <f t="shared" si="1"/>
        <v>0</v>
      </c>
    </row>
    <row r="10" spans="1:8" ht="18" customHeight="1" x14ac:dyDescent="0.2">
      <c r="A10" s="28" t="s">
        <v>355</v>
      </c>
      <c r="B10" s="15" t="s">
        <v>356</v>
      </c>
      <c r="C10" s="61">
        <v>1</v>
      </c>
      <c r="D10" s="30">
        <v>0</v>
      </c>
      <c r="E10" s="62">
        <v>0</v>
      </c>
      <c r="F10" s="69">
        <f t="shared" si="0"/>
        <v>0</v>
      </c>
      <c r="G10" s="30">
        <v>0</v>
      </c>
      <c r="H10" s="63">
        <f t="shared" si="1"/>
        <v>0</v>
      </c>
    </row>
    <row r="11" spans="1:8" ht="18" customHeight="1" x14ac:dyDescent="0.2">
      <c r="A11" s="28" t="s">
        <v>357</v>
      </c>
      <c r="B11" s="15" t="s">
        <v>358</v>
      </c>
      <c r="C11" s="61">
        <v>1</v>
      </c>
      <c r="D11" s="30">
        <v>0</v>
      </c>
      <c r="E11" s="62">
        <v>0</v>
      </c>
      <c r="F11" s="69">
        <f t="shared" si="0"/>
        <v>0</v>
      </c>
      <c r="G11" s="30">
        <v>0</v>
      </c>
      <c r="H11" s="63">
        <f t="shared" si="1"/>
        <v>0</v>
      </c>
    </row>
    <row r="12" spans="1:8" ht="18" customHeight="1" x14ac:dyDescent="0.2">
      <c r="A12" s="28" t="s">
        <v>359</v>
      </c>
      <c r="B12" s="15" t="s">
        <v>360</v>
      </c>
      <c r="C12" s="61">
        <v>1</v>
      </c>
      <c r="D12" s="30">
        <v>0</v>
      </c>
      <c r="E12" s="62">
        <v>0</v>
      </c>
      <c r="F12" s="69">
        <f t="shared" si="0"/>
        <v>0</v>
      </c>
      <c r="G12" s="30">
        <v>0</v>
      </c>
      <c r="H12" s="63">
        <f t="shared" si="1"/>
        <v>0</v>
      </c>
    </row>
    <row r="13" spans="1:8" ht="18" customHeight="1" x14ac:dyDescent="0.2">
      <c r="A13" s="28" t="s">
        <v>365</v>
      </c>
      <c r="B13" s="15" t="s">
        <v>366</v>
      </c>
      <c r="C13" s="61">
        <v>25</v>
      </c>
      <c r="D13" s="30">
        <v>0</v>
      </c>
      <c r="E13" s="62">
        <v>0</v>
      </c>
      <c r="F13" s="69">
        <f t="shared" si="0"/>
        <v>0</v>
      </c>
      <c r="G13" s="30">
        <v>0</v>
      </c>
      <c r="H13" s="63">
        <f t="shared" si="1"/>
        <v>0</v>
      </c>
    </row>
    <row r="14" spans="1:8" ht="18" customHeight="1" x14ac:dyDescent="0.2">
      <c r="A14" s="28" t="s">
        <v>401</v>
      </c>
      <c r="B14" s="15" t="s">
        <v>402</v>
      </c>
      <c r="C14" s="61">
        <v>25</v>
      </c>
      <c r="D14" s="30">
        <v>0</v>
      </c>
      <c r="E14" s="62">
        <v>0</v>
      </c>
      <c r="F14" s="69">
        <f t="shared" si="0"/>
        <v>0</v>
      </c>
      <c r="G14" s="30">
        <v>0</v>
      </c>
      <c r="H14" s="63">
        <f t="shared" si="1"/>
        <v>0</v>
      </c>
    </row>
    <row r="15" spans="1:8" ht="18" customHeight="1" x14ac:dyDescent="0.2">
      <c r="A15" s="28" t="s">
        <v>369</v>
      </c>
      <c r="B15" s="15" t="s">
        <v>370</v>
      </c>
      <c r="C15" s="61">
        <v>25</v>
      </c>
      <c r="D15" s="30">
        <v>0</v>
      </c>
      <c r="E15" s="62">
        <v>0</v>
      </c>
      <c r="F15" s="69">
        <f t="shared" si="0"/>
        <v>0</v>
      </c>
      <c r="G15" s="30">
        <v>0</v>
      </c>
      <c r="H15" s="63">
        <f t="shared" si="1"/>
        <v>0</v>
      </c>
    </row>
    <row r="16" spans="1:8" ht="18" customHeight="1" x14ac:dyDescent="0.2">
      <c r="A16" s="28" t="s">
        <v>403</v>
      </c>
      <c r="B16" s="15" t="s">
        <v>404</v>
      </c>
      <c r="C16" s="61">
        <v>25</v>
      </c>
      <c r="D16" s="30">
        <v>0</v>
      </c>
      <c r="E16" s="62">
        <v>0</v>
      </c>
      <c r="F16" s="69">
        <f t="shared" si="0"/>
        <v>0</v>
      </c>
      <c r="G16" s="30">
        <v>0</v>
      </c>
      <c r="H16" s="63">
        <f t="shared" si="1"/>
        <v>0</v>
      </c>
    </row>
    <row r="17" spans="1:8" ht="18" customHeight="1" x14ac:dyDescent="0.2">
      <c r="A17" s="28" t="s">
        <v>376</v>
      </c>
      <c r="B17" s="15" t="s">
        <v>377</v>
      </c>
      <c r="C17" s="61">
        <v>1</v>
      </c>
      <c r="D17" s="30">
        <v>0</v>
      </c>
      <c r="E17" s="62">
        <v>0</v>
      </c>
      <c r="F17" s="69">
        <f t="shared" si="0"/>
        <v>0</v>
      </c>
      <c r="G17" s="30">
        <v>0</v>
      </c>
      <c r="H17" s="63">
        <f t="shared" si="1"/>
        <v>0</v>
      </c>
    </row>
    <row r="18" spans="1:8" ht="18" customHeight="1" x14ac:dyDescent="0.2">
      <c r="A18" s="28" t="s">
        <v>406</v>
      </c>
      <c r="B18" s="15" t="s">
        <v>407</v>
      </c>
      <c r="C18" s="61">
        <v>1</v>
      </c>
      <c r="D18" s="30">
        <v>0</v>
      </c>
      <c r="E18" s="62">
        <v>0</v>
      </c>
      <c r="F18" s="69">
        <f t="shared" si="0"/>
        <v>0</v>
      </c>
      <c r="G18" s="30">
        <v>0</v>
      </c>
      <c r="H18" s="63">
        <f t="shared" si="1"/>
        <v>0</v>
      </c>
    </row>
    <row r="19" spans="1:8" ht="18" customHeight="1" x14ac:dyDescent="0.2">
      <c r="A19" s="28" t="s">
        <v>57</v>
      </c>
      <c r="B19" s="15" t="s">
        <v>58</v>
      </c>
      <c r="C19" s="61">
        <v>1</v>
      </c>
      <c r="D19" s="30">
        <v>0</v>
      </c>
      <c r="E19" s="62">
        <v>0</v>
      </c>
      <c r="F19" s="69">
        <f t="shared" si="0"/>
        <v>0</v>
      </c>
      <c r="G19" s="30">
        <v>0</v>
      </c>
      <c r="H19" s="63">
        <f t="shared" si="1"/>
        <v>0</v>
      </c>
    </row>
    <row r="20" spans="1:8" ht="18" customHeight="1" x14ac:dyDescent="0.2">
      <c r="A20" s="28" t="s">
        <v>382</v>
      </c>
      <c r="B20" s="15" t="s">
        <v>383</v>
      </c>
      <c r="C20" s="61">
        <v>1</v>
      </c>
      <c r="D20" s="30">
        <v>0</v>
      </c>
      <c r="E20" s="62">
        <v>0</v>
      </c>
      <c r="F20" s="69">
        <f t="shared" si="0"/>
        <v>0</v>
      </c>
      <c r="G20" s="30">
        <v>0</v>
      </c>
      <c r="H20" s="63">
        <f t="shared" si="1"/>
        <v>0</v>
      </c>
    </row>
    <row r="21" spans="1:8" ht="18" customHeight="1" x14ac:dyDescent="0.2">
      <c r="A21" s="28" t="s">
        <v>373</v>
      </c>
      <c r="B21" s="15" t="s">
        <v>374</v>
      </c>
      <c r="C21" s="61">
        <v>25</v>
      </c>
      <c r="D21" s="30">
        <v>0</v>
      </c>
      <c r="E21" s="62">
        <v>0</v>
      </c>
      <c r="F21" s="69">
        <f t="shared" si="0"/>
        <v>0</v>
      </c>
      <c r="G21" s="30">
        <v>0</v>
      </c>
      <c r="H21" s="63">
        <f t="shared" si="1"/>
        <v>0</v>
      </c>
    </row>
    <row r="22" spans="1:8" ht="18" customHeight="1" x14ac:dyDescent="0.2">
      <c r="A22" s="28" t="s">
        <v>405</v>
      </c>
      <c r="B22" s="15" t="s">
        <v>402</v>
      </c>
      <c r="C22" s="61">
        <v>25</v>
      </c>
      <c r="D22" s="30">
        <v>0</v>
      </c>
      <c r="E22" s="62">
        <v>0</v>
      </c>
      <c r="F22" s="69">
        <f t="shared" si="0"/>
        <v>0</v>
      </c>
      <c r="G22" s="30">
        <v>0</v>
      </c>
      <c r="H22" s="63">
        <f t="shared" si="1"/>
        <v>0</v>
      </c>
    </row>
    <row r="23" spans="1:8" ht="18" customHeight="1" x14ac:dyDescent="0.2">
      <c r="A23" s="28" t="s">
        <v>351</v>
      </c>
      <c r="B23" s="15" t="s">
        <v>352</v>
      </c>
      <c r="C23" s="61">
        <v>1</v>
      </c>
      <c r="D23" s="30">
        <v>0</v>
      </c>
      <c r="E23" s="62">
        <v>0</v>
      </c>
      <c r="F23" s="69">
        <f t="shared" si="0"/>
        <v>0</v>
      </c>
      <c r="G23" s="30">
        <v>0</v>
      </c>
      <c r="H23" s="63">
        <f t="shared" si="1"/>
        <v>0</v>
      </c>
    </row>
    <row r="24" spans="1:8" ht="18" customHeight="1" x14ac:dyDescent="0.2">
      <c r="A24" s="28" t="s">
        <v>363</v>
      </c>
      <c r="B24" s="15" t="s">
        <v>364</v>
      </c>
      <c r="C24" s="61">
        <v>1</v>
      </c>
      <c r="D24" s="30">
        <v>0</v>
      </c>
      <c r="E24" s="62">
        <v>0</v>
      </c>
      <c r="F24" s="69">
        <f t="shared" si="0"/>
        <v>0</v>
      </c>
      <c r="G24" s="30">
        <v>0</v>
      </c>
      <c r="H24" s="63">
        <f t="shared" si="1"/>
        <v>0</v>
      </c>
    </row>
    <row r="25" spans="1:8" ht="18" customHeight="1" x14ac:dyDescent="0.2">
      <c r="A25" s="29" t="s">
        <v>412</v>
      </c>
      <c r="B25" s="70" t="s">
        <v>413</v>
      </c>
      <c r="C25" s="61">
        <v>10</v>
      </c>
      <c r="D25" s="30">
        <v>0</v>
      </c>
      <c r="E25" s="62">
        <v>0</v>
      </c>
      <c r="F25" s="69">
        <f t="shared" si="0"/>
        <v>0</v>
      </c>
      <c r="G25" s="30">
        <v>0</v>
      </c>
      <c r="H25" s="63">
        <f t="shared" si="1"/>
        <v>0</v>
      </c>
    </row>
    <row r="26" spans="1:8" ht="18" customHeight="1" x14ac:dyDescent="0.2">
      <c r="A26" s="29" t="s">
        <v>414</v>
      </c>
      <c r="B26" s="70" t="s">
        <v>415</v>
      </c>
      <c r="C26" s="71">
        <v>10</v>
      </c>
      <c r="D26" s="30">
        <v>0</v>
      </c>
      <c r="E26" s="62">
        <v>0</v>
      </c>
      <c r="F26" s="69">
        <f t="shared" si="0"/>
        <v>0</v>
      </c>
      <c r="G26" s="30">
        <v>0</v>
      </c>
      <c r="H26" s="63">
        <f t="shared" si="1"/>
        <v>0</v>
      </c>
    </row>
    <row r="27" spans="1:8" ht="18" customHeight="1" x14ac:dyDescent="0.2">
      <c r="A27" s="144" t="s">
        <v>419</v>
      </c>
      <c r="B27" s="144"/>
      <c r="C27" s="144"/>
      <c r="D27" s="144"/>
      <c r="E27" s="144"/>
      <c r="F27" s="144"/>
      <c r="G27" s="144"/>
      <c r="H27" s="145"/>
    </row>
    <row r="28" spans="1:8" ht="18" customHeight="1" x14ac:dyDescent="0.2">
      <c r="A28" s="60" t="s">
        <v>54</v>
      </c>
      <c r="B28" s="15" t="s">
        <v>55</v>
      </c>
      <c r="C28" s="61">
        <v>1</v>
      </c>
      <c r="D28" s="30">
        <v>0</v>
      </c>
      <c r="E28" s="62">
        <v>0</v>
      </c>
      <c r="F28" s="69">
        <f t="shared" si="0"/>
        <v>0</v>
      </c>
      <c r="G28" s="30">
        <v>0</v>
      </c>
      <c r="H28" s="63">
        <f t="shared" si="1"/>
        <v>0</v>
      </c>
    </row>
    <row r="29" spans="1:8" ht="18" customHeight="1" x14ac:dyDescent="0.2">
      <c r="A29" s="28" t="s">
        <v>408</v>
      </c>
      <c r="B29" s="15" t="s">
        <v>409</v>
      </c>
      <c r="C29" s="61">
        <v>1</v>
      </c>
      <c r="D29" s="30">
        <v>0</v>
      </c>
      <c r="E29" s="62">
        <v>0</v>
      </c>
      <c r="F29" s="69">
        <f>C29*(D29-(D29*E29))</f>
        <v>0</v>
      </c>
      <c r="G29" s="30">
        <v>0</v>
      </c>
      <c r="H29" s="63">
        <f t="shared" si="1"/>
        <v>0</v>
      </c>
    </row>
    <row r="30" spans="1:8" ht="18" customHeight="1" x14ac:dyDescent="0.2">
      <c r="A30" s="28" t="s">
        <v>410</v>
      </c>
      <c r="B30" s="15" t="s">
        <v>411</v>
      </c>
      <c r="C30" s="61">
        <v>1</v>
      </c>
      <c r="D30" s="30">
        <v>0</v>
      </c>
      <c r="E30" s="62">
        <v>0</v>
      </c>
      <c r="F30" s="69">
        <f t="shared" ref="F30:F43" si="2">C30*(D30-(D30*E30))</f>
        <v>0</v>
      </c>
      <c r="G30" s="30">
        <v>0</v>
      </c>
      <c r="H30" s="63">
        <f t="shared" si="1"/>
        <v>0</v>
      </c>
    </row>
    <row r="31" spans="1:8" ht="18" customHeight="1" x14ac:dyDescent="0.2">
      <c r="A31" s="28" t="s">
        <v>418</v>
      </c>
      <c r="B31" s="15" t="s">
        <v>398</v>
      </c>
      <c r="C31" s="61">
        <v>1</v>
      </c>
      <c r="D31" s="30">
        <v>0</v>
      </c>
      <c r="E31" s="62">
        <v>0</v>
      </c>
      <c r="F31" s="69">
        <f t="shared" si="2"/>
        <v>0</v>
      </c>
      <c r="G31" s="30">
        <v>0</v>
      </c>
      <c r="H31" s="63">
        <f t="shared" si="1"/>
        <v>0</v>
      </c>
    </row>
    <row r="32" spans="1:8" ht="18" customHeight="1" x14ac:dyDescent="0.2">
      <c r="A32" s="28" t="s">
        <v>60</v>
      </c>
      <c r="B32" s="15" t="s">
        <v>61</v>
      </c>
      <c r="C32" s="61">
        <v>1</v>
      </c>
      <c r="D32" s="30">
        <v>0</v>
      </c>
      <c r="E32" s="62">
        <v>0</v>
      </c>
      <c r="F32" s="69">
        <f t="shared" si="2"/>
        <v>0</v>
      </c>
      <c r="G32" s="30">
        <v>0</v>
      </c>
      <c r="H32" s="63">
        <f t="shared" si="1"/>
        <v>0</v>
      </c>
    </row>
    <row r="33" spans="1:8" ht="18" customHeight="1" x14ac:dyDescent="0.2">
      <c r="A33" s="28" t="s">
        <v>353</v>
      </c>
      <c r="B33" s="15" t="s">
        <v>354</v>
      </c>
      <c r="C33" s="61">
        <v>1</v>
      </c>
      <c r="D33" s="30">
        <v>0</v>
      </c>
      <c r="E33" s="62">
        <v>0</v>
      </c>
      <c r="F33" s="69">
        <f t="shared" si="2"/>
        <v>0</v>
      </c>
      <c r="G33" s="30">
        <v>0</v>
      </c>
      <c r="H33" s="63">
        <f t="shared" si="1"/>
        <v>0</v>
      </c>
    </row>
    <row r="34" spans="1:8" ht="18" customHeight="1" x14ac:dyDescent="0.2">
      <c r="A34" s="28" t="s">
        <v>355</v>
      </c>
      <c r="B34" s="15" t="s">
        <v>356</v>
      </c>
      <c r="C34" s="61">
        <v>1</v>
      </c>
      <c r="D34" s="30">
        <v>0</v>
      </c>
      <c r="E34" s="62">
        <v>0</v>
      </c>
      <c r="F34" s="69">
        <f t="shared" si="2"/>
        <v>0</v>
      </c>
      <c r="G34" s="30">
        <v>0</v>
      </c>
      <c r="H34" s="63">
        <f t="shared" si="1"/>
        <v>0</v>
      </c>
    </row>
    <row r="35" spans="1:8" ht="18" customHeight="1" x14ac:dyDescent="0.2">
      <c r="A35" s="28" t="s">
        <v>357</v>
      </c>
      <c r="B35" s="15" t="s">
        <v>358</v>
      </c>
      <c r="C35" s="61">
        <v>1</v>
      </c>
      <c r="D35" s="30">
        <v>0</v>
      </c>
      <c r="E35" s="62">
        <v>0</v>
      </c>
      <c r="F35" s="69">
        <f t="shared" si="2"/>
        <v>0</v>
      </c>
      <c r="G35" s="30">
        <v>0</v>
      </c>
      <c r="H35" s="63">
        <f t="shared" si="1"/>
        <v>0</v>
      </c>
    </row>
    <row r="36" spans="1:8" ht="18" customHeight="1" x14ac:dyDescent="0.2">
      <c r="A36" s="28" t="s">
        <v>359</v>
      </c>
      <c r="B36" s="15" t="s">
        <v>360</v>
      </c>
      <c r="C36" s="61">
        <v>1</v>
      </c>
      <c r="D36" s="30">
        <v>0</v>
      </c>
      <c r="E36" s="62">
        <v>0</v>
      </c>
      <c r="F36" s="69">
        <f t="shared" si="2"/>
        <v>0</v>
      </c>
      <c r="G36" s="30">
        <v>0</v>
      </c>
      <c r="H36" s="63">
        <f t="shared" si="1"/>
        <v>0</v>
      </c>
    </row>
    <row r="37" spans="1:8" ht="18" customHeight="1" x14ac:dyDescent="0.2">
      <c r="A37" s="28" t="s">
        <v>365</v>
      </c>
      <c r="B37" s="15" t="s">
        <v>366</v>
      </c>
      <c r="C37" s="61">
        <v>25</v>
      </c>
      <c r="D37" s="30">
        <v>0</v>
      </c>
      <c r="E37" s="62">
        <v>0</v>
      </c>
      <c r="F37" s="69">
        <f t="shared" si="2"/>
        <v>0</v>
      </c>
      <c r="G37" s="30">
        <v>0</v>
      </c>
      <c r="H37" s="63">
        <f t="shared" si="1"/>
        <v>0</v>
      </c>
    </row>
    <row r="38" spans="1:8" ht="18" customHeight="1" x14ac:dyDescent="0.2">
      <c r="A38" s="28" t="s">
        <v>401</v>
      </c>
      <c r="B38" s="15" t="s">
        <v>402</v>
      </c>
      <c r="C38" s="61">
        <v>25</v>
      </c>
      <c r="D38" s="30">
        <v>0</v>
      </c>
      <c r="E38" s="62">
        <v>0</v>
      </c>
      <c r="F38" s="69">
        <f t="shared" si="2"/>
        <v>0</v>
      </c>
      <c r="G38" s="30">
        <v>0</v>
      </c>
      <c r="H38" s="63">
        <f t="shared" si="1"/>
        <v>0</v>
      </c>
    </row>
    <row r="39" spans="1:8" ht="18" customHeight="1" x14ac:dyDescent="0.2">
      <c r="A39" s="28" t="s">
        <v>369</v>
      </c>
      <c r="B39" s="15" t="s">
        <v>370</v>
      </c>
      <c r="C39" s="61">
        <v>25</v>
      </c>
      <c r="D39" s="30">
        <v>0</v>
      </c>
      <c r="E39" s="62">
        <v>0</v>
      </c>
      <c r="F39" s="69">
        <f t="shared" si="2"/>
        <v>0</v>
      </c>
      <c r="G39" s="30">
        <v>0</v>
      </c>
      <c r="H39" s="63">
        <f t="shared" si="1"/>
        <v>0</v>
      </c>
    </row>
    <row r="40" spans="1:8" ht="18" customHeight="1" x14ac:dyDescent="0.2">
      <c r="A40" s="28" t="s">
        <v>403</v>
      </c>
      <c r="B40" s="15" t="s">
        <v>404</v>
      </c>
      <c r="C40" s="61">
        <v>25</v>
      </c>
      <c r="D40" s="30">
        <v>0</v>
      </c>
      <c r="E40" s="62">
        <v>0</v>
      </c>
      <c r="F40" s="69">
        <f t="shared" si="2"/>
        <v>0</v>
      </c>
      <c r="G40" s="30">
        <v>0</v>
      </c>
      <c r="H40" s="63">
        <f t="shared" si="1"/>
        <v>0</v>
      </c>
    </row>
    <row r="41" spans="1:8" ht="18" customHeight="1" x14ac:dyDescent="0.2">
      <c r="A41" s="28" t="s">
        <v>376</v>
      </c>
      <c r="B41" s="15" t="s">
        <v>377</v>
      </c>
      <c r="C41" s="61">
        <v>1</v>
      </c>
      <c r="D41" s="30">
        <v>0</v>
      </c>
      <c r="E41" s="62">
        <v>0</v>
      </c>
      <c r="F41" s="69">
        <f t="shared" si="2"/>
        <v>0</v>
      </c>
      <c r="G41" s="30">
        <v>0</v>
      </c>
      <c r="H41" s="63">
        <f t="shared" si="1"/>
        <v>0</v>
      </c>
    </row>
    <row r="42" spans="1:8" ht="18" customHeight="1" x14ac:dyDescent="0.2">
      <c r="A42" s="28" t="s">
        <v>406</v>
      </c>
      <c r="B42" s="15" t="s">
        <v>407</v>
      </c>
      <c r="C42" s="61">
        <v>1</v>
      </c>
      <c r="D42" s="30">
        <v>0</v>
      </c>
      <c r="E42" s="62">
        <v>0</v>
      </c>
      <c r="F42" s="69">
        <f t="shared" si="2"/>
        <v>0</v>
      </c>
      <c r="G42" s="30">
        <v>0</v>
      </c>
      <c r="H42" s="63">
        <f t="shared" si="1"/>
        <v>0</v>
      </c>
    </row>
    <row r="43" spans="1:8" ht="18" customHeight="1" x14ac:dyDescent="0.2">
      <c r="A43" s="28" t="s">
        <v>57</v>
      </c>
      <c r="B43" s="15" t="s">
        <v>58</v>
      </c>
      <c r="C43" s="61">
        <v>1</v>
      </c>
      <c r="D43" s="30">
        <v>0</v>
      </c>
      <c r="E43" s="62">
        <v>0</v>
      </c>
      <c r="F43" s="69">
        <f t="shared" si="2"/>
        <v>0</v>
      </c>
      <c r="G43" s="30">
        <v>0</v>
      </c>
      <c r="H43" s="63">
        <f t="shared" si="1"/>
        <v>0</v>
      </c>
    </row>
    <row r="44" spans="1:8" ht="18" customHeight="1" x14ac:dyDescent="0.2">
      <c r="A44" s="28" t="s">
        <v>382</v>
      </c>
      <c r="B44" s="15" t="s">
        <v>383</v>
      </c>
      <c r="C44" s="61">
        <v>1</v>
      </c>
      <c r="D44" s="30">
        <v>0</v>
      </c>
      <c r="E44" s="62">
        <v>0</v>
      </c>
      <c r="F44" s="69">
        <f>C44*(D44-(D44*E44))</f>
        <v>0</v>
      </c>
      <c r="G44" s="30">
        <v>0</v>
      </c>
      <c r="H44" s="63">
        <f t="shared" si="1"/>
        <v>0</v>
      </c>
    </row>
    <row r="45" spans="1:8" ht="18" customHeight="1" x14ac:dyDescent="0.2">
      <c r="A45" s="28" t="s">
        <v>373</v>
      </c>
      <c r="B45" s="15" t="s">
        <v>374</v>
      </c>
      <c r="C45" s="61">
        <v>25</v>
      </c>
      <c r="D45" s="30">
        <v>0</v>
      </c>
      <c r="E45" s="62">
        <v>0</v>
      </c>
      <c r="F45" s="69">
        <f t="shared" ref="F45:F65" si="3">C45*(D45-(D45*E45))</f>
        <v>0</v>
      </c>
      <c r="G45" s="30">
        <v>0</v>
      </c>
      <c r="H45" s="63">
        <f t="shared" si="1"/>
        <v>0</v>
      </c>
    </row>
    <row r="46" spans="1:8" ht="18" customHeight="1" x14ac:dyDescent="0.2">
      <c r="A46" s="28" t="s">
        <v>405</v>
      </c>
      <c r="B46" s="15" t="s">
        <v>402</v>
      </c>
      <c r="C46" s="61">
        <v>25</v>
      </c>
      <c r="D46" s="30">
        <v>0</v>
      </c>
      <c r="E46" s="62">
        <v>0</v>
      </c>
      <c r="F46" s="69">
        <f t="shared" si="3"/>
        <v>0</v>
      </c>
      <c r="G46" s="30">
        <v>0</v>
      </c>
      <c r="H46" s="63">
        <f t="shared" si="1"/>
        <v>0</v>
      </c>
    </row>
    <row r="47" spans="1:8" ht="18" customHeight="1" x14ac:dyDescent="0.2">
      <c r="A47" s="28" t="s">
        <v>351</v>
      </c>
      <c r="B47" s="15" t="s">
        <v>352</v>
      </c>
      <c r="C47" s="61">
        <v>1</v>
      </c>
      <c r="D47" s="30">
        <v>0</v>
      </c>
      <c r="E47" s="62">
        <v>0</v>
      </c>
      <c r="F47" s="69">
        <f t="shared" si="3"/>
        <v>0</v>
      </c>
      <c r="G47" s="30">
        <v>0</v>
      </c>
      <c r="H47" s="63">
        <f t="shared" si="1"/>
        <v>0</v>
      </c>
    </row>
    <row r="48" spans="1:8" ht="18" customHeight="1" x14ac:dyDescent="0.2">
      <c r="A48" s="28" t="s">
        <v>363</v>
      </c>
      <c r="B48" s="15" t="s">
        <v>364</v>
      </c>
      <c r="C48" s="61">
        <v>1</v>
      </c>
      <c r="D48" s="30">
        <v>0</v>
      </c>
      <c r="E48" s="62">
        <v>0</v>
      </c>
      <c r="F48" s="69">
        <f t="shared" si="3"/>
        <v>0</v>
      </c>
      <c r="G48" s="30">
        <v>0</v>
      </c>
      <c r="H48" s="63">
        <f t="shared" si="1"/>
        <v>0</v>
      </c>
    </row>
    <row r="49" spans="1:8" ht="18" customHeight="1" x14ac:dyDescent="0.2">
      <c r="A49" s="29" t="s">
        <v>412</v>
      </c>
      <c r="B49" s="70" t="s">
        <v>413</v>
      </c>
      <c r="C49" s="61">
        <v>10</v>
      </c>
      <c r="D49" s="30">
        <v>0</v>
      </c>
      <c r="E49" s="62">
        <v>0</v>
      </c>
      <c r="F49" s="69">
        <f t="shared" si="3"/>
        <v>0</v>
      </c>
      <c r="G49" s="30">
        <v>0</v>
      </c>
      <c r="H49" s="63">
        <f t="shared" si="1"/>
        <v>0</v>
      </c>
    </row>
    <row r="50" spans="1:8" ht="18" customHeight="1" x14ac:dyDescent="0.2">
      <c r="A50" s="29" t="s">
        <v>414</v>
      </c>
      <c r="B50" s="70" t="s">
        <v>415</v>
      </c>
      <c r="C50" s="71">
        <v>10</v>
      </c>
      <c r="D50" s="30">
        <v>0</v>
      </c>
      <c r="E50" s="62">
        <v>0</v>
      </c>
      <c r="F50" s="69">
        <f t="shared" si="3"/>
        <v>0</v>
      </c>
      <c r="G50" s="30">
        <v>0</v>
      </c>
      <c r="H50" s="63">
        <f>(G50*C50)*36</f>
        <v>0</v>
      </c>
    </row>
    <row r="51" spans="1:8" ht="18" customHeight="1" x14ac:dyDescent="0.2">
      <c r="A51" s="144" t="s">
        <v>420</v>
      </c>
      <c r="B51" s="144"/>
      <c r="C51" s="144"/>
      <c r="D51" s="144"/>
      <c r="E51" s="144"/>
      <c r="F51" s="144"/>
      <c r="G51" s="144"/>
      <c r="H51" s="145"/>
    </row>
    <row r="52" spans="1:8" ht="18" customHeight="1" x14ac:dyDescent="0.2">
      <c r="A52" s="60" t="s">
        <v>71</v>
      </c>
      <c r="B52" s="15" t="s">
        <v>72</v>
      </c>
      <c r="C52" s="61">
        <v>4</v>
      </c>
      <c r="D52" s="30">
        <v>0</v>
      </c>
      <c r="E52" s="62">
        <v>0</v>
      </c>
      <c r="F52" s="69">
        <f t="shared" si="3"/>
        <v>0</v>
      </c>
      <c r="G52" s="30">
        <v>0</v>
      </c>
      <c r="H52" s="63">
        <f>(G52*C52)*36</f>
        <v>0</v>
      </c>
    </row>
    <row r="53" spans="1:8" ht="18" customHeight="1" x14ac:dyDescent="0.2">
      <c r="A53" s="28" t="s">
        <v>347</v>
      </c>
      <c r="B53" s="15" t="s">
        <v>348</v>
      </c>
      <c r="C53" s="61">
        <v>4</v>
      </c>
      <c r="D53" s="30">
        <v>0</v>
      </c>
      <c r="E53" s="62">
        <v>0</v>
      </c>
      <c r="F53" s="69">
        <f t="shared" si="3"/>
        <v>0</v>
      </c>
      <c r="G53" s="30">
        <v>0</v>
      </c>
      <c r="H53" s="63">
        <f t="shared" ref="H53:H73" si="4">(G53*C53)*36</f>
        <v>0</v>
      </c>
    </row>
    <row r="54" spans="1:8" ht="18" customHeight="1" x14ac:dyDescent="0.2">
      <c r="A54" s="28" t="s">
        <v>349</v>
      </c>
      <c r="B54" s="15" t="s">
        <v>350</v>
      </c>
      <c r="C54" s="61">
        <v>4</v>
      </c>
      <c r="D54" s="30">
        <v>0</v>
      </c>
      <c r="E54" s="62">
        <v>0</v>
      </c>
      <c r="F54" s="69">
        <f t="shared" si="3"/>
        <v>0</v>
      </c>
      <c r="G54" s="30">
        <v>0</v>
      </c>
      <c r="H54" s="63">
        <f t="shared" si="4"/>
        <v>0</v>
      </c>
    </row>
    <row r="55" spans="1:8" ht="18" customHeight="1" x14ac:dyDescent="0.2">
      <c r="A55" s="28" t="s">
        <v>418</v>
      </c>
      <c r="B55" s="15" t="s">
        <v>398</v>
      </c>
      <c r="C55" s="61">
        <v>4</v>
      </c>
      <c r="D55" s="30">
        <v>0</v>
      </c>
      <c r="E55" s="62">
        <v>0</v>
      </c>
      <c r="F55" s="69">
        <f t="shared" si="3"/>
        <v>0</v>
      </c>
      <c r="G55" s="30">
        <v>0</v>
      </c>
      <c r="H55" s="63">
        <f t="shared" si="4"/>
        <v>0</v>
      </c>
    </row>
    <row r="56" spans="1:8" ht="18" customHeight="1" x14ac:dyDescent="0.2">
      <c r="A56" s="28" t="s">
        <v>60</v>
      </c>
      <c r="B56" s="15" t="s">
        <v>61</v>
      </c>
      <c r="C56" s="61">
        <v>4</v>
      </c>
      <c r="D56" s="30">
        <v>0</v>
      </c>
      <c r="E56" s="62">
        <v>0</v>
      </c>
      <c r="F56" s="69">
        <f t="shared" si="3"/>
        <v>0</v>
      </c>
      <c r="G56" s="30">
        <v>0</v>
      </c>
      <c r="H56" s="63">
        <f t="shared" si="4"/>
        <v>0</v>
      </c>
    </row>
    <row r="57" spans="1:8" ht="18" customHeight="1" x14ac:dyDescent="0.2">
      <c r="A57" s="28" t="s">
        <v>351</v>
      </c>
      <c r="B57" s="15" t="s">
        <v>352</v>
      </c>
      <c r="C57" s="61">
        <v>4</v>
      </c>
      <c r="D57" s="30">
        <v>0</v>
      </c>
      <c r="E57" s="62">
        <v>0</v>
      </c>
      <c r="F57" s="69">
        <f t="shared" si="3"/>
        <v>0</v>
      </c>
      <c r="G57" s="30">
        <v>0</v>
      </c>
      <c r="H57" s="63">
        <f t="shared" si="4"/>
        <v>0</v>
      </c>
    </row>
    <row r="58" spans="1:8" ht="18" customHeight="1" x14ac:dyDescent="0.2">
      <c r="A58" s="28" t="s">
        <v>353</v>
      </c>
      <c r="B58" s="15" t="s">
        <v>354</v>
      </c>
      <c r="C58" s="61">
        <v>4</v>
      </c>
      <c r="D58" s="30">
        <v>0</v>
      </c>
      <c r="E58" s="62">
        <v>0</v>
      </c>
      <c r="F58" s="69">
        <f t="shared" si="3"/>
        <v>0</v>
      </c>
      <c r="G58" s="30">
        <v>0</v>
      </c>
      <c r="H58" s="63">
        <f t="shared" si="4"/>
        <v>0</v>
      </c>
    </row>
    <row r="59" spans="1:8" ht="18" customHeight="1" x14ac:dyDescent="0.2">
      <c r="A59" s="28" t="s">
        <v>355</v>
      </c>
      <c r="B59" s="15" t="s">
        <v>356</v>
      </c>
      <c r="C59" s="61">
        <v>4</v>
      </c>
      <c r="D59" s="30">
        <v>0</v>
      </c>
      <c r="E59" s="62">
        <v>0</v>
      </c>
      <c r="F59" s="69">
        <f t="shared" si="3"/>
        <v>0</v>
      </c>
      <c r="G59" s="30">
        <v>0</v>
      </c>
      <c r="H59" s="63">
        <f t="shared" si="4"/>
        <v>0</v>
      </c>
    </row>
    <row r="60" spans="1:8" ht="18" customHeight="1" x14ac:dyDescent="0.2">
      <c r="A60" s="28" t="s">
        <v>357</v>
      </c>
      <c r="B60" s="15" t="s">
        <v>358</v>
      </c>
      <c r="C60" s="61">
        <v>4</v>
      </c>
      <c r="D60" s="30">
        <v>0</v>
      </c>
      <c r="E60" s="62">
        <v>0</v>
      </c>
      <c r="F60" s="69">
        <f t="shared" si="3"/>
        <v>0</v>
      </c>
      <c r="G60" s="30">
        <v>0</v>
      </c>
      <c r="H60" s="63">
        <f t="shared" si="4"/>
        <v>0</v>
      </c>
    </row>
    <row r="61" spans="1:8" ht="18" customHeight="1" x14ac:dyDescent="0.2">
      <c r="A61" s="28" t="s">
        <v>359</v>
      </c>
      <c r="B61" s="15" t="s">
        <v>360</v>
      </c>
      <c r="C61" s="61">
        <v>4</v>
      </c>
      <c r="D61" s="30">
        <v>0</v>
      </c>
      <c r="E61" s="62">
        <v>0</v>
      </c>
      <c r="F61" s="69">
        <f t="shared" si="3"/>
        <v>0</v>
      </c>
      <c r="G61" s="30">
        <v>0</v>
      </c>
      <c r="H61" s="63">
        <f t="shared" si="4"/>
        <v>0</v>
      </c>
    </row>
    <row r="62" spans="1:8" ht="18" customHeight="1" x14ac:dyDescent="0.2">
      <c r="A62" s="28" t="s">
        <v>361</v>
      </c>
      <c r="B62" s="15" t="s">
        <v>362</v>
      </c>
      <c r="C62" s="61">
        <v>4</v>
      </c>
      <c r="D62" s="30">
        <v>0</v>
      </c>
      <c r="E62" s="62">
        <v>0</v>
      </c>
      <c r="F62" s="69">
        <f t="shared" si="3"/>
        <v>0</v>
      </c>
      <c r="G62" s="30">
        <v>0</v>
      </c>
      <c r="H62" s="63">
        <f t="shared" si="4"/>
        <v>0</v>
      </c>
    </row>
    <row r="63" spans="1:8" ht="18" customHeight="1" x14ac:dyDescent="0.2">
      <c r="A63" s="28" t="s">
        <v>363</v>
      </c>
      <c r="B63" s="15" t="s">
        <v>364</v>
      </c>
      <c r="C63" s="61">
        <v>4</v>
      </c>
      <c r="D63" s="30">
        <v>0</v>
      </c>
      <c r="E63" s="62">
        <v>0</v>
      </c>
      <c r="F63" s="69">
        <f t="shared" si="3"/>
        <v>0</v>
      </c>
      <c r="G63" s="30">
        <v>0</v>
      </c>
      <c r="H63" s="63">
        <f t="shared" si="4"/>
        <v>0</v>
      </c>
    </row>
    <row r="64" spans="1:8" ht="18" customHeight="1" x14ac:dyDescent="0.2">
      <c r="A64" s="28" t="s">
        <v>365</v>
      </c>
      <c r="B64" s="15" t="s">
        <v>366</v>
      </c>
      <c r="C64" s="61">
        <v>100</v>
      </c>
      <c r="D64" s="30">
        <v>0</v>
      </c>
      <c r="E64" s="62">
        <v>0</v>
      </c>
      <c r="F64" s="69">
        <f t="shared" si="3"/>
        <v>0</v>
      </c>
      <c r="G64" s="30">
        <v>0</v>
      </c>
      <c r="H64" s="63">
        <f t="shared" si="4"/>
        <v>0</v>
      </c>
    </row>
    <row r="65" spans="1:8" ht="18" customHeight="1" x14ac:dyDescent="0.2">
      <c r="A65" s="28" t="s">
        <v>401</v>
      </c>
      <c r="B65" s="15" t="s">
        <v>402</v>
      </c>
      <c r="C65" s="61">
        <v>100</v>
      </c>
      <c r="D65" s="30">
        <v>0</v>
      </c>
      <c r="E65" s="62">
        <v>0</v>
      </c>
      <c r="F65" s="69">
        <f t="shared" si="3"/>
        <v>0</v>
      </c>
      <c r="G65" s="30">
        <v>0</v>
      </c>
      <c r="H65" s="63">
        <f t="shared" si="4"/>
        <v>0</v>
      </c>
    </row>
    <row r="66" spans="1:8" ht="18" customHeight="1" x14ac:dyDescent="0.2">
      <c r="A66" s="28" t="s">
        <v>369</v>
      </c>
      <c r="B66" s="15" t="s">
        <v>370</v>
      </c>
      <c r="C66" s="61">
        <v>100</v>
      </c>
      <c r="D66" s="30">
        <v>0</v>
      </c>
      <c r="E66" s="62">
        <v>0</v>
      </c>
      <c r="F66" s="69">
        <f>C66*(D66-(D66*E66))</f>
        <v>0</v>
      </c>
      <c r="G66" s="30">
        <v>0</v>
      </c>
      <c r="H66" s="63">
        <f t="shared" si="4"/>
        <v>0</v>
      </c>
    </row>
    <row r="67" spans="1:8" ht="18" customHeight="1" x14ac:dyDescent="0.2">
      <c r="A67" s="28" t="s">
        <v>403</v>
      </c>
      <c r="B67" s="15" t="s">
        <v>404</v>
      </c>
      <c r="C67" s="61">
        <v>100</v>
      </c>
      <c r="D67" s="30">
        <v>0</v>
      </c>
      <c r="E67" s="62">
        <v>0</v>
      </c>
      <c r="F67" s="69">
        <f t="shared" ref="F67:F82" si="5">C67*(D67-(D67*E67))</f>
        <v>0</v>
      </c>
      <c r="G67" s="30">
        <v>0</v>
      </c>
      <c r="H67" s="63">
        <f t="shared" si="4"/>
        <v>0</v>
      </c>
    </row>
    <row r="68" spans="1:8" ht="18" customHeight="1" x14ac:dyDescent="0.2">
      <c r="A68" s="28" t="s">
        <v>373</v>
      </c>
      <c r="B68" s="15" t="s">
        <v>374</v>
      </c>
      <c r="C68" s="61">
        <v>100</v>
      </c>
      <c r="D68" s="30">
        <v>0</v>
      </c>
      <c r="E68" s="62">
        <v>0</v>
      </c>
      <c r="F68" s="69">
        <f t="shared" si="5"/>
        <v>0</v>
      </c>
      <c r="G68" s="30">
        <v>0</v>
      </c>
      <c r="H68" s="63">
        <f t="shared" si="4"/>
        <v>0</v>
      </c>
    </row>
    <row r="69" spans="1:8" ht="18" customHeight="1" x14ac:dyDescent="0.2">
      <c r="A69" s="28" t="s">
        <v>405</v>
      </c>
      <c r="B69" s="15" t="s">
        <v>402</v>
      </c>
      <c r="C69" s="61">
        <v>100</v>
      </c>
      <c r="D69" s="30">
        <v>0</v>
      </c>
      <c r="E69" s="62">
        <v>0</v>
      </c>
      <c r="F69" s="69">
        <f t="shared" si="5"/>
        <v>0</v>
      </c>
      <c r="G69" s="30">
        <v>0</v>
      </c>
      <c r="H69" s="63">
        <f t="shared" si="4"/>
        <v>0</v>
      </c>
    </row>
    <row r="70" spans="1:8" ht="18" customHeight="1" x14ac:dyDescent="0.2">
      <c r="A70" s="28" t="s">
        <v>376</v>
      </c>
      <c r="B70" s="15" t="s">
        <v>377</v>
      </c>
      <c r="C70" s="61">
        <v>4</v>
      </c>
      <c r="D70" s="30">
        <v>0</v>
      </c>
      <c r="E70" s="62">
        <v>0</v>
      </c>
      <c r="F70" s="69">
        <f t="shared" si="5"/>
        <v>0</v>
      </c>
      <c r="G70" s="30">
        <v>0</v>
      </c>
      <c r="H70" s="63">
        <f t="shared" si="4"/>
        <v>0</v>
      </c>
    </row>
    <row r="71" spans="1:8" ht="18" customHeight="1" x14ac:dyDescent="0.2">
      <c r="A71" s="28" t="s">
        <v>406</v>
      </c>
      <c r="B71" s="15" t="s">
        <v>407</v>
      </c>
      <c r="C71" s="61">
        <v>4</v>
      </c>
      <c r="D71" s="30">
        <v>0</v>
      </c>
      <c r="E71" s="62">
        <v>0</v>
      </c>
      <c r="F71" s="69">
        <f t="shared" si="5"/>
        <v>0</v>
      </c>
      <c r="G71" s="30">
        <v>0</v>
      </c>
      <c r="H71" s="63">
        <f t="shared" si="4"/>
        <v>0</v>
      </c>
    </row>
    <row r="72" spans="1:8" ht="18" customHeight="1" x14ac:dyDescent="0.2">
      <c r="A72" s="28" t="s">
        <v>380</v>
      </c>
      <c r="B72" s="15" t="s">
        <v>381</v>
      </c>
      <c r="C72" s="61">
        <v>4</v>
      </c>
      <c r="D72" s="30">
        <v>0</v>
      </c>
      <c r="E72" s="62">
        <v>0</v>
      </c>
      <c r="F72" s="69">
        <f t="shared" si="5"/>
        <v>0</v>
      </c>
      <c r="G72" s="30">
        <v>0</v>
      </c>
      <c r="H72" s="63">
        <f t="shared" si="4"/>
        <v>0</v>
      </c>
    </row>
    <row r="73" spans="1:8" ht="18" customHeight="1" x14ac:dyDescent="0.2">
      <c r="A73" s="28" t="s">
        <v>382</v>
      </c>
      <c r="B73" s="15" t="s">
        <v>383</v>
      </c>
      <c r="C73" s="61">
        <v>4</v>
      </c>
      <c r="D73" s="30">
        <v>0</v>
      </c>
      <c r="E73" s="62">
        <v>0</v>
      </c>
      <c r="F73" s="69">
        <f t="shared" si="5"/>
        <v>0</v>
      </c>
      <c r="G73" s="30">
        <v>0</v>
      </c>
      <c r="H73" s="63">
        <f t="shared" si="4"/>
        <v>0</v>
      </c>
    </row>
    <row r="74" spans="1:8" ht="18" customHeight="1" x14ac:dyDescent="0.2">
      <c r="A74" s="72" t="s">
        <v>386</v>
      </c>
      <c r="B74" s="73" t="s">
        <v>387</v>
      </c>
      <c r="C74" s="74">
        <v>4</v>
      </c>
      <c r="D74" s="30">
        <v>0</v>
      </c>
      <c r="E74" s="62">
        <v>0</v>
      </c>
      <c r="F74" s="75">
        <f t="shared" si="5"/>
        <v>0</v>
      </c>
      <c r="G74" s="30">
        <v>0</v>
      </c>
      <c r="H74" s="63">
        <f>(G74*C74)*36</f>
        <v>0</v>
      </c>
    </row>
    <row r="75" spans="1:8" ht="18" customHeight="1" x14ac:dyDescent="0.2">
      <c r="A75" s="64"/>
      <c r="B75" s="65"/>
      <c r="C75" s="65"/>
      <c r="D75" s="65"/>
      <c r="E75" s="65"/>
      <c r="F75" s="65"/>
      <c r="G75" s="65"/>
      <c r="H75" s="66"/>
    </row>
    <row r="76" spans="1:8" ht="18" customHeight="1" x14ac:dyDescent="0.2">
      <c r="A76" s="76" t="s">
        <v>38</v>
      </c>
      <c r="B76" s="77" t="s">
        <v>39</v>
      </c>
      <c r="C76" s="78">
        <v>1</v>
      </c>
      <c r="D76" s="79">
        <v>0</v>
      </c>
      <c r="E76" s="80">
        <v>0</v>
      </c>
      <c r="F76" s="81">
        <f t="shared" si="5"/>
        <v>0</v>
      </c>
      <c r="G76" s="30">
        <v>0</v>
      </c>
      <c r="H76" s="63">
        <f>(G76*C76)*36</f>
        <v>0</v>
      </c>
    </row>
    <row r="77" spans="1:8" ht="18" customHeight="1" x14ac:dyDescent="0.2">
      <c r="A77" s="64"/>
      <c r="B77" s="65"/>
      <c r="C77" s="65"/>
      <c r="D77" s="65"/>
      <c r="E77" s="65"/>
      <c r="F77" s="65"/>
      <c r="G77" s="65"/>
      <c r="H77" s="66"/>
    </row>
    <row r="78" spans="1:8" ht="18" customHeight="1" x14ac:dyDescent="0.2">
      <c r="A78" s="76" t="s">
        <v>254</v>
      </c>
      <c r="B78" s="77" t="s">
        <v>255</v>
      </c>
      <c r="C78" s="78">
        <v>3</v>
      </c>
      <c r="D78" s="79">
        <v>0</v>
      </c>
      <c r="E78" s="80">
        <v>0</v>
      </c>
      <c r="F78" s="81">
        <f t="shared" si="5"/>
        <v>0</v>
      </c>
      <c r="G78" s="30">
        <v>0</v>
      </c>
      <c r="H78" s="63">
        <f>(G78*C78)*36</f>
        <v>0</v>
      </c>
    </row>
    <row r="79" spans="1:8" ht="18" customHeight="1" x14ac:dyDescent="0.2">
      <c r="A79" s="82"/>
      <c r="B79" s="83"/>
      <c r="C79" s="83"/>
      <c r="D79" s="83"/>
      <c r="E79" s="83"/>
      <c r="F79" s="83"/>
      <c r="G79" s="83"/>
      <c r="H79" s="66"/>
    </row>
    <row r="80" spans="1:8" ht="18" customHeight="1" x14ac:dyDescent="0.2">
      <c r="A80" s="76" t="s">
        <v>257</v>
      </c>
      <c r="B80" s="77" t="s">
        <v>258</v>
      </c>
      <c r="C80" s="78">
        <v>1</v>
      </c>
      <c r="D80" s="79">
        <v>0</v>
      </c>
      <c r="E80" s="80">
        <v>0</v>
      </c>
      <c r="F80" s="81">
        <f t="shared" si="5"/>
        <v>0</v>
      </c>
      <c r="G80" s="30">
        <v>0</v>
      </c>
      <c r="H80" s="63">
        <f>(G80*C80)*36</f>
        <v>0</v>
      </c>
    </row>
    <row r="81" spans="1:8" ht="18" customHeight="1" x14ac:dyDescent="0.2">
      <c r="A81" s="64"/>
      <c r="B81" s="65"/>
      <c r="C81" s="65"/>
      <c r="D81" s="65"/>
      <c r="E81" s="65"/>
      <c r="F81" s="65"/>
      <c r="G81" s="65"/>
      <c r="H81" s="66"/>
    </row>
    <row r="82" spans="1:8" ht="18" customHeight="1" x14ac:dyDescent="0.2">
      <c r="A82" s="76" t="s">
        <v>389</v>
      </c>
      <c r="B82" s="77" t="s">
        <v>390</v>
      </c>
      <c r="C82" s="78">
        <v>3</v>
      </c>
      <c r="D82" s="79">
        <v>0</v>
      </c>
      <c r="E82" s="80">
        <v>0</v>
      </c>
      <c r="F82" s="81">
        <f t="shared" si="5"/>
        <v>0</v>
      </c>
      <c r="G82" s="30">
        <v>0</v>
      </c>
      <c r="H82" s="63">
        <f>(G82*C82)*36</f>
        <v>0</v>
      </c>
    </row>
    <row r="83" spans="1:8" ht="18" customHeight="1" x14ac:dyDescent="0.2">
      <c r="A83" s="64"/>
      <c r="B83" s="65"/>
      <c r="C83" s="65"/>
      <c r="D83" s="65"/>
      <c r="E83" s="65"/>
      <c r="F83" s="65"/>
      <c r="G83" s="65"/>
      <c r="H83" s="66"/>
    </row>
    <row r="84" spans="1:8" ht="18" customHeight="1" x14ac:dyDescent="0.2">
      <c r="A84" s="84" t="s">
        <v>391</v>
      </c>
      <c r="B84" s="85" t="s">
        <v>392</v>
      </c>
      <c r="C84" s="86">
        <v>1</v>
      </c>
      <c r="D84" s="87">
        <v>0</v>
      </c>
      <c r="E84" s="88">
        <v>0</v>
      </c>
      <c r="F84" s="89">
        <f t="shared" ref="F84:F124" si="6">C84*(D84-(D84*E84))</f>
        <v>0</v>
      </c>
      <c r="G84" s="30">
        <v>0</v>
      </c>
      <c r="H84" s="63">
        <f>(G84*C84)*36</f>
        <v>0</v>
      </c>
    </row>
    <row r="85" spans="1:8" ht="18" customHeight="1" x14ac:dyDescent="0.2">
      <c r="A85" s="29" t="s">
        <v>412</v>
      </c>
      <c r="B85" s="70" t="s">
        <v>413</v>
      </c>
      <c r="C85" s="61">
        <v>20</v>
      </c>
      <c r="D85" s="30">
        <v>0</v>
      </c>
      <c r="E85" s="62">
        <v>0</v>
      </c>
      <c r="F85" s="69">
        <f t="shared" si="6"/>
        <v>0</v>
      </c>
      <c r="G85" s="30">
        <v>0</v>
      </c>
      <c r="H85" s="63">
        <f t="shared" ref="H85:H109" si="7">(G85*C85)*36</f>
        <v>0</v>
      </c>
    </row>
    <row r="86" spans="1:8" ht="18" customHeight="1" x14ac:dyDescent="0.2">
      <c r="A86" s="29" t="s">
        <v>414</v>
      </c>
      <c r="B86" s="70" t="s">
        <v>415</v>
      </c>
      <c r="C86" s="71">
        <v>20</v>
      </c>
      <c r="D86" s="30">
        <v>0</v>
      </c>
      <c r="E86" s="62">
        <v>0</v>
      </c>
      <c r="F86" s="69">
        <f t="shared" si="6"/>
        <v>0</v>
      </c>
      <c r="G86" s="30">
        <v>0</v>
      </c>
      <c r="H86" s="63">
        <f t="shared" si="7"/>
        <v>0</v>
      </c>
    </row>
    <row r="87" spans="1:8" ht="18" customHeight="1" x14ac:dyDescent="0.2">
      <c r="A87" s="146" t="s">
        <v>421</v>
      </c>
      <c r="B87" s="146"/>
      <c r="C87" s="146"/>
      <c r="D87" s="146"/>
      <c r="E87" s="146"/>
      <c r="F87" s="146"/>
      <c r="G87" s="146"/>
      <c r="H87" s="146"/>
    </row>
    <row r="88" spans="1:8" ht="18" customHeight="1" x14ac:dyDescent="0.2">
      <c r="A88" s="60" t="s">
        <v>71</v>
      </c>
      <c r="B88" s="15" t="s">
        <v>72</v>
      </c>
      <c r="C88" s="61">
        <v>7</v>
      </c>
      <c r="D88" s="30">
        <v>0</v>
      </c>
      <c r="E88" s="62">
        <v>0</v>
      </c>
      <c r="F88" s="69">
        <f t="shared" si="6"/>
        <v>0</v>
      </c>
      <c r="G88" s="30">
        <v>0</v>
      </c>
      <c r="H88" s="63">
        <f t="shared" si="7"/>
        <v>0</v>
      </c>
    </row>
    <row r="89" spans="1:8" ht="18" customHeight="1" x14ac:dyDescent="0.2">
      <c r="A89" s="28" t="s">
        <v>347</v>
      </c>
      <c r="B89" s="15" t="s">
        <v>348</v>
      </c>
      <c r="C89" s="61">
        <v>7</v>
      </c>
      <c r="D89" s="30">
        <v>0</v>
      </c>
      <c r="E89" s="62">
        <v>0</v>
      </c>
      <c r="F89" s="69">
        <f t="shared" si="6"/>
        <v>0</v>
      </c>
      <c r="G89" s="30">
        <v>0</v>
      </c>
      <c r="H89" s="63">
        <f t="shared" si="7"/>
        <v>0</v>
      </c>
    </row>
    <row r="90" spans="1:8" ht="18" customHeight="1" x14ac:dyDescent="0.2">
      <c r="A90" s="28" t="s">
        <v>349</v>
      </c>
      <c r="B90" s="15" t="s">
        <v>350</v>
      </c>
      <c r="C90" s="61">
        <v>7</v>
      </c>
      <c r="D90" s="30">
        <v>0</v>
      </c>
      <c r="E90" s="62">
        <v>0</v>
      </c>
      <c r="F90" s="69">
        <f t="shared" si="6"/>
        <v>0</v>
      </c>
      <c r="G90" s="30">
        <v>0</v>
      </c>
      <c r="H90" s="63">
        <f t="shared" si="7"/>
        <v>0</v>
      </c>
    </row>
    <row r="91" spans="1:8" ht="18" customHeight="1" x14ac:dyDescent="0.2">
      <c r="A91" s="28" t="s">
        <v>60</v>
      </c>
      <c r="B91" s="15" t="s">
        <v>61</v>
      </c>
      <c r="C91" s="61">
        <v>7</v>
      </c>
      <c r="D91" s="30">
        <v>0</v>
      </c>
      <c r="E91" s="62">
        <v>0</v>
      </c>
      <c r="F91" s="69">
        <f t="shared" si="6"/>
        <v>0</v>
      </c>
      <c r="G91" s="30">
        <v>0</v>
      </c>
      <c r="H91" s="63">
        <f t="shared" si="7"/>
        <v>0</v>
      </c>
    </row>
    <row r="92" spans="1:8" ht="18" customHeight="1" x14ac:dyDescent="0.2">
      <c r="A92" s="28" t="s">
        <v>351</v>
      </c>
      <c r="B92" s="15" t="s">
        <v>352</v>
      </c>
      <c r="C92" s="61">
        <v>7</v>
      </c>
      <c r="D92" s="30">
        <v>0</v>
      </c>
      <c r="E92" s="62">
        <v>0</v>
      </c>
      <c r="F92" s="69">
        <f t="shared" si="6"/>
        <v>0</v>
      </c>
      <c r="G92" s="30">
        <v>0</v>
      </c>
      <c r="H92" s="63">
        <f t="shared" si="7"/>
        <v>0</v>
      </c>
    </row>
    <row r="93" spans="1:8" ht="18" customHeight="1" x14ac:dyDescent="0.2">
      <c r="A93" s="28" t="s">
        <v>353</v>
      </c>
      <c r="B93" s="15" t="s">
        <v>354</v>
      </c>
      <c r="C93" s="61">
        <v>7</v>
      </c>
      <c r="D93" s="30">
        <v>0</v>
      </c>
      <c r="E93" s="62">
        <v>0</v>
      </c>
      <c r="F93" s="69">
        <f t="shared" si="6"/>
        <v>0</v>
      </c>
      <c r="G93" s="30">
        <v>0</v>
      </c>
      <c r="H93" s="63">
        <f t="shared" si="7"/>
        <v>0</v>
      </c>
    </row>
    <row r="94" spans="1:8" ht="18" customHeight="1" x14ac:dyDescent="0.2">
      <c r="A94" s="28" t="s">
        <v>355</v>
      </c>
      <c r="B94" s="15" t="s">
        <v>356</v>
      </c>
      <c r="C94" s="61">
        <v>7</v>
      </c>
      <c r="D94" s="30">
        <v>0</v>
      </c>
      <c r="E94" s="62">
        <v>0</v>
      </c>
      <c r="F94" s="69">
        <f t="shared" si="6"/>
        <v>0</v>
      </c>
      <c r="G94" s="30">
        <v>0</v>
      </c>
      <c r="H94" s="63">
        <f t="shared" si="7"/>
        <v>0</v>
      </c>
    </row>
    <row r="95" spans="1:8" ht="18" customHeight="1" x14ac:dyDescent="0.2">
      <c r="A95" s="28" t="s">
        <v>357</v>
      </c>
      <c r="B95" s="15" t="s">
        <v>358</v>
      </c>
      <c r="C95" s="61">
        <v>7</v>
      </c>
      <c r="D95" s="30">
        <v>0</v>
      </c>
      <c r="E95" s="62">
        <v>0</v>
      </c>
      <c r="F95" s="69">
        <f t="shared" si="6"/>
        <v>0</v>
      </c>
      <c r="G95" s="30">
        <v>0</v>
      </c>
      <c r="H95" s="63">
        <f t="shared" si="7"/>
        <v>0</v>
      </c>
    </row>
    <row r="96" spans="1:8" ht="18" customHeight="1" x14ac:dyDescent="0.2">
      <c r="A96" s="28" t="s">
        <v>359</v>
      </c>
      <c r="B96" s="15" t="s">
        <v>360</v>
      </c>
      <c r="C96" s="61">
        <v>7</v>
      </c>
      <c r="D96" s="30">
        <v>0</v>
      </c>
      <c r="E96" s="62">
        <v>0</v>
      </c>
      <c r="F96" s="69">
        <f t="shared" si="6"/>
        <v>0</v>
      </c>
      <c r="G96" s="30">
        <v>0</v>
      </c>
      <c r="H96" s="63">
        <f t="shared" si="7"/>
        <v>0</v>
      </c>
    </row>
    <row r="97" spans="1:8" ht="18" customHeight="1" x14ac:dyDescent="0.2">
      <c r="A97" s="28" t="s">
        <v>361</v>
      </c>
      <c r="B97" s="15" t="s">
        <v>362</v>
      </c>
      <c r="C97" s="61">
        <v>7</v>
      </c>
      <c r="D97" s="30">
        <v>0</v>
      </c>
      <c r="E97" s="62">
        <v>0</v>
      </c>
      <c r="F97" s="69">
        <f t="shared" si="6"/>
        <v>0</v>
      </c>
      <c r="G97" s="30">
        <v>0</v>
      </c>
      <c r="H97" s="63">
        <f t="shared" si="7"/>
        <v>0</v>
      </c>
    </row>
    <row r="98" spans="1:8" ht="18" customHeight="1" x14ac:dyDescent="0.2">
      <c r="A98" s="28" t="s">
        <v>363</v>
      </c>
      <c r="B98" s="15" t="s">
        <v>364</v>
      </c>
      <c r="C98" s="61">
        <v>7</v>
      </c>
      <c r="D98" s="30">
        <v>0</v>
      </c>
      <c r="E98" s="62">
        <v>0</v>
      </c>
      <c r="F98" s="69">
        <f t="shared" si="6"/>
        <v>0</v>
      </c>
      <c r="G98" s="30">
        <v>0</v>
      </c>
      <c r="H98" s="63">
        <f t="shared" si="7"/>
        <v>0</v>
      </c>
    </row>
    <row r="99" spans="1:8" ht="18" customHeight="1" x14ac:dyDescent="0.2">
      <c r="A99" s="28" t="s">
        <v>365</v>
      </c>
      <c r="B99" s="15" t="s">
        <v>366</v>
      </c>
      <c r="C99" s="61">
        <v>175</v>
      </c>
      <c r="D99" s="30">
        <v>0</v>
      </c>
      <c r="E99" s="62">
        <v>0</v>
      </c>
      <c r="F99" s="69">
        <f t="shared" si="6"/>
        <v>0</v>
      </c>
      <c r="G99" s="30">
        <v>0</v>
      </c>
      <c r="H99" s="63">
        <f t="shared" si="7"/>
        <v>0</v>
      </c>
    </row>
    <row r="100" spans="1:8" ht="18" customHeight="1" x14ac:dyDescent="0.2">
      <c r="A100" s="28" t="s">
        <v>367</v>
      </c>
      <c r="B100" s="15" t="s">
        <v>368</v>
      </c>
      <c r="C100" s="61">
        <v>175</v>
      </c>
      <c r="D100" s="30">
        <v>0</v>
      </c>
      <c r="E100" s="62">
        <v>0</v>
      </c>
      <c r="F100" s="69">
        <f t="shared" si="6"/>
        <v>0</v>
      </c>
      <c r="G100" s="30">
        <v>0</v>
      </c>
      <c r="H100" s="63">
        <f t="shared" si="7"/>
        <v>0</v>
      </c>
    </row>
    <row r="101" spans="1:8" ht="18" customHeight="1" x14ac:dyDescent="0.2">
      <c r="A101" s="28" t="s">
        <v>369</v>
      </c>
      <c r="B101" s="15" t="s">
        <v>370</v>
      </c>
      <c r="C101" s="61">
        <v>175</v>
      </c>
      <c r="D101" s="30">
        <v>0</v>
      </c>
      <c r="E101" s="62">
        <v>0</v>
      </c>
      <c r="F101" s="69">
        <f t="shared" si="6"/>
        <v>0</v>
      </c>
      <c r="G101" s="30">
        <v>0</v>
      </c>
      <c r="H101" s="63">
        <f t="shared" si="7"/>
        <v>0</v>
      </c>
    </row>
    <row r="102" spans="1:8" ht="18" customHeight="1" x14ac:dyDescent="0.2">
      <c r="A102" s="28" t="s">
        <v>371</v>
      </c>
      <c r="B102" s="15" t="s">
        <v>372</v>
      </c>
      <c r="C102" s="61">
        <v>175</v>
      </c>
      <c r="D102" s="30">
        <v>0</v>
      </c>
      <c r="E102" s="62">
        <v>0</v>
      </c>
      <c r="F102" s="69">
        <f t="shared" si="6"/>
        <v>0</v>
      </c>
      <c r="G102" s="30">
        <v>0</v>
      </c>
      <c r="H102" s="63">
        <f t="shared" si="7"/>
        <v>0</v>
      </c>
    </row>
    <row r="103" spans="1:8" ht="18" customHeight="1" x14ac:dyDescent="0.2">
      <c r="A103" s="28" t="s">
        <v>373</v>
      </c>
      <c r="B103" s="15" t="s">
        <v>374</v>
      </c>
      <c r="C103" s="61">
        <v>175</v>
      </c>
      <c r="D103" s="30">
        <v>0</v>
      </c>
      <c r="E103" s="62">
        <v>0</v>
      </c>
      <c r="F103" s="69">
        <f t="shared" si="6"/>
        <v>0</v>
      </c>
      <c r="G103" s="30">
        <v>0</v>
      </c>
      <c r="H103" s="63">
        <f t="shared" si="7"/>
        <v>0</v>
      </c>
    </row>
    <row r="104" spans="1:8" ht="18" customHeight="1" x14ac:dyDescent="0.2">
      <c r="A104" s="28" t="s">
        <v>375</v>
      </c>
      <c r="B104" s="15" t="s">
        <v>368</v>
      </c>
      <c r="C104" s="61">
        <v>175</v>
      </c>
      <c r="D104" s="30">
        <v>0</v>
      </c>
      <c r="E104" s="62">
        <v>0</v>
      </c>
      <c r="F104" s="69">
        <f t="shared" si="6"/>
        <v>0</v>
      </c>
      <c r="G104" s="30">
        <v>0</v>
      </c>
      <c r="H104" s="63">
        <f t="shared" si="7"/>
        <v>0</v>
      </c>
    </row>
    <row r="105" spans="1:8" ht="18" customHeight="1" x14ac:dyDescent="0.2">
      <c r="A105" s="28" t="s">
        <v>376</v>
      </c>
      <c r="B105" s="15" t="s">
        <v>377</v>
      </c>
      <c r="C105" s="61">
        <v>7</v>
      </c>
      <c r="D105" s="30">
        <v>0</v>
      </c>
      <c r="E105" s="62">
        <v>0</v>
      </c>
      <c r="F105" s="69">
        <f t="shared" si="6"/>
        <v>0</v>
      </c>
      <c r="G105" s="30">
        <v>0</v>
      </c>
      <c r="H105" s="63">
        <f t="shared" si="7"/>
        <v>0</v>
      </c>
    </row>
    <row r="106" spans="1:8" ht="18" customHeight="1" x14ac:dyDescent="0.2">
      <c r="A106" s="28" t="s">
        <v>378</v>
      </c>
      <c r="B106" s="15" t="s">
        <v>379</v>
      </c>
      <c r="C106" s="61">
        <v>7</v>
      </c>
      <c r="D106" s="30">
        <v>0</v>
      </c>
      <c r="E106" s="62">
        <v>0</v>
      </c>
      <c r="F106" s="69">
        <f t="shared" si="6"/>
        <v>0</v>
      </c>
      <c r="G106" s="30">
        <v>0</v>
      </c>
      <c r="H106" s="63">
        <f t="shared" si="7"/>
        <v>0</v>
      </c>
    </row>
    <row r="107" spans="1:8" ht="18" customHeight="1" x14ac:dyDescent="0.2">
      <c r="A107" s="28" t="s">
        <v>380</v>
      </c>
      <c r="B107" s="15" t="s">
        <v>381</v>
      </c>
      <c r="C107" s="61">
        <v>7</v>
      </c>
      <c r="D107" s="30">
        <v>0</v>
      </c>
      <c r="E107" s="62">
        <v>0</v>
      </c>
      <c r="F107" s="69">
        <f t="shared" si="6"/>
        <v>0</v>
      </c>
      <c r="G107" s="30">
        <v>0</v>
      </c>
      <c r="H107" s="63">
        <f t="shared" si="7"/>
        <v>0</v>
      </c>
    </row>
    <row r="108" spans="1:8" ht="18" customHeight="1" x14ac:dyDescent="0.2">
      <c r="A108" s="28" t="s">
        <v>382</v>
      </c>
      <c r="B108" s="15" t="s">
        <v>383</v>
      </c>
      <c r="C108" s="61">
        <v>7</v>
      </c>
      <c r="D108" s="30">
        <v>0</v>
      </c>
      <c r="E108" s="62">
        <v>0</v>
      </c>
      <c r="F108" s="69">
        <f t="shared" si="6"/>
        <v>0</v>
      </c>
      <c r="G108" s="30">
        <v>0</v>
      </c>
      <c r="H108" s="63">
        <f t="shared" si="7"/>
        <v>0</v>
      </c>
    </row>
    <row r="109" spans="1:8" ht="18" customHeight="1" x14ac:dyDescent="0.2">
      <c r="A109" s="28" t="s">
        <v>384</v>
      </c>
      <c r="B109" s="15" t="s">
        <v>385</v>
      </c>
      <c r="C109" s="61">
        <v>7</v>
      </c>
      <c r="D109" s="30">
        <v>0</v>
      </c>
      <c r="E109" s="62">
        <v>0</v>
      </c>
      <c r="F109" s="69">
        <f t="shared" si="6"/>
        <v>0</v>
      </c>
      <c r="G109" s="30">
        <v>0</v>
      </c>
      <c r="H109" s="63">
        <f t="shared" si="7"/>
        <v>0</v>
      </c>
    </row>
    <row r="110" spans="1:8" ht="18" customHeight="1" x14ac:dyDescent="0.2">
      <c r="A110" s="72" t="s">
        <v>386</v>
      </c>
      <c r="B110" s="73" t="s">
        <v>387</v>
      </c>
      <c r="C110" s="74">
        <v>7</v>
      </c>
      <c r="D110" s="30">
        <v>0</v>
      </c>
      <c r="E110" s="62">
        <v>0</v>
      </c>
      <c r="F110" s="75">
        <f t="shared" si="6"/>
        <v>0</v>
      </c>
      <c r="G110" s="30">
        <v>0</v>
      </c>
      <c r="H110" s="63">
        <f>(G110*C110)*36</f>
        <v>0</v>
      </c>
    </row>
    <row r="111" spans="1:8" ht="18" customHeight="1" x14ac:dyDescent="0.2">
      <c r="A111" s="64"/>
      <c r="B111" s="65"/>
      <c r="C111" s="65"/>
      <c r="D111" s="65"/>
      <c r="E111" s="65"/>
      <c r="F111" s="65"/>
      <c r="G111" s="65"/>
      <c r="H111" s="66"/>
    </row>
    <row r="112" spans="1:8" ht="18" customHeight="1" x14ac:dyDescent="0.2">
      <c r="A112" s="76" t="s">
        <v>38</v>
      </c>
      <c r="B112" s="77" t="s">
        <v>39</v>
      </c>
      <c r="C112" s="78">
        <v>4</v>
      </c>
      <c r="D112" s="79">
        <v>0</v>
      </c>
      <c r="E112" s="80">
        <v>0</v>
      </c>
      <c r="F112" s="81">
        <f t="shared" si="6"/>
        <v>0</v>
      </c>
      <c r="G112" s="30">
        <v>0</v>
      </c>
      <c r="H112" s="63">
        <f>(G112*C112)*36</f>
        <v>0</v>
      </c>
    </row>
    <row r="113" spans="1:8" ht="18" customHeight="1" x14ac:dyDescent="0.2">
      <c r="A113" s="64"/>
      <c r="B113" s="65"/>
      <c r="C113" s="65"/>
      <c r="D113" s="65"/>
      <c r="E113" s="65"/>
      <c r="F113" s="65"/>
      <c r="G113" s="65"/>
      <c r="H113" s="66"/>
    </row>
    <row r="114" spans="1:8" ht="18" customHeight="1" x14ac:dyDescent="0.2">
      <c r="A114" s="76" t="s">
        <v>254</v>
      </c>
      <c r="B114" s="77" t="s">
        <v>255</v>
      </c>
      <c r="C114" s="78">
        <v>5</v>
      </c>
      <c r="D114" s="79">
        <v>0</v>
      </c>
      <c r="E114" s="80">
        <v>0</v>
      </c>
      <c r="F114" s="81">
        <f t="shared" si="6"/>
        <v>0</v>
      </c>
      <c r="G114" s="30">
        <v>0</v>
      </c>
      <c r="H114" s="63">
        <f>(G114*C114)*36</f>
        <v>0</v>
      </c>
    </row>
    <row r="115" spans="1:8" ht="18" customHeight="1" x14ac:dyDescent="0.2">
      <c r="A115" s="64"/>
      <c r="B115" s="65"/>
      <c r="C115" s="65"/>
      <c r="D115" s="65"/>
      <c r="E115" s="65"/>
      <c r="F115" s="65"/>
      <c r="G115" s="65"/>
      <c r="H115" s="66"/>
    </row>
    <row r="116" spans="1:8" ht="18" customHeight="1" x14ac:dyDescent="0.2">
      <c r="A116" s="76" t="s">
        <v>257</v>
      </c>
      <c r="B116" s="77" t="s">
        <v>258</v>
      </c>
      <c r="C116" s="78">
        <v>2</v>
      </c>
      <c r="D116" s="79">
        <v>0</v>
      </c>
      <c r="E116" s="80">
        <v>0</v>
      </c>
      <c r="F116" s="81">
        <f t="shared" si="6"/>
        <v>0</v>
      </c>
      <c r="G116" s="30">
        <v>0</v>
      </c>
      <c r="H116" s="63">
        <f>(G116*C116)*36</f>
        <v>0</v>
      </c>
    </row>
    <row r="117" spans="1:8" ht="18" customHeight="1" x14ac:dyDescent="0.2">
      <c r="A117" s="64"/>
      <c r="B117" s="65"/>
      <c r="C117" s="65"/>
      <c r="D117" s="65"/>
      <c r="E117" s="65"/>
      <c r="F117" s="65"/>
      <c r="G117" s="65"/>
      <c r="H117" s="66"/>
    </row>
    <row r="118" spans="1:8" ht="18" customHeight="1" x14ac:dyDescent="0.2">
      <c r="A118" s="76" t="s">
        <v>389</v>
      </c>
      <c r="B118" s="77" t="s">
        <v>390</v>
      </c>
      <c r="C118" s="78">
        <v>5</v>
      </c>
      <c r="D118" s="79">
        <v>0</v>
      </c>
      <c r="E118" s="80">
        <v>0</v>
      </c>
      <c r="F118" s="81">
        <f t="shared" si="6"/>
        <v>0</v>
      </c>
      <c r="G118" s="30">
        <v>0</v>
      </c>
      <c r="H118" s="63">
        <f>(G118*C118)*36</f>
        <v>0</v>
      </c>
    </row>
    <row r="119" spans="1:8" ht="18" customHeight="1" x14ac:dyDescent="0.2">
      <c r="A119" s="64"/>
      <c r="B119" s="65"/>
      <c r="C119" s="65"/>
      <c r="D119" s="65"/>
      <c r="E119" s="65"/>
      <c r="F119" s="65"/>
      <c r="G119" s="65"/>
      <c r="H119" s="66"/>
    </row>
    <row r="120" spans="1:8" ht="18" customHeight="1" x14ac:dyDescent="0.2">
      <c r="A120" s="76" t="s">
        <v>391</v>
      </c>
      <c r="B120" s="77" t="s">
        <v>392</v>
      </c>
      <c r="C120" s="78">
        <v>2</v>
      </c>
      <c r="D120" s="79">
        <v>0</v>
      </c>
      <c r="E120" s="80">
        <v>0</v>
      </c>
      <c r="F120" s="81">
        <f t="shared" si="6"/>
        <v>0</v>
      </c>
      <c r="G120" s="30">
        <v>0</v>
      </c>
      <c r="H120" s="63">
        <f>(G120*C120)*36</f>
        <v>0</v>
      </c>
    </row>
    <row r="121" spans="1:8" ht="18" customHeight="1" x14ac:dyDescent="0.2">
      <c r="A121" s="64"/>
      <c r="B121" s="65"/>
      <c r="C121" s="65"/>
      <c r="D121" s="65"/>
      <c r="E121" s="65"/>
      <c r="F121" s="65"/>
      <c r="G121" s="65"/>
      <c r="H121" s="66"/>
    </row>
    <row r="122" spans="1:8" ht="18" customHeight="1" x14ac:dyDescent="0.2">
      <c r="A122" s="84" t="s">
        <v>171</v>
      </c>
      <c r="B122" s="85" t="s">
        <v>172</v>
      </c>
      <c r="C122" s="86">
        <v>4</v>
      </c>
      <c r="D122" s="87">
        <v>0</v>
      </c>
      <c r="E122" s="88">
        <v>0</v>
      </c>
      <c r="F122" s="89">
        <f t="shared" si="6"/>
        <v>0</v>
      </c>
      <c r="G122" s="30">
        <v>0</v>
      </c>
      <c r="H122" s="63">
        <f>(G122*C122)*36</f>
        <v>0</v>
      </c>
    </row>
    <row r="123" spans="1:8" ht="18" customHeight="1" x14ac:dyDescent="0.2">
      <c r="A123" s="29" t="s">
        <v>412</v>
      </c>
      <c r="B123" s="70" t="s">
        <v>413</v>
      </c>
      <c r="C123" s="61">
        <v>42</v>
      </c>
      <c r="D123" s="30">
        <v>0</v>
      </c>
      <c r="E123" s="62">
        <v>0</v>
      </c>
      <c r="F123" s="69">
        <f t="shared" si="6"/>
        <v>0</v>
      </c>
      <c r="G123" s="30">
        <v>0</v>
      </c>
      <c r="H123" s="63">
        <f>(G123*C123)*36</f>
        <v>0</v>
      </c>
    </row>
    <row r="124" spans="1:8" ht="18" customHeight="1" x14ac:dyDescent="0.2">
      <c r="A124" s="29" t="s">
        <v>414</v>
      </c>
      <c r="B124" s="70" t="s">
        <v>415</v>
      </c>
      <c r="C124" s="71">
        <v>42</v>
      </c>
      <c r="D124" s="30">
        <v>0</v>
      </c>
      <c r="E124" s="62">
        <v>0</v>
      </c>
      <c r="F124" s="69">
        <f t="shared" si="6"/>
        <v>0</v>
      </c>
      <c r="G124" s="30">
        <v>0</v>
      </c>
      <c r="H124" s="63">
        <f>(G124*C124)*36</f>
        <v>0</v>
      </c>
    </row>
    <row r="125" spans="1:8" ht="22" customHeight="1" x14ac:dyDescent="0.2">
      <c r="A125" s="141" t="s">
        <v>479</v>
      </c>
      <c r="B125" s="141"/>
      <c r="C125" s="141"/>
      <c r="D125" s="141"/>
      <c r="E125" s="141"/>
      <c r="F125" s="141"/>
      <c r="G125" s="141"/>
      <c r="H125" s="14">
        <f>SUM(F88:F124)+SUM(F52:F86)+SUM(F28:F50)+SUM(F4:F26)+SUM(H88:H124)+SUM(H52:H86)+SUM(H28:H50)+SUM(H4:H26)</f>
        <v>0</v>
      </c>
    </row>
  </sheetData>
  <sheetProtection algorithmName="SHA-512" hashValue="LWvy2zgtKkq25SH1zrRjnAu/MftXlAWhcOr+kpa5/uvDWqeuUp95Ezbu31lVCDbROoWOGJ2zI41thdIJv08+DA==" saltValue="hlu4V9ext1PbgOuyTWtoUg==" spinCount="100000" sheet="1" objects="1" scenarios="1"/>
  <mergeCells count="6">
    <mergeCell ref="A125:G125"/>
    <mergeCell ref="A1:H1"/>
    <mergeCell ref="A3:H3"/>
    <mergeCell ref="A27:H27"/>
    <mergeCell ref="A51:H51"/>
    <mergeCell ref="A87:H8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F9DAE-4023-9D48-88ED-3B476C9BC789}">
  <dimension ref="A1:I385"/>
  <sheetViews>
    <sheetView showGridLines="0" zoomScale="120" zoomScaleNormal="120" workbookViewId="0">
      <selection activeCell="G146" sqref="G146"/>
    </sheetView>
  </sheetViews>
  <sheetFormatPr baseColWidth="10" defaultColWidth="11" defaultRowHeight="16" x14ac:dyDescent="0.2"/>
  <cols>
    <col min="1" max="1" width="20.33203125" bestFit="1" customWidth="1"/>
    <col min="2" max="2" width="56.6640625" bestFit="1" customWidth="1"/>
    <col min="3" max="3" width="15.83203125" customWidth="1"/>
    <col min="4" max="4" width="20.83203125" style="11" customWidth="1"/>
    <col min="5" max="5" width="18" style="11" customWidth="1"/>
    <col min="6" max="6" width="18.1640625" style="11" customWidth="1"/>
    <col min="7" max="8" width="25.83203125" customWidth="1"/>
    <col min="9" max="9" width="49.83203125" customWidth="1"/>
    <col min="13" max="13" width="10.83203125" customWidth="1"/>
  </cols>
  <sheetData>
    <row r="1" spans="1:9" ht="35" customHeight="1" x14ac:dyDescent="0.2">
      <c r="A1" s="140" t="s">
        <v>422</v>
      </c>
      <c r="B1" s="140"/>
      <c r="C1" s="140"/>
      <c r="D1" s="140"/>
      <c r="E1" s="140"/>
      <c r="F1" s="140"/>
      <c r="G1" s="140"/>
      <c r="H1" s="140"/>
    </row>
    <row r="2" spans="1:9" s="7" customFormat="1" ht="35" customHeight="1" x14ac:dyDescent="0.2">
      <c r="A2" s="24" t="s">
        <v>341</v>
      </c>
      <c r="B2" s="24" t="s">
        <v>3</v>
      </c>
      <c r="C2" s="24" t="s">
        <v>342</v>
      </c>
      <c r="D2" s="19" t="s">
        <v>343</v>
      </c>
      <c r="E2" s="19" t="s">
        <v>344</v>
      </c>
      <c r="F2" s="22" t="s">
        <v>345</v>
      </c>
      <c r="G2" s="19" t="s">
        <v>346</v>
      </c>
      <c r="H2" s="25" t="s">
        <v>474</v>
      </c>
      <c r="I2" s="113" t="s">
        <v>475</v>
      </c>
    </row>
    <row r="3" spans="1:9" ht="18" customHeight="1" x14ac:dyDescent="0.2">
      <c r="A3" s="147" t="s">
        <v>423</v>
      </c>
      <c r="B3" s="147"/>
      <c r="C3" s="147"/>
      <c r="D3" s="147"/>
      <c r="E3" s="147"/>
      <c r="F3" s="147"/>
      <c r="G3" s="147"/>
      <c r="H3" s="147"/>
    </row>
    <row r="4" spans="1:9" ht="18" customHeight="1" x14ac:dyDescent="0.2">
      <c r="A4" s="84" t="s">
        <v>38</v>
      </c>
      <c r="B4" s="84" t="s">
        <v>39</v>
      </c>
      <c r="C4" s="86">
        <v>1</v>
      </c>
      <c r="D4" s="87">
        <v>0</v>
      </c>
      <c r="E4" s="88">
        <v>0</v>
      </c>
      <c r="F4" s="89">
        <f>C4*(D4-(D4*E4))</f>
        <v>0</v>
      </c>
      <c r="G4" s="87">
        <v>0</v>
      </c>
      <c r="H4" s="63">
        <f>(G4*C4)*24</f>
        <v>0</v>
      </c>
    </row>
    <row r="5" spans="1:9" ht="18" customHeight="1" x14ac:dyDescent="0.2">
      <c r="A5" s="64" t="s">
        <v>388</v>
      </c>
      <c r="B5" s="65" t="s">
        <v>388</v>
      </c>
      <c r="C5" s="65" t="s">
        <v>388</v>
      </c>
      <c r="D5" s="65"/>
      <c r="E5" s="65"/>
      <c r="F5" s="65"/>
      <c r="G5" s="65"/>
      <c r="H5" s="66"/>
    </row>
    <row r="6" spans="1:9" ht="18" customHeight="1" x14ac:dyDescent="0.2">
      <c r="A6" s="60" t="s">
        <v>424</v>
      </c>
      <c r="B6" s="60" t="s">
        <v>425</v>
      </c>
      <c r="C6" s="61">
        <v>2</v>
      </c>
      <c r="D6" s="30">
        <v>0</v>
      </c>
      <c r="E6" s="62">
        <v>0</v>
      </c>
      <c r="F6" s="69">
        <f t="shared" ref="F6:F60" si="0">C6*(D6-(D6*E6))</f>
        <v>0</v>
      </c>
      <c r="G6" s="87">
        <v>0</v>
      </c>
      <c r="H6" s="63">
        <f>(G6*C6)*24</f>
        <v>0</v>
      </c>
    </row>
    <row r="7" spans="1:9" ht="18" customHeight="1" x14ac:dyDescent="0.2">
      <c r="A7" s="28" t="s">
        <v>426</v>
      </c>
      <c r="B7" s="60" t="s">
        <v>427</v>
      </c>
      <c r="C7" s="61">
        <v>2</v>
      </c>
      <c r="D7" s="30">
        <v>0</v>
      </c>
      <c r="E7" s="62">
        <v>0</v>
      </c>
      <c r="F7" s="69">
        <f t="shared" si="0"/>
        <v>0</v>
      </c>
      <c r="G7" s="87">
        <v>0</v>
      </c>
      <c r="H7" s="63">
        <f t="shared" ref="H7:H16" si="1">(G7*C7)*24</f>
        <v>0</v>
      </c>
    </row>
    <row r="8" spans="1:9" ht="18" customHeight="1" x14ac:dyDescent="0.2">
      <c r="A8" s="28" t="s">
        <v>353</v>
      </c>
      <c r="B8" s="60" t="s">
        <v>354</v>
      </c>
      <c r="C8" s="61">
        <v>2</v>
      </c>
      <c r="D8" s="30">
        <v>0</v>
      </c>
      <c r="E8" s="62">
        <v>0</v>
      </c>
      <c r="F8" s="69">
        <f t="shared" si="0"/>
        <v>0</v>
      </c>
      <c r="G8" s="87">
        <v>0</v>
      </c>
      <c r="H8" s="63">
        <f t="shared" si="1"/>
        <v>0</v>
      </c>
    </row>
    <row r="9" spans="1:9" ht="18" customHeight="1" x14ac:dyDescent="0.2">
      <c r="A9" s="28" t="s">
        <v>428</v>
      </c>
      <c r="B9" s="60" t="s">
        <v>429</v>
      </c>
      <c r="C9" s="61">
        <v>2</v>
      </c>
      <c r="D9" s="30">
        <v>0</v>
      </c>
      <c r="E9" s="62">
        <v>0</v>
      </c>
      <c r="F9" s="69">
        <f t="shared" si="0"/>
        <v>0</v>
      </c>
      <c r="G9" s="87">
        <v>0</v>
      </c>
      <c r="H9" s="63">
        <f t="shared" si="1"/>
        <v>0</v>
      </c>
    </row>
    <row r="10" spans="1:9" ht="18" customHeight="1" x14ac:dyDescent="0.2">
      <c r="A10" s="28" t="s">
        <v>430</v>
      </c>
      <c r="B10" s="60" t="s">
        <v>431</v>
      </c>
      <c r="C10" s="61">
        <v>2</v>
      </c>
      <c r="D10" s="30">
        <v>0</v>
      </c>
      <c r="E10" s="62">
        <v>0</v>
      </c>
      <c r="F10" s="69">
        <f t="shared" si="0"/>
        <v>0</v>
      </c>
      <c r="G10" s="87">
        <v>0</v>
      </c>
      <c r="H10" s="63">
        <f t="shared" si="1"/>
        <v>0</v>
      </c>
    </row>
    <row r="11" spans="1:9" ht="18" customHeight="1" x14ac:dyDescent="0.2">
      <c r="A11" s="28" t="s">
        <v>365</v>
      </c>
      <c r="B11" s="60" t="s">
        <v>366</v>
      </c>
      <c r="C11" s="61">
        <v>20</v>
      </c>
      <c r="D11" s="30">
        <v>0</v>
      </c>
      <c r="E11" s="62">
        <v>0</v>
      </c>
      <c r="F11" s="69">
        <f t="shared" si="0"/>
        <v>0</v>
      </c>
      <c r="G11" s="87">
        <v>0</v>
      </c>
      <c r="H11" s="63">
        <f t="shared" si="1"/>
        <v>0</v>
      </c>
    </row>
    <row r="12" spans="1:9" ht="18" customHeight="1" x14ac:dyDescent="0.2">
      <c r="A12" s="28" t="s">
        <v>367</v>
      </c>
      <c r="B12" s="60" t="s">
        <v>368</v>
      </c>
      <c r="C12" s="61">
        <v>20</v>
      </c>
      <c r="D12" s="30">
        <v>0</v>
      </c>
      <c r="E12" s="62">
        <v>0</v>
      </c>
      <c r="F12" s="69">
        <f t="shared" si="0"/>
        <v>0</v>
      </c>
      <c r="G12" s="87">
        <v>0</v>
      </c>
      <c r="H12" s="63">
        <f t="shared" si="1"/>
        <v>0</v>
      </c>
    </row>
    <row r="13" spans="1:9" ht="18" customHeight="1" x14ac:dyDescent="0.2">
      <c r="A13" s="28" t="s">
        <v>369</v>
      </c>
      <c r="B13" s="60" t="s">
        <v>370</v>
      </c>
      <c r="C13" s="61">
        <v>20</v>
      </c>
      <c r="D13" s="30">
        <v>0</v>
      </c>
      <c r="E13" s="62">
        <v>0</v>
      </c>
      <c r="F13" s="69">
        <f t="shared" si="0"/>
        <v>0</v>
      </c>
      <c r="G13" s="87">
        <v>0</v>
      </c>
      <c r="H13" s="63">
        <f t="shared" si="1"/>
        <v>0</v>
      </c>
    </row>
    <row r="14" spans="1:9" ht="18" customHeight="1" x14ac:dyDescent="0.2">
      <c r="A14" s="28" t="s">
        <v>371</v>
      </c>
      <c r="B14" s="60" t="s">
        <v>372</v>
      </c>
      <c r="C14" s="61">
        <v>20</v>
      </c>
      <c r="D14" s="30">
        <v>0</v>
      </c>
      <c r="E14" s="62">
        <v>0</v>
      </c>
      <c r="F14" s="69">
        <f t="shared" si="0"/>
        <v>0</v>
      </c>
      <c r="G14" s="87">
        <v>0</v>
      </c>
      <c r="H14" s="63">
        <f t="shared" si="1"/>
        <v>0</v>
      </c>
    </row>
    <row r="15" spans="1:9" ht="18" customHeight="1" x14ac:dyDescent="0.2">
      <c r="A15" s="28" t="s">
        <v>373</v>
      </c>
      <c r="B15" s="60" t="s">
        <v>374</v>
      </c>
      <c r="C15" s="61">
        <v>20</v>
      </c>
      <c r="D15" s="30">
        <v>0</v>
      </c>
      <c r="E15" s="62">
        <v>0</v>
      </c>
      <c r="F15" s="69">
        <f t="shared" si="0"/>
        <v>0</v>
      </c>
      <c r="G15" s="87">
        <v>0</v>
      </c>
      <c r="H15" s="63">
        <f t="shared" si="1"/>
        <v>0</v>
      </c>
    </row>
    <row r="16" spans="1:9" ht="18" customHeight="1" x14ac:dyDescent="0.2">
      <c r="A16" s="28" t="s">
        <v>375</v>
      </c>
      <c r="B16" s="60" t="s">
        <v>368</v>
      </c>
      <c r="C16" s="61">
        <v>20</v>
      </c>
      <c r="D16" s="30">
        <v>0</v>
      </c>
      <c r="E16" s="62">
        <v>0</v>
      </c>
      <c r="F16" s="69">
        <f t="shared" si="0"/>
        <v>0</v>
      </c>
      <c r="G16" s="87">
        <v>0</v>
      </c>
      <c r="H16" s="63">
        <f t="shared" si="1"/>
        <v>0</v>
      </c>
    </row>
    <row r="17" spans="1:8" ht="18" customHeight="1" x14ac:dyDescent="0.2">
      <c r="A17" s="64" t="s">
        <v>388</v>
      </c>
      <c r="B17" s="65" t="s">
        <v>388</v>
      </c>
      <c r="C17" s="65" t="s">
        <v>388</v>
      </c>
      <c r="D17" s="65"/>
      <c r="E17" s="65"/>
      <c r="F17" s="65"/>
      <c r="G17" s="65"/>
      <c r="H17" s="66"/>
    </row>
    <row r="18" spans="1:8" ht="18" customHeight="1" x14ac:dyDescent="0.2">
      <c r="A18" s="60" t="s">
        <v>432</v>
      </c>
      <c r="B18" s="60" t="s">
        <v>433</v>
      </c>
      <c r="C18" s="61">
        <v>1</v>
      </c>
      <c r="D18" s="30">
        <v>0</v>
      </c>
      <c r="E18" s="62">
        <v>0</v>
      </c>
      <c r="F18" s="69">
        <f t="shared" si="0"/>
        <v>0</v>
      </c>
      <c r="G18" s="87">
        <v>0</v>
      </c>
      <c r="H18" s="63">
        <f>(G18*C18)*24</f>
        <v>0</v>
      </c>
    </row>
    <row r="19" spans="1:8" ht="18" customHeight="1" x14ac:dyDescent="0.2">
      <c r="A19" s="28" t="s">
        <v>434</v>
      </c>
      <c r="B19" s="60" t="s">
        <v>435</v>
      </c>
      <c r="C19" s="61">
        <v>1</v>
      </c>
      <c r="D19" s="30">
        <v>0</v>
      </c>
      <c r="E19" s="62">
        <v>0</v>
      </c>
      <c r="F19" s="69">
        <f t="shared" si="0"/>
        <v>0</v>
      </c>
      <c r="G19" s="87">
        <v>0</v>
      </c>
      <c r="H19" s="63">
        <f t="shared" ref="H19:H90" si="2">(G19*C19)*24</f>
        <v>0</v>
      </c>
    </row>
    <row r="20" spans="1:8" ht="18" customHeight="1" x14ac:dyDescent="0.2">
      <c r="A20" s="28" t="s">
        <v>353</v>
      </c>
      <c r="B20" s="60" t="s">
        <v>354</v>
      </c>
      <c r="C20" s="61">
        <v>1</v>
      </c>
      <c r="D20" s="30">
        <v>0</v>
      </c>
      <c r="E20" s="62">
        <v>0</v>
      </c>
      <c r="F20" s="69">
        <f t="shared" si="0"/>
        <v>0</v>
      </c>
      <c r="G20" s="87">
        <v>0</v>
      </c>
      <c r="H20" s="63">
        <f t="shared" si="2"/>
        <v>0</v>
      </c>
    </row>
    <row r="21" spans="1:8" ht="18" customHeight="1" x14ac:dyDescent="0.2">
      <c r="A21" s="28" t="s">
        <v>436</v>
      </c>
      <c r="B21" s="60" t="s">
        <v>437</v>
      </c>
      <c r="C21" s="61">
        <v>1</v>
      </c>
      <c r="D21" s="30"/>
      <c r="E21" s="62">
        <v>0</v>
      </c>
      <c r="F21" s="69">
        <f t="shared" si="0"/>
        <v>0</v>
      </c>
      <c r="G21" s="87">
        <v>0</v>
      </c>
      <c r="H21" s="63">
        <f t="shared" si="2"/>
        <v>0</v>
      </c>
    </row>
    <row r="22" spans="1:8" ht="18" customHeight="1" x14ac:dyDescent="0.2">
      <c r="A22" s="28" t="s">
        <v>438</v>
      </c>
      <c r="B22" s="60" t="s">
        <v>439</v>
      </c>
      <c r="C22" s="61">
        <v>1</v>
      </c>
      <c r="D22" s="30">
        <v>0</v>
      </c>
      <c r="E22" s="62">
        <v>0</v>
      </c>
      <c r="F22" s="69">
        <f t="shared" si="0"/>
        <v>0</v>
      </c>
      <c r="G22" s="87">
        <v>0</v>
      </c>
      <c r="H22" s="63">
        <f t="shared" si="2"/>
        <v>0</v>
      </c>
    </row>
    <row r="23" spans="1:8" ht="18" customHeight="1" x14ac:dyDescent="0.2">
      <c r="A23" s="28" t="s">
        <v>365</v>
      </c>
      <c r="B23" s="60" t="s">
        <v>366</v>
      </c>
      <c r="C23" s="61">
        <v>10</v>
      </c>
      <c r="D23" s="30">
        <v>0</v>
      </c>
      <c r="E23" s="62">
        <v>0</v>
      </c>
      <c r="F23" s="69">
        <f t="shared" si="0"/>
        <v>0</v>
      </c>
      <c r="G23" s="87">
        <v>0</v>
      </c>
      <c r="H23" s="63">
        <f t="shared" si="2"/>
        <v>0</v>
      </c>
    </row>
    <row r="24" spans="1:8" ht="18" customHeight="1" x14ac:dyDescent="0.2">
      <c r="A24" s="28" t="s">
        <v>367</v>
      </c>
      <c r="B24" s="60" t="s">
        <v>368</v>
      </c>
      <c r="C24" s="61">
        <v>10</v>
      </c>
      <c r="D24" s="30">
        <v>0</v>
      </c>
      <c r="E24" s="62">
        <v>0</v>
      </c>
      <c r="F24" s="69">
        <f t="shared" si="0"/>
        <v>0</v>
      </c>
      <c r="G24" s="87">
        <v>0</v>
      </c>
      <c r="H24" s="63">
        <f t="shared" si="2"/>
        <v>0</v>
      </c>
    </row>
    <row r="25" spans="1:8" ht="18" customHeight="1" x14ac:dyDescent="0.2">
      <c r="A25" s="28" t="s">
        <v>369</v>
      </c>
      <c r="B25" s="60" t="s">
        <v>370</v>
      </c>
      <c r="C25" s="61">
        <v>10</v>
      </c>
      <c r="D25" s="30">
        <v>0</v>
      </c>
      <c r="E25" s="62">
        <v>0</v>
      </c>
      <c r="F25" s="69">
        <f t="shared" si="0"/>
        <v>0</v>
      </c>
      <c r="G25" s="87">
        <v>0</v>
      </c>
      <c r="H25" s="63">
        <f t="shared" si="2"/>
        <v>0</v>
      </c>
    </row>
    <row r="26" spans="1:8" ht="18" customHeight="1" x14ac:dyDescent="0.2">
      <c r="A26" s="28" t="s">
        <v>371</v>
      </c>
      <c r="B26" s="60" t="s">
        <v>372</v>
      </c>
      <c r="C26" s="61">
        <v>10</v>
      </c>
      <c r="D26" s="30"/>
      <c r="E26" s="62">
        <v>0</v>
      </c>
      <c r="F26" s="69">
        <f t="shared" si="0"/>
        <v>0</v>
      </c>
      <c r="G26" s="87">
        <v>0</v>
      </c>
      <c r="H26" s="63">
        <f t="shared" si="2"/>
        <v>0</v>
      </c>
    </row>
    <row r="27" spans="1:8" ht="18" customHeight="1" x14ac:dyDescent="0.2">
      <c r="A27" s="28" t="s">
        <v>373</v>
      </c>
      <c r="B27" s="60" t="s">
        <v>374</v>
      </c>
      <c r="C27" s="61">
        <v>10</v>
      </c>
      <c r="D27" s="30">
        <v>0</v>
      </c>
      <c r="E27" s="62">
        <v>0</v>
      </c>
      <c r="F27" s="69">
        <f t="shared" si="0"/>
        <v>0</v>
      </c>
      <c r="G27" s="87">
        <v>0</v>
      </c>
      <c r="H27" s="63">
        <f t="shared" si="2"/>
        <v>0</v>
      </c>
    </row>
    <row r="28" spans="1:8" ht="18" customHeight="1" x14ac:dyDescent="0.2">
      <c r="A28" s="28" t="s">
        <v>375</v>
      </c>
      <c r="B28" s="60" t="s">
        <v>368</v>
      </c>
      <c r="C28" s="61">
        <v>10</v>
      </c>
      <c r="D28" s="30">
        <v>0</v>
      </c>
      <c r="E28" s="62">
        <v>0</v>
      </c>
      <c r="F28" s="69">
        <f t="shared" si="0"/>
        <v>0</v>
      </c>
      <c r="G28" s="87">
        <v>0</v>
      </c>
      <c r="H28" s="63">
        <f t="shared" si="2"/>
        <v>0</v>
      </c>
    </row>
    <row r="29" spans="1:8" ht="18" customHeight="1" x14ac:dyDescent="0.2">
      <c r="A29" s="64" t="s">
        <v>388</v>
      </c>
      <c r="B29" s="65" t="s">
        <v>388</v>
      </c>
      <c r="C29" s="65" t="s">
        <v>388</v>
      </c>
      <c r="D29" s="65"/>
      <c r="E29" s="65"/>
      <c r="F29" s="65"/>
      <c r="G29" s="65"/>
      <c r="H29" s="66"/>
    </row>
    <row r="30" spans="1:8" ht="18" customHeight="1" x14ac:dyDescent="0.2">
      <c r="A30" s="60" t="s">
        <v>54</v>
      </c>
      <c r="B30" s="60" t="s">
        <v>55</v>
      </c>
      <c r="C30" s="61">
        <v>1</v>
      </c>
      <c r="D30" s="30">
        <v>0</v>
      </c>
      <c r="E30" s="62">
        <v>0</v>
      </c>
      <c r="F30" s="69">
        <f t="shared" si="0"/>
        <v>0</v>
      </c>
      <c r="G30" s="87">
        <v>0</v>
      </c>
      <c r="H30" s="63">
        <f t="shared" si="2"/>
        <v>0</v>
      </c>
    </row>
    <row r="31" spans="1:8" ht="18" customHeight="1" x14ac:dyDescent="0.2">
      <c r="A31" s="28" t="s">
        <v>408</v>
      </c>
      <c r="B31" s="60" t="s">
        <v>409</v>
      </c>
      <c r="C31" s="61">
        <v>1</v>
      </c>
      <c r="D31" s="30">
        <v>0</v>
      </c>
      <c r="E31" s="62">
        <v>0</v>
      </c>
      <c r="F31" s="69">
        <f t="shared" si="0"/>
        <v>0</v>
      </c>
      <c r="G31" s="87">
        <v>0</v>
      </c>
      <c r="H31" s="63">
        <f t="shared" si="2"/>
        <v>0</v>
      </c>
    </row>
    <row r="32" spans="1:8" ht="18" customHeight="1" x14ac:dyDescent="0.2">
      <c r="A32" s="28" t="s">
        <v>410</v>
      </c>
      <c r="B32" s="60" t="s">
        <v>411</v>
      </c>
      <c r="C32" s="61">
        <v>1</v>
      </c>
      <c r="D32" s="30">
        <v>0</v>
      </c>
      <c r="E32" s="62">
        <v>0</v>
      </c>
      <c r="F32" s="69">
        <f t="shared" si="0"/>
        <v>0</v>
      </c>
      <c r="G32" s="87">
        <v>0</v>
      </c>
      <c r="H32" s="63">
        <f t="shared" si="2"/>
        <v>0</v>
      </c>
    </row>
    <row r="33" spans="1:8" ht="18" customHeight="1" x14ac:dyDescent="0.2">
      <c r="A33" s="28" t="s">
        <v>418</v>
      </c>
      <c r="B33" s="60" t="s">
        <v>398</v>
      </c>
      <c r="C33" s="61">
        <v>1</v>
      </c>
      <c r="D33" s="30">
        <v>0</v>
      </c>
      <c r="E33" s="62">
        <v>0</v>
      </c>
      <c r="F33" s="69">
        <f t="shared" si="0"/>
        <v>0</v>
      </c>
      <c r="G33" s="87">
        <v>0</v>
      </c>
      <c r="H33" s="63">
        <f t="shared" si="2"/>
        <v>0</v>
      </c>
    </row>
    <row r="34" spans="1:8" ht="18" customHeight="1" x14ac:dyDescent="0.2">
      <c r="A34" s="28" t="s">
        <v>60</v>
      </c>
      <c r="B34" s="60" t="s">
        <v>61</v>
      </c>
      <c r="C34" s="61">
        <v>1</v>
      </c>
      <c r="D34" s="30">
        <v>0</v>
      </c>
      <c r="E34" s="62">
        <v>0</v>
      </c>
      <c r="F34" s="69">
        <f t="shared" si="0"/>
        <v>0</v>
      </c>
      <c r="G34" s="87">
        <v>0</v>
      </c>
      <c r="H34" s="63">
        <f t="shared" si="2"/>
        <v>0</v>
      </c>
    </row>
    <row r="35" spans="1:8" ht="18" customHeight="1" x14ac:dyDescent="0.2">
      <c r="A35" s="28" t="s">
        <v>353</v>
      </c>
      <c r="B35" s="60" t="s">
        <v>354</v>
      </c>
      <c r="C35" s="61">
        <v>1</v>
      </c>
      <c r="D35" s="30">
        <v>0</v>
      </c>
      <c r="E35" s="62">
        <v>0</v>
      </c>
      <c r="F35" s="69">
        <f t="shared" si="0"/>
        <v>0</v>
      </c>
      <c r="G35" s="87">
        <v>0</v>
      </c>
      <c r="H35" s="63">
        <f t="shared" si="2"/>
        <v>0</v>
      </c>
    </row>
    <row r="36" spans="1:8" ht="18" customHeight="1" x14ac:dyDescent="0.2">
      <c r="A36" s="28" t="s">
        <v>351</v>
      </c>
      <c r="B36" s="60" t="s">
        <v>352</v>
      </c>
      <c r="C36" s="61">
        <v>1</v>
      </c>
      <c r="D36" s="30">
        <v>0</v>
      </c>
      <c r="E36" s="62">
        <v>0</v>
      </c>
      <c r="F36" s="69">
        <f t="shared" si="0"/>
        <v>0</v>
      </c>
      <c r="G36" s="87">
        <v>0</v>
      </c>
      <c r="H36" s="63">
        <f t="shared" si="2"/>
        <v>0</v>
      </c>
    </row>
    <row r="37" spans="1:8" ht="18" customHeight="1" x14ac:dyDescent="0.2">
      <c r="A37" s="28" t="s">
        <v>355</v>
      </c>
      <c r="B37" s="60" t="s">
        <v>356</v>
      </c>
      <c r="C37" s="61">
        <v>1</v>
      </c>
      <c r="D37" s="30">
        <v>0</v>
      </c>
      <c r="E37" s="62">
        <v>0</v>
      </c>
      <c r="F37" s="69">
        <f t="shared" si="0"/>
        <v>0</v>
      </c>
      <c r="G37" s="87">
        <v>0</v>
      </c>
      <c r="H37" s="63">
        <f t="shared" si="2"/>
        <v>0</v>
      </c>
    </row>
    <row r="38" spans="1:8" ht="18" customHeight="1" x14ac:dyDescent="0.2">
      <c r="A38" s="28" t="s">
        <v>357</v>
      </c>
      <c r="B38" s="60" t="s">
        <v>358</v>
      </c>
      <c r="C38" s="61">
        <v>1</v>
      </c>
      <c r="D38" s="30">
        <v>0</v>
      </c>
      <c r="E38" s="62">
        <v>0</v>
      </c>
      <c r="F38" s="69">
        <f t="shared" si="0"/>
        <v>0</v>
      </c>
      <c r="G38" s="87">
        <v>0</v>
      </c>
      <c r="H38" s="63">
        <f t="shared" si="2"/>
        <v>0</v>
      </c>
    </row>
    <row r="39" spans="1:8" ht="18" customHeight="1" x14ac:dyDescent="0.2">
      <c r="A39" s="28" t="s">
        <v>359</v>
      </c>
      <c r="B39" s="60" t="s">
        <v>360</v>
      </c>
      <c r="C39" s="61">
        <v>1</v>
      </c>
      <c r="D39" s="30">
        <v>0</v>
      </c>
      <c r="E39" s="62">
        <v>0</v>
      </c>
      <c r="F39" s="69">
        <f t="shared" si="0"/>
        <v>0</v>
      </c>
      <c r="G39" s="87">
        <v>0</v>
      </c>
      <c r="H39" s="63">
        <f t="shared" si="2"/>
        <v>0</v>
      </c>
    </row>
    <row r="40" spans="1:8" ht="18" customHeight="1" x14ac:dyDescent="0.2">
      <c r="A40" s="28" t="s">
        <v>361</v>
      </c>
      <c r="B40" s="60" t="s">
        <v>362</v>
      </c>
      <c r="C40" s="61">
        <v>1</v>
      </c>
      <c r="D40" s="30">
        <v>0</v>
      </c>
      <c r="E40" s="62">
        <v>0</v>
      </c>
      <c r="F40" s="69">
        <f t="shared" si="0"/>
        <v>0</v>
      </c>
      <c r="G40" s="87">
        <v>0</v>
      </c>
      <c r="H40" s="63">
        <f t="shared" si="2"/>
        <v>0</v>
      </c>
    </row>
    <row r="41" spans="1:8" ht="18" customHeight="1" x14ac:dyDescent="0.2">
      <c r="A41" s="28" t="s">
        <v>363</v>
      </c>
      <c r="B41" s="60" t="s">
        <v>364</v>
      </c>
      <c r="C41" s="61">
        <v>1</v>
      </c>
      <c r="D41" s="30">
        <v>0</v>
      </c>
      <c r="E41" s="62">
        <v>0</v>
      </c>
      <c r="F41" s="69">
        <f t="shared" si="0"/>
        <v>0</v>
      </c>
      <c r="G41" s="87">
        <v>0</v>
      </c>
      <c r="H41" s="63">
        <f t="shared" si="2"/>
        <v>0</v>
      </c>
    </row>
    <row r="42" spans="1:8" ht="18" customHeight="1" x14ac:dyDescent="0.2">
      <c r="A42" s="28" t="s">
        <v>365</v>
      </c>
      <c r="B42" s="60" t="s">
        <v>366</v>
      </c>
      <c r="C42" s="61">
        <v>25</v>
      </c>
      <c r="D42" s="30">
        <v>0</v>
      </c>
      <c r="E42" s="62">
        <v>0</v>
      </c>
      <c r="F42" s="69">
        <f t="shared" si="0"/>
        <v>0</v>
      </c>
      <c r="G42" s="87">
        <v>0</v>
      </c>
      <c r="H42" s="63">
        <f t="shared" si="2"/>
        <v>0</v>
      </c>
    </row>
    <row r="43" spans="1:8" ht="18" customHeight="1" x14ac:dyDescent="0.2">
      <c r="A43" s="28" t="s">
        <v>401</v>
      </c>
      <c r="B43" s="60" t="s">
        <v>402</v>
      </c>
      <c r="C43" s="61">
        <v>25</v>
      </c>
      <c r="D43" s="30">
        <v>0</v>
      </c>
      <c r="E43" s="62">
        <v>0</v>
      </c>
      <c r="F43" s="69">
        <f>C43*(D43-(D43*E43))</f>
        <v>0</v>
      </c>
      <c r="G43" s="87">
        <v>0</v>
      </c>
      <c r="H43" s="63">
        <f t="shared" si="2"/>
        <v>0</v>
      </c>
    </row>
    <row r="44" spans="1:8" ht="18" customHeight="1" x14ac:dyDescent="0.2">
      <c r="A44" s="28" t="s">
        <v>369</v>
      </c>
      <c r="B44" s="60" t="s">
        <v>370</v>
      </c>
      <c r="C44" s="61">
        <v>25</v>
      </c>
      <c r="D44" s="30">
        <v>0</v>
      </c>
      <c r="E44" s="62">
        <v>0</v>
      </c>
      <c r="F44" s="69">
        <f t="shared" si="0"/>
        <v>0</v>
      </c>
      <c r="G44" s="87">
        <v>0</v>
      </c>
      <c r="H44" s="63">
        <f t="shared" si="2"/>
        <v>0</v>
      </c>
    </row>
    <row r="45" spans="1:8" ht="18" customHeight="1" x14ac:dyDescent="0.2">
      <c r="A45" s="28" t="s">
        <v>403</v>
      </c>
      <c r="B45" s="60" t="s">
        <v>404</v>
      </c>
      <c r="C45" s="61">
        <v>25</v>
      </c>
      <c r="D45" s="30">
        <v>0</v>
      </c>
      <c r="E45" s="62">
        <v>0</v>
      </c>
      <c r="F45" s="69">
        <f t="shared" si="0"/>
        <v>0</v>
      </c>
      <c r="G45" s="87">
        <v>0</v>
      </c>
      <c r="H45" s="63">
        <f t="shared" si="2"/>
        <v>0</v>
      </c>
    </row>
    <row r="46" spans="1:8" ht="18" customHeight="1" x14ac:dyDescent="0.2">
      <c r="A46" s="28" t="s">
        <v>373</v>
      </c>
      <c r="B46" s="60" t="s">
        <v>374</v>
      </c>
      <c r="C46" s="61">
        <v>25</v>
      </c>
      <c r="D46" s="30">
        <v>0</v>
      </c>
      <c r="E46" s="62">
        <v>0</v>
      </c>
      <c r="F46" s="69">
        <f t="shared" si="0"/>
        <v>0</v>
      </c>
      <c r="G46" s="87">
        <v>0</v>
      </c>
      <c r="H46" s="63">
        <f t="shared" si="2"/>
        <v>0</v>
      </c>
    </row>
    <row r="47" spans="1:8" ht="18" customHeight="1" x14ac:dyDescent="0.2">
      <c r="A47" s="28" t="s">
        <v>405</v>
      </c>
      <c r="B47" s="60" t="s">
        <v>402</v>
      </c>
      <c r="C47" s="61">
        <v>25</v>
      </c>
      <c r="D47" s="30">
        <v>0</v>
      </c>
      <c r="E47" s="62">
        <v>0</v>
      </c>
      <c r="F47" s="69">
        <f t="shared" si="0"/>
        <v>0</v>
      </c>
      <c r="G47" s="87">
        <v>0</v>
      </c>
      <c r="H47" s="63">
        <f t="shared" si="2"/>
        <v>0</v>
      </c>
    </row>
    <row r="48" spans="1:8" ht="18" customHeight="1" x14ac:dyDescent="0.2">
      <c r="A48" s="28" t="s">
        <v>376</v>
      </c>
      <c r="B48" s="60" t="s">
        <v>377</v>
      </c>
      <c r="C48" s="61">
        <v>1</v>
      </c>
      <c r="D48" s="30">
        <v>0</v>
      </c>
      <c r="E48" s="62">
        <v>0</v>
      </c>
      <c r="F48" s="69">
        <f t="shared" si="0"/>
        <v>0</v>
      </c>
      <c r="G48" s="87">
        <v>0</v>
      </c>
      <c r="H48" s="63">
        <f t="shared" si="2"/>
        <v>0</v>
      </c>
    </row>
    <row r="49" spans="1:8" ht="18" customHeight="1" x14ac:dyDescent="0.2">
      <c r="A49" s="28" t="s">
        <v>406</v>
      </c>
      <c r="B49" s="60" t="s">
        <v>407</v>
      </c>
      <c r="C49" s="61">
        <v>1</v>
      </c>
      <c r="D49" s="30">
        <v>0</v>
      </c>
      <c r="E49" s="62">
        <v>0</v>
      </c>
      <c r="F49" s="69">
        <f t="shared" si="0"/>
        <v>0</v>
      </c>
      <c r="G49" s="87">
        <v>0</v>
      </c>
      <c r="H49" s="63">
        <f t="shared" si="2"/>
        <v>0</v>
      </c>
    </row>
    <row r="50" spans="1:8" ht="18" customHeight="1" x14ac:dyDescent="0.2">
      <c r="A50" s="28" t="s">
        <v>380</v>
      </c>
      <c r="B50" s="60" t="s">
        <v>381</v>
      </c>
      <c r="C50" s="61">
        <v>1</v>
      </c>
      <c r="D50" s="30">
        <v>0</v>
      </c>
      <c r="E50" s="62">
        <v>0</v>
      </c>
      <c r="F50" s="69">
        <f t="shared" si="0"/>
        <v>0</v>
      </c>
      <c r="G50" s="87">
        <v>0</v>
      </c>
      <c r="H50" s="63">
        <f t="shared" si="2"/>
        <v>0</v>
      </c>
    </row>
    <row r="51" spans="1:8" ht="18" customHeight="1" x14ac:dyDescent="0.2">
      <c r="A51" s="28" t="s">
        <v>382</v>
      </c>
      <c r="B51" s="60" t="s">
        <v>383</v>
      </c>
      <c r="C51" s="61">
        <v>1</v>
      </c>
      <c r="D51" s="30">
        <v>0</v>
      </c>
      <c r="E51" s="62">
        <v>0</v>
      </c>
      <c r="F51" s="69">
        <f t="shared" si="0"/>
        <v>0</v>
      </c>
      <c r="G51" s="87">
        <v>0</v>
      </c>
      <c r="H51" s="63">
        <f t="shared" si="2"/>
        <v>0</v>
      </c>
    </row>
    <row r="52" spans="1:8" ht="18" customHeight="1" x14ac:dyDescent="0.2">
      <c r="A52" s="29" t="s">
        <v>412</v>
      </c>
      <c r="B52" s="29" t="s">
        <v>413</v>
      </c>
      <c r="C52" s="61">
        <v>25</v>
      </c>
      <c r="D52" s="30">
        <v>0</v>
      </c>
      <c r="E52" s="62">
        <v>0</v>
      </c>
      <c r="F52" s="69">
        <f t="shared" si="0"/>
        <v>0</v>
      </c>
      <c r="G52" s="87">
        <v>0</v>
      </c>
      <c r="H52" s="63">
        <f t="shared" si="2"/>
        <v>0</v>
      </c>
    </row>
    <row r="53" spans="1:8" ht="18" customHeight="1" x14ac:dyDescent="0.2">
      <c r="A53" s="29" t="s">
        <v>414</v>
      </c>
      <c r="B53" s="29" t="s">
        <v>415</v>
      </c>
      <c r="C53" s="71">
        <v>25</v>
      </c>
      <c r="D53" s="30">
        <v>0</v>
      </c>
      <c r="E53" s="62">
        <v>0</v>
      </c>
      <c r="F53" s="69">
        <f t="shared" si="0"/>
        <v>0</v>
      </c>
      <c r="G53" s="87">
        <v>0</v>
      </c>
      <c r="H53" s="63">
        <f t="shared" si="2"/>
        <v>0</v>
      </c>
    </row>
    <row r="54" spans="1:8" ht="18" customHeight="1" x14ac:dyDescent="0.2">
      <c r="A54" s="147" t="s">
        <v>440</v>
      </c>
      <c r="B54" s="147"/>
      <c r="C54" s="147"/>
      <c r="D54" s="147"/>
      <c r="E54" s="147"/>
      <c r="F54" s="147"/>
      <c r="G54" s="147"/>
      <c r="H54" s="147"/>
    </row>
    <row r="55" spans="1:8" ht="18" customHeight="1" x14ac:dyDescent="0.2">
      <c r="A55" s="60" t="s">
        <v>71</v>
      </c>
      <c r="B55" s="60" t="s">
        <v>72</v>
      </c>
      <c r="C55" s="61">
        <v>3</v>
      </c>
      <c r="D55" s="30">
        <v>0</v>
      </c>
      <c r="E55" s="62">
        <v>0</v>
      </c>
      <c r="F55" s="69">
        <f t="shared" si="0"/>
        <v>0</v>
      </c>
      <c r="G55" s="87">
        <v>0</v>
      </c>
      <c r="H55" s="63">
        <f t="shared" si="2"/>
        <v>0</v>
      </c>
    </row>
    <row r="56" spans="1:8" ht="18" customHeight="1" x14ac:dyDescent="0.2">
      <c r="A56" s="28" t="s">
        <v>347</v>
      </c>
      <c r="B56" s="60" t="s">
        <v>348</v>
      </c>
      <c r="C56" s="61">
        <v>3</v>
      </c>
      <c r="D56" s="30">
        <v>0</v>
      </c>
      <c r="E56" s="62">
        <v>0</v>
      </c>
      <c r="F56" s="69">
        <f t="shared" si="0"/>
        <v>0</v>
      </c>
      <c r="G56" s="87">
        <v>0</v>
      </c>
      <c r="H56" s="63">
        <f t="shared" si="2"/>
        <v>0</v>
      </c>
    </row>
    <row r="57" spans="1:8" ht="18" customHeight="1" x14ac:dyDescent="0.2">
      <c r="A57" s="28" t="s">
        <v>349</v>
      </c>
      <c r="B57" s="60" t="s">
        <v>350</v>
      </c>
      <c r="C57" s="61">
        <v>3</v>
      </c>
      <c r="D57" s="30">
        <v>0</v>
      </c>
      <c r="E57" s="62">
        <v>0</v>
      </c>
      <c r="F57" s="69">
        <f t="shared" si="0"/>
        <v>0</v>
      </c>
      <c r="G57" s="87">
        <v>0</v>
      </c>
      <c r="H57" s="63">
        <f t="shared" si="2"/>
        <v>0</v>
      </c>
    </row>
    <row r="58" spans="1:8" ht="18" customHeight="1" x14ac:dyDescent="0.2">
      <c r="A58" s="28" t="s">
        <v>418</v>
      </c>
      <c r="B58" s="60" t="s">
        <v>398</v>
      </c>
      <c r="C58" s="61">
        <v>3</v>
      </c>
      <c r="D58" s="30">
        <v>0</v>
      </c>
      <c r="E58" s="62">
        <v>0</v>
      </c>
      <c r="F58" s="69">
        <f t="shared" si="0"/>
        <v>0</v>
      </c>
      <c r="G58" s="87">
        <v>0</v>
      </c>
      <c r="H58" s="63">
        <f t="shared" si="2"/>
        <v>0</v>
      </c>
    </row>
    <row r="59" spans="1:8" ht="18" customHeight="1" x14ac:dyDescent="0.2">
      <c r="A59" s="28" t="s">
        <v>60</v>
      </c>
      <c r="B59" s="60" t="s">
        <v>61</v>
      </c>
      <c r="C59" s="61">
        <v>3</v>
      </c>
      <c r="D59" s="30">
        <v>0</v>
      </c>
      <c r="E59" s="62">
        <v>0</v>
      </c>
      <c r="F59" s="69">
        <f t="shared" si="0"/>
        <v>0</v>
      </c>
      <c r="G59" s="87">
        <v>0</v>
      </c>
      <c r="H59" s="63">
        <f t="shared" si="2"/>
        <v>0</v>
      </c>
    </row>
    <row r="60" spans="1:8" ht="18" customHeight="1" x14ac:dyDescent="0.2">
      <c r="A60" s="28" t="s">
        <v>351</v>
      </c>
      <c r="B60" s="60" t="s">
        <v>352</v>
      </c>
      <c r="C60" s="61">
        <v>3</v>
      </c>
      <c r="D60" s="30">
        <v>0</v>
      </c>
      <c r="E60" s="62">
        <v>0</v>
      </c>
      <c r="F60" s="69">
        <f t="shared" si="0"/>
        <v>0</v>
      </c>
      <c r="G60" s="87">
        <v>0</v>
      </c>
      <c r="H60" s="63">
        <f t="shared" si="2"/>
        <v>0</v>
      </c>
    </row>
    <row r="61" spans="1:8" ht="18" customHeight="1" x14ac:dyDescent="0.2">
      <c r="A61" s="28" t="s">
        <v>353</v>
      </c>
      <c r="B61" s="60" t="s">
        <v>354</v>
      </c>
      <c r="C61" s="61">
        <v>3</v>
      </c>
      <c r="D61" s="30">
        <v>0</v>
      </c>
      <c r="E61" s="62">
        <v>0</v>
      </c>
      <c r="F61" s="69">
        <f t="shared" ref="F61:F91" si="3">C61*(D61-(D61*E61))</f>
        <v>0</v>
      </c>
      <c r="G61" s="87">
        <v>0</v>
      </c>
      <c r="H61" s="63">
        <f t="shared" si="2"/>
        <v>0</v>
      </c>
    </row>
    <row r="62" spans="1:8" ht="18" customHeight="1" x14ac:dyDescent="0.2">
      <c r="A62" s="28" t="s">
        <v>355</v>
      </c>
      <c r="B62" s="60" t="s">
        <v>356</v>
      </c>
      <c r="C62" s="61">
        <v>3</v>
      </c>
      <c r="D62" s="30">
        <v>0</v>
      </c>
      <c r="E62" s="62">
        <v>0</v>
      </c>
      <c r="F62" s="69">
        <f t="shared" si="3"/>
        <v>0</v>
      </c>
      <c r="G62" s="87">
        <v>0</v>
      </c>
      <c r="H62" s="63">
        <f t="shared" si="2"/>
        <v>0</v>
      </c>
    </row>
    <row r="63" spans="1:8" ht="18" customHeight="1" x14ac:dyDescent="0.2">
      <c r="A63" s="28" t="s">
        <v>357</v>
      </c>
      <c r="B63" s="60" t="s">
        <v>358</v>
      </c>
      <c r="C63" s="61">
        <v>3</v>
      </c>
      <c r="D63" s="30">
        <v>0</v>
      </c>
      <c r="E63" s="62">
        <v>0</v>
      </c>
      <c r="F63" s="69">
        <f t="shared" si="3"/>
        <v>0</v>
      </c>
      <c r="G63" s="87">
        <v>0</v>
      </c>
      <c r="H63" s="63">
        <f t="shared" si="2"/>
        <v>0</v>
      </c>
    </row>
    <row r="64" spans="1:8" ht="18" customHeight="1" x14ac:dyDescent="0.2">
      <c r="A64" s="28" t="s">
        <v>359</v>
      </c>
      <c r="B64" s="60" t="s">
        <v>360</v>
      </c>
      <c r="C64" s="61">
        <v>3</v>
      </c>
      <c r="D64" s="30">
        <v>0</v>
      </c>
      <c r="E64" s="62">
        <v>0</v>
      </c>
      <c r="F64" s="69">
        <f t="shared" si="3"/>
        <v>0</v>
      </c>
      <c r="G64" s="87">
        <v>0</v>
      </c>
      <c r="H64" s="63">
        <f t="shared" si="2"/>
        <v>0</v>
      </c>
    </row>
    <row r="65" spans="1:8" ht="18" customHeight="1" x14ac:dyDescent="0.2">
      <c r="A65" s="28" t="s">
        <v>361</v>
      </c>
      <c r="B65" s="60" t="s">
        <v>362</v>
      </c>
      <c r="C65" s="61">
        <v>3</v>
      </c>
      <c r="D65" s="30">
        <v>0</v>
      </c>
      <c r="E65" s="62">
        <v>0</v>
      </c>
      <c r="F65" s="69">
        <f t="shared" si="3"/>
        <v>0</v>
      </c>
      <c r="G65" s="87">
        <v>0</v>
      </c>
      <c r="H65" s="63">
        <f t="shared" si="2"/>
        <v>0</v>
      </c>
    </row>
    <row r="66" spans="1:8" ht="18" customHeight="1" x14ac:dyDescent="0.2">
      <c r="A66" s="28" t="s">
        <v>363</v>
      </c>
      <c r="B66" s="60" t="s">
        <v>364</v>
      </c>
      <c r="C66" s="61">
        <v>3</v>
      </c>
      <c r="D66" s="30">
        <v>0</v>
      </c>
      <c r="E66" s="62">
        <v>0</v>
      </c>
      <c r="F66" s="69">
        <f t="shared" si="3"/>
        <v>0</v>
      </c>
      <c r="G66" s="87">
        <v>0</v>
      </c>
      <c r="H66" s="63">
        <f t="shared" si="2"/>
        <v>0</v>
      </c>
    </row>
    <row r="67" spans="1:8" ht="18" customHeight="1" x14ac:dyDescent="0.2">
      <c r="A67" s="28" t="s">
        <v>365</v>
      </c>
      <c r="B67" s="60" t="s">
        <v>366</v>
      </c>
      <c r="C67" s="61">
        <v>75</v>
      </c>
      <c r="D67" s="30">
        <v>0</v>
      </c>
      <c r="E67" s="62">
        <v>0</v>
      </c>
      <c r="F67" s="69">
        <f t="shared" si="3"/>
        <v>0</v>
      </c>
      <c r="G67" s="87">
        <v>0</v>
      </c>
      <c r="H67" s="63">
        <f t="shared" si="2"/>
        <v>0</v>
      </c>
    </row>
    <row r="68" spans="1:8" ht="18" customHeight="1" x14ac:dyDescent="0.2">
      <c r="A68" s="28" t="s">
        <v>401</v>
      </c>
      <c r="B68" s="60" t="s">
        <v>402</v>
      </c>
      <c r="C68" s="61">
        <v>75</v>
      </c>
      <c r="D68" s="30">
        <v>0</v>
      </c>
      <c r="E68" s="62">
        <v>0</v>
      </c>
      <c r="F68" s="69">
        <f t="shared" si="3"/>
        <v>0</v>
      </c>
      <c r="G68" s="87">
        <v>0</v>
      </c>
      <c r="H68" s="63">
        <f t="shared" si="2"/>
        <v>0</v>
      </c>
    </row>
    <row r="69" spans="1:8" ht="18" customHeight="1" x14ac:dyDescent="0.2">
      <c r="A69" s="28" t="s">
        <v>369</v>
      </c>
      <c r="B69" s="60" t="s">
        <v>370</v>
      </c>
      <c r="C69" s="61">
        <v>75</v>
      </c>
      <c r="D69" s="30">
        <v>0</v>
      </c>
      <c r="E69" s="62">
        <v>0</v>
      </c>
      <c r="F69" s="69">
        <f t="shared" si="3"/>
        <v>0</v>
      </c>
      <c r="G69" s="87">
        <v>0</v>
      </c>
      <c r="H69" s="63">
        <f t="shared" si="2"/>
        <v>0</v>
      </c>
    </row>
    <row r="70" spans="1:8" ht="18" customHeight="1" x14ac:dyDescent="0.2">
      <c r="A70" s="28" t="s">
        <v>403</v>
      </c>
      <c r="B70" s="60" t="s">
        <v>404</v>
      </c>
      <c r="C70" s="61">
        <v>75</v>
      </c>
      <c r="D70" s="30">
        <v>0</v>
      </c>
      <c r="E70" s="62">
        <v>0</v>
      </c>
      <c r="F70" s="69">
        <f t="shared" si="3"/>
        <v>0</v>
      </c>
      <c r="G70" s="87">
        <v>0</v>
      </c>
      <c r="H70" s="63">
        <f t="shared" si="2"/>
        <v>0</v>
      </c>
    </row>
    <row r="71" spans="1:8" ht="18" customHeight="1" x14ac:dyDescent="0.2">
      <c r="A71" s="28" t="s">
        <v>373</v>
      </c>
      <c r="B71" s="60" t="s">
        <v>374</v>
      </c>
      <c r="C71" s="61">
        <v>75</v>
      </c>
      <c r="D71" s="30">
        <v>0</v>
      </c>
      <c r="E71" s="62">
        <v>0</v>
      </c>
      <c r="F71" s="69">
        <f t="shared" si="3"/>
        <v>0</v>
      </c>
      <c r="G71" s="87">
        <v>0</v>
      </c>
      <c r="H71" s="63">
        <f t="shared" si="2"/>
        <v>0</v>
      </c>
    </row>
    <row r="72" spans="1:8" ht="18" customHeight="1" x14ac:dyDescent="0.2">
      <c r="A72" s="28" t="s">
        <v>405</v>
      </c>
      <c r="B72" s="60" t="s">
        <v>402</v>
      </c>
      <c r="C72" s="61">
        <v>75</v>
      </c>
      <c r="D72" s="30">
        <v>0</v>
      </c>
      <c r="E72" s="62">
        <v>0</v>
      </c>
      <c r="F72" s="69">
        <f t="shared" si="3"/>
        <v>0</v>
      </c>
      <c r="G72" s="87">
        <v>0</v>
      </c>
      <c r="H72" s="63">
        <f t="shared" si="2"/>
        <v>0</v>
      </c>
    </row>
    <row r="73" spans="1:8" ht="18" customHeight="1" x14ac:dyDescent="0.2">
      <c r="A73" s="28" t="s">
        <v>376</v>
      </c>
      <c r="B73" s="60" t="s">
        <v>377</v>
      </c>
      <c r="C73" s="61">
        <v>3</v>
      </c>
      <c r="D73" s="30">
        <v>0</v>
      </c>
      <c r="E73" s="62">
        <v>0</v>
      </c>
      <c r="F73" s="69">
        <f t="shared" si="3"/>
        <v>0</v>
      </c>
      <c r="G73" s="87">
        <v>0</v>
      </c>
      <c r="H73" s="63">
        <f t="shared" si="2"/>
        <v>0</v>
      </c>
    </row>
    <row r="74" spans="1:8" ht="18" customHeight="1" x14ac:dyDescent="0.2">
      <c r="A74" s="28" t="s">
        <v>406</v>
      </c>
      <c r="B74" s="60" t="s">
        <v>407</v>
      </c>
      <c r="C74" s="61">
        <v>3</v>
      </c>
      <c r="D74" s="30">
        <v>0</v>
      </c>
      <c r="E74" s="62">
        <v>0</v>
      </c>
      <c r="F74" s="69">
        <f t="shared" si="3"/>
        <v>0</v>
      </c>
      <c r="G74" s="87">
        <v>0</v>
      </c>
      <c r="H74" s="63">
        <f t="shared" si="2"/>
        <v>0</v>
      </c>
    </row>
    <row r="75" spans="1:8" ht="18" customHeight="1" x14ac:dyDescent="0.2">
      <c r="A75" s="28" t="s">
        <v>380</v>
      </c>
      <c r="B75" s="60" t="s">
        <v>381</v>
      </c>
      <c r="C75" s="61">
        <v>3</v>
      </c>
      <c r="D75" s="30">
        <v>0</v>
      </c>
      <c r="E75" s="62">
        <v>0</v>
      </c>
      <c r="F75" s="69">
        <f t="shared" si="3"/>
        <v>0</v>
      </c>
      <c r="G75" s="87">
        <v>0</v>
      </c>
      <c r="H75" s="63">
        <f t="shared" si="2"/>
        <v>0</v>
      </c>
    </row>
    <row r="76" spans="1:8" ht="18" customHeight="1" x14ac:dyDescent="0.2">
      <c r="A76" s="28" t="s">
        <v>382</v>
      </c>
      <c r="B76" s="60" t="s">
        <v>383</v>
      </c>
      <c r="C76" s="61">
        <v>3</v>
      </c>
      <c r="D76" s="30">
        <v>0</v>
      </c>
      <c r="E76" s="62">
        <v>0</v>
      </c>
      <c r="F76" s="69">
        <f t="shared" si="3"/>
        <v>0</v>
      </c>
      <c r="G76" s="87">
        <v>0</v>
      </c>
      <c r="H76" s="63">
        <f t="shared" si="2"/>
        <v>0</v>
      </c>
    </row>
    <row r="77" spans="1:8" ht="18" customHeight="1" x14ac:dyDescent="0.2">
      <c r="A77" s="28" t="s">
        <v>386</v>
      </c>
      <c r="B77" s="60" t="s">
        <v>387</v>
      </c>
      <c r="C77" s="61">
        <v>3</v>
      </c>
      <c r="D77" s="30">
        <v>0</v>
      </c>
      <c r="E77" s="62">
        <v>0</v>
      </c>
      <c r="F77" s="69">
        <f t="shared" si="3"/>
        <v>0</v>
      </c>
      <c r="G77" s="87">
        <v>0</v>
      </c>
      <c r="H77" s="63">
        <f t="shared" si="2"/>
        <v>0</v>
      </c>
    </row>
    <row r="78" spans="1:8" ht="18" customHeight="1" x14ac:dyDescent="0.2">
      <c r="A78" s="64" t="s">
        <v>388</v>
      </c>
      <c r="B78" s="65" t="s">
        <v>388</v>
      </c>
      <c r="C78" s="65" t="s">
        <v>388</v>
      </c>
      <c r="D78" s="65"/>
      <c r="E78" s="65"/>
      <c r="F78" s="65"/>
      <c r="G78" s="65"/>
      <c r="H78" s="66"/>
    </row>
    <row r="79" spans="1:8" ht="18" customHeight="1" x14ac:dyDescent="0.2">
      <c r="A79" s="60" t="s">
        <v>38</v>
      </c>
      <c r="B79" s="60" t="s">
        <v>39</v>
      </c>
      <c r="C79" s="61">
        <v>3</v>
      </c>
      <c r="D79" s="30">
        <v>0</v>
      </c>
      <c r="E79" s="62">
        <v>0</v>
      </c>
      <c r="F79" s="69">
        <f t="shared" si="3"/>
        <v>0</v>
      </c>
      <c r="G79" s="87">
        <v>0</v>
      </c>
      <c r="H79" s="63">
        <f t="shared" si="2"/>
        <v>0</v>
      </c>
    </row>
    <row r="80" spans="1:8" ht="18" customHeight="1" x14ac:dyDescent="0.2">
      <c r="A80" s="64"/>
      <c r="B80" s="65"/>
      <c r="C80" s="65"/>
      <c r="D80" s="65"/>
      <c r="E80" s="65"/>
      <c r="F80" s="65"/>
      <c r="G80" s="65"/>
      <c r="H80" s="66"/>
    </row>
    <row r="81" spans="1:8" ht="18" customHeight="1" x14ac:dyDescent="0.2">
      <c r="A81" s="60" t="s">
        <v>254</v>
      </c>
      <c r="B81" s="60" t="s">
        <v>255</v>
      </c>
      <c r="C81" s="61">
        <v>2</v>
      </c>
      <c r="D81" s="30">
        <v>0</v>
      </c>
      <c r="E81" s="62">
        <v>0</v>
      </c>
      <c r="F81" s="69">
        <f t="shared" si="3"/>
        <v>0</v>
      </c>
      <c r="G81" s="87">
        <v>0</v>
      </c>
      <c r="H81" s="63">
        <f t="shared" si="2"/>
        <v>0</v>
      </c>
    </row>
    <row r="82" spans="1:8" ht="18" customHeight="1" x14ac:dyDescent="0.2">
      <c r="A82" s="64"/>
      <c r="B82" s="65"/>
      <c r="C82" s="65"/>
      <c r="D82" s="65"/>
      <c r="E82" s="65"/>
      <c r="F82" s="65"/>
      <c r="G82" s="65"/>
      <c r="H82" s="66"/>
    </row>
    <row r="83" spans="1:8" ht="18" customHeight="1" x14ac:dyDescent="0.2">
      <c r="A83" s="60" t="s">
        <v>389</v>
      </c>
      <c r="B83" s="60" t="s">
        <v>390</v>
      </c>
      <c r="C83" s="61">
        <v>2</v>
      </c>
      <c r="D83" s="30">
        <v>0</v>
      </c>
      <c r="E83" s="62">
        <v>0</v>
      </c>
      <c r="F83" s="69">
        <f t="shared" si="3"/>
        <v>0</v>
      </c>
      <c r="G83" s="87">
        <v>0</v>
      </c>
      <c r="H83" s="63">
        <f t="shared" si="2"/>
        <v>0</v>
      </c>
    </row>
    <row r="84" spans="1:8" ht="18" customHeight="1" x14ac:dyDescent="0.2">
      <c r="A84" s="64"/>
      <c r="B84" s="65"/>
      <c r="C84" s="65"/>
      <c r="D84" s="65"/>
      <c r="E84" s="65"/>
      <c r="F84" s="65"/>
      <c r="G84" s="65"/>
      <c r="H84" s="66"/>
    </row>
    <row r="85" spans="1:8" ht="18" customHeight="1" x14ac:dyDescent="0.2">
      <c r="A85" s="60" t="s">
        <v>171</v>
      </c>
      <c r="B85" s="60" t="s">
        <v>172</v>
      </c>
      <c r="C85" s="61">
        <v>4</v>
      </c>
      <c r="D85" s="30">
        <v>0</v>
      </c>
      <c r="E85" s="62">
        <v>0</v>
      </c>
      <c r="F85" s="69">
        <f t="shared" si="3"/>
        <v>0</v>
      </c>
      <c r="G85" s="87">
        <v>0</v>
      </c>
      <c r="H85" s="63">
        <f t="shared" si="2"/>
        <v>0</v>
      </c>
    </row>
    <row r="86" spans="1:8" ht="18" customHeight="1" x14ac:dyDescent="0.2">
      <c r="A86" s="29" t="s">
        <v>412</v>
      </c>
      <c r="B86" s="29" t="s">
        <v>413</v>
      </c>
      <c r="C86" s="61">
        <v>35</v>
      </c>
      <c r="D86" s="30">
        <v>0</v>
      </c>
      <c r="E86" s="62">
        <v>0</v>
      </c>
      <c r="F86" s="69">
        <f t="shared" si="3"/>
        <v>0</v>
      </c>
      <c r="G86" s="87">
        <v>0</v>
      </c>
      <c r="H86" s="63">
        <f t="shared" si="2"/>
        <v>0</v>
      </c>
    </row>
    <row r="87" spans="1:8" ht="18" customHeight="1" x14ac:dyDescent="0.2">
      <c r="A87" s="29" t="s">
        <v>414</v>
      </c>
      <c r="B87" s="29" t="s">
        <v>415</v>
      </c>
      <c r="C87" s="71">
        <v>35</v>
      </c>
      <c r="D87" s="30">
        <v>0</v>
      </c>
      <c r="E87" s="62">
        <v>0</v>
      </c>
      <c r="F87" s="69">
        <f t="shared" si="3"/>
        <v>0</v>
      </c>
      <c r="G87" s="87">
        <v>0</v>
      </c>
      <c r="H87" s="63">
        <f t="shared" si="2"/>
        <v>0</v>
      </c>
    </row>
    <row r="88" spans="1:8" ht="18" customHeight="1" x14ac:dyDescent="0.2">
      <c r="A88" s="147" t="s">
        <v>441</v>
      </c>
      <c r="B88" s="147"/>
      <c r="C88" s="147"/>
      <c r="D88" s="147"/>
      <c r="E88" s="147"/>
      <c r="F88" s="147"/>
      <c r="G88" s="147"/>
      <c r="H88" s="147"/>
    </row>
    <row r="89" spans="1:8" ht="18" customHeight="1" x14ac:dyDescent="0.2">
      <c r="A89" s="60" t="s">
        <v>137</v>
      </c>
      <c r="B89" s="90" t="s">
        <v>138</v>
      </c>
      <c r="C89" s="61">
        <v>2</v>
      </c>
      <c r="D89" s="91">
        <v>0</v>
      </c>
      <c r="E89" s="62">
        <v>0</v>
      </c>
      <c r="F89" s="69">
        <f t="shared" si="3"/>
        <v>0</v>
      </c>
      <c r="G89" s="87">
        <v>0</v>
      </c>
      <c r="H89" s="63">
        <f t="shared" si="2"/>
        <v>0</v>
      </c>
    </row>
    <row r="90" spans="1:8" ht="18" customHeight="1" x14ac:dyDescent="0.2">
      <c r="A90" s="28" t="s">
        <v>393</v>
      </c>
      <c r="B90" s="90" t="s">
        <v>394</v>
      </c>
      <c r="C90" s="61">
        <v>2</v>
      </c>
      <c r="D90" s="91">
        <v>0</v>
      </c>
      <c r="E90" s="62">
        <v>0</v>
      </c>
      <c r="F90" s="69">
        <f t="shared" si="3"/>
        <v>0</v>
      </c>
      <c r="G90" s="87">
        <v>0</v>
      </c>
      <c r="H90" s="63">
        <f t="shared" si="2"/>
        <v>0</v>
      </c>
    </row>
    <row r="91" spans="1:8" ht="18" customHeight="1" x14ac:dyDescent="0.2">
      <c r="A91" s="28" t="s">
        <v>395</v>
      </c>
      <c r="B91" s="90" t="s">
        <v>396</v>
      </c>
      <c r="C91" s="61">
        <v>2</v>
      </c>
      <c r="D91" s="91">
        <v>0</v>
      </c>
      <c r="E91" s="62">
        <v>0</v>
      </c>
      <c r="F91" s="69">
        <f t="shared" si="3"/>
        <v>0</v>
      </c>
      <c r="G91" s="87">
        <v>0</v>
      </c>
      <c r="H91" s="63">
        <f t="shared" ref="H91:H106" si="4">(G91*C91)*24</f>
        <v>0</v>
      </c>
    </row>
    <row r="92" spans="1:8" ht="18" customHeight="1" x14ac:dyDescent="0.2">
      <c r="A92" s="28" t="s">
        <v>397</v>
      </c>
      <c r="B92" s="90" t="s">
        <v>398</v>
      </c>
      <c r="C92" s="61">
        <v>2</v>
      </c>
      <c r="D92" s="91">
        <v>0</v>
      </c>
      <c r="E92" s="62">
        <v>0</v>
      </c>
      <c r="F92" s="69">
        <f t="shared" ref="F92:F155" si="5">C92*(D92-(D92*E92))</f>
        <v>0</v>
      </c>
      <c r="G92" s="87">
        <v>0</v>
      </c>
      <c r="H92" s="63">
        <f t="shared" si="4"/>
        <v>0</v>
      </c>
    </row>
    <row r="93" spans="1:8" ht="18" customHeight="1" x14ac:dyDescent="0.2">
      <c r="A93" s="28" t="s">
        <v>146</v>
      </c>
      <c r="B93" s="90" t="s">
        <v>144</v>
      </c>
      <c r="C93" s="61">
        <v>2</v>
      </c>
      <c r="D93" s="91">
        <v>0</v>
      </c>
      <c r="E93" s="62">
        <v>0</v>
      </c>
      <c r="F93" s="69">
        <f t="shared" si="5"/>
        <v>0</v>
      </c>
      <c r="G93" s="87">
        <v>0</v>
      </c>
      <c r="H93" s="63">
        <f t="shared" si="4"/>
        <v>0</v>
      </c>
    </row>
    <row r="94" spans="1:8" ht="18" customHeight="1" x14ac:dyDescent="0.2">
      <c r="A94" s="28" t="s">
        <v>143</v>
      </c>
      <c r="B94" s="90" t="s">
        <v>144</v>
      </c>
      <c r="C94" s="61">
        <v>2</v>
      </c>
      <c r="D94" s="91">
        <v>0</v>
      </c>
      <c r="E94" s="62">
        <v>0</v>
      </c>
      <c r="F94" s="69">
        <f t="shared" si="5"/>
        <v>0</v>
      </c>
      <c r="G94" s="87">
        <v>0</v>
      </c>
      <c r="H94" s="63">
        <f t="shared" si="4"/>
        <v>0</v>
      </c>
    </row>
    <row r="95" spans="1:8" ht="18" customHeight="1" x14ac:dyDescent="0.2">
      <c r="A95" s="28" t="s">
        <v>353</v>
      </c>
      <c r="B95" s="90" t="s">
        <v>354</v>
      </c>
      <c r="C95" s="61">
        <v>4</v>
      </c>
      <c r="D95" s="91">
        <v>0</v>
      </c>
      <c r="E95" s="62">
        <v>0</v>
      </c>
      <c r="F95" s="69">
        <f t="shared" si="5"/>
        <v>0</v>
      </c>
      <c r="G95" s="87">
        <v>0</v>
      </c>
      <c r="H95" s="63">
        <f t="shared" si="4"/>
        <v>0</v>
      </c>
    </row>
    <row r="96" spans="1:8" ht="18" customHeight="1" x14ac:dyDescent="0.2">
      <c r="A96" s="28" t="s">
        <v>442</v>
      </c>
      <c r="B96" s="90" t="s">
        <v>443</v>
      </c>
      <c r="C96" s="61">
        <v>2</v>
      </c>
      <c r="D96" s="91">
        <v>0</v>
      </c>
      <c r="E96" s="62">
        <v>0</v>
      </c>
      <c r="F96" s="69">
        <f t="shared" si="5"/>
        <v>0</v>
      </c>
      <c r="G96" s="87">
        <v>0</v>
      </c>
      <c r="H96" s="63">
        <f t="shared" si="4"/>
        <v>0</v>
      </c>
    </row>
    <row r="97" spans="1:8" ht="18" customHeight="1" x14ac:dyDescent="0.2">
      <c r="A97" s="28" t="s">
        <v>399</v>
      </c>
      <c r="B97" s="90" t="s">
        <v>400</v>
      </c>
      <c r="C97" s="61">
        <v>2</v>
      </c>
      <c r="D97" s="91">
        <v>0</v>
      </c>
      <c r="E97" s="62">
        <v>0</v>
      </c>
      <c r="F97" s="69">
        <f t="shared" si="5"/>
        <v>0</v>
      </c>
      <c r="G97" s="87">
        <v>0</v>
      </c>
      <c r="H97" s="63">
        <f t="shared" si="4"/>
        <v>0</v>
      </c>
    </row>
    <row r="98" spans="1:8" ht="18" customHeight="1" x14ac:dyDescent="0.2">
      <c r="A98" s="28" t="s">
        <v>306</v>
      </c>
      <c r="B98" s="90" t="s">
        <v>307</v>
      </c>
      <c r="C98" s="61">
        <v>2</v>
      </c>
      <c r="D98" s="91">
        <v>0</v>
      </c>
      <c r="E98" s="62">
        <v>0</v>
      </c>
      <c r="F98" s="69">
        <f t="shared" si="5"/>
        <v>0</v>
      </c>
      <c r="G98" s="87">
        <v>0</v>
      </c>
      <c r="H98" s="63">
        <f t="shared" si="4"/>
        <v>0</v>
      </c>
    </row>
    <row r="99" spans="1:8" ht="18" customHeight="1" x14ac:dyDescent="0.2">
      <c r="A99" s="28" t="s">
        <v>365</v>
      </c>
      <c r="B99" s="90" t="s">
        <v>366</v>
      </c>
      <c r="C99" s="61">
        <v>50</v>
      </c>
      <c r="D99" s="91">
        <v>0</v>
      </c>
      <c r="E99" s="62">
        <v>0</v>
      </c>
      <c r="F99" s="69">
        <f t="shared" si="5"/>
        <v>0</v>
      </c>
      <c r="G99" s="87">
        <v>0</v>
      </c>
      <c r="H99" s="63">
        <f t="shared" si="4"/>
        <v>0</v>
      </c>
    </row>
    <row r="100" spans="1:8" ht="18" customHeight="1" x14ac:dyDescent="0.2">
      <c r="A100" s="28" t="s">
        <v>401</v>
      </c>
      <c r="B100" s="90" t="s">
        <v>402</v>
      </c>
      <c r="C100" s="61">
        <v>50</v>
      </c>
      <c r="D100" s="91">
        <v>0</v>
      </c>
      <c r="E100" s="62">
        <v>0</v>
      </c>
      <c r="F100" s="69">
        <f t="shared" si="5"/>
        <v>0</v>
      </c>
      <c r="G100" s="87">
        <v>0</v>
      </c>
      <c r="H100" s="63">
        <f t="shared" si="4"/>
        <v>0</v>
      </c>
    </row>
    <row r="101" spans="1:8" ht="18" customHeight="1" x14ac:dyDescent="0.2">
      <c r="A101" s="28" t="s">
        <v>369</v>
      </c>
      <c r="B101" s="90" t="s">
        <v>370</v>
      </c>
      <c r="C101" s="61">
        <v>50</v>
      </c>
      <c r="D101" s="91">
        <v>0</v>
      </c>
      <c r="E101" s="62">
        <v>0</v>
      </c>
      <c r="F101" s="69">
        <f t="shared" si="5"/>
        <v>0</v>
      </c>
      <c r="G101" s="87">
        <v>0</v>
      </c>
      <c r="H101" s="63">
        <f t="shared" si="4"/>
        <v>0</v>
      </c>
    </row>
    <row r="102" spans="1:8" ht="18" customHeight="1" x14ac:dyDescent="0.2">
      <c r="A102" s="28" t="s">
        <v>403</v>
      </c>
      <c r="B102" s="90" t="s">
        <v>404</v>
      </c>
      <c r="C102" s="61">
        <v>50</v>
      </c>
      <c r="D102" s="91">
        <v>0</v>
      </c>
      <c r="E102" s="62">
        <v>0</v>
      </c>
      <c r="F102" s="69">
        <f t="shared" si="5"/>
        <v>0</v>
      </c>
      <c r="G102" s="87">
        <v>0</v>
      </c>
      <c r="H102" s="63">
        <f t="shared" si="4"/>
        <v>0</v>
      </c>
    </row>
    <row r="103" spans="1:8" ht="18" customHeight="1" x14ac:dyDescent="0.2">
      <c r="A103" s="28" t="s">
        <v>373</v>
      </c>
      <c r="B103" s="90" t="s">
        <v>374</v>
      </c>
      <c r="C103" s="61">
        <v>50</v>
      </c>
      <c r="D103" s="91">
        <v>0</v>
      </c>
      <c r="E103" s="62">
        <v>0</v>
      </c>
      <c r="F103" s="69">
        <f t="shared" si="5"/>
        <v>0</v>
      </c>
      <c r="G103" s="87">
        <v>0</v>
      </c>
      <c r="H103" s="63">
        <f t="shared" si="4"/>
        <v>0</v>
      </c>
    </row>
    <row r="104" spans="1:8" ht="18" customHeight="1" x14ac:dyDescent="0.2">
      <c r="A104" s="28" t="s">
        <v>405</v>
      </c>
      <c r="B104" s="90" t="s">
        <v>402</v>
      </c>
      <c r="C104" s="61">
        <v>50</v>
      </c>
      <c r="D104" s="91">
        <v>0</v>
      </c>
      <c r="E104" s="62">
        <v>0</v>
      </c>
      <c r="F104" s="69">
        <f t="shared" si="5"/>
        <v>0</v>
      </c>
      <c r="G104" s="87">
        <v>0</v>
      </c>
      <c r="H104" s="63">
        <f t="shared" si="4"/>
        <v>0</v>
      </c>
    </row>
    <row r="105" spans="1:8" ht="18" customHeight="1" x14ac:dyDescent="0.2">
      <c r="A105" s="28" t="s">
        <v>376</v>
      </c>
      <c r="B105" s="90" t="s">
        <v>377</v>
      </c>
      <c r="C105" s="61">
        <v>6</v>
      </c>
      <c r="D105" s="91">
        <v>0</v>
      </c>
      <c r="E105" s="62">
        <v>0</v>
      </c>
      <c r="F105" s="69">
        <f t="shared" si="5"/>
        <v>0</v>
      </c>
      <c r="G105" s="87">
        <v>0</v>
      </c>
      <c r="H105" s="63">
        <f t="shared" si="4"/>
        <v>0</v>
      </c>
    </row>
    <row r="106" spans="1:8" ht="18" customHeight="1" x14ac:dyDescent="0.2">
      <c r="A106" s="28" t="s">
        <v>406</v>
      </c>
      <c r="B106" s="60" t="s">
        <v>407</v>
      </c>
      <c r="C106" s="61">
        <v>6</v>
      </c>
      <c r="D106" s="91">
        <v>0</v>
      </c>
      <c r="E106" s="62">
        <v>0</v>
      </c>
      <c r="F106" s="69">
        <f t="shared" si="5"/>
        <v>0</v>
      </c>
      <c r="G106" s="87">
        <v>0</v>
      </c>
      <c r="H106" s="63">
        <f t="shared" si="4"/>
        <v>0</v>
      </c>
    </row>
    <row r="107" spans="1:8" ht="18" customHeight="1" x14ac:dyDescent="0.2">
      <c r="A107" s="28" t="s">
        <v>382</v>
      </c>
      <c r="B107" s="60" t="s">
        <v>383</v>
      </c>
      <c r="C107" s="61">
        <v>2</v>
      </c>
      <c r="D107" s="91">
        <v>0</v>
      </c>
      <c r="E107" s="62">
        <v>0</v>
      </c>
      <c r="F107" s="69">
        <f t="shared" si="5"/>
        <v>0</v>
      </c>
      <c r="G107" s="87">
        <v>0</v>
      </c>
      <c r="H107" s="63">
        <f>(G107*C107)*24</f>
        <v>0</v>
      </c>
    </row>
    <row r="108" spans="1:8" ht="18" customHeight="1" x14ac:dyDescent="0.2">
      <c r="A108" s="64"/>
      <c r="B108" s="65"/>
      <c r="C108" s="65" t="s">
        <v>388</v>
      </c>
      <c r="D108" s="65"/>
      <c r="E108" s="65"/>
      <c r="F108" s="65"/>
      <c r="G108" s="65"/>
      <c r="H108" s="66"/>
    </row>
    <row r="109" spans="1:8" ht="18" customHeight="1" x14ac:dyDescent="0.2">
      <c r="A109" s="60" t="s">
        <v>211</v>
      </c>
      <c r="B109" s="60" t="s">
        <v>212</v>
      </c>
      <c r="C109" s="61">
        <v>3</v>
      </c>
      <c r="D109" s="30">
        <v>0</v>
      </c>
      <c r="E109" s="62">
        <v>0</v>
      </c>
      <c r="F109" s="69">
        <f t="shared" si="5"/>
        <v>0</v>
      </c>
      <c r="G109" s="87">
        <v>0</v>
      </c>
      <c r="H109" s="63">
        <f>(G109*C109)*24</f>
        <v>0</v>
      </c>
    </row>
    <row r="110" spans="1:8" ht="18" customHeight="1" x14ac:dyDescent="0.2">
      <c r="A110" s="64"/>
      <c r="B110" s="65"/>
      <c r="C110" s="65" t="s">
        <v>388</v>
      </c>
      <c r="D110" s="65"/>
      <c r="E110" s="65"/>
      <c r="F110" s="65"/>
      <c r="G110" s="65"/>
      <c r="H110" s="66"/>
    </row>
    <row r="111" spans="1:8" ht="18" customHeight="1" x14ac:dyDescent="0.2">
      <c r="A111" s="60" t="s">
        <v>71</v>
      </c>
      <c r="B111" s="60" t="s">
        <v>72</v>
      </c>
      <c r="C111" s="61">
        <v>15</v>
      </c>
      <c r="D111" s="30">
        <v>0</v>
      </c>
      <c r="E111" s="62">
        <v>0</v>
      </c>
      <c r="F111" s="69">
        <f t="shared" si="5"/>
        <v>0</v>
      </c>
      <c r="G111" s="87">
        <v>0</v>
      </c>
      <c r="H111" s="63">
        <f t="shared" ref="H111:H119" si="6">(G111*C111)*24</f>
        <v>0</v>
      </c>
    </row>
    <row r="112" spans="1:8" ht="18" customHeight="1" x14ac:dyDescent="0.2">
      <c r="A112" s="28" t="s">
        <v>347</v>
      </c>
      <c r="B112" s="60" t="s">
        <v>348</v>
      </c>
      <c r="C112" s="61">
        <v>15</v>
      </c>
      <c r="D112" s="30">
        <v>0</v>
      </c>
      <c r="E112" s="62">
        <v>0</v>
      </c>
      <c r="F112" s="69">
        <f t="shared" si="5"/>
        <v>0</v>
      </c>
      <c r="G112" s="87">
        <v>0</v>
      </c>
      <c r="H112" s="63">
        <f t="shared" si="6"/>
        <v>0</v>
      </c>
    </row>
    <row r="113" spans="1:8" ht="18" customHeight="1" x14ac:dyDescent="0.2">
      <c r="A113" s="28" t="s">
        <v>349</v>
      </c>
      <c r="B113" s="60" t="s">
        <v>350</v>
      </c>
      <c r="C113" s="61">
        <v>15</v>
      </c>
      <c r="D113" s="30">
        <v>0</v>
      </c>
      <c r="E113" s="62">
        <v>0</v>
      </c>
      <c r="F113" s="69">
        <f t="shared" si="5"/>
        <v>0</v>
      </c>
      <c r="G113" s="87">
        <v>0</v>
      </c>
      <c r="H113" s="63">
        <f t="shared" si="6"/>
        <v>0</v>
      </c>
    </row>
    <row r="114" spans="1:8" ht="18" customHeight="1" x14ac:dyDescent="0.2">
      <c r="A114" s="28" t="s">
        <v>60</v>
      </c>
      <c r="B114" s="90" t="s">
        <v>61</v>
      </c>
      <c r="C114" s="61">
        <v>15</v>
      </c>
      <c r="D114" s="30">
        <v>0</v>
      </c>
      <c r="E114" s="62">
        <v>0</v>
      </c>
      <c r="F114" s="69">
        <f t="shared" si="5"/>
        <v>0</v>
      </c>
      <c r="G114" s="87">
        <v>0</v>
      </c>
      <c r="H114" s="63">
        <f t="shared" si="6"/>
        <v>0</v>
      </c>
    </row>
    <row r="115" spans="1:8" ht="18" customHeight="1" x14ac:dyDescent="0.2">
      <c r="A115" s="28" t="s">
        <v>351</v>
      </c>
      <c r="B115" s="90" t="s">
        <v>352</v>
      </c>
      <c r="C115" s="61">
        <v>15</v>
      </c>
      <c r="D115" s="30">
        <v>0</v>
      </c>
      <c r="E115" s="62">
        <v>0</v>
      </c>
      <c r="F115" s="69">
        <f t="shared" si="5"/>
        <v>0</v>
      </c>
      <c r="G115" s="87">
        <v>0</v>
      </c>
      <c r="H115" s="63">
        <f t="shared" si="6"/>
        <v>0</v>
      </c>
    </row>
    <row r="116" spans="1:8" ht="18" customHeight="1" x14ac:dyDescent="0.2">
      <c r="A116" s="28" t="s">
        <v>353</v>
      </c>
      <c r="B116" s="90" t="s">
        <v>354</v>
      </c>
      <c r="C116" s="61">
        <v>15</v>
      </c>
      <c r="D116" s="30">
        <v>0</v>
      </c>
      <c r="E116" s="62">
        <v>0</v>
      </c>
      <c r="F116" s="69">
        <f t="shared" si="5"/>
        <v>0</v>
      </c>
      <c r="G116" s="87">
        <v>0</v>
      </c>
      <c r="H116" s="63">
        <f t="shared" si="6"/>
        <v>0</v>
      </c>
    </row>
    <row r="117" spans="1:8" ht="18" customHeight="1" x14ac:dyDescent="0.2">
      <c r="A117" s="28" t="s">
        <v>355</v>
      </c>
      <c r="B117" s="90" t="s">
        <v>356</v>
      </c>
      <c r="C117" s="61">
        <v>15</v>
      </c>
      <c r="D117" s="30">
        <v>0</v>
      </c>
      <c r="E117" s="62">
        <v>0</v>
      </c>
      <c r="F117" s="69">
        <f t="shared" si="5"/>
        <v>0</v>
      </c>
      <c r="G117" s="87">
        <v>0</v>
      </c>
      <c r="H117" s="63">
        <f t="shared" si="6"/>
        <v>0</v>
      </c>
    </row>
    <row r="118" spans="1:8" ht="18" customHeight="1" x14ac:dyDescent="0.2">
      <c r="A118" s="28" t="s">
        <v>357</v>
      </c>
      <c r="B118" s="90" t="s">
        <v>358</v>
      </c>
      <c r="C118" s="61">
        <v>15</v>
      </c>
      <c r="D118" s="30">
        <v>0</v>
      </c>
      <c r="E118" s="62">
        <v>0</v>
      </c>
      <c r="F118" s="69">
        <f t="shared" si="5"/>
        <v>0</v>
      </c>
      <c r="G118" s="87">
        <v>0</v>
      </c>
      <c r="H118" s="63">
        <f t="shared" si="6"/>
        <v>0</v>
      </c>
    </row>
    <row r="119" spans="1:8" ht="18" customHeight="1" x14ac:dyDescent="0.2">
      <c r="A119" s="28" t="s">
        <v>359</v>
      </c>
      <c r="B119" s="90" t="s">
        <v>360</v>
      </c>
      <c r="C119" s="61">
        <v>15</v>
      </c>
      <c r="D119" s="30">
        <v>0</v>
      </c>
      <c r="E119" s="62">
        <v>0</v>
      </c>
      <c r="F119" s="69">
        <f t="shared" si="5"/>
        <v>0</v>
      </c>
      <c r="G119" s="87">
        <v>0</v>
      </c>
      <c r="H119" s="63">
        <f t="shared" si="6"/>
        <v>0</v>
      </c>
    </row>
    <row r="120" spans="1:8" ht="18" customHeight="1" x14ac:dyDescent="0.2">
      <c r="A120" s="28" t="s">
        <v>361</v>
      </c>
      <c r="B120" s="90" t="s">
        <v>362</v>
      </c>
      <c r="C120" s="61">
        <v>15</v>
      </c>
      <c r="D120" s="30">
        <v>0</v>
      </c>
      <c r="E120" s="62">
        <v>0</v>
      </c>
      <c r="F120" s="69">
        <f t="shared" si="5"/>
        <v>0</v>
      </c>
      <c r="G120" s="87">
        <v>0</v>
      </c>
      <c r="H120" s="63">
        <f t="shared" ref="H120:H170" si="7">(G120*C120)*24</f>
        <v>0</v>
      </c>
    </row>
    <row r="121" spans="1:8" ht="18" customHeight="1" x14ac:dyDescent="0.2">
      <c r="A121" s="28" t="s">
        <v>363</v>
      </c>
      <c r="B121" s="90" t="s">
        <v>364</v>
      </c>
      <c r="C121" s="61">
        <v>15</v>
      </c>
      <c r="D121" s="30">
        <v>0</v>
      </c>
      <c r="E121" s="62">
        <v>0</v>
      </c>
      <c r="F121" s="69">
        <f t="shared" si="5"/>
        <v>0</v>
      </c>
      <c r="G121" s="87">
        <v>0</v>
      </c>
      <c r="H121" s="63">
        <f t="shared" si="7"/>
        <v>0</v>
      </c>
    </row>
    <row r="122" spans="1:8" ht="18" customHeight="1" x14ac:dyDescent="0.2">
      <c r="A122" s="28" t="s">
        <v>365</v>
      </c>
      <c r="B122" s="90" t="s">
        <v>366</v>
      </c>
      <c r="C122" s="61">
        <v>375</v>
      </c>
      <c r="D122" s="30">
        <v>0</v>
      </c>
      <c r="E122" s="62">
        <v>0</v>
      </c>
      <c r="F122" s="69">
        <f t="shared" si="5"/>
        <v>0</v>
      </c>
      <c r="G122" s="87">
        <v>0</v>
      </c>
      <c r="H122" s="63">
        <f>(G122*C122)*24</f>
        <v>0</v>
      </c>
    </row>
    <row r="123" spans="1:8" ht="18" customHeight="1" x14ac:dyDescent="0.2">
      <c r="A123" s="28" t="s">
        <v>367</v>
      </c>
      <c r="B123" s="90" t="s">
        <v>368</v>
      </c>
      <c r="C123" s="61">
        <v>375</v>
      </c>
      <c r="D123" s="30">
        <v>0</v>
      </c>
      <c r="E123" s="62">
        <v>0</v>
      </c>
      <c r="F123" s="69">
        <f t="shared" si="5"/>
        <v>0</v>
      </c>
      <c r="G123" s="87">
        <v>0</v>
      </c>
      <c r="H123" s="63">
        <f t="shared" si="7"/>
        <v>0</v>
      </c>
    </row>
    <row r="124" spans="1:8" ht="18" customHeight="1" x14ac:dyDescent="0.2">
      <c r="A124" s="28" t="s">
        <v>369</v>
      </c>
      <c r="B124" s="90" t="s">
        <v>370</v>
      </c>
      <c r="C124" s="61">
        <v>375</v>
      </c>
      <c r="D124" s="30">
        <v>0</v>
      </c>
      <c r="E124" s="62">
        <v>0</v>
      </c>
      <c r="F124" s="69">
        <f t="shared" si="5"/>
        <v>0</v>
      </c>
      <c r="G124" s="87">
        <v>0</v>
      </c>
      <c r="H124" s="63">
        <f t="shared" si="7"/>
        <v>0</v>
      </c>
    </row>
    <row r="125" spans="1:8" ht="18" customHeight="1" x14ac:dyDescent="0.2">
      <c r="A125" s="28" t="s">
        <v>371</v>
      </c>
      <c r="B125" s="60" t="s">
        <v>372</v>
      </c>
      <c r="C125" s="61">
        <v>375</v>
      </c>
      <c r="D125" s="30">
        <v>0</v>
      </c>
      <c r="E125" s="62">
        <v>0</v>
      </c>
      <c r="F125" s="69">
        <f t="shared" si="5"/>
        <v>0</v>
      </c>
      <c r="G125" s="87">
        <v>0</v>
      </c>
      <c r="H125" s="63">
        <f t="shared" si="7"/>
        <v>0</v>
      </c>
    </row>
    <row r="126" spans="1:8" ht="18" customHeight="1" x14ac:dyDescent="0.2">
      <c r="A126" s="28" t="s">
        <v>373</v>
      </c>
      <c r="B126" s="60" t="s">
        <v>374</v>
      </c>
      <c r="C126" s="61">
        <v>375</v>
      </c>
      <c r="D126" s="30">
        <v>0</v>
      </c>
      <c r="E126" s="62">
        <v>0</v>
      </c>
      <c r="F126" s="69">
        <f t="shared" si="5"/>
        <v>0</v>
      </c>
      <c r="G126" s="87">
        <v>0</v>
      </c>
      <c r="H126" s="63">
        <f t="shared" si="7"/>
        <v>0</v>
      </c>
    </row>
    <row r="127" spans="1:8" ht="18" customHeight="1" x14ac:dyDescent="0.2">
      <c r="A127" s="28" t="s">
        <v>375</v>
      </c>
      <c r="B127" s="60" t="s">
        <v>368</v>
      </c>
      <c r="C127" s="61">
        <v>375</v>
      </c>
      <c r="D127" s="30">
        <v>0</v>
      </c>
      <c r="E127" s="62">
        <v>0</v>
      </c>
      <c r="F127" s="69">
        <f t="shared" si="5"/>
        <v>0</v>
      </c>
      <c r="G127" s="87">
        <v>0</v>
      </c>
      <c r="H127" s="63">
        <f t="shared" si="7"/>
        <v>0</v>
      </c>
    </row>
    <row r="128" spans="1:8" ht="18" customHeight="1" x14ac:dyDescent="0.2">
      <c r="A128" s="28" t="s">
        <v>376</v>
      </c>
      <c r="B128" s="60" t="s">
        <v>377</v>
      </c>
      <c r="C128" s="61">
        <v>15</v>
      </c>
      <c r="D128" s="30">
        <v>0</v>
      </c>
      <c r="E128" s="62">
        <v>0</v>
      </c>
      <c r="F128" s="69">
        <f t="shared" si="5"/>
        <v>0</v>
      </c>
      <c r="G128" s="87">
        <v>0</v>
      </c>
      <c r="H128" s="63">
        <f t="shared" si="7"/>
        <v>0</v>
      </c>
    </row>
    <row r="129" spans="1:8" ht="18" customHeight="1" x14ac:dyDescent="0.2">
      <c r="A129" s="28" t="s">
        <v>378</v>
      </c>
      <c r="B129" s="60" t="s">
        <v>379</v>
      </c>
      <c r="C129" s="61">
        <v>15</v>
      </c>
      <c r="D129" s="30">
        <v>0</v>
      </c>
      <c r="E129" s="62">
        <v>0</v>
      </c>
      <c r="F129" s="69">
        <f t="shared" si="5"/>
        <v>0</v>
      </c>
      <c r="G129" s="87">
        <v>0</v>
      </c>
      <c r="H129" s="63">
        <f t="shared" si="7"/>
        <v>0</v>
      </c>
    </row>
    <row r="130" spans="1:8" ht="18" customHeight="1" x14ac:dyDescent="0.2">
      <c r="A130" s="28" t="s">
        <v>380</v>
      </c>
      <c r="B130" s="60" t="s">
        <v>381</v>
      </c>
      <c r="C130" s="61">
        <v>15</v>
      </c>
      <c r="D130" s="30">
        <v>0</v>
      </c>
      <c r="E130" s="62">
        <v>0</v>
      </c>
      <c r="F130" s="69">
        <f t="shared" si="5"/>
        <v>0</v>
      </c>
      <c r="G130" s="87">
        <v>0</v>
      </c>
      <c r="H130" s="63">
        <f t="shared" si="7"/>
        <v>0</v>
      </c>
    </row>
    <row r="131" spans="1:8" ht="18" customHeight="1" x14ac:dyDescent="0.2">
      <c r="A131" s="28" t="s">
        <v>382</v>
      </c>
      <c r="B131" s="60" t="s">
        <v>383</v>
      </c>
      <c r="C131" s="61">
        <v>15</v>
      </c>
      <c r="D131" s="30">
        <v>0</v>
      </c>
      <c r="E131" s="62">
        <v>0</v>
      </c>
      <c r="F131" s="69">
        <f t="shared" si="5"/>
        <v>0</v>
      </c>
      <c r="G131" s="87">
        <v>0</v>
      </c>
      <c r="H131" s="63">
        <f t="shared" si="7"/>
        <v>0</v>
      </c>
    </row>
    <row r="132" spans="1:8" ht="18" customHeight="1" x14ac:dyDescent="0.2">
      <c r="A132" s="28" t="s">
        <v>384</v>
      </c>
      <c r="B132" s="60" t="s">
        <v>385</v>
      </c>
      <c r="C132" s="61">
        <v>15</v>
      </c>
      <c r="D132" s="30">
        <v>0</v>
      </c>
      <c r="E132" s="62">
        <v>0</v>
      </c>
      <c r="F132" s="69">
        <f t="shared" si="5"/>
        <v>0</v>
      </c>
      <c r="G132" s="87">
        <v>0</v>
      </c>
      <c r="H132" s="63">
        <f t="shared" si="7"/>
        <v>0</v>
      </c>
    </row>
    <row r="133" spans="1:8" ht="18" customHeight="1" x14ac:dyDescent="0.2">
      <c r="A133" s="28" t="s">
        <v>386</v>
      </c>
      <c r="B133" s="60" t="s">
        <v>387</v>
      </c>
      <c r="C133" s="61">
        <v>15</v>
      </c>
      <c r="D133" s="30">
        <v>0</v>
      </c>
      <c r="E133" s="62">
        <v>0</v>
      </c>
      <c r="F133" s="69">
        <f t="shared" si="5"/>
        <v>0</v>
      </c>
      <c r="G133" s="87">
        <v>0</v>
      </c>
      <c r="H133" s="63">
        <f t="shared" si="7"/>
        <v>0</v>
      </c>
    </row>
    <row r="134" spans="1:8" ht="18" customHeight="1" x14ac:dyDescent="0.2">
      <c r="A134" s="64"/>
      <c r="B134" s="65"/>
      <c r="C134" s="65" t="s">
        <v>388</v>
      </c>
      <c r="D134" s="65"/>
      <c r="E134" s="65"/>
      <c r="F134" s="65"/>
      <c r="G134" s="65"/>
      <c r="H134" s="66"/>
    </row>
    <row r="135" spans="1:8" ht="18" customHeight="1" x14ac:dyDescent="0.2">
      <c r="A135" s="60" t="s">
        <v>38</v>
      </c>
      <c r="B135" s="60" t="s">
        <v>39</v>
      </c>
      <c r="C135" s="61">
        <v>14</v>
      </c>
      <c r="D135" s="30">
        <v>0</v>
      </c>
      <c r="E135" s="62">
        <v>0</v>
      </c>
      <c r="F135" s="69">
        <f t="shared" si="5"/>
        <v>0</v>
      </c>
      <c r="G135" s="87">
        <v>0</v>
      </c>
      <c r="H135" s="63">
        <f t="shared" si="7"/>
        <v>0</v>
      </c>
    </row>
    <row r="136" spans="1:8" ht="18" customHeight="1" x14ac:dyDescent="0.2">
      <c r="A136" s="64"/>
      <c r="B136" s="65"/>
      <c r="C136" s="65" t="s">
        <v>388</v>
      </c>
      <c r="D136" s="65"/>
      <c r="E136" s="65"/>
      <c r="F136" s="65"/>
      <c r="G136" s="65"/>
      <c r="H136" s="66"/>
    </row>
    <row r="137" spans="1:8" ht="18" customHeight="1" x14ac:dyDescent="0.2">
      <c r="A137" s="60" t="s">
        <v>254</v>
      </c>
      <c r="B137" s="60" t="s">
        <v>255</v>
      </c>
      <c r="C137" s="61">
        <v>14</v>
      </c>
      <c r="D137" s="30">
        <v>0</v>
      </c>
      <c r="E137" s="62">
        <v>0</v>
      </c>
      <c r="F137" s="69">
        <f t="shared" si="5"/>
        <v>0</v>
      </c>
      <c r="G137" s="87">
        <v>0</v>
      </c>
      <c r="H137" s="63">
        <f t="shared" si="7"/>
        <v>0</v>
      </c>
    </row>
    <row r="138" spans="1:8" ht="18" customHeight="1" x14ac:dyDescent="0.2">
      <c r="A138" s="64"/>
      <c r="B138" s="65"/>
      <c r="C138" s="65" t="s">
        <v>388</v>
      </c>
      <c r="D138" s="65"/>
      <c r="E138" s="65"/>
      <c r="F138" s="65"/>
      <c r="G138" s="65"/>
      <c r="H138" s="66"/>
    </row>
    <row r="139" spans="1:8" ht="18" customHeight="1" x14ac:dyDescent="0.2">
      <c r="A139" s="60" t="s">
        <v>257</v>
      </c>
      <c r="B139" s="60" t="s">
        <v>258</v>
      </c>
      <c r="C139" s="61">
        <v>4</v>
      </c>
      <c r="D139" s="30">
        <v>0</v>
      </c>
      <c r="E139" s="62">
        <v>0</v>
      </c>
      <c r="F139" s="69">
        <f t="shared" si="5"/>
        <v>0</v>
      </c>
      <c r="G139" s="87">
        <v>0</v>
      </c>
      <c r="H139" s="63">
        <f t="shared" si="7"/>
        <v>0</v>
      </c>
    </row>
    <row r="140" spans="1:8" ht="18" customHeight="1" x14ac:dyDescent="0.2">
      <c r="A140" s="64"/>
      <c r="B140" s="65"/>
      <c r="C140" s="65" t="s">
        <v>388</v>
      </c>
      <c r="D140" s="65"/>
      <c r="E140" s="65"/>
      <c r="F140" s="65"/>
      <c r="G140" s="65"/>
      <c r="H140" s="66"/>
    </row>
    <row r="141" spans="1:8" ht="18" customHeight="1" x14ac:dyDescent="0.2">
      <c r="A141" s="60" t="s">
        <v>389</v>
      </c>
      <c r="B141" s="60" t="s">
        <v>390</v>
      </c>
      <c r="C141" s="61">
        <v>14</v>
      </c>
      <c r="D141" s="30">
        <v>0</v>
      </c>
      <c r="E141" s="62">
        <v>0</v>
      </c>
      <c r="F141" s="69">
        <f t="shared" si="5"/>
        <v>0</v>
      </c>
      <c r="G141" s="87">
        <v>0</v>
      </c>
      <c r="H141" s="63">
        <f t="shared" si="7"/>
        <v>0</v>
      </c>
    </row>
    <row r="142" spans="1:8" ht="18" customHeight="1" x14ac:dyDescent="0.2">
      <c r="A142" s="64"/>
      <c r="B142" s="65"/>
      <c r="C142" s="65" t="s">
        <v>388</v>
      </c>
      <c r="D142" s="65"/>
      <c r="E142" s="65"/>
      <c r="F142" s="65"/>
      <c r="G142" s="65"/>
      <c r="H142" s="66"/>
    </row>
    <row r="143" spans="1:8" ht="18" customHeight="1" x14ac:dyDescent="0.2">
      <c r="A143" s="60" t="s">
        <v>391</v>
      </c>
      <c r="B143" s="60" t="s">
        <v>392</v>
      </c>
      <c r="C143" s="61">
        <v>4</v>
      </c>
      <c r="D143" s="30">
        <v>0</v>
      </c>
      <c r="E143" s="62">
        <v>0</v>
      </c>
      <c r="F143" s="69">
        <f t="shared" si="5"/>
        <v>0</v>
      </c>
      <c r="G143" s="87">
        <v>0</v>
      </c>
      <c r="H143" s="63">
        <f t="shared" si="7"/>
        <v>0</v>
      </c>
    </row>
    <row r="144" spans="1:8" ht="18" customHeight="1" x14ac:dyDescent="0.2">
      <c r="A144" s="64"/>
      <c r="B144" s="65"/>
      <c r="C144" s="65" t="s">
        <v>388</v>
      </c>
      <c r="D144" s="65"/>
      <c r="E144" s="65"/>
      <c r="F144" s="65"/>
      <c r="G144" s="65"/>
      <c r="H144" s="66"/>
    </row>
    <row r="145" spans="1:8" ht="18" customHeight="1" x14ac:dyDescent="0.2">
      <c r="A145" s="60" t="s">
        <v>171</v>
      </c>
      <c r="B145" s="60" t="s">
        <v>172</v>
      </c>
      <c r="C145" s="61">
        <v>28</v>
      </c>
      <c r="D145" s="30">
        <v>0</v>
      </c>
      <c r="E145" s="62">
        <v>0</v>
      </c>
      <c r="F145" s="69">
        <f t="shared" si="5"/>
        <v>0</v>
      </c>
      <c r="G145" s="87">
        <v>0</v>
      </c>
      <c r="H145" s="63">
        <f t="shared" si="7"/>
        <v>0</v>
      </c>
    </row>
    <row r="146" spans="1:8" ht="18" customHeight="1" x14ac:dyDescent="0.2">
      <c r="A146" s="64"/>
      <c r="B146" s="65"/>
      <c r="C146" s="65" t="s">
        <v>388</v>
      </c>
      <c r="D146" s="65"/>
      <c r="E146" s="65"/>
      <c r="F146" s="65"/>
      <c r="G146" s="65"/>
      <c r="H146" s="66"/>
    </row>
    <row r="147" spans="1:8" ht="18" customHeight="1" x14ac:dyDescent="0.2">
      <c r="A147" s="60" t="s">
        <v>54</v>
      </c>
      <c r="B147" s="60" t="s">
        <v>55</v>
      </c>
      <c r="C147" s="61">
        <v>3</v>
      </c>
      <c r="D147" s="30">
        <v>0</v>
      </c>
      <c r="E147" s="62">
        <v>0</v>
      </c>
      <c r="F147" s="69">
        <f t="shared" si="5"/>
        <v>0</v>
      </c>
      <c r="G147" s="87">
        <v>0</v>
      </c>
      <c r="H147" s="63">
        <f t="shared" si="7"/>
        <v>0</v>
      </c>
    </row>
    <row r="148" spans="1:8" ht="18" customHeight="1" x14ac:dyDescent="0.2">
      <c r="A148" s="28" t="s">
        <v>408</v>
      </c>
      <c r="B148" s="60" t="s">
        <v>409</v>
      </c>
      <c r="C148" s="61">
        <v>3</v>
      </c>
      <c r="D148" s="30">
        <v>0</v>
      </c>
      <c r="E148" s="62">
        <v>0</v>
      </c>
      <c r="F148" s="69">
        <f t="shared" si="5"/>
        <v>0</v>
      </c>
      <c r="G148" s="87">
        <v>0</v>
      </c>
      <c r="H148" s="63">
        <f t="shared" si="7"/>
        <v>0</v>
      </c>
    </row>
    <row r="149" spans="1:8" ht="18" customHeight="1" x14ac:dyDescent="0.2">
      <c r="A149" s="28" t="s">
        <v>410</v>
      </c>
      <c r="B149" s="60" t="s">
        <v>411</v>
      </c>
      <c r="C149" s="61">
        <v>3</v>
      </c>
      <c r="D149" s="30">
        <v>0</v>
      </c>
      <c r="E149" s="62">
        <v>0</v>
      </c>
      <c r="F149" s="69">
        <f t="shared" si="5"/>
        <v>0</v>
      </c>
      <c r="G149" s="87">
        <v>0</v>
      </c>
      <c r="H149" s="63">
        <f t="shared" si="7"/>
        <v>0</v>
      </c>
    </row>
    <row r="150" spans="1:8" ht="18" customHeight="1" x14ac:dyDescent="0.2">
      <c r="A150" s="28" t="s">
        <v>418</v>
      </c>
      <c r="B150" s="60" t="s">
        <v>398</v>
      </c>
      <c r="C150" s="61">
        <v>3</v>
      </c>
      <c r="D150" s="30">
        <v>0</v>
      </c>
      <c r="E150" s="62">
        <v>0</v>
      </c>
      <c r="F150" s="69">
        <f t="shared" si="5"/>
        <v>0</v>
      </c>
      <c r="G150" s="87">
        <v>0</v>
      </c>
      <c r="H150" s="63">
        <f t="shared" si="7"/>
        <v>0</v>
      </c>
    </row>
    <row r="151" spans="1:8" ht="18" customHeight="1" x14ac:dyDescent="0.2">
      <c r="A151" s="28" t="s">
        <v>60</v>
      </c>
      <c r="B151" s="90" t="s">
        <v>61</v>
      </c>
      <c r="C151" s="61">
        <v>3</v>
      </c>
      <c r="D151" s="30">
        <v>0</v>
      </c>
      <c r="E151" s="62">
        <v>0</v>
      </c>
      <c r="F151" s="69">
        <f t="shared" si="5"/>
        <v>0</v>
      </c>
      <c r="G151" s="87">
        <v>0</v>
      </c>
      <c r="H151" s="63">
        <f t="shared" si="7"/>
        <v>0</v>
      </c>
    </row>
    <row r="152" spans="1:8" ht="18" customHeight="1" x14ac:dyDescent="0.2">
      <c r="A152" s="28" t="s">
        <v>353</v>
      </c>
      <c r="B152" s="90" t="s">
        <v>354</v>
      </c>
      <c r="C152" s="61">
        <v>3</v>
      </c>
      <c r="D152" s="30">
        <v>0</v>
      </c>
      <c r="E152" s="62">
        <v>0</v>
      </c>
      <c r="F152" s="69">
        <f t="shared" si="5"/>
        <v>0</v>
      </c>
      <c r="G152" s="87">
        <v>0</v>
      </c>
      <c r="H152" s="63">
        <f t="shared" si="7"/>
        <v>0</v>
      </c>
    </row>
    <row r="153" spans="1:8" ht="18" customHeight="1" x14ac:dyDescent="0.2">
      <c r="A153" s="28" t="s">
        <v>351</v>
      </c>
      <c r="B153" s="90" t="s">
        <v>352</v>
      </c>
      <c r="C153" s="61">
        <v>3</v>
      </c>
      <c r="D153" s="30">
        <v>0</v>
      </c>
      <c r="E153" s="62">
        <v>0</v>
      </c>
      <c r="F153" s="69">
        <f t="shared" si="5"/>
        <v>0</v>
      </c>
      <c r="G153" s="87">
        <v>0</v>
      </c>
      <c r="H153" s="63">
        <f t="shared" si="7"/>
        <v>0</v>
      </c>
    </row>
    <row r="154" spans="1:8" ht="18" customHeight="1" x14ac:dyDescent="0.2">
      <c r="A154" s="28" t="s">
        <v>355</v>
      </c>
      <c r="B154" s="90" t="s">
        <v>356</v>
      </c>
      <c r="C154" s="61">
        <v>3</v>
      </c>
      <c r="D154" s="30">
        <v>0</v>
      </c>
      <c r="E154" s="62">
        <v>0</v>
      </c>
      <c r="F154" s="69">
        <f t="shared" si="5"/>
        <v>0</v>
      </c>
      <c r="G154" s="87">
        <v>0</v>
      </c>
      <c r="H154" s="63">
        <f t="shared" si="7"/>
        <v>0</v>
      </c>
    </row>
    <row r="155" spans="1:8" ht="18" customHeight="1" x14ac:dyDescent="0.2">
      <c r="A155" s="28" t="s">
        <v>357</v>
      </c>
      <c r="B155" s="90" t="s">
        <v>358</v>
      </c>
      <c r="C155" s="61">
        <v>3</v>
      </c>
      <c r="D155" s="30">
        <v>0</v>
      </c>
      <c r="E155" s="62">
        <v>0</v>
      </c>
      <c r="F155" s="69">
        <f t="shared" si="5"/>
        <v>0</v>
      </c>
      <c r="G155" s="87">
        <v>0</v>
      </c>
      <c r="H155" s="63">
        <f t="shared" si="7"/>
        <v>0</v>
      </c>
    </row>
    <row r="156" spans="1:8" ht="18" customHeight="1" x14ac:dyDescent="0.2">
      <c r="A156" s="28" t="s">
        <v>359</v>
      </c>
      <c r="B156" s="90" t="s">
        <v>360</v>
      </c>
      <c r="C156" s="61">
        <v>3</v>
      </c>
      <c r="D156" s="30">
        <v>0</v>
      </c>
      <c r="E156" s="62">
        <v>0</v>
      </c>
      <c r="F156" s="69">
        <f t="shared" ref="F156:F179" si="8">C156*(D156-(D156*E156))</f>
        <v>0</v>
      </c>
      <c r="G156" s="87">
        <v>0</v>
      </c>
      <c r="H156" s="63">
        <f t="shared" si="7"/>
        <v>0</v>
      </c>
    </row>
    <row r="157" spans="1:8" ht="18" customHeight="1" x14ac:dyDescent="0.2">
      <c r="A157" s="28" t="s">
        <v>361</v>
      </c>
      <c r="B157" s="90" t="s">
        <v>362</v>
      </c>
      <c r="C157" s="61">
        <v>3</v>
      </c>
      <c r="D157" s="30">
        <v>0</v>
      </c>
      <c r="E157" s="62">
        <v>0</v>
      </c>
      <c r="F157" s="69">
        <f t="shared" si="8"/>
        <v>0</v>
      </c>
      <c r="G157" s="87">
        <v>0</v>
      </c>
      <c r="H157" s="63">
        <f t="shared" si="7"/>
        <v>0</v>
      </c>
    </row>
    <row r="158" spans="1:8" ht="18" customHeight="1" x14ac:dyDescent="0.2">
      <c r="A158" s="28" t="s">
        <v>363</v>
      </c>
      <c r="B158" s="90" t="s">
        <v>364</v>
      </c>
      <c r="C158" s="61">
        <v>3</v>
      </c>
      <c r="D158" s="30">
        <v>0</v>
      </c>
      <c r="E158" s="62">
        <v>0</v>
      </c>
      <c r="F158" s="69">
        <f t="shared" si="8"/>
        <v>0</v>
      </c>
      <c r="G158" s="87">
        <v>0</v>
      </c>
      <c r="H158" s="63">
        <f t="shared" si="7"/>
        <v>0</v>
      </c>
    </row>
    <row r="159" spans="1:8" ht="18" customHeight="1" x14ac:dyDescent="0.2">
      <c r="A159" s="28" t="s">
        <v>365</v>
      </c>
      <c r="B159" s="90" t="s">
        <v>366</v>
      </c>
      <c r="C159" s="61">
        <v>75</v>
      </c>
      <c r="D159" s="30">
        <v>0</v>
      </c>
      <c r="E159" s="62">
        <v>0</v>
      </c>
      <c r="F159" s="69">
        <f t="shared" si="8"/>
        <v>0</v>
      </c>
      <c r="G159" s="87">
        <v>0</v>
      </c>
      <c r="H159" s="63">
        <f t="shared" si="7"/>
        <v>0</v>
      </c>
    </row>
    <row r="160" spans="1:8" ht="18" customHeight="1" x14ac:dyDescent="0.2">
      <c r="A160" s="28" t="s">
        <v>401</v>
      </c>
      <c r="B160" s="90" t="s">
        <v>402</v>
      </c>
      <c r="C160" s="61">
        <v>75</v>
      </c>
      <c r="D160" s="30">
        <v>0</v>
      </c>
      <c r="E160" s="62">
        <v>0</v>
      </c>
      <c r="F160" s="69">
        <f t="shared" si="8"/>
        <v>0</v>
      </c>
      <c r="G160" s="87">
        <v>0</v>
      </c>
      <c r="H160" s="63">
        <f t="shared" si="7"/>
        <v>0</v>
      </c>
    </row>
    <row r="161" spans="1:9" ht="18" customHeight="1" x14ac:dyDescent="0.2">
      <c r="A161" s="28" t="s">
        <v>369</v>
      </c>
      <c r="B161" s="90" t="s">
        <v>370</v>
      </c>
      <c r="C161" s="61">
        <v>75</v>
      </c>
      <c r="D161" s="30">
        <v>0</v>
      </c>
      <c r="E161" s="62">
        <v>0</v>
      </c>
      <c r="F161" s="69">
        <f t="shared" si="8"/>
        <v>0</v>
      </c>
      <c r="G161" s="87">
        <v>0</v>
      </c>
      <c r="H161" s="63">
        <f t="shared" si="7"/>
        <v>0</v>
      </c>
    </row>
    <row r="162" spans="1:9" ht="18" customHeight="1" x14ac:dyDescent="0.2">
      <c r="A162" s="28" t="s">
        <v>403</v>
      </c>
      <c r="B162" s="90" t="s">
        <v>404</v>
      </c>
      <c r="C162" s="61">
        <v>75</v>
      </c>
      <c r="D162" s="30">
        <v>0</v>
      </c>
      <c r="E162" s="62">
        <v>0</v>
      </c>
      <c r="F162" s="69">
        <f t="shared" si="8"/>
        <v>0</v>
      </c>
      <c r="G162" s="87">
        <v>0</v>
      </c>
      <c r="H162" s="63">
        <f t="shared" si="7"/>
        <v>0</v>
      </c>
    </row>
    <row r="163" spans="1:9" ht="18" customHeight="1" x14ac:dyDescent="0.2">
      <c r="A163" s="28" t="s">
        <v>373</v>
      </c>
      <c r="B163" s="90" t="s">
        <v>374</v>
      </c>
      <c r="C163" s="61">
        <v>75</v>
      </c>
      <c r="D163" s="30">
        <v>0</v>
      </c>
      <c r="E163" s="62">
        <v>0</v>
      </c>
      <c r="F163" s="69">
        <f t="shared" si="8"/>
        <v>0</v>
      </c>
      <c r="G163" s="87">
        <v>0</v>
      </c>
      <c r="H163" s="63">
        <f t="shared" si="7"/>
        <v>0</v>
      </c>
    </row>
    <row r="164" spans="1:9" ht="18" customHeight="1" x14ac:dyDescent="0.2">
      <c r="A164" s="28" t="s">
        <v>405</v>
      </c>
      <c r="B164" s="90" t="s">
        <v>402</v>
      </c>
      <c r="C164" s="61">
        <v>75</v>
      </c>
      <c r="D164" s="30">
        <v>0</v>
      </c>
      <c r="E164" s="62">
        <v>0</v>
      </c>
      <c r="F164" s="69">
        <f t="shared" si="8"/>
        <v>0</v>
      </c>
      <c r="G164" s="87">
        <v>0</v>
      </c>
      <c r="H164" s="63">
        <f t="shared" si="7"/>
        <v>0</v>
      </c>
    </row>
    <row r="165" spans="1:9" ht="18" customHeight="1" x14ac:dyDescent="0.2">
      <c r="A165" s="28" t="s">
        <v>376</v>
      </c>
      <c r="B165" s="90" t="s">
        <v>377</v>
      </c>
      <c r="C165" s="61">
        <v>3</v>
      </c>
      <c r="D165" s="30">
        <v>0</v>
      </c>
      <c r="E165" s="62">
        <v>0</v>
      </c>
      <c r="F165" s="69">
        <f t="shared" si="8"/>
        <v>0</v>
      </c>
      <c r="G165" s="87">
        <v>0</v>
      </c>
      <c r="H165" s="63">
        <f t="shared" si="7"/>
        <v>0</v>
      </c>
    </row>
    <row r="166" spans="1:9" ht="18" customHeight="1" x14ac:dyDescent="0.2">
      <c r="A166" s="28" t="s">
        <v>406</v>
      </c>
      <c r="B166" s="90" t="s">
        <v>407</v>
      </c>
      <c r="C166" s="61">
        <v>3</v>
      </c>
      <c r="D166" s="30">
        <v>0</v>
      </c>
      <c r="E166" s="62">
        <v>0</v>
      </c>
      <c r="F166" s="69">
        <f t="shared" si="8"/>
        <v>0</v>
      </c>
      <c r="G166" s="87">
        <v>0</v>
      </c>
      <c r="H166" s="63">
        <f t="shared" si="7"/>
        <v>0</v>
      </c>
    </row>
    <row r="167" spans="1:9" ht="18" customHeight="1" x14ac:dyDescent="0.2">
      <c r="A167" s="28" t="s">
        <v>380</v>
      </c>
      <c r="B167" s="90" t="s">
        <v>381</v>
      </c>
      <c r="C167" s="61">
        <v>3</v>
      </c>
      <c r="D167" s="30">
        <v>0</v>
      </c>
      <c r="E167" s="62">
        <v>0</v>
      </c>
      <c r="F167" s="69">
        <f t="shared" si="8"/>
        <v>0</v>
      </c>
      <c r="G167" s="87">
        <v>0</v>
      </c>
      <c r="H167" s="63">
        <f t="shared" si="7"/>
        <v>0</v>
      </c>
    </row>
    <row r="168" spans="1:9" ht="18" customHeight="1" x14ac:dyDescent="0.2">
      <c r="A168" s="28" t="s">
        <v>382</v>
      </c>
      <c r="B168" s="90" t="s">
        <v>383</v>
      </c>
      <c r="C168" s="61">
        <v>3</v>
      </c>
      <c r="D168" s="30">
        <v>0</v>
      </c>
      <c r="E168" s="62">
        <v>0</v>
      </c>
      <c r="F168" s="69">
        <f t="shared" si="8"/>
        <v>0</v>
      </c>
      <c r="G168" s="87">
        <v>0</v>
      </c>
      <c r="H168" s="63">
        <f t="shared" si="7"/>
        <v>0</v>
      </c>
    </row>
    <row r="169" spans="1:9" ht="18" customHeight="1" x14ac:dyDescent="0.2">
      <c r="A169" s="29" t="s">
        <v>412</v>
      </c>
      <c r="B169" s="92" t="s">
        <v>413</v>
      </c>
      <c r="C169" s="61">
        <v>150</v>
      </c>
      <c r="D169" s="30">
        <v>0</v>
      </c>
      <c r="E169" s="62">
        <v>0</v>
      </c>
      <c r="F169" s="69">
        <f t="shared" si="8"/>
        <v>0</v>
      </c>
      <c r="G169" s="87">
        <v>0</v>
      </c>
      <c r="H169" s="63">
        <f t="shared" si="7"/>
        <v>0</v>
      </c>
    </row>
    <row r="170" spans="1:9" ht="18" customHeight="1" x14ac:dyDescent="0.2">
      <c r="A170" s="29" t="s">
        <v>414</v>
      </c>
      <c r="B170" s="92" t="s">
        <v>415</v>
      </c>
      <c r="C170" s="71">
        <v>150</v>
      </c>
      <c r="D170" s="30">
        <v>0</v>
      </c>
      <c r="E170" s="62">
        <v>0</v>
      </c>
      <c r="F170" s="69">
        <f>C170*(D170-(D170*E170))</f>
        <v>0</v>
      </c>
      <c r="G170" s="87">
        <v>0</v>
      </c>
      <c r="H170" s="63">
        <f t="shared" si="7"/>
        <v>0</v>
      </c>
    </row>
    <row r="171" spans="1:9" ht="18" customHeight="1" x14ac:dyDescent="0.2">
      <c r="A171" s="5"/>
      <c r="B171" s="4"/>
      <c r="C171" s="6"/>
      <c r="D171" s="12"/>
      <c r="E171" s="13"/>
      <c r="F171" s="12"/>
    </row>
    <row r="172" spans="1:9" ht="35" customHeight="1" x14ac:dyDescent="0.2">
      <c r="A172" s="140" t="s">
        <v>444</v>
      </c>
      <c r="B172" s="140"/>
      <c r="C172" s="140"/>
      <c r="D172" s="140"/>
      <c r="E172" s="140"/>
      <c r="F172" s="140"/>
      <c r="G172" s="140"/>
      <c r="H172" s="140"/>
    </row>
    <row r="173" spans="1:9" s="7" customFormat="1" ht="51" x14ac:dyDescent="0.2">
      <c r="A173" s="117" t="s">
        <v>341</v>
      </c>
      <c r="B173" s="117" t="s">
        <v>3</v>
      </c>
      <c r="C173" s="117" t="s">
        <v>342</v>
      </c>
      <c r="D173" s="118" t="s">
        <v>445</v>
      </c>
      <c r="E173" s="22" t="s">
        <v>344</v>
      </c>
      <c r="F173" s="22" t="s">
        <v>345</v>
      </c>
      <c r="G173" s="19" t="s">
        <v>346</v>
      </c>
      <c r="H173" s="25" t="s">
        <v>474</v>
      </c>
      <c r="I173" s="113" t="s">
        <v>475</v>
      </c>
    </row>
    <row r="174" spans="1:9" ht="18" customHeight="1" x14ac:dyDescent="0.2">
      <c r="A174" s="147" t="s">
        <v>446</v>
      </c>
      <c r="B174" s="147"/>
      <c r="C174" s="147"/>
      <c r="D174" s="147"/>
      <c r="E174" s="147"/>
      <c r="F174" s="147"/>
      <c r="G174" s="147"/>
      <c r="H174" s="147"/>
    </row>
    <row r="175" spans="1:9" ht="18" customHeight="1" x14ac:dyDescent="0.2">
      <c r="A175" s="60" t="s">
        <v>71</v>
      </c>
      <c r="B175" s="60" t="s">
        <v>72</v>
      </c>
      <c r="C175" s="61">
        <v>1</v>
      </c>
      <c r="D175" s="30">
        <v>0</v>
      </c>
      <c r="E175" s="62">
        <v>0</v>
      </c>
      <c r="F175" s="69">
        <f>C175*(D175-(D175*E175))</f>
        <v>0</v>
      </c>
      <c r="G175" s="87">
        <v>0</v>
      </c>
      <c r="H175" s="63">
        <f>(G175*C175)*24</f>
        <v>0</v>
      </c>
    </row>
    <row r="176" spans="1:9" ht="18" customHeight="1" x14ac:dyDescent="0.2">
      <c r="A176" s="28" t="s">
        <v>347</v>
      </c>
      <c r="B176" s="60" t="s">
        <v>348</v>
      </c>
      <c r="C176" s="61">
        <v>1</v>
      </c>
      <c r="D176" s="30">
        <v>0</v>
      </c>
      <c r="E176" s="62">
        <v>0</v>
      </c>
      <c r="F176" s="69">
        <f>C176*(D176-(D176*E176))</f>
        <v>0</v>
      </c>
      <c r="G176" s="87">
        <v>0</v>
      </c>
      <c r="H176" s="63">
        <f t="shared" ref="H176:H212" si="9">(G176*C176)*24</f>
        <v>0</v>
      </c>
    </row>
    <row r="177" spans="1:8" ht="18" customHeight="1" x14ac:dyDescent="0.2">
      <c r="A177" s="28" t="s">
        <v>349</v>
      </c>
      <c r="B177" s="60" t="s">
        <v>350</v>
      </c>
      <c r="C177" s="61">
        <v>1</v>
      </c>
      <c r="D177" s="30">
        <v>0</v>
      </c>
      <c r="E177" s="62">
        <v>0</v>
      </c>
      <c r="F177" s="69">
        <f t="shared" si="8"/>
        <v>0</v>
      </c>
      <c r="G177" s="87">
        <v>0</v>
      </c>
      <c r="H177" s="63">
        <f t="shared" si="9"/>
        <v>0</v>
      </c>
    </row>
    <row r="178" spans="1:8" ht="18" customHeight="1" x14ac:dyDescent="0.2">
      <c r="A178" s="28" t="s">
        <v>418</v>
      </c>
      <c r="B178" s="60" t="s">
        <v>398</v>
      </c>
      <c r="C178" s="61">
        <v>1</v>
      </c>
      <c r="D178" s="30">
        <v>0</v>
      </c>
      <c r="E178" s="62">
        <v>0</v>
      </c>
      <c r="F178" s="69">
        <f t="shared" si="8"/>
        <v>0</v>
      </c>
      <c r="G178" s="87">
        <v>0</v>
      </c>
      <c r="H178" s="63">
        <f t="shared" si="9"/>
        <v>0</v>
      </c>
    </row>
    <row r="179" spans="1:8" ht="18" customHeight="1" x14ac:dyDescent="0.2">
      <c r="A179" s="28" t="s">
        <v>60</v>
      </c>
      <c r="B179" s="60" t="s">
        <v>61</v>
      </c>
      <c r="C179" s="61">
        <v>1</v>
      </c>
      <c r="D179" s="30">
        <v>0</v>
      </c>
      <c r="E179" s="62">
        <v>0</v>
      </c>
      <c r="F179" s="69">
        <f t="shared" si="8"/>
        <v>0</v>
      </c>
      <c r="G179" s="87">
        <v>0</v>
      </c>
      <c r="H179" s="63">
        <f t="shared" si="9"/>
        <v>0</v>
      </c>
    </row>
    <row r="180" spans="1:8" ht="18" customHeight="1" x14ac:dyDescent="0.2">
      <c r="A180" s="28" t="s">
        <v>351</v>
      </c>
      <c r="B180" s="60" t="s">
        <v>352</v>
      </c>
      <c r="C180" s="61">
        <v>1</v>
      </c>
      <c r="D180" s="30">
        <v>0</v>
      </c>
      <c r="E180" s="62">
        <v>0</v>
      </c>
      <c r="F180" s="69">
        <f t="shared" ref="F180:F243" si="10">C180*(D180-(D180*E180))</f>
        <v>0</v>
      </c>
      <c r="G180" s="87">
        <v>0</v>
      </c>
      <c r="H180" s="63">
        <f t="shared" si="9"/>
        <v>0</v>
      </c>
    </row>
    <row r="181" spans="1:8" ht="18" customHeight="1" x14ac:dyDescent="0.2">
      <c r="A181" s="28" t="s">
        <v>353</v>
      </c>
      <c r="B181" s="60" t="s">
        <v>354</v>
      </c>
      <c r="C181" s="61">
        <v>1</v>
      </c>
      <c r="D181" s="30">
        <v>0</v>
      </c>
      <c r="E181" s="62">
        <v>0</v>
      </c>
      <c r="F181" s="69">
        <f t="shared" si="10"/>
        <v>0</v>
      </c>
      <c r="G181" s="87">
        <v>0</v>
      </c>
      <c r="H181" s="63">
        <f t="shared" si="9"/>
        <v>0</v>
      </c>
    </row>
    <row r="182" spans="1:8" ht="18" customHeight="1" x14ac:dyDescent="0.2">
      <c r="A182" s="28" t="s">
        <v>355</v>
      </c>
      <c r="B182" s="60" t="s">
        <v>356</v>
      </c>
      <c r="C182" s="61">
        <v>1</v>
      </c>
      <c r="D182" s="30">
        <v>0</v>
      </c>
      <c r="E182" s="62">
        <v>0</v>
      </c>
      <c r="F182" s="69">
        <f t="shared" si="10"/>
        <v>0</v>
      </c>
      <c r="G182" s="87">
        <v>0</v>
      </c>
      <c r="H182" s="63">
        <f t="shared" si="9"/>
        <v>0</v>
      </c>
    </row>
    <row r="183" spans="1:8" ht="18" customHeight="1" x14ac:dyDescent="0.2">
      <c r="A183" s="28" t="s">
        <v>357</v>
      </c>
      <c r="B183" s="60" t="s">
        <v>358</v>
      </c>
      <c r="C183" s="61">
        <v>1</v>
      </c>
      <c r="D183" s="30">
        <v>0</v>
      </c>
      <c r="E183" s="62">
        <v>0</v>
      </c>
      <c r="F183" s="69">
        <f t="shared" si="10"/>
        <v>0</v>
      </c>
      <c r="G183" s="87">
        <v>0</v>
      </c>
      <c r="H183" s="63">
        <f t="shared" si="9"/>
        <v>0</v>
      </c>
    </row>
    <row r="184" spans="1:8" ht="18" customHeight="1" x14ac:dyDescent="0.2">
      <c r="A184" s="28" t="s">
        <v>359</v>
      </c>
      <c r="B184" s="60" t="s">
        <v>360</v>
      </c>
      <c r="C184" s="61">
        <v>1</v>
      </c>
      <c r="D184" s="30">
        <v>0</v>
      </c>
      <c r="E184" s="62">
        <v>0</v>
      </c>
      <c r="F184" s="69">
        <f t="shared" si="10"/>
        <v>0</v>
      </c>
      <c r="G184" s="87">
        <v>0</v>
      </c>
      <c r="H184" s="63">
        <f t="shared" si="9"/>
        <v>0</v>
      </c>
    </row>
    <row r="185" spans="1:8" ht="18" customHeight="1" x14ac:dyDescent="0.2">
      <c r="A185" s="28" t="s">
        <v>361</v>
      </c>
      <c r="B185" s="60" t="s">
        <v>362</v>
      </c>
      <c r="C185" s="61">
        <v>1</v>
      </c>
      <c r="D185" s="30">
        <v>0</v>
      </c>
      <c r="E185" s="62">
        <v>0</v>
      </c>
      <c r="F185" s="69">
        <f t="shared" si="10"/>
        <v>0</v>
      </c>
      <c r="G185" s="87">
        <v>0</v>
      </c>
      <c r="H185" s="63">
        <f t="shared" si="9"/>
        <v>0</v>
      </c>
    </row>
    <row r="186" spans="1:8" ht="18" customHeight="1" x14ac:dyDescent="0.2">
      <c r="A186" s="28" t="s">
        <v>363</v>
      </c>
      <c r="B186" s="60" t="s">
        <v>364</v>
      </c>
      <c r="C186" s="61">
        <v>1</v>
      </c>
      <c r="D186" s="30">
        <v>0</v>
      </c>
      <c r="E186" s="62">
        <v>0</v>
      </c>
      <c r="F186" s="69">
        <f t="shared" si="10"/>
        <v>0</v>
      </c>
      <c r="G186" s="87">
        <v>0</v>
      </c>
      <c r="H186" s="63">
        <f t="shared" si="9"/>
        <v>0</v>
      </c>
    </row>
    <row r="187" spans="1:8" ht="18" customHeight="1" x14ac:dyDescent="0.2">
      <c r="A187" s="28" t="s">
        <v>365</v>
      </c>
      <c r="B187" s="60" t="s">
        <v>366</v>
      </c>
      <c r="C187" s="61">
        <v>25</v>
      </c>
      <c r="D187" s="30">
        <v>0</v>
      </c>
      <c r="E187" s="62">
        <v>0</v>
      </c>
      <c r="F187" s="69">
        <f t="shared" si="10"/>
        <v>0</v>
      </c>
      <c r="G187" s="87">
        <v>0</v>
      </c>
      <c r="H187" s="63">
        <f t="shared" si="9"/>
        <v>0</v>
      </c>
    </row>
    <row r="188" spans="1:8" ht="18" customHeight="1" x14ac:dyDescent="0.2">
      <c r="A188" s="28" t="s">
        <v>401</v>
      </c>
      <c r="B188" s="60" t="s">
        <v>402</v>
      </c>
      <c r="C188" s="61">
        <v>25</v>
      </c>
      <c r="D188" s="30">
        <v>0</v>
      </c>
      <c r="E188" s="62">
        <v>0</v>
      </c>
      <c r="F188" s="69">
        <f t="shared" si="10"/>
        <v>0</v>
      </c>
      <c r="G188" s="87">
        <v>0</v>
      </c>
      <c r="H188" s="63">
        <f t="shared" si="9"/>
        <v>0</v>
      </c>
    </row>
    <row r="189" spans="1:8" ht="18" customHeight="1" x14ac:dyDescent="0.2">
      <c r="A189" s="28" t="s">
        <v>369</v>
      </c>
      <c r="B189" s="60" t="s">
        <v>370</v>
      </c>
      <c r="C189" s="61">
        <v>25</v>
      </c>
      <c r="D189" s="30">
        <v>0</v>
      </c>
      <c r="E189" s="62">
        <v>0</v>
      </c>
      <c r="F189" s="69">
        <f t="shared" si="10"/>
        <v>0</v>
      </c>
      <c r="G189" s="87">
        <v>0</v>
      </c>
      <c r="H189" s="63">
        <f t="shared" si="9"/>
        <v>0</v>
      </c>
    </row>
    <row r="190" spans="1:8" ht="18" customHeight="1" x14ac:dyDescent="0.2">
      <c r="A190" s="28" t="s">
        <v>403</v>
      </c>
      <c r="B190" s="60" t="s">
        <v>404</v>
      </c>
      <c r="C190" s="61">
        <v>25</v>
      </c>
      <c r="D190" s="30">
        <v>0</v>
      </c>
      <c r="E190" s="62">
        <v>0</v>
      </c>
      <c r="F190" s="69">
        <f t="shared" si="10"/>
        <v>0</v>
      </c>
      <c r="G190" s="87">
        <v>0</v>
      </c>
      <c r="H190" s="63">
        <f t="shared" si="9"/>
        <v>0</v>
      </c>
    </row>
    <row r="191" spans="1:8" ht="18" customHeight="1" x14ac:dyDescent="0.2">
      <c r="A191" s="28" t="s">
        <v>373</v>
      </c>
      <c r="B191" s="60" t="s">
        <v>374</v>
      </c>
      <c r="C191" s="61">
        <v>25</v>
      </c>
      <c r="D191" s="30">
        <v>0</v>
      </c>
      <c r="E191" s="62">
        <v>0</v>
      </c>
      <c r="F191" s="69">
        <f t="shared" si="10"/>
        <v>0</v>
      </c>
      <c r="G191" s="87">
        <v>0</v>
      </c>
      <c r="H191" s="63">
        <f t="shared" si="9"/>
        <v>0</v>
      </c>
    </row>
    <row r="192" spans="1:8" ht="18" customHeight="1" x14ac:dyDescent="0.2">
      <c r="A192" s="28" t="s">
        <v>405</v>
      </c>
      <c r="B192" s="60" t="s">
        <v>402</v>
      </c>
      <c r="C192" s="61">
        <v>25</v>
      </c>
      <c r="D192" s="30">
        <v>0</v>
      </c>
      <c r="E192" s="62">
        <v>0</v>
      </c>
      <c r="F192" s="69">
        <f t="shared" si="10"/>
        <v>0</v>
      </c>
      <c r="G192" s="87">
        <v>0</v>
      </c>
      <c r="H192" s="63">
        <f t="shared" si="9"/>
        <v>0</v>
      </c>
    </row>
    <row r="193" spans="1:8" ht="18" customHeight="1" x14ac:dyDescent="0.2">
      <c r="A193" s="28" t="s">
        <v>376</v>
      </c>
      <c r="B193" s="60" t="s">
        <v>377</v>
      </c>
      <c r="C193" s="61">
        <v>1</v>
      </c>
      <c r="D193" s="30">
        <v>0</v>
      </c>
      <c r="E193" s="62">
        <v>0</v>
      </c>
      <c r="F193" s="69">
        <f t="shared" si="10"/>
        <v>0</v>
      </c>
      <c r="G193" s="87">
        <v>0</v>
      </c>
      <c r="H193" s="63">
        <f t="shared" si="9"/>
        <v>0</v>
      </c>
    </row>
    <row r="194" spans="1:8" ht="18" customHeight="1" x14ac:dyDescent="0.2">
      <c r="A194" s="28" t="s">
        <v>406</v>
      </c>
      <c r="B194" s="60" t="s">
        <v>407</v>
      </c>
      <c r="C194" s="61">
        <v>1</v>
      </c>
      <c r="D194" s="30">
        <v>0</v>
      </c>
      <c r="E194" s="62">
        <v>0</v>
      </c>
      <c r="F194" s="69">
        <f t="shared" si="10"/>
        <v>0</v>
      </c>
      <c r="G194" s="87">
        <v>0</v>
      </c>
      <c r="H194" s="63">
        <f t="shared" si="9"/>
        <v>0</v>
      </c>
    </row>
    <row r="195" spans="1:8" ht="18" customHeight="1" x14ac:dyDescent="0.2">
      <c r="A195" s="28" t="s">
        <v>380</v>
      </c>
      <c r="B195" s="60" t="s">
        <v>381</v>
      </c>
      <c r="C195" s="61">
        <v>1</v>
      </c>
      <c r="D195" s="30">
        <v>0</v>
      </c>
      <c r="E195" s="62">
        <v>0</v>
      </c>
      <c r="F195" s="69">
        <f t="shared" si="10"/>
        <v>0</v>
      </c>
      <c r="G195" s="87">
        <v>0</v>
      </c>
      <c r="H195" s="63">
        <f t="shared" si="9"/>
        <v>0</v>
      </c>
    </row>
    <row r="196" spans="1:8" ht="18" customHeight="1" x14ac:dyDescent="0.2">
      <c r="A196" s="28" t="s">
        <v>382</v>
      </c>
      <c r="B196" s="60" t="s">
        <v>383</v>
      </c>
      <c r="C196" s="61">
        <v>1</v>
      </c>
      <c r="D196" s="30">
        <v>0</v>
      </c>
      <c r="E196" s="62">
        <v>0</v>
      </c>
      <c r="F196" s="69">
        <f t="shared" si="10"/>
        <v>0</v>
      </c>
      <c r="G196" s="87">
        <v>0</v>
      </c>
      <c r="H196" s="63">
        <f t="shared" si="9"/>
        <v>0</v>
      </c>
    </row>
    <row r="197" spans="1:8" ht="18" customHeight="1" x14ac:dyDescent="0.2">
      <c r="A197" s="28" t="s">
        <v>386</v>
      </c>
      <c r="B197" s="60" t="s">
        <v>387</v>
      </c>
      <c r="C197" s="61">
        <v>1</v>
      </c>
      <c r="D197" s="30">
        <v>0</v>
      </c>
      <c r="E197" s="62">
        <v>0</v>
      </c>
      <c r="F197" s="69">
        <f t="shared" si="10"/>
        <v>0</v>
      </c>
      <c r="G197" s="87">
        <v>0</v>
      </c>
      <c r="H197" s="63">
        <f t="shared" si="9"/>
        <v>0</v>
      </c>
    </row>
    <row r="198" spans="1:8" ht="18" customHeight="1" x14ac:dyDescent="0.2">
      <c r="A198" s="64"/>
      <c r="B198" s="65"/>
      <c r="C198" s="65"/>
      <c r="D198" s="65"/>
      <c r="E198" s="65"/>
      <c r="F198" s="65"/>
      <c r="G198" s="65"/>
      <c r="H198" s="66"/>
    </row>
    <row r="199" spans="1:8" ht="18" customHeight="1" x14ac:dyDescent="0.2">
      <c r="A199" s="60" t="s">
        <v>38</v>
      </c>
      <c r="B199" s="60" t="s">
        <v>39</v>
      </c>
      <c r="C199" s="61">
        <v>3</v>
      </c>
      <c r="D199" s="30">
        <v>0</v>
      </c>
      <c r="E199" s="62">
        <v>0</v>
      </c>
      <c r="F199" s="69">
        <f t="shared" si="10"/>
        <v>0</v>
      </c>
      <c r="G199" s="87">
        <v>0</v>
      </c>
      <c r="H199" s="63">
        <f t="shared" si="9"/>
        <v>0</v>
      </c>
    </row>
    <row r="200" spans="1:8" ht="18" customHeight="1" x14ac:dyDescent="0.2">
      <c r="A200" s="64"/>
      <c r="B200" s="65"/>
      <c r="C200" s="65"/>
      <c r="D200" s="65"/>
      <c r="E200" s="65"/>
      <c r="F200" s="65"/>
      <c r="G200" s="65"/>
      <c r="H200" s="66"/>
    </row>
    <row r="201" spans="1:8" ht="18" customHeight="1" x14ac:dyDescent="0.2">
      <c r="A201" s="60" t="s">
        <v>171</v>
      </c>
      <c r="B201" s="60" t="s">
        <v>172</v>
      </c>
      <c r="C201" s="61">
        <v>8</v>
      </c>
      <c r="D201" s="30">
        <v>0</v>
      </c>
      <c r="E201" s="62">
        <v>0</v>
      </c>
      <c r="F201" s="69">
        <f t="shared" si="10"/>
        <v>0</v>
      </c>
      <c r="G201" s="87">
        <v>0</v>
      </c>
      <c r="H201" s="63">
        <f t="shared" si="9"/>
        <v>0</v>
      </c>
    </row>
    <row r="202" spans="1:8" ht="18" customHeight="1" x14ac:dyDescent="0.2">
      <c r="A202" s="64"/>
      <c r="B202" s="65"/>
      <c r="C202" s="65"/>
      <c r="D202" s="65"/>
      <c r="E202" s="65"/>
      <c r="F202" s="65"/>
      <c r="G202" s="65"/>
      <c r="H202" s="66"/>
    </row>
    <row r="203" spans="1:8" ht="18" customHeight="1" x14ac:dyDescent="0.2">
      <c r="A203" s="60" t="s">
        <v>432</v>
      </c>
      <c r="B203" s="60" t="s">
        <v>433</v>
      </c>
      <c r="C203" s="61">
        <v>1</v>
      </c>
      <c r="D203" s="30">
        <v>0</v>
      </c>
      <c r="E203" s="62">
        <v>0</v>
      </c>
      <c r="F203" s="69">
        <f t="shared" si="10"/>
        <v>0</v>
      </c>
      <c r="G203" s="87">
        <v>0</v>
      </c>
      <c r="H203" s="63">
        <f t="shared" si="9"/>
        <v>0</v>
      </c>
    </row>
    <row r="204" spans="1:8" ht="18" customHeight="1" x14ac:dyDescent="0.2">
      <c r="A204" s="28" t="s">
        <v>434</v>
      </c>
      <c r="B204" s="60" t="s">
        <v>435</v>
      </c>
      <c r="C204" s="61">
        <v>1</v>
      </c>
      <c r="D204" s="30">
        <v>0</v>
      </c>
      <c r="E204" s="62">
        <v>0</v>
      </c>
      <c r="F204" s="69">
        <f t="shared" si="10"/>
        <v>0</v>
      </c>
      <c r="G204" s="87">
        <v>0</v>
      </c>
      <c r="H204" s="63">
        <f t="shared" si="9"/>
        <v>0</v>
      </c>
    </row>
    <row r="205" spans="1:8" ht="18" customHeight="1" x14ac:dyDescent="0.2">
      <c r="A205" s="28" t="s">
        <v>353</v>
      </c>
      <c r="B205" s="60" t="s">
        <v>354</v>
      </c>
      <c r="C205" s="61">
        <v>1</v>
      </c>
      <c r="D205" s="30">
        <v>0</v>
      </c>
      <c r="E205" s="62">
        <v>0</v>
      </c>
      <c r="F205" s="69">
        <f t="shared" si="10"/>
        <v>0</v>
      </c>
      <c r="G205" s="87">
        <v>0</v>
      </c>
      <c r="H205" s="63">
        <f t="shared" si="9"/>
        <v>0</v>
      </c>
    </row>
    <row r="206" spans="1:8" ht="18" customHeight="1" x14ac:dyDescent="0.2">
      <c r="A206" s="28" t="s">
        <v>436</v>
      </c>
      <c r="B206" s="60" t="s">
        <v>437</v>
      </c>
      <c r="C206" s="61">
        <v>1</v>
      </c>
      <c r="D206" s="30">
        <v>0</v>
      </c>
      <c r="E206" s="62">
        <v>0</v>
      </c>
      <c r="F206" s="69">
        <f t="shared" si="10"/>
        <v>0</v>
      </c>
      <c r="G206" s="87">
        <v>0</v>
      </c>
      <c r="H206" s="63">
        <f t="shared" si="9"/>
        <v>0</v>
      </c>
    </row>
    <row r="207" spans="1:8" ht="18" customHeight="1" x14ac:dyDescent="0.2">
      <c r="A207" s="28" t="s">
        <v>438</v>
      </c>
      <c r="B207" s="60" t="s">
        <v>439</v>
      </c>
      <c r="C207" s="61">
        <v>1</v>
      </c>
      <c r="D207" s="30">
        <v>0</v>
      </c>
      <c r="E207" s="62">
        <v>0</v>
      </c>
      <c r="F207" s="69">
        <f t="shared" si="10"/>
        <v>0</v>
      </c>
      <c r="G207" s="87">
        <v>0</v>
      </c>
      <c r="H207" s="63">
        <f t="shared" si="9"/>
        <v>0</v>
      </c>
    </row>
    <row r="208" spans="1:8" ht="18" customHeight="1" x14ac:dyDescent="0.2">
      <c r="A208" s="28" t="s">
        <v>365</v>
      </c>
      <c r="B208" s="60" t="s">
        <v>366</v>
      </c>
      <c r="C208" s="61">
        <v>10</v>
      </c>
      <c r="D208" s="30">
        <v>0</v>
      </c>
      <c r="E208" s="62">
        <v>0</v>
      </c>
      <c r="F208" s="69">
        <f t="shared" si="10"/>
        <v>0</v>
      </c>
      <c r="G208" s="87">
        <v>0</v>
      </c>
      <c r="H208" s="63">
        <f t="shared" si="9"/>
        <v>0</v>
      </c>
    </row>
    <row r="209" spans="1:8" ht="18" customHeight="1" x14ac:dyDescent="0.2">
      <c r="A209" s="28" t="s">
        <v>401</v>
      </c>
      <c r="B209" s="60" t="s">
        <v>402</v>
      </c>
      <c r="C209" s="61">
        <v>10</v>
      </c>
      <c r="D209" s="30">
        <v>0</v>
      </c>
      <c r="E209" s="62">
        <v>0</v>
      </c>
      <c r="F209" s="69">
        <f t="shared" si="10"/>
        <v>0</v>
      </c>
      <c r="G209" s="87">
        <v>0</v>
      </c>
      <c r="H209" s="63">
        <f t="shared" si="9"/>
        <v>0</v>
      </c>
    </row>
    <row r="210" spans="1:8" ht="18" customHeight="1" x14ac:dyDescent="0.2">
      <c r="A210" s="28" t="s">
        <v>369</v>
      </c>
      <c r="B210" s="60" t="s">
        <v>370</v>
      </c>
      <c r="C210" s="61">
        <v>10</v>
      </c>
      <c r="D210" s="30">
        <v>0</v>
      </c>
      <c r="E210" s="62">
        <v>0</v>
      </c>
      <c r="F210" s="69">
        <f t="shared" si="10"/>
        <v>0</v>
      </c>
      <c r="G210" s="87">
        <v>0</v>
      </c>
      <c r="H210" s="63">
        <f t="shared" si="9"/>
        <v>0</v>
      </c>
    </row>
    <row r="211" spans="1:8" ht="18" customHeight="1" x14ac:dyDescent="0.2">
      <c r="A211" s="28" t="s">
        <v>403</v>
      </c>
      <c r="B211" s="60" t="s">
        <v>404</v>
      </c>
      <c r="C211" s="61">
        <v>10</v>
      </c>
      <c r="D211" s="30">
        <v>0</v>
      </c>
      <c r="E211" s="62">
        <v>0</v>
      </c>
      <c r="F211" s="69">
        <f t="shared" si="10"/>
        <v>0</v>
      </c>
      <c r="G211" s="87">
        <v>0</v>
      </c>
      <c r="H211" s="63">
        <f t="shared" si="9"/>
        <v>0</v>
      </c>
    </row>
    <row r="212" spans="1:8" ht="18" customHeight="1" x14ac:dyDescent="0.2">
      <c r="A212" s="28" t="s">
        <v>373</v>
      </c>
      <c r="B212" s="60" t="s">
        <v>374</v>
      </c>
      <c r="C212" s="61">
        <v>10</v>
      </c>
      <c r="D212" s="30">
        <v>0</v>
      </c>
      <c r="E212" s="62">
        <v>0</v>
      </c>
      <c r="F212" s="69">
        <f t="shared" si="10"/>
        <v>0</v>
      </c>
      <c r="G212" s="87">
        <v>0</v>
      </c>
      <c r="H212" s="63">
        <f t="shared" si="9"/>
        <v>0</v>
      </c>
    </row>
    <row r="213" spans="1:8" ht="18" customHeight="1" x14ac:dyDescent="0.2">
      <c r="A213" s="28" t="s">
        <v>405</v>
      </c>
      <c r="B213" s="60" t="s">
        <v>402</v>
      </c>
      <c r="C213" s="61">
        <v>10</v>
      </c>
      <c r="D213" s="30">
        <v>0</v>
      </c>
      <c r="E213" s="62">
        <v>0</v>
      </c>
      <c r="F213" s="69">
        <f t="shared" si="10"/>
        <v>0</v>
      </c>
      <c r="G213" s="87">
        <v>0</v>
      </c>
      <c r="H213" s="63">
        <f>(G213*C213)*24</f>
        <v>0</v>
      </c>
    </row>
    <row r="214" spans="1:8" ht="18" customHeight="1" x14ac:dyDescent="0.2">
      <c r="A214" s="64"/>
      <c r="B214" s="65"/>
      <c r="C214" s="65"/>
      <c r="D214" s="65"/>
      <c r="E214" s="65"/>
      <c r="F214" s="65"/>
      <c r="G214" s="65"/>
      <c r="H214" s="66"/>
    </row>
    <row r="215" spans="1:8" ht="18" customHeight="1" x14ac:dyDescent="0.2">
      <c r="A215" s="60" t="s">
        <v>54</v>
      </c>
      <c r="B215" s="60" t="s">
        <v>55</v>
      </c>
      <c r="C215" s="61">
        <v>2</v>
      </c>
      <c r="D215" s="30">
        <v>0</v>
      </c>
      <c r="E215" s="62">
        <v>0</v>
      </c>
      <c r="F215" s="69">
        <f t="shared" si="10"/>
        <v>0</v>
      </c>
      <c r="G215" s="87">
        <v>0</v>
      </c>
      <c r="H215" s="63">
        <f>(G215*C215)*24</f>
        <v>0</v>
      </c>
    </row>
    <row r="216" spans="1:8" ht="18" customHeight="1" x14ac:dyDescent="0.2">
      <c r="A216" s="28" t="s">
        <v>408</v>
      </c>
      <c r="B216" s="60" t="s">
        <v>409</v>
      </c>
      <c r="C216" s="61">
        <v>2</v>
      </c>
      <c r="D216" s="30">
        <v>0</v>
      </c>
      <c r="E216" s="62">
        <v>0</v>
      </c>
      <c r="F216" s="69">
        <f t="shared" si="10"/>
        <v>0</v>
      </c>
      <c r="G216" s="87">
        <v>0</v>
      </c>
      <c r="H216" s="63">
        <f t="shared" ref="H216:H237" si="11">(G216*C216)*24</f>
        <v>0</v>
      </c>
    </row>
    <row r="217" spans="1:8" ht="18" customHeight="1" x14ac:dyDescent="0.2">
      <c r="A217" s="28" t="s">
        <v>410</v>
      </c>
      <c r="B217" s="60" t="s">
        <v>411</v>
      </c>
      <c r="C217" s="61">
        <v>2</v>
      </c>
      <c r="D217" s="30">
        <v>0</v>
      </c>
      <c r="E217" s="62">
        <v>0</v>
      </c>
      <c r="F217" s="69">
        <f t="shared" si="10"/>
        <v>0</v>
      </c>
      <c r="G217" s="87">
        <v>0</v>
      </c>
      <c r="H217" s="63">
        <f t="shared" si="11"/>
        <v>0</v>
      </c>
    </row>
    <row r="218" spans="1:8" ht="18" customHeight="1" x14ac:dyDescent="0.2">
      <c r="A218" s="28" t="s">
        <v>60</v>
      </c>
      <c r="B218" s="60" t="s">
        <v>61</v>
      </c>
      <c r="C218" s="61">
        <v>2</v>
      </c>
      <c r="D218" s="30">
        <v>0</v>
      </c>
      <c r="E218" s="62">
        <v>0</v>
      </c>
      <c r="F218" s="69">
        <f t="shared" si="10"/>
        <v>0</v>
      </c>
      <c r="G218" s="87">
        <v>0</v>
      </c>
      <c r="H218" s="63">
        <f t="shared" si="11"/>
        <v>0</v>
      </c>
    </row>
    <row r="219" spans="1:8" ht="18" customHeight="1" x14ac:dyDescent="0.2">
      <c r="A219" s="28" t="s">
        <v>353</v>
      </c>
      <c r="B219" s="60" t="s">
        <v>354</v>
      </c>
      <c r="C219" s="61">
        <v>2</v>
      </c>
      <c r="D219" s="30">
        <v>0</v>
      </c>
      <c r="E219" s="62">
        <v>0</v>
      </c>
      <c r="F219" s="69">
        <f t="shared" si="10"/>
        <v>0</v>
      </c>
      <c r="G219" s="87">
        <v>0</v>
      </c>
      <c r="H219" s="63">
        <f t="shared" si="11"/>
        <v>0</v>
      </c>
    </row>
    <row r="220" spans="1:8" ht="18" customHeight="1" x14ac:dyDescent="0.2">
      <c r="A220" s="28" t="s">
        <v>355</v>
      </c>
      <c r="B220" s="60" t="s">
        <v>356</v>
      </c>
      <c r="C220" s="61">
        <v>2</v>
      </c>
      <c r="D220" s="30">
        <v>0</v>
      </c>
      <c r="E220" s="62">
        <v>0</v>
      </c>
      <c r="F220" s="69">
        <f t="shared" si="10"/>
        <v>0</v>
      </c>
      <c r="G220" s="87">
        <v>0</v>
      </c>
      <c r="H220" s="63">
        <f t="shared" si="11"/>
        <v>0</v>
      </c>
    </row>
    <row r="221" spans="1:8" ht="18" customHeight="1" x14ac:dyDescent="0.2">
      <c r="A221" s="28" t="s">
        <v>357</v>
      </c>
      <c r="B221" s="60" t="s">
        <v>358</v>
      </c>
      <c r="C221" s="61">
        <v>2</v>
      </c>
      <c r="D221" s="30">
        <v>0</v>
      </c>
      <c r="E221" s="62">
        <v>0</v>
      </c>
      <c r="F221" s="69">
        <f t="shared" si="10"/>
        <v>0</v>
      </c>
      <c r="G221" s="87">
        <v>0</v>
      </c>
      <c r="H221" s="63">
        <f t="shared" si="11"/>
        <v>0</v>
      </c>
    </row>
    <row r="222" spans="1:8" ht="18" customHeight="1" x14ac:dyDescent="0.2">
      <c r="A222" s="28" t="s">
        <v>359</v>
      </c>
      <c r="B222" s="60" t="s">
        <v>360</v>
      </c>
      <c r="C222" s="61">
        <v>2</v>
      </c>
      <c r="D222" s="30">
        <v>0</v>
      </c>
      <c r="E222" s="62">
        <v>0</v>
      </c>
      <c r="F222" s="69">
        <f t="shared" si="10"/>
        <v>0</v>
      </c>
      <c r="G222" s="87">
        <v>0</v>
      </c>
      <c r="H222" s="63">
        <f t="shared" si="11"/>
        <v>0</v>
      </c>
    </row>
    <row r="223" spans="1:8" ht="18" customHeight="1" x14ac:dyDescent="0.2">
      <c r="A223" s="28" t="s">
        <v>382</v>
      </c>
      <c r="B223" s="60" t="s">
        <v>383</v>
      </c>
      <c r="C223" s="61">
        <v>2</v>
      </c>
      <c r="D223" s="30">
        <v>0</v>
      </c>
      <c r="E223" s="62">
        <v>0</v>
      </c>
      <c r="F223" s="69">
        <f t="shared" si="10"/>
        <v>0</v>
      </c>
      <c r="G223" s="87">
        <v>0</v>
      </c>
      <c r="H223" s="63">
        <f t="shared" si="11"/>
        <v>0</v>
      </c>
    </row>
    <row r="224" spans="1:8" ht="18" customHeight="1" x14ac:dyDescent="0.2">
      <c r="A224" s="28" t="s">
        <v>384</v>
      </c>
      <c r="B224" s="60" t="s">
        <v>385</v>
      </c>
      <c r="C224" s="61">
        <v>2</v>
      </c>
      <c r="D224" s="30">
        <v>0</v>
      </c>
      <c r="E224" s="62">
        <v>0</v>
      </c>
      <c r="F224" s="69">
        <f t="shared" si="10"/>
        <v>0</v>
      </c>
      <c r="G224" s="87">
        <v>0</v>
      </c>
      <c r="H224" s="63">
        <f t="shared" si="11"/>
        <v>0</v>
      </c>
    </row>
    <row r="225" spans="1:8" ht="18" customHeight="1" x14ac:dyDescent="0.2">
      <c r="A225" s="28" t="s">
        <v>351</v>
      </c>
      <c r="B225" s="60" t="s">
        <v>352</v>
      </c>
      <c r="C225" s="61">
        <v>2</v>
      </c>
      <c r="D225" s="30">
        <v>0</v>
      </c>
      <c r="E225" s="62">
        <v>0</v>
      </c>
      <c r="F225" s="69">
        <f t="shared" si="10"/>
        <v>0</v>
      </c>
      <c r="G225" s="87">
        <v>0</v>
      </c>
      <c r="H225" s="63">
        <f t="shared" si="11"/>
        <v>0</v>
      </c>
    </row>
    <row r="226" spans="1:8" ht="18" customHeight="1" x14ac:dyDescent="0.2">
      <c r="A226" s="28" t="s">
        <v>361</v>
      </c>
      <c r="B226" s="60" t="s">
        <v>362</v>
      </c>
      <c r="C226" s="61">
        <v>2</v>
      </c>
      <c r="D226" s="30">
        <v>0</v>
      </c>
      <c r="E226" s="62">
        <v>0</v>
      </c>
      <c r="F226" s="69">
        <f t="shared" si="10"/>
        <v>0</v>
      </c>
      <c r="G226" s="87">
        <v>0</v>
      </c>
      <c r="H226" s="63">
        <f t="shared" si="11"/>
        <v>0</v>
      </c>
    </row>
    <row r="227" spans="1:8" ht="18" customHeight="1" x14ac:dyDescent="0.2">
      <c r="A227" s="28" t="s">
        <v>363</v>
      </c>
      <c r="B227" s="60" t="s">
        <v>364</v>
      </c>
      <c r="C227" s="61">
        <v>2</v>
      </c>
      <c r="D227" s="30">
        <v>0</v>
      </c>
      <c r="E227" s="62">
        <v>0</v>
      </c>
      <c r="F227" s="69">
        <f t="shared" si="10"/>
        <v>0</v>
      </c>
      <c r="G227" s="87">
        <v>0</v>
      </c>
      <c r="H227" s="63">
        <f t="shared" si="11"/>
        <v>0</v>
      </c>
    </row>
    <row r="228" spans="1:8" ht="18" customHeight="1" x14ac:dyDescent="0.2">
      <c r="A228" s="28" t="s">
        <v>365</v>
      </c>
      <c r="B228" s="60" t="s">
        <v>366</v>
      </c>
      <c r="C228" s="61">
        <v>50</v>
      </c>
      <c r="D228" s="30">
        <v>0</v>
      </c>
      <c r="E228" s="62">
        <v>0</v>
      </c>
      <c r="F228" s="69">
        <f t="shared" si="10"/>
        <v>0</v>
      </c>
      <c r="G228" s="87">
        <v>0</v>
      </c>
      <c r="H228" s="63">
        <f t="shared" si="11"/>
        <v>0</v>
      </c>
    </row>
    <row r="229" spans="1:8" ht="18" customHeight="1" x14ac:dyDescent="0.2">
      <c r="A229" s="28" t="s">
        <v>401</v>
      </c>
      <c r="B229" s="60" t="s">
        <v>402</v>
      </c>
      <c r="C229" s="61">
        <v>50</v>
      </c>
      <c r="D229" s="30">
        <v>0</v>
      </c>
      <c r="E229" s="62">
        <v>0</v>
      </c>
      <c r="F229" s="69">
        <f t="shared" si="10"/>
        <v>0</v>
      </c>
      <c r="G229" s="87">
        <v>0</v>
      </c>
      <c r="H229" s="63">
        <f t="shared" si="11"/>
        <v>0</v>
      </c>
    </row>
    <row r="230" spans="1:8" ht="18" customHeight="1" x14ac:dyDescent="0.2">
      <c r="A230" s="28" t="s">
        <v>369</v>
      </c>
      <c r="B230" s="60" t="s">
        <v>370</v>
      </c>
      <c r="C230" s="61">
        <v>50</v>
      </c>
      <c r="D230" s="30">
        <v>0</v>
      </c>
      <c r="E230" s="62">
        <v>0</v>
      </c>
      <c r="F230" s="69">
        <f t="shared" si="10"/>
        <v>0</v>
      </c>
      <c r="G230" s="87">
        <v>0</v>
      </c>
      <c r="H230" s="63">
        <f t="shared" si="11"/>
        <v>0</v>
      </c>
    </row>
    <row r="231" spans="1:8" ht="18" customHeight="1" x14ac:dyDescent="0.2">
      <c r="A231" s="28" t="s">
        <v>403</v>
      </c>
      <c r="B231" s="60" t="s">
        <v>404</v>
      </c>
      <c r="C231" s="61">
        <v>50</v>
      </c>
      <c r="D231" s="30">
        <v>0</v>
      </c>
      <c r="E231" s="62">
        <v>0</v>
      </c>
      <c r="F231" s="69">
        <f t="shared" si="10"/>
        <v>0</v>
      </c>
      <c r="G231" s="87">
        <v>0</v>
      </c>
      <c r="H231" s="63">
        <f t="shared" si="11"/>
        <v>0</v>
      </c>
    </row>
    <row r="232" spans="1:8" ht="18" customHeight="1" x14ac:dyDescent="0.2">
      <c r="A232" s="28" t="s">
        <v>373</v>
      </c>
      <c r="B232" s="60" t="s">
        <v>374</v>
      </c>
      <c r="C232" s="61">
        <v>50</v>
      </c>
      <c r="D232" s="30">
        <v>0</v>
      </c>
      <c r="E232" s="62">
        <v>0</v>
      </c>
      <c r="F232" s="69">
        <f t="shared" si="10"/>
        <v>0</v>
      </c>
      <c r="G232" s="87">
        <v>0</v>
      </c>
      <c r="H232" s="63">
        <f t="shared" si="11"/>
        <v>0</v>
      </c>
    </row>
    <row r="233" spans="1:8" ht="18" customHeight="1" x14ac:dyDescent="0.2">
      <c r="A233" s="28" t="s">
        <v>405</v>
      </c>
      <c r="B233" s="60" t="s">
        <v>402</v>
      </c>
      <c r="C233" s="61">
        <v>50</v>
      </c>
      <c r="D233" s="30">
        <v>0</v>
      </c>
      <c r="E233" s="62">
        <v>0</v>
      </c>
      <c r="F233" s="69">
        <f t="shared" si="10"/>
        <v>0</v>
      </c>
      <c r="G233" s="87">
        <v>0</v>
      </c>
      <c r="H233" s="63">
        <f t="shared" si="11"/>
        <v>0</v>
      </c>
    </row>
    <row r="234" spans="1:8" ht="18" customHeight="1" x14ac:dyDescent="0.2">
      <c r="A234" s="28" t="s">
        <v>376</v>
      </c>
      <c r="B234" s="60" t="s">
        <v>377</v>
      </c>
      <c r="C234" s="61">
        <v>2</v>
      </c>
      <c r="D234" s="30">
        <v>0</v>
      </c>
      <c r="E234" s="62">
        <v>0</v>
      </c>
      <c r="F234" s="69">
        <f t="shared" si="10"/>
        <v>0</v>
      </c>
      <c r="G234" s="87">
        <v>0</v>
      </c>
      <c r="H234" s="63">
        <f t="shared" si="11"/>
        <v>0</v>
      </c>
    </row>
    <row r="235" spans="1:8" ht="18" customHeight="1" x14ac:dyDescent="0.2">
      <c r="A235" s="28" t="s">
        <v>406</v>
      </c>
      <c r="B235" s="60" t="s">
        <v>407</v>
      </c>
      <c r="C235" s="61">
        <v>2</v>
      </c>
      <c r="D235" s="30">
        <v>0</v>
      </c>
      <c r="E235" s="62">
        <v>0</v>
      </c>
      <c r="F235" s="69">
        <f t="shared" si="10"/>
        <v>0</v>
      </c>
      <c r="G235" s="87">
        <v>0</v>
      </c>
      <c r="H235" s="63">
        <f t="shared" si="11"/>
        <v>0</v>
      </c>
    </row>
    <row r="236" spans="1:8" ht="18" customHeight="1" x14ac:dyDescent="0.2">
      <c r="A236" s="28" t="s">
        <v>380</v>
      </c>
      <c r="B236" s="60" t="s">
        <v>381</v>
      </c>
      <c r="C236" s="61">
        <v>2</v>
      </c>
      <c r="D236" s="30">
        <v>0</v>
      </c>
      <c r="E236" s="62">
        <v>0</v>
      </c>
      <c r="F236" s="69">
        <f t="shared" si="10"/>
        <v>0</v>
      </c>
      <c r="G236" s="87">
        <v>0</v>
      </c>
      <c r="H236" s="63">
        <f t="shared" si="11"/>
        <v>0</v>
      </c>
    </row>
    <row r="237" spans="1:8" ht="18" customHeight="1" x14ac:dyDescent="0.2">
      <c r="A237" s="29" t="s">
        <v>412</v>
      </c>
      <c r="B237" s="29" t="s">
        <v>413</v>
      </c>
      <c r="C237" s="61">
        <v>0</v>
      </c>
      <c r="D237" s="30">
        <v>0</v>
      </c>
      <c r="E237" s="62">
        <v>0</v>
      </c>
      <c r="F237" s="69">
        <f t="shared" si="10"/>
        <v>0</v>
      </c>
      <c r="G237" s="87">
        <v>0</v>
      </c>
      <c r="H237" s="63">
        <f t="shared" si="11"/>
        <v>0</v>
      </c>
    </row>
    <row r="238" spans="1:8" ht="18" customHeight="1" x14ac:dyDescent="0.2">
      <c r="A238" s="29" t="s">
        <v>414</v>
      </c>
      <c r="B238" s="29" t="s">
        <v>415</v>
      </c>
      <c r="C238" s="71">
        <v>0</v>
      </c>
      <c r="D238" s="30">
        <v>0</v>
      </c>
      <c r="E238" s="62">
        <v>0</v>
      </c>
      <c r="F238" s="69">
        <f t="shared" si="10"/>
        <v>0</v>
      </c>
      <c r="G238" s="87">
        <v>0</v>
      </c>
      <c r="H238" s="63">
        <f>(G238*C238)*24</f>
        <v>0</v>
      </c>
    </row>
    <row r="239" spans="1:8" ht="18" customHeight="1" x14ac:dyDescent="0.2">
      <c r="A239" s="147" t="s">
        <v>447</v>
      </c>
      <c r="B239" s="147"/>
      <c r="C239" s="147"/>
      <c r="D239" s="147"/>
      <c r="E239" s="147"/>
      <c r="F239" s="147"/>
      <c r="G239" s="147"/>
      <c r="H239" s="147"/>
    </row>
    <row r="240" spans="1:8" ht="18" customHeight="1" x14ac:dyDescent="0.2">
      <c r="A240" s="60" t="s">
        <v>54</v>
      </c>
      <c r="B240" s="60" t="s">
        <v>55</v>
      </c>
      <c r="C240" s="61">
        <v>1</v>
      </c>
      <c r="D240" s="30">
        <v>0</v>
      </c>
      <c r="E240" s="62">
        <v>0</v>
      </c>
      <c r="F240" s="69">
        <f t="shared" si="10"/>
        <v>0</v>
      </c>
      <c r="G240" s="87">
        <v>0</v>
      </c>
      <c r="H240" s="63">
        <f>(G240*C240)*24</f>
        <v>0</v>
      </c>
    </row>
    <row r="241" spans="1:8" ht="18" customHeight="1" x14ac:dyDescent="0.2">
      <c r="A241" s="28" t="s">
        <v>408</v>
      </c>
      <c r="B241" s="60" t="s">
        <v>409</v>
      </c>
      <c r="C241" s="61">
        <v>1</v>
      </c>
      <c r="D241" s="30">
        <v>0</v>
      </c>
      <c r="E241" s="62">
        <v>0</v>
      </c>
      <c r="F241" s="69">
        <f t="shared" si="10"/>
        <v>0</v>
      </c>
      <c r="G241" s="87">
        <v>0</v>
      </c>
      <c r="H241" s="63">
        <f t="shared" ref="H241:H304" si="12">(G241*C241)*24</f>
        <v>0</v>
      </c>
    </row>
    <row r="242" spans="1:8" ht="18" customHeight="1" x14ac:dyDescent="0.2">
      <c r="A242" s="28" t="s">
        <v>410</v>
      </c>
      <c r="B242" s="60" t="s">
        <v>411</v>
      </c>
      <c r="C242" s="61">
        <v>1</v>
      </c>
      <c r="D242" s="30">
        <v>0</v>
      </c>
      <c r="E242" s="62">
        <v>0</v>
      </c>
      <c r="F242" s="69">
        <f t="shared" si="10"/>
        <v>0</v>
      </c>
      <c r="G242" s="87">
        <v>0</v>
      </c>
      <c r="H242" s="63">
        <f t="shared" si="12"/>
        <v>0</v>
      </c>
    </row>
    <row r="243" spans="1:8" ht="18" customHeight="1" x14ac:dyDescent="0.2">
      <c r="A243" s="28" t="s">
        <v>418</v>
      </c>
      <c r="B243" s="60" t="s">
        <v>398</v>
      </c>
      <c r="C243" s="61">
        <v>1</v>
      </c>
      <c r="D243" s="30">
        <v>0</v>
      </c>
      <c r="E243" s="62">
        <v>0</v>
      </c>
      <c r="F243" s="69">
        <f t="shared" si="10"/>
        <v>0</v>
      </c>
      <c r="G243" s="87">
        <v>0</v>
      </c>
      <c r="H243" s="63">
        <f t="shared" si="12"/>
        <v>0</v>
      </c>
    </row>
    <row r="244" spans="1:8" ht="18" customHeight="1" x14ac:dyDescent="0.2">
      <c r="A244" s="28" t="s">
        <v>60</v>
      </c>
      <c r="B244" s="60" t="s">
        <v>61</v>
      </c>
      <c r="C244" s="61">
        <v>1</v>
      </c>
      <c r="D244" s="30">
        <v>0</v>
      </c>
      <c r="E244" s="62">
        <v>0</v>
      </c>
      <c r="F244" s="69">
        <f t="shared" ref="F244:F259" si="13">C244*(D244-(D244*E244))</f>
        <v>0</v>
      </c>
      <c r="G244" s="87">
        <v>0</v>
      </c>
      <c r="H244" s="63">
        <f t="shared" si="12"/>
        <v>0</v>
      </c>
    </row>
    <row r="245" spans="1:8" ht="18" customHeight="1" x14ac:dyDescent="0.2">
      <c r="A245" s="28" t="s">
        <v>353</v>
      </c>
      <c r="B245" s="60" t="s">
        <v>354</v>
      </c>
      <c r="C245" s="61">
        <v>1</v>
      </c>
      <c r="D245" s="30">
        <v>0</v>
      </c>
      <c r="E245" s="62">
        <v>0</v>
      </c>
      <c r="F245" s="69">
        <f t="shared" si="13"/>
        <v>0</v>
      </c>
      <c r="G245" s="87">
        <v>0</v>
      </c>
      <c r="H245" s="63">
        <f t="shared" si="12"/>
        <v>0</v>
      </c>
    </row>
    <row r="246" spans="1:8" ht="18" customHeight="1" x14ac:dyDescent="0.2">
      <c r="A246" s="28" t="s">
        <v>355</v>
      </c>
      <c r="B246" s="60" t="s">
        <v>356</v>
      </c>
      <c r="C246" s="61">
        <v>1</v>
      </c>
      <c r="D246" s="30">
        <v>0</v>
      </c>
      <c r="E246" s="62">
        <v>0</v>
      </c>
      <c r="F246" s="69">
        <f t="shared" si="13"/>
        <v>0</v>
      </c>
      <c r="G246" s="87">
        <v>0</v>
      </c>
      <c r="H246" s="63">
        <f t="shared" si="12"/>
        <v>0</v>
      </c>
    </row>
    <row r="247" spans="1:8" ht="18" customHeight="1" x14ac:dyDescent="0.2">
      <c r="A247" s="28" t="s">
        <v>357</v>
      </c>
      <c r="B247" s="60" t="s">
        <v>358</v>
      </c>
      <c r="C247" s="61">
        <v>1</v>
      </c>
      <c r="D247" s="30">
        <v>0</v>
      </c>
      <c r="E247" s="62">
        <v>0</v>
      </c>
      <c r="F247" s="69">
        <f t="shared" si="13"/>
        <v>0</v>
      </c>
      <c r="G247" s="87">
        <v>0</v>
      </c>
      <c r="H247" s="63">
        <f t="shared" si="12"/>
        <v>0</v>
      </c>
    </row>
    <row r="248" spans="1:8" ht="18" customHeight="1" x14ac:dyDescent="0.2">
      <c r="A248" s="28" t="s">
        <v>359</v>
      </c>
      <c r="B248" s="60" t="s">
        <v>360</v>
      </c>
      <c r="C248" s="61">
        <v>1</v>
      </c>
      <c r="D248" s="30">
        <v>0</v>
      </c>
      <c r="E248" s="62">
        <v>0</v>
      </c>
      <c r="F248" s="69">
        <f t="shared" si="13"/>
        <v>0</v>
      </c>
      <c r="G248" s="87">
        <v>0</v>
      </c>
      <c r="H248" s="63">
        <f t="shared" si="12"/>
        <v>0</v>
      </c>
    </row>
    <row r="249" spans="1:8" ht="18" customHeight="1" x14ac:dyDescent="0.2">
      <c r="A249" s="28" t="s">
        <v>365</v>
      </c>
      <c r="B249" s="60" t="s">
        <v>366</v>
      </c>
      <c r="C249" s="61">
        <v>25</v>
      </c>
      <c r="D249" s="30">
        <v>0</v>
      </c>
      <c r="E249" s="62">
        <v>0</v>
      </c>
      <c r="F249" s="69">
        <f t="shared" si="13"/>
        <v>0</v>
      </c>
      <c r="G249" s="87">
        <v>0</v>
      </c>
      <c r="H249" s="63">
        <f t="shared" si="12"/>
        <v>0</v>
      </c>
    </row>
    <row r="250" spans="1:8" ht="18" customHeight="1" x14ac:dyDescent="0.2">
      <c r="A250" s="28" t="s">
        <v>401</v>
      </c>
      <c r="B250" s="60" t="s">
        <v>402</v>
      </c>
      <c r="C250" s="61">
        <v>25</v>
      </c>
      <c r="D250" s="30">
        <v>0</v>
      </c>
      <c r="E250" s="62">
        <v>0</v>
      </c>
      <c r="F250" s="69">
        <f t="shared" si="13"/>
        <v>0</v>
      </c>
      <c r="G250" s="87">
        <v>0</v>
      </c>
      <c r="H250" s="63">
        <f t="shared" si="12"/>
        <v>0</v>
      </c>
    </row>
    <row r="251" spans="1:8" ht="18" customHeight="1" x14ac:dyDescent="0.2">
      <c r="A251" s="28" t="s">
        <v>369</v>
      </c>
      <c r="B251" s="60" t="s">
        <v>370</v>
      </c>
      <c r="C251" s="61">
        <v>25</v>
      </c>
      <c r="D251" s="30">
        <v>0</v>
      </c>
      <c r="E251" s="62">
        <v>0</v>
      </c>
      <c r="F251" s="69">
        <f t="shared" si="13"/>
        <v>0</v>
      </c>
      <c r="G251" s="87">
        <v>0</v>
      </c>
      <c r="H251" s="63">
        <f t="shared" si="12"/>
        <v>0</v>
      </c>
    </row>
    <row r="252" spans="1:8" ht="18" customHeight="1" x14ac:dyDescent="0.2">
      <c r="A252" s="28" t="s">
        <v>403</v>
      </c>
      <c r="B252" s="60" t="s">
        <v>404</v>
      </c>
      <c r="C252" s="61">
        <v>25</v>
      </c>
      <c r="D252" s="30">
        <v>0</v>
      </c>
      <c r="E252" s="62">
        <v>0</v>
      </c>
      <c r="F252" s="69">
        <f t="shared" si="13"/>
        <v>0</v>
      </c>
      <c r="G252" s="87">
        <v>0</v>
      </c>
      <c r="H252" s="63">
        <f t="shared" si="12"/>
        <v>0</v>
      </c>
    </row>
    <row r="253" spans="1:8" ht="18" customHeight="1" x14ac:dyDescent="0.2">
      <c r="A253" s="28" t="s">
        <v>376</v>
      </c>
      <c r="B253" s="60" t="s">
        <v>377</v>
      </c>
      <c r="C253" s="61">
        <v>1</v>
      </c>
      <c r="D253" s="30">
        <v>0</v>
      </c>
      <c r="E253" s="62">
        <v>0</v>
      </c>
      <c r="F253" s="69">
        <f t="shared" si="13"/>
        <v>0</v>
      </c>
      <c r="G253" s="87">
        <v>0</v>
      </c>
      <c r="H253" s="63">
        <f t="shared" si="12"/>
        <v>0</v>
      </c>
    </row>
    <row r="254" spans="1:8" ht="18" customHeight="1" x14ac:dyDescent="0.2">
      <c r="A254" s="28" t="s">
        <v>406</v>
      </c>
      <c r="B254" s="60" t="s">
        <v>407</v>
      </c>
      <c r="C254" s="61">
        <v>1</v>
      </c>
      <c r="D254" s="30">
        <v>0</v>
      </c>
      <c r="E254" s="62">
        <v>0</v>
      </c>
      <c r="F254" s="69">
        <f t="shared" si="13"/>
        <v>0</v>
      </c>
      <c r="G254" s="87">
        <v>0</v>
      </c>
      <c r="H254" s="63">
        <f t="shared" si="12"/>
        <v>0</v>
      </c>
    </row>
    <row r="255" spans="1:8" ht="18" customHeight="1" x14ac:dyDescent="0.2">
      <c r="A255" s="28" t="s">
        <v>57</v>
      </c>
      <c r="B255" s="60" t="s">
        <v>58</v>
      </c>
      <c r="C255" s="61">
        <v>1</v>
      </c>
      <c r="D255" s="30">
        <v>0</v>
      </c>
      <c r="E255" s="62">
        <v>0</v>
      </c>
      <c r="F255" s="69">
        <f t="shared" si="13"/>
        <v>0</v>
      </c>
      <c r="G255" s="87">
        <v>0</v>
      </c>
      <c r="H255" s="63">
        <f t="shared" si="12"/>
        <v>0</v>
      </c>
    </row>
    <row r="256" spans="1:8" ht="18" customHeight="1" x14ac:dyDescent="0.2">
      <c r="A256" s="28" t="s">
        <v>382</v>
      </c>
      <c r="B256" s="60" t="s">
        <v>383</v>
      </c>
      <c r="C256" s="61">
        <v>1</v>
      </c>
      <c r="D256" s="30">
        <v>0</v>
      </c>
      <c r="E256" s="62">
        <v>0</v>
      </c>
      <c r="F256" s="69">
        <f t="shared" si="13"/>
        <v>0</v>
      </c>
      <c r="G256" s="87">
        <v>0</v>
      </c>
      <c r="H256" s="63">
        <f t="shared" si="12"/>
        <v>0</v>
      </c>
    </row>
    <row r="257" spans="1:8" ht="18" customHeight="1" x14ac:dyDescent="0.2">
      <c r="A257" s="28" t="s">
        <v>373</v>
      </c>
      <c r="B257" s="60" t="s">
        <v>374</v>
      </c>
      <c r="C257" s="61">
        <v>25</v>
      </c>
      <c r="D257" s="30">
        <v>0</v>
      </c>
      <c r="E257" s="62">
        <v>0</v>
      </c>
      <c r="F257" s="69">
        <f t="shared" si="13"/>
        <v>0</v>
      </c>
      <c r="G257" s="87">
        <v>0</v>
      </c>
      <c r="H257" s="63">
        <f t="shared" si="12"/>
        <v>0</v>
      </c>
    </row>
    <row r="258" spans="1:8" ht="18" customHeight="1" x14ac:dyDescent="0.2">
      <c r="A258" s="28" t="s">
        <v>405</v>
      </c>
      <c r="B258" s="60" t="s">
        <v>402</v>
      </c>
      <c r="C258" s="61">
        <v>25</v>
      </c>
      <c r="D258" s="30">
        <v>0</v>
      </c>
      <c r="E258" s="62">
        <v>0</v>
      </c>
      <c r="F258" s="69">
        <f t="shared" si="13"/>
        <v>0</v>
      </c>
      <c r="G258" s="87">
        <v>0</v>
      </c>
      <c r="H258" s="63">
        <f t="shared" si="12"/>
        <v>0</v>
      </c>
    </row>
    <row r="259" spans="1:8" ht="18" customHeight="1" x14ac:dyDescent="0.2">
      <c r="A259" s="28" t="s">
        <v>351</v>
      </c>
      <c r="B259" s="60" t="s">
        <v>352</v>
      </c>
      <c r="C259" s="61">
        <v>1</v>
      </c>
      <c r="D259" s="30">
        <v>0</v>
      </c>
      <c r="E259" s="62">
        <v>0</v>
      </c>
      <c r="F259" s="69">
        <f t="shared" si="13"/>
        <v>0</v>
      </c>
      <c r="G259" s="87">
        <v>0</v>
      </c>
      <c r="H259" s="63">
        <f t="shared" si="12"/>
        <v>0</v>
      </c>
    </row>
    <row r="260" spans="1:8" ht="18" customHeight="1" x14ac:dyDescent="0.2">
      <c r="A260" s="28" t="s">
        <v>363</v>
      </c>
      <c r="B260" s="60" t="s">
        <v>364</v>
      </c>
      <c r="C260" s="61">
        <v>1</v>
      </c>
      <c r="D260" s="30">
        <v>0</v>
      </c>
      <c r="E260" s="62">
        <v>0</v>
      </c>
      <c r="F260" s="69">
        <f t="shared" ref="F260:F274" si="14">C260*(D260-(D260*E260))</f>
        <v>0</v>
      </c>
      <c r="G260" s="87">
        <v>0</v>
      </c>
      <c r="H260" s="63">
        <f t="shared" si="12"/>
        <v>0</v>
      </c>
    </row>
    <row r="261" spans="1:8" ht="18" customHeight="1" x14ac:dyDescent="0.2">
      <c r="A261" s="29" t="s">
        <v>412</v>
      </c>
      <c r="B261" s="29" t="s">
        <v>413</v>
      </c>
      <c r="C261" s="61">
        <v>4</v>
      </c>
      <c r="D261" s="30">
        <v>0</v>
      </c>
      <c r="E261" s="62">
        <v>0</v>
      </c>
      <c r="F261" s="69">
        <f t="shared" si="14"/>
        <v>0</v>
      </c>
      <c r="G261" s="87">
        <v>0</v>
      </c>
      <c r="H261" s="63">
        <f t="shared" si="12"/>
        <v>0</v>
      </c>
    </row>
    <row r="262" spans="1:8" ht="18" customHeight="1" x14ac:dyDescent="0.2">
      <c r="A262" s="29" t="s">
        <v>414</v>
      </c>
      <c r="B262" s="29" t="s">
        <v>415</v>
      </c>
      <c r="C262" s="71">
        <v>4</v>
      </c>
      <c r="D262" s="30">
        <v>0</v>
      </c>
      <c r="E262" s="62">
        <v>0</v>
      </c>
      <c r="F262" s="69">
        <f t="shared" si="14"/>
        <v>0</v>
      </c>
      <c r="G262" s="87">
        <v>0</v>
      </c>
      <c r="H262" s="63">
        <f t="shared" si="12"/>
        <v>0</v>
      </c>
    </row>
    <row r="263" spans="1:8" ht="18" customHeight="1" x14ac:dyDescent="0.2">
      <c r="A263" s="147" t="s">
        <v>448</v>
      </c>
      <c r="B263" s="147"/>
      <c r="C263" s="147"/>
      <c r="D263" s="147"/>
      <c r="E263" s="147"/>
      <c r="F263" s="147"/>
      <c r="G263" s="147"/>
      <c r="H263" s="147"/>
    </row>
    <row r="264" spans="1:8" ht="18" customHeight="1" x14ac:dyDescent="0.2">
      <c r="A264" s="60" t="s">
        <v>137</v>
      </c>
      <c r="B264" s="60" t="s">
        <v>138</v>
      </c>
      <c r="C264" s="61">
        <v>2</v>
      </c>
      <c r="D264" s="91">
        <v>0</v>
      </c>
      <c r="E264" s="62">
        <v>0</v>
      </c>
      <c r="F264" s="69">
        <f t="shared" si="14"/>
        <v>0</v>
      </c>
      <c r="G264" s="87">
        <v>0</v>
      </c>
      <c r="H264" s="63">
        <f t="shared" si="12"/>
        <v>0</v>
      </c>
    </row>
    <row r="265" spans="1:8" ht="18" customHeight="1" x14ac:dyDescent="0.2">
      <c r="A265" s="28" t="s">
        <v>393</v>
      </c>
      <c r="B265" s="60" t="s">
        <v>394</v>
      </c>
      <c r="C265" s="61">
        <v>2</v>
      </c>
      <c r="D265" s="91">
        <v>0</v>
      </c>
      <c r="E265" s="62">
        <v>0</v>
      </c>
      <c r="F265" s="69">
        <f t="shared" si="14"/>
        <v>0</v>
      </c>
      <c r="G265" s="87">
        <v>0</v>
      </c>
      <c r="H265" s="63">
        <f t="shared" si="12"/>
        <v>0</v>
      </c>
    </row>
    <row r="266" spans="1:8" ht="18" customHeight="1" x14ac:dyDescent="0.2">
      <c r="A266" s="28" t="s">
        <v>395</v>
      </c>
      <c r="B266" s="60" t="s">
        <v>396</v>
      </c>
      <c r="C266" s="61">
        <v>2</v>
      </c>
      <c r="D266" s="91">
        <v>0</v>
      </c>
      <c r="E266" s="62">
        <v>0</v>
      </c>
      <c r="F266" s="69">
        <f t="shared" si="14"/>
        <v>0</v>
      </c>
      <c r="G266" s="87">
        <v>0</v>
      </c>
      <c r="H266" s="63">
        <f t="shared" si="12"/>
        <v>0</v>
      </c>
    </row>
    <row r="267" spans="1:8" ht="18" customHeight="1" x14ac:dyDescent="0.2">
      <c r="A267" s="28" t="s">
        <v>397</v>
      </c>
      <c r="B267" s="60" t="s">
        <v>398</v>
      </c>
      <c r="C267" s="61">
        <v>2</v>
      </c>
      <c r="D267" s="91">
        <v>0</v>
      </c>
      <c r="E267" s="62">
        <v>0</v>
      </c>
      <c r="F267" s="69">
        <f t="shared" si="14"/>
        <v>0</v>
      </c>
      <c r="G267" s="87">
        <v>0</v>
      </c>
      <c r="H267" s="63">
        <f t="shared" si="12"/>
        <v>0</v>
      </c>
    </row>
    <row r="268" spans="1:8" ht="18" customHeight="1" x14ac:dyDescent="0.2">
      <c r="A268" s="28" t="s">
        <v>146</v>
      </c>
      <c r="B268" s="60" t="s">
        <v>144</v>
      </c>
      <c r="C268" s="61">
        <v>2</v>
      </c>
      <c r="D268" s="91">
        <v>0</v>
      </c>
      <c r="E268" s="62">
        <v>0</v>
      </c>
      <c r="F268" s="69">
        <f t="shared" si="14"/>
        <v>0</v>
      </c>
      <c r="G268" s="87">
        <v>0</v>
      </c>
      <c r="H268" s="63">
        <f t="shared" si="12"/>
        <v>0</v>
      </c>
    </row>
    <row r="269" spans="1:8" ht="18" customHeight="1" x14ac:dyDescent="0.2">
      <c r="A269" s="28" t="s">
        <v>143</v>
      </c>
      <c r="B269" s="60" t="s">
        <v>144</v>
      </c>
      <c r="C269" s="61">
        <v>2</v>
      </c>
      <c r="D269" s="91">
        <v>0</v>
      </c>
      <c r="E269" s="62">
        <v>0</v>
      </c>
      <c r="F269" s="69">
        <f t="shared" si="14"/>
        <v>0</v>
      </c>
      <c r="G269" s="87">
        <v>0</v>
      </c>
      <c r="H269" s="63">
        <f t="shared" si="12"/>
        <v>0</v>
      </c>
    </row>
    <row r="270" spans="1:8" ht="18" customHeight="1" x14ac:dyDescent="0.2">
      <c r="A270" s="28" t="s">
        <v>353</v>
      </c>
      <c r="B270" s="60" t="s">
        <v>354</v>
      </c>
      <c r="C270" s="61">
        <v>4</v>
      </c>
      <c r="D270" s="91">
        <v>0</v>
      </c>
      <c r="E270" s="62">
        <v>0</v>
      </c>
      <c r="F270" s="69">
        <f t="shared" si="14"/>
        <v>0</v>
      </c>
      <c r="G270" s="87">
        <v>0</v>
      </c>
      <c r="H270" s="63">
        <f t="shared" si="12"/>
        <v>0</v>
      </c>
    </row>
    <row r="271" spans="1:8" ht="18" customHeight="1" x14ac:dyDescent="0.2">
      <c r="A271" s="28" t="s">
        <v>399</v>
      </c>
      <c r="B271" s="60" t="s">
        <v>400</v>
      </c>
      <c r="C271" s="61">
        <v>2</v>
      </c>
      <c r="D271" s="91">
        <v>0</v>
      </c>
      <c r="E271" s="62">
        <v>0</v>
      </c>
      <c r="F271" s="69">
        <f t="shared" si="14"/>
        <v>0</v>
      </c>
      <c r="G271" s="87">
        <v>0</v>
      </c>
      <c r="H271" s="63">
        <f t="shared" si="12"/>
        <v>0</v>
      </c>
    </row>
    <row r="272" spans="1:8" ht="18" customHeight="1" x14ac:dyDescent="0.2">
      <c r="A272" s="28" t="s">
        <v>306</v>
      </c>
      <c r="B272" s="60" t="s">
        <v>307</v>
      </c>
      <c r="C272" s="61">
        <v>2</v>
      </c>
      <c r="D272" s="91">
        <v>0</v>
      </c>
      <c r="E272" s="62">
        <v>0</v>
      </c>
      <c r="F272" s="69">
        <f t="shared" si="14"/>
        <v>0</v>
      </c>
      <c r="G272" s="87">
        <v>0</v>
      </c>
      <c r="H272" s="63">
        <f t="shared" si="12"/>
        <v>0</v>
      </c>
    </row>
    <row r="273" spans="1:8" ht="18" customHeight="1" x14ac:dyDescent="0.2">
      <c r="A273" s="28" t="s">
        <v>365</v>
      </c>
      <c r="B273" s="60" t="s">
        <v>366</v>
      </c>
      <c r="C273" s="61">
        <v>50</v>
      </c>
      <c r="D273" s="91">
        <v>0</v>
      </c>
      <c r="E273" s="62">
        <v>0</v>
      </c>
      <c r="F273" s="69">
        <f t="shared" si="14"/>
        <v>0</v>
      </c>
      <c r="G273" s="87">
        <v>0</v>
      </c>
      <c r="H273" s="63">
        <f t="shared" si="12"/>
        <v>0</v>
      </c>
    </row>
    <row r="274" spans="1:8" ht="18" customHeight="1" x14ac:dyDescent="0.2">
      <c r="A274" s="28" t="s">
        <v>401</v>
      </c>
      <c r="B274" s="60" t="s">
        <v>402</v>
      </c>
      <c r="C274" s="61">
        <v>50</v>
      </c>
      <c r="D274" s="91">
        <v>0</v>
      </c>
      <c r="E274" s="62">
        <v>0</v>
      </c>
      <c r="F274" s="69">
        <f t="shared" si="14"/>
        <v>0</v>
      </c>
      <c r="G274" s="87">
        <v>0</v>
      </c>
      <c r="H274" s="63">
        <f t="shared" si="12"/>
        <v>0</v>
      </c>
    </row>
    <row r="275" spans="1:8" ht="18" customHeight="1" x14ac:dyDescent="0.2">
      <c r="A275" s="28" t="s">
        <v>369</v>
      </c>
      <c r="B275" s="60" t="s">
        <v>370</v>
      </c>
      <c r="C275" s="61">
        <v>50</v>
      </c>
      <c r="D275" s="91">
        <v>0</v>
      </c>
      <c r="E275" s="62">
        <v>0</v>
      </c>
      <c r="F275" s="69">
        <f t="shared" ref="F275:F308" si="15">C275*(D275-(D275*E275))</f>
        <v>0</v>
      </c>
      <c r="G275" s="87">
        <v>0</v>
      </c>
      <c r="H275" s="63">
        <f t="shared" si="12"/>
        <v>0</v>
      </c>
    </row>
    <row r="276" spans="1:8" ht="18" customHeight="1" x14ac:dyDescent="0.2">
      <c r="A276" s="28" t="s">
        <v>403</v>
      </c>
      <c r="B276" s="60" t="s">
        <v>404</v>
      </c>
      <c r="C276" s="61">
        <v>50</v>
      </c>
      <c r="D276" s="91">
        <v>0</v>
      </c>
      <c r="E276" s="62">
        <v>0</v>
      </c>
      <c r="F276" s="69">
        <f t="shared" si="15"/>
        <v>0</v>
      </c>
      <c r="G276" s="87">
        <v>0</v>
      </c>
      <c r="H276" s="63">
        <f t="shared" si="12"/>
        <v>0</v>
      </c>
    </row>
    <row r="277" spans="1:8" ht="18" customHeight="1" x14ac:dyDescent="0.2">
      <c r="A277" s="28" t="s">
        <v>373</v>
      </c>
      <c r="B277" s="60" t="s">
        <v>374</v>
      </c>
      <c r="C277" s="61">
        <v>50</v>
      </c>
      <c r="D277" s="91">
        <v>0</v>
      </c>
      <c r="E277" s="62">
        <v>0</v>
      </c>
      <c r="F277" s="69">
        <f t="shared" si="15"/>
        <v>0</v>
      </c>
      <c r="G277" s="87">
        <v>0</v>
      </c>
      <c r="H277" s="63">
        <f t="shared" si="12"/>
        <v>0</v>
      </c>
    </row>
    <row r="278" spans="1:8" ht="18" customHeight="1" x14ac:dyDescent="0.2">
      <c r="A278" s="28" t="s">
        <v>405</v>
      </c>
      <c r="B278" s="60" t="s">
        <v>402</v>
      </c>
      <c r="C278" s="61">
        <v>50</v>
      </c>
      <c r="D278" s="91">
        <v>0</v>
      </c>
      <c r="E278" s="62">
        <v>0</v>
      </c>
      <c r="F278" s="69">
        <f t="shared" si="15"/>
        <v>0</v>
      </c>
      <c r="G278" s="87">
        <v>0</v>
      </c>
      <c r="H278" s="63">
        <f t="shared" si="12"/>
        <v>0</v>
      </c>
    </row>
    <row r="279" spans="1:8" ht="18" customHeight="1" x14ac:dyDescent="0.2">
      <c r="A279" s="28" t="s">
        <v>376</v>
      </c>
      <c r="B279" s="60" t="s">
        <v>377</v>
      </c>
      <c r="C279" s="61">
        <v>6</v>
      </c>
      <c r="D279" s="91">
        <v>0</v>
      </c>
      <c r="E279" s="62">
        <v>0</v>
      </c>
      <c r="F279" s="69">
        <f t="shared" si="15"/>
        <v>0</v>
      </c>
      <c r="G279" s="87">
        <v>0</v>
      </c>
      <c r="H279" s="63">
        <f t="shared" si="12"/>
        <v>0</v>
      </c>
    </row>
    <row r="280" spans="1:8" ht="18" customHeight="1" x14ac:dyDescent="0.2">
      <c r="A280" s="28" t="s">
        <v>406</v>
      </c>
      <c r="B280" s="60" t="s">
        <v>407</v>
      </c>
      <c r="C280" s="61">
        <v>6</v>
      </c>
      <c r="D280" s="91">
        <v>0</v>
      </c>
      <c r="E280" s="62">
        <v>0</v>
      </c>
      <c r="F280" s="69">
        <f t="shared" si="15"/>
        <v>0</v>
      </c>
      <c r="G280" s="87">
        <v>0</v>
      </c>
      <c r="H280" s="63">
        <f t="shared" si="12"/>
        <v>0</v>
      </c>
    </row>
    <row r="281" spans="1:8" ht="18" customHeight="1" x14ac:dyDescent="0.2">
      <c r="A281" s="28" t="s">
        <v>382</v>
      </c>
      <c r="B281" s="60" t="s">
        <v>383</v>
      </c>
      <c r="C281" s="61">
        <v>2</v>
      </c>
      <c r="D281" s="91">
        <v>0</v>
      </c>
      <c r="E281" s="62">
        <v>0</v>
      </c>
      <c r="F281" s="69">
        <f t="shared" si="15"/>
        <v>0</v>
      </c>
      <c r="G281" s="87">
        <v>0</v>
      </c>
      <c r="H281" s="63">
        <f t="shared" si="12"/>
        <v>0</v>
      </c>
    </row>
    <row r="282" spans="1:8" ht="18" customHeight="1" x14ac:dyDescent="0.2">
      <c r="A282" s="28" t="s">
        <v>442</v>
      </c>
      <c r="B282" s="60" t="s">
        <v>443</v>
      </c>
      <c r="C282" s="61">
        <v>2</v>
      </c>
      <c r="D282" s="91">
        <v>0</v>
      </c>
      <c r="E282" s="62">
        <v>0</v>
      </c>
      <c r="F282" s="69">
        <f t="shared" si="15"/>
        <v>0</v>
      </c>
      <c r="G282" s="87">
        <v>0</v>
      </c>
      <c r="H282" s="63">
        <f t="shared" si="12"/>
        <v>0</v>
      </c>
    </row>
    <row r="283" spans="1:8" ht="18" customHeight="1" x14ac:dyDescent="0.2">
      <c r="A283" s="64"/>
      <c r="B283" s="65"/>
      <c r="C283" s="65"/>
      <c r="D283" s="65"/>
      <c r="E283" s="65"/>
      <c r="F283" s="65"/>
      <c r="G283" s="65"/>
      <c r="H283" s="66"/>
    </row>
    <row r="284" spans="1:8" ht="18" customHeight="1" x14ac:dyDescent="0.2">
      <c r="A284" s="60" t="s">
        <v>211</v>
      </c>
      <c r="B284" s="60" t="s">
        <v>212</v>
      </c>
      <c r="C284" s="61">
        <v>3</v>
      </c>
      <c r="D284" s="30">
        <v>0</v>
      </c>
      <c r="E284" s="62">
        <v>0</v>
      </c>
      <c r="F284" s="69">
        <f t="shared" si="15"/>
        <v>0</v>
      </c>
      <c r="G284" s="87">
        <v>0</v>
      </c>
      <c r="H284" s="63">
        <f t="shared" si="12"/>
        <v>0</v>
      </c>
    </row>
    <row r="285" spans="1:8" ht="18" customHeight="1" x14ac:dyDescent="0.2">
      <c r="A285" s="64"/>
      <c r="B285" s="65"/>
      <c r="C285" s="65"/>
      <c r="D285" s="65"/>
      <c r="E285" s="65"/>
      <c r="F285" s="65"/>
      <c r="G285" s="65"/>
      <c r="H285" s="66"/>
    </row>
    <row r="286" spans="1:8" ht="18" customHeight="1" x14ac:dyDescent="0.2">
      <c r="A286" s="60" t="s">
        <v>171</v>
      </c>
      <c r="B286" s="60" t="s">
        <v>172</v>
      </c>
      <c r="C286" s="61">
        <v>28</v>
      </c>
      <c r="D286" s="30">
        <v>0</v>
      </c>
      <c r="E286" s="62">
        <v>0</v>
      </c>
      <c r="F286" s="69">
        <f t="shared" si="15"/>
        <v>0</v>
      </c>
      <c r="G286" s="87">
        <v>0</v>
      </c>
      <c r="H286" s="63">
        <f t="shared" si="12"/>
        <v>0</v>
      </c>
    </row>
    <row r="287" spans="1:8" ht="18" customHeight="1" x14ac:dyDescent="0.2">
      <c r="A287" s="64"/>
      <c r="B287" s="65"/>
      <c r="C287" s="65"/>
      <c r="D287" s="65"/>
      <c r="E287" s="65"/>
      <c r="F287" s="65"/>
      <c r="G287" s="65"/>
      <c r="H287" s="66"/>
    </row>
    <row r="288" spans="1:8" ht="18" customHeight="1" x14ac:dyDescent="0.2">
      <c r="A288" s="60" t="s">
        <v>71</v>
      </c>
      <c r="B288" s="60" t="s">
        <v>72</v>
      </c>
      <c r="C288" s="61">
        <v>18</v>
      </c>
      <c r="D288" s="30">
        <v>0</v>
      </c>
      <c r="E288" s="62">
        <v>0</v>
      </c>
      <c r="F288" s="69">
        <f t="shared" si="15"/>
        <v>0</v>
      </c>
      <c r="G288" s="87">
        <v>0</v>
      </c>
      <c r="H288" s="63">
        <f t="shared" si="12"/>
        <v>0</v>
      </c>
    </row>
    <row r="289" spans="1:8" ht="18" customHeight="1" x14ac:dyDescent="0.2">
      <c r="A289" s="28" t="s">
        <v>347</v>
      </c>
      <c r="B289" s="60" t="s">
        <v>348</v>
      </c>
      <c r="C289" s="61">
        <v>18</v>
      </c>
      <c r="D289" s="30">
        <v>0</v>
      </c>
      <c r="E289" s="62">
        <v>0</v>
      </c>
      <c r="F289" s="69">
        <f t="shared" si="15"/>
        <v>0</v>
      </c>
      <c r="G289" s="87">
        <v>0</v>
      </c>
      <c r="H289" s="63">
        <f t="shared" si="12"/>
        <v>0</v>
      </c>
    </row>
    <row r="290" spans="1:8" ht="18" customHeight="1" x14ac:dyDescent="0.2">
      <c r="A290" s="28" t="s">
        <v>349</v>
      </c>
      <c r="B290" s="60" t="s">
        <v>350</v>
      </c>
      <c r="C290" s="61">
        <v>18</v>
      </c>
      <c r="D290" s="30">
        <v>0</v>
      </c>
      <c r="E290" s="62">
        <v>0</v>
      </c>
      <c r="F290" s="69">
        <f t="shared" si="15"/>
        <v>0</v>
      </c>
      <c r="G290" s="87">
        <v>0</v>
      </c>
      <c r="H290" s="63">
        <f t="shared" si="12"/>
        <v>0</v>
      </c>
    </row>
    <row r="291" spans="1:8" ht="18" customHeight="1" x14ac:dyDescent="0.2">
      <c r="A291" s="28" t="s">
        <v>418</v>
      </c>
      <c r="B291" s="60" t="s">
        <v>398</v>
      </c>
      <c r="C291" s="61">
        <v>18</v>
      </c>
      <c r="D291" s="30">
        <v>0</v>
      </c>
      <c r="E291" s="62">
        <v>0</v>
      </c>
      <c r="F291" s="69">
        <f t="shared" si="15"/>
        <v>0</v>
      </c>
      <c r="G291" s="87">
        <v>0</v>
      </c>
      <c r="H291" s="63">
        <f t="shared" si="12"/>
        <v>0</v>
      </c>
    </row>
    <row r="292" spans="1:8" ht="18" customHeight="1" x14ac:dyDescent="0.2">
      <c r="A292" s="28" t="s">
        <v>60</v>
      </c>
      <c r="B292" s="60" t="s">
        <v>61</v>
      </c>
      <c r="C292" s="61">
        <v>18</v>
      </c>
      <c r="D292" s="30">
        <v>0</v>
      </c>
      <c r="E292" s="62">
        <v>0</v>
      </c>
      <c r="F292" s="69">
        <f t="shared" si="15"/>
        <v>0</v>
      </c>
      <c r="G292" s="87">
        <v>0</v>
      </c>
      <c r="H292" s="63">
        <f t="shared" si="12"/>
        <v>0</v>
      </c>
    </row>
    <row r="293" spans="1:8" ht="18" customHeight="1" x14ac:dyDescent="0.2">
      <c r="A293" s="28" t="s">
        <v>351</v>
      </c>
      <c r="B293" s="60" t="s">
        <v>352</v>
      </c>
      <c r="C293" s="61">
        <v>18</v>
      </c>
      <c r="D293" s="30">
        <v>0</v>
      </c>
      <c r="E293" s="62">
        <v>0</v>
      </c>
      <c r="F293" s="69">
        <f t="shared" si="15"/>
        <v>0</v>
      </c>
      <c r="G293" s="87">
        <v>0</v>
      </c>
      <c r="H293" s="63">
        <f t="shared" si="12"/>
        <v>0</v>
      </c>
    </row>
    <row r="294" spans="1:8" ht="18" customHeight="1" x14ac:dyDescent="0.2">
      <c r="A294" s="28" t="s">
        <v>353</v>
      </c>
      <c r="B294" s="60" t="s">
        <v>354</v>
      </c>
      <c r="C294" s="61">
        <v>18</v>
      </c>
      <c r="D294" s="30">
        <v>0</v>
      </c>
      <c r="E294" s="62">
        <v>0</v>
      </c>
      <c r="F294" s="69">
        <f t="shared" si="15"/>
        <v>0</v>
      </c>
      <c r="G294" s="87">
        <v>0</v>
      </c>
      <c r="H294" s="63">
        <f t="shared" si="12"/>
        <v>0</v>
      </c>
    </row>
    <row r="295" spans="1:8" ht="18" customHeight="1" x14ac:dyDescent="0.2">
      <c r="A295" s="28" t="s">
        <v>355</v>
      </c>
      <c r="B295" s="60" t="s">
        <v>356</v>
      </c>
      <c r="C295" s="61">
        <v>18</v>
      </c>
      <c r="D295" s="30">
        <v>0</v>
      </c>
      <c r="E295" s="62">
        <v>0</v>
      </c>
      <c r="F295" s="69">
        <f t="shared" si="15"/>
        <v>0</v>
      </c>
      <c r="G295" s="87">
        <v>0</v>
      </c>
      <c r="H295" s="63">
        <f t="shared" si="12"/>
        <v>0</v>
      </c>
    </row>
    <row r="296" spans="1:8" ht="18" customHeight="1" x14ac:dyDescent="0.2">
      <c r="A296" s="28" t="s">
        <v>357</v>
      </c>
      <c r="B296" s="60" t="s">
        <v>358</v>
      </c>
      <c r="C296" s="61">
        <v>18</v>
      </c>
      <c r="D296" s="30">
        <v>0</v>
      </c>
      <c r="E296" s="62">
        <v>0</v>
      </c>
      <c r="F296" s="69">
        <f t="shared" si="15"/>
        <v>0</v>
      </c>
      <c r="G296" s="87">
        <v>0</v>
      </c>
      <c r="H296" s="63">
        <f t="shared" si="12"/>
        <v>0</v>
      </c>
    </row>
    <row r="297" spans="1:8" ht="18" customHeight="1" x14ac:dyDescent="0.2">
      <c r="A297" s="28" t="s">
        <v>359</v>
      </c>
      <c r="B297" s="60" t="s">
        <v>360</v>
      </c>
      <c r="C297" s="61">
        <v>18</v>
      </c>
      <c r="D297" s="30">
        <v>0</v>
      </c>
      <c r="E297" s="62">
        <v>0</v>
      </c>
      <c r="F297" s="69">
        <f t="shared" si="15"/>
        <v>0</v>
      </c>
      <c r="G297" s="87">
        <v>0</v>
      </c>
      <c r="H297" s="63">
        <f t="shared" si="12"/>
        <v>0</v>
      </c>
    </row>
    <row r="298" spans="1:8" ht="18" customHeight="1" x14ac:dyDescent="0.2">
      <c r="A298" s="28" t="s">
        <v>361</v>
      </c>
      <c r="B298" s="60" t="s">
        <v>362</v>
      </c>
      <c r="C298" s="61">
        <v>18</v>
      </c>
      <c r="D298" s="30">
        <v>0</v>
      </c>
      <c r="E298" s="62">
        <v>0</v>
      </c>
      <c r="F298" s="69">
        <f t="shared" si="15"/>
        <v>0</v>
      </c>
      <c r="G298" s="87">
        <v>0</v>
      </c>
      <c r="H298" s="63">
        <f t="shared" si="12"/>
        <v>0</v>
      </c>
    </row>
    <row r="299" spans="1:8" ht="18" customHeight="1" x14ac:dyDescent="0.2">
      <c r="A299" s="28" t="s">
        <v>363</v>
      </c>
      <c r="B299" s="60" t="s">
        <v>364</v>
      </c>
      <c r="C299" s="61">
        <v>18</v>
      </c>
      <c r="D299" s="30">
        <v>0</v>
      </c>
      <c r="E299" s="62">
        <v>0</v>
      </c>
      <c r="F299" s="69">
        <f t="shared" si="15"/>
        <v>0</v>
      </c>
      <c r="G299" s="87">
        <v>0</v>
      </c>
      <c r="H299" s="63">
        <f t="shared" si="12"/>
        <v>0</v>
      </c>
    </row>
    <row r="300" spans="1:8" ht="18" customHeight="1" x14ac:dyDescent="0.2">
      <c r="A300" s="28" t="s">
        <v>365</v>
      </c>
      <c r="B300" s="60" t="s">
        <v>366</v>
      </c>
      <c r="C300" s="61">
        <v>450</v>
      </c>
      <c r="D300" s="30">
        <v>0</v>
      </c>
      <c r="E300" s="62">
        <v>0</v>
      </c>
      <c r="F300" s="69">
        <f t="shared" si="15"/>
        <v>0</v>
      </c>
      <c r="G300" s="87">
        <v>0</v>
      </c>
      <c r="H300" s="63">
        <f t="shared" si="12"/>
        <v>0</v>
      </c>
    </row>
    <row r="301" spans="1:8" ht="18" customHeight="1" x14ac:dyDescent="0.2">
      <c r="A301" s="28" t="s">
        <v>401</v>
      </c>
      <c r="B301" s="60" t="s">
        <v>402</v>
      </c>
      <c r="C301" s="61">
        <v>450</v>
      </c>
      <c r="D301" s="30">
        <v>0</v>
      </c>
      <c r="E301" s="62">
        <v>0</v>
      </c>
      <c r="F301" s="69">
        <f t="shared" si="15"/>
        <v>0</v>
      </c>
      <c r="G301" s="87">
        <v>0</v>
      </c>
      <c r="H301" s="63">
        <f t="shared" si="12"/>
        <v>0</v>
      </c>
    </row>
    <row r="302" spans="1:8" ht="18" customHeight="1" x14ac:dyDescent="0.2">
      <c r="A302" s="28" t="s">
        <v>369</v>
      </c>
      <c r="B302" s="60" t="s">
        <v>370</v>
      </c>
      <c r="C302" s="61">
        <v>450</v>
      </c>
      <c r="D302" s="30">
        <v>0</v>
      </c>
      <c r="E302" s="62">
        <v>0</v>
      </c>
      <c r="F302" s="69">
        <f t="shared" si="15"/>
        <v>0</v>
      </c>
      <c r="G302" s="87">
        <v>0</v>
      </c>
      <c r="H302" s="63">
        <f t="shared" si="12"/>
        <v>0</v>
      </c>
    </row>
    <row r="303" spans="1:8" ht="18" customHeight="1" x14ac:dyDescent="0.2">
      <c r="A303" s="28" t="s">
        <v>403</v>
      </c>
      <c r="B303" s="60" t="s">
        <v>404</v>
      </c>
      <c r="C303" s="61">
        <v>450</v>
      </c>
      <c r="D303" s="30">
        <v>0</v>
      </c>
      <c r="E303" s="62">
        <v>0</v>
      </c>
      <c r="F303" s="69">
        <f t="shared" si="15"/>
        <v>0</v>
      </c>
      <c r="G303" s="87">
        <v>0</v>
      </c>
      <c r="H303" s="63">
        <f t="shared" si="12"/>
        <v>0</v>
      </c>
    </row>
    <row r="304" spans="1:8" ht="18" customHeight="1" x14ac:dyDescent="0.2">
      <c r="A304" s="28" t="s">
        <v>373</v>
      </c>
      <c r="B304" s="60" t="s">
        <v>374</v>
      </c>
      <c r="C304" s="61">
        <v>450</v>
      </c>
      <c r="D304" s="30">
        <v>0</v>
      </c>
      <c r="E304" s="62">
        <v>0</v>
      </c>
      <c r="F304" s="69">
        <f t="shared" si="15"/>
        <v>0</v>
      </c>
      <c r="G304" s="87">
        <v>0</v>
      </c>
      <c r="H304" s="63">
        <f t="shared" si="12"/>
        <v>0</v>
      </c>
    </row>
    <row r="305" spans="1:8" ht="18" customHeight="1" x14ac:dyDescent="0.2">
      <c r="A305" s="28" t="s">
        <v>405</v>
      </c>
      <c r="B305" s="60" t="s">
        <v>402</v>
      </c>
      <c r="C305" s="61">
        <v>450</v>
      </c>
      <c r="D305" s="30">
        <v>0</v>
      </c>
      <c r="E305" s="62">
        <v>0</v>
      </c>
      <c r="F305" s="69">
        <f t="shared" si="15"/>
        <v>0</v>
      </c>
      <c r="G305" s="87">
        <v>0</v>
      </c>
      <c r="H305" s="63">
        <f t="shared" ref="H305:H333" si="16">(G305*C305)*24</f>
        <v>0</v>
      </c>
    </row>
    <row r="306" spans="1:8" ht="18" customHeight="1" x14ac:dyDescent="0.2">
      <c r="A306" s="28" t="s">
        <v>376</v>
      </c>
      <c r="B306" s="60" t="s">
        <v>377</v>
      </c>
      <c r="C306" s="61">
        <v>18</v>
      </c>
      <c r="D306" s="30">
        <v>0</v>
      </c>
      <c r="E306" s="62">
        <v>0</v>
      </c>
      <c r="F306" s="69">
        <f t="shared" si="15"/>
        <v>0</v>
      </c>
      <c r="G306" s="87">
        <v>0</v>
      </c>
      <c r="H306" s="63">
        <f t="shared" si="16"/>
        <v>0</v>
      </c>
    </row>
    <row r="307" spans="1:8" ht="18" customHeight="1" x14ac:dyDescent="0.2">
      <c r="A307" s="28" t="s">
        <v>406</v>
      </c>
      <c r="B307" s="60" t="s">
        <v>407</v>
      </c>
      <c r="C307" s="61">
        <v>18</v>
      </c>
      <c r="D307" s="30">
        <v>0</v>
      </c>
      <c r="E307" s="62">
        <v>0</v>
      </c>
      <c r="F307" s="69">
        <f t="shared" si="15"/>
        <v>0</v>
      </c>
      <c r="G307" s="87">
        <v>0</v>
      </c>
      <c r="H307" s="63">
        <f t="shared" si="16"/>
        <v>0</v>
      </c>
    </row>
    <row r="308" spans="1:8" ht="18" customHeight="1" x14ac:dyDescent="0.2">
      <c r="A308" s="28" t="s">
        <v>380</v>
      </c>
      <c r="B308" s="60" t="s">
        <v>381</v>
      </c>
      <c r="C308" s="61">
        <v>18</v>
      </c>
      <c r="D308" s="30">
        <v>0</v>
      </c>
      <c r="E308" s="62">
        <v>0</v>
      </c>
      <c r="F308" s="69">
        <f t="shared" si="15"/>
        <v>0</v>
      </c>
      <c r="G308" s="87">
        <v>0</v>
      </c>
      <c r="H308" s="63">
        <f t="shared" si="16"/>
        <v>0</v>
      </c>
    </row>
    <row r="309" spans="1:8" ht="18" customHeight="1" x14ac:dyDescent="0.2">
      <c r="A309" s="28" t="s">
        <v>382</v>
      </c>
      <c r="B309" s="60" t="s">
        <v>383</v>
      </c>
      <c r="C309" s="61">
        <v>18</v>
      </c>
      <c r="D309" s="30">
        <v>0</v>
      </c>
      <c r="E309" s="62">
        <v>0</v>
      </c>
      <c r="F309" s="69">
        <f t="shared" ref="F309:F314" si="17">C309*(D309-(D309*E309))</f>
        <v>0</v>
      </c>
      <c r="G309" s="87">
        <v>0</v>
      </c>
      <c r="H309" s="63">
        <f t="shared" si="16"/>
        <v>0</v>
      </c>
    </row>
    <row r="310" spans="1:8" ht="18" customHeight="1" x14ac:dyDescent="0.2">
      <c r="A310" s="28" t="s">
        <v>386</v>
      </c>
      <c r="B310" s="60" t="s">
        <v>387</v>
      </c>
      <c r="C310" s="61">
        <v>18</v>
      </c>
      <c r="D310" s="30">
        <v>0</v>
      </c>
      <c r="E310" s="62">
        <v>0</v>
      </c>
      <c r="F310" s="69">
        <f t="shared" si="17"/>
        <v>0</v>
      </c>
      <c r="G310" s="87">
        <v>0</v>
      </c>
      <c r="H310" s="63">
        <f t="shared" si="16"/>
        <v>0</v>
      </c>
    </row>
    <row r="311" spans="1:8" ht="18" customHeight="1" x14ac:dyDescent="0.2">
      <c r="A311" s="64" t="s">
        <v>388</v>
      </c>
      <c r="B311" s="65" t="s">
        <v>388</v>
      </c>
      <c r="C311" s="65" t="s">
        <v>388</v>
      </c>
      <c r="D311" s="65"/>
      <c r="E311" s="65"/>
      <c r="F311" s="65"/>
      <c r="G311" s="65"/>
      <c r="H311" s="66"/>
    </row>
    <row r="312" spans="1:8" ht="18" customHeight="1" x14ac:dyDescent="0.2">
      <c r="A312" s="60" t="s">
        <v>38</v>
      </c>
      <c r="B312" s="60" t="s">
        <v>39</v>
      </c>
      <c r="C312" s="61">
        <v>12</v>
      </c>
      <c r="D312" s="30">
        <v>0</v>
      </c>
      <c r="E312" s="62">
        <v>0</v>
      </c>
      <c r="F312" s="69">
        <f t="shared" si="17"/>
        <v>0</v>
      </c>
      <c r="G312" s="87">
        <v>0</v>
      </c>
      <c r="H312" s="63">
        <f t="shared" si="16"/>
        <v>0</v>
      </c>
    </row>
    <row r="313" spans="1:8" ht="18" customHeight="1" x14ac:dyDescent="0.2">
      <c r="A313" s="64" t="s">
        <v>388</v>
      </c>
      <c r="B313" s="65" t="s">
        <v>388</v>
      </c>
      <c r="C313" s="65" t="s">
        <v>388</v>
      </c>
      <c r="D313" s="65"/>
      <c r="E313" s="65"/>
      <c r="F313" s="65"/>
      <c r="G313" s="65"/>
      <c r="H313" s="66"/>
    </row>
    <row r="314" spans="1:8" ht="18" customHeight="1" x14ac:dyDescent="0.2">
      <c r="A314" s="60" t="s">
        <v>254</v>
      </c>
      <c r="B314" s="60" t="s">
        <v>255</v>
      </c>
      <c r="C314" s="61">
        <v>12</v>
      </c>
      <c r="D314" s="30">
        <v>0</v>
      </c>
      <c r="E314" s="62">
        <v>0</v>
      </c>
      <c r="F314" s="69">
        <f t="shared" si="17"/>
        <v>0</v>
      </c>
      <c r="G314" s="87">
        <v>0</v>
      </c>
      <c r="H314" s="63">
        <f t="shared" si="16"/>
        <v>0</v>
      </c>
    </row>
    <row r="315" spans="1:8" ht="18" customHeight="1" x14ac:dyDescent="0.2">
      <c r="A315" s="64" t="s">
        <v>388</v>
      </c>
      <c r="B315" s="65" t="s">
        <v>388</v>
      </c>
      <c r="C315" s="65" t="s">
        <v>388</v>
      </c>
      <c r="D315" s="65"/>
      <c r="E315" s="65"/>
      <c r="F315" s="65"/>
      <c r="G315" s="65"/>
      <c r="H315" s="66"/>
    </row>
    <row r="316" spans="1:8" ht="18" customHeight="1" x14ac:dyDescent="0.2">
      <c r="A316" s="60" t="s">
        <v>257</v>
      </c>
      <c r="B316" s="60" t="s">
        <v>258</v>
      </c>
      <c r="C316" s="61">
        <v>4</v>
      </c>
      <c r="D316" s="30">
        <v>0</v>
      </c>
      <c r="E316" s="62">
        <v>0</v>
      </c>
      <c r="F316" s="69">
        <f t="shared" ref="F316:F338" si="18">C316*(D316-(D316*E316))</f>
        <v>0</v>
      </c>
      <c r="G316" s="87">
        <v>0</v>
      </c>
      <c r="H316" s="63">
        <f t="shared" si="16"/>
        <v>0</v>
      </c>
    </row>
    <row r="317" spans="1:8" ht="18" customHeight="1" x14ac:dyDescent="0.2">
      <c r="A317" s="64" t="s">
        <v>388</v>
      </c>
      <c r="B317" s="65" t="s">
        <v>388</v>
      </c>
      <c r="C317" s="65" t="s">
        <v>388</v>
      </c>
      <c r="D317" s="65"/>
      <c r="E317" s="65"/>
      <c r="F317" s="65"/>
      <c r="G317" s="65"/>
      <c r="H317" s="66"/>
    </row>
    <row r="318" spans="1:8" ht="18" customHeight="1" x14ac:dyDescent="0.2">
      <c r="A318" s="60" t="s">
        <v>389</v>
      </c>
      <c r="B318" s="60" t="s">
        <v>390</v>
      </c>
      <c r="C318" s="61">
        <v>12</v>
      </c>
      <c r="D318" s="30">
        <v>0</v>
      </c>
      <c r="E318" s="62">
        <v>0</v>
      </c>
      <c r="F318" s="69">
        <f t="shared" si="18"/>
        <v>0</v>
      </c>
      <c r="G318" s="87">
        <v>0</v>
      </c>
      <c r="H318" s="63">
        <f t="shared" si="16"/>
        <v>0</v>
      </c>
    </row>
    <row r="319" spans="1:8" ht="18" customHeight="1" x14ac:dyDescent="0.2">
      <c r="A319" s="64" t="s">
        <v>388</v>
      </c>
      <c r="B319" s="65" t="s">
        <v>388</v>
      </c>
      <c r="C319" s="65" t="s">
        <v>388</v>
      </c>
      <c r="D319" s="65"/>
      <c r="E319" s="65"/>
      <c r="F319" s="65"/>
      <c r="G319" s="65"/>
      <c r="H319" s="66"/>
    </row>
    <row r="320" spans="1:8" ht="18" customHeight="1" x14ac:dyDescent="0.2">
      <c r="A320" s="60" t="s">
        <v>391</v>
      </c>
      <c r="B320" s="60" t="s">
        <v>392</v>
      </c>
      <c r="C320" s="61">
        <v>4</v>
      </c>
      <c r="D320" s="30">
        <v>0</v>
      </c>
      <c r="E320" s="62">
        <v>0</v>
      </c>
      <c r="F320" s="69">
        <f t="shared" si="18"/>
        <v>0</v>
      </c>
      <c r="G320" s="87">
        <v>0</v>
      </c>
      <c r="H320" s="63">
        <f t="shared" si="16"/>
        <v>0</v>
      </c>
    </row>
    <row r="321" spans="1:8" ht="18" customHeight="1" x14ac:dyDescent="0.2">
      <c r="A321" s="64" t="s">
        <v>388</v>
      </c>
      <c r="B321" s="65" t="s">
        <v>388</v>
      </c>
      <c r="C321" s="65" t="s">
        <v>388</v>
      </c>
      <c r="D321" s="65"/>
      <c r="E321" s="65"/>
      <c r="F321" s="65"/>
      <c r="G321" s="65"/>
      <c r="H321" s="66"/>
    </row>
    <row r="322" spans="1:8" ht="18" customHeight="1" x14ac:dyDescent="0.2">
      <c r="A322" s="60" t="s">
        <v>424</v>
      </c>
      <c r="B322" s="60" t="s">
        <v>425</v>
      </c>
      <c r="C322" s="61">
        <v>1</v>
      </c>
      <c r="D322" s="30">
        <v>0</v>
      </c>
      <c r="E322" s="62">
        <v>0</v>
      </c>
      <c r="F322" s="69">
        <f t="shared" si="18"/>
        <v>0</v>
      </c>
      <c r="G322" s="87">
        <v>0</v>
      </c>
      <c r="H322" s="63">
        <f t="shared" si="16"/>
        <v>0</v>
      </c>
    </row>
    <row r="323" spans="1:8" ht="18" customHeight="1" x14ac:dyDescent="0.2">
      <c r="A323" s="28" t="s">
        <v>426</v>
      </c>
      <c r="B323" s="60" t="s">
        <v>427</v>
      </c>
      <c r="C323" s="61">
        <v>1</v>
      </c>
      <c r="D323" s="30">
        <v>0</v>
      </c>
      <c r="E323" s="62">
        <v>0</v>
      </c>
      <c r="F323" s="69">
        <f t="shared" si="18"/>
        <v>0</v>
      </c>
      <c r="G323" s="87">
        <v>0</v>
      </c>
      <c r="H323" s="63">
        <f t="shared" si="16"/>
        <v>0</v>
      </c>
    </row>
    <row r="324" spans="1:8" ht="18" customHeight="1" x14ac:dyDescent="0.2">
      <c r="A324" s="28" t="s">
        <v>353</v>
      </c>
      <c r="B324" s="60" t="s">
        <v>354</v>
      </c>
      <c r="C324" s="61">
        <v>1</v>
      </c>
      <c r="D324" s="30">
        <v>0</v>
      </c>
      <c r="E324" s="62">
        <v>0</v>
      </c>
      <c r="F324" s="69">
        <f t="shared" si="18"/>
        <v>0</v>
      </c>
      <c r="G324" s="87">
        <v>0</v>
      </c>
      <c r="H324" s="63">
        <f t="shared" si="16"/>
        <v>0</v>
      </c>
    </row>
    <row r="325" spans="1:8" ht="18" customHeight="1" x14ac:dyDescent="0.2">
      <c r="A325" s="28" t="s">
        <v>428</v>
      </c>
      <c r="B325" s="60" t="s">
        <v>429</v>
      </c>
      <c r="C325" s="61">
        <v>1</v>
      </c>
      <c r="D325" s="30">
        <v>0</v>
      </c>
      <c r="E325" s="62">
        <v>0</v>
      </c>
      <c r="F325" s="69">
        <f t="shared" si="18"/>
        <v>0</v>
      </c>
      <c r="G325" s="87">
        <v>0</v>
      </c>
      <c r="H325" s="63">
        <f t="shared" si="16"/>
        <v>0</v>
      </c>
    </row>
    <row r="326" spans="1:8" ht="18" customHeight="1" x14ac:dyDescent="0.2">
      <c r="A326" s="28" t="s">
        <v>430</v>
      </c>
      <c r="B326" s="60" t="s">
        <v>431</v>
      </c>
      <c r="C326" s="61">
        <v>1</v>
      </c>
      <c r="D326" s="30">
        <v>0</v>
      </c>
      <c r="E326" s="62">
        <v>0</v>
      </c>
      <c r="F326" s="69">
        <f t="shared" si="18"/>
        <v>0</v>
      </c>
      <c r="G326" s="87">
        <v>0</v>
      </c>
      <c r="H326" s="63">
        <f t="shared" si="16"/>
        <v>0</v>
      </c>
    </row>
    <row r="327" spans="1:8" ht="18" customHeight="1" x14ac:dyDescent="0.2">
      <c r="A327" s="28" t="s">
        <v>365</v>
      </c>
      <c r="B327" s="60" t="s">
        <v>366</v>
      </c>
      <c r="C327" s="61">
        <v>10</v>
      </c>
      <c r="D327" s="30">
        <v>0</v>
      </c>
      <c r="E327" s="62">
        <v>0</v>
      </c>
      <c r="F327" s="69">
        <f t="shared" si="18"/>
        <v>0</v>
      </c>
      <c r="G327" s="87">
        <v>0</v>
      </c>
      <c r="H327" s="63">
        <f t="shared" si="16"/>
        <v>0</v>
      </c>
    </row>
    <row r="328" spans="1:8" ht="18" customHeight="1" x14ac:dyDescent="0.2">
      <c r="A328" s="28" t="s">
        <v>367</v>
      </c>
      <c r="B328" s="60" t="s">
        <v>368</v>
      </c>
      <c r="C328" s="61">
        <v>10</v>
      </c>
      <c r="D328" s="30">
        <v>0</v>
      </c>
      <c r="E328" s="62">
        <v>0</v>
      </c>
      <c r="F328" s="69">
        <f t="shared" si="18"/>
        <v>0</v>
      </c>
      <c r="G328" s="87">
        <v>0</v>
      </c>
      <c r="H328" s="63">
        <f t="shared" si="16"/>
        <v>0</v>
      </c>
    </row>
    <row r="329" spans="1:8" ht="18" customHeight="1" x14ac:dyDescent="0.2">
      <c r="A329" s="28" t="s">
        <v>369</v>
      </c>
      <c r="B329" s="60" t="s">
        <v>370</v>
      </c>
      <c r="C329" s="61">
        <v>10</v>
      </c>
      <c r="D329" s="30">
        <v>0</v>
      </c>
      <c r="E329" s="62">
        <v>0</v>
      </c>
      <c r="F329" s="69">
        <f t="shared" si="18"/>
        <v>0</v>
      </c>
      <c r="G329" s="87">
        <v>0</v>
      </c>
      <c r="H329" s="63">
        <f t="shared" si="16"/>
        <v>0</v>
      </c>
    </row>
    <row r="330" spans="1:8" ht="18" customHeight="1" x14ac:dyDescent="0.2">
      <c r="A330" s="28" t="s">
        <v>371</v>
      </c>
      <c r="B330" s="60" t="s">
        <v>372</v>
      </c>
      <c r="C330" s="61">
        <v>10</v>
      </c>
      <c r="D330" s="30">
        <v>0</v>
      </c>
      <c r="E330" s="62">
        <v>0</v>
      </c>
      <c r="F330" s="69">
        <f t="shared" si="18"/>
        <v>0</v>
      </c>
      <c r="G330" s="87">
        <v>0</v>
      </c>
      <c r="H330" s="63">
        <f t="shared" si="16"/>
        <v>0</v>
      </c>
    </row>
    <row r="331" spans="1:8" ht="18" customHeight="1" x14ac:dyDescent="0.2">
      <c r="A331" s="28" t="s">
        <v>373</v>
      </c>
      <c r="B331" s="60" t="s">
        <v>374</v>
      </c>
      <c r="C331" s="61">
        <v>10</v>
      </c>
      <c r="D331" s="30">
        <v>0</v>
      </c>
      <c r="E331" s="62">
        <v>0</v>
      </c>
      <c r="F331" s="69">
        <f t="shared" si="18"/>
        <v>0</v>
      </c>
      <c r="G331" s="87">
        <v>0</v>
      </c>
      <c r="H331" s="63">
        <f t="shared" si="16"/>
        <v>0</v>
      </c>
    </row>
    <row r="332" spans="1:8" ht="18" customHeight="1" x14ac:dyDescent="0.2">
      <c r="A332" s="28" t="s">
        <v>375</v>
      </c>
      <c r="B332" s="60" t="s">
        <v>368</v>
      </c>
      <c r="C332" s="61">
        <v>10</v>
      </c>
      <c r="D332" s="30">
        <v>0</v>
      </c>
      <c r="E332" s="62">
        <v>0</v>
      </c>
      <c r="F332" s="69">
        <f t="shared" si="18"/>
        <v>0</v>
      </c>
      <c r="G332" s="87">
        <v>0</v>
      </c>
      <c r="H332" s="63">
        <f t="shared" si="16"/>
        <v>0</v>
      </c>
    </row>
    <row r="333" spans="1:8" ht="18" customHeight="1" x14ac:dyDescent="0.2">
      <c r="A333" s="29" t="s">
        <v>412</v>
      </c>
      <c r="B333" s="29" t="s">
        <v>413</v>
      </c>
      <c r="C333" s="61">
        <v>100</v>
      </c>
      <c r="D333" s="30">
        <v>0</v>
      </c>
      <c r="E333" s="62">
        <v>0</v>
      </c>
      <c r="F333" s="69">
        <f t="shared" si="18"/>
        <v>0</v>
      </c>
      <c r="G333" s="87">
        <v>0</v>
      </c>
      <c r="H333" s="63">
        <f t="shared" si="16"/>
        <v>0</v>
      </c>
    </row>
    <row r="334" spans="1:8" ht="18" customHeight="1" x14ac:dyDescent="0.2">
      <c r="A334" s="29" t="s">
        <v>414</v>
      </c>
      <c r="B334" s="29" t="s">
        <v>415</v>
      </c>
      <c r="C334" s="71">
        <v>100</v>
      </c>
      <c r="D334" s="30">
        <v>0</v>
      </c>
      <c r="E334" s="62">
        <v>0</v>
      </c>
      <c r="F334" s="69">
        <f t="shared" si="18"/>
        <v>0</v>
      </c>
      <c r="G334" s="87">
        <v>0</v>
      </c>
      <c r="H334" s="63">
        <f>(G334*C334)*24</f>
        <v>0</v>
      </c>
    </row>
    <row r="335" spans="1:8" ht="18" customHeight="1" x14ac:dyDescent="0.2">
      <c r="A335" s="147" t="s">
        <v>449</v>
      </c>
      <c r="B335" s="147"/>
      <c r="C335" s="147"/>
      <c r="D335" s="147"/>
      <c r="E335" s="147"/>
      <c r="F335" s="147"/>
      <c r="G335" s="147"/>
      <c r="H335" s="147"/>
    </row>
    <row r="336" spans="1:8" ht="18" customHeight="1" x14ac:dyDescent="0.2">
      <c r="A336" s="60" t="s">
        <v>71</v>
      </c>
      <c r="B336" s="60" t="s">
        <v>72</v>
      </c>
      <c r="C336" s="61">
        <v>6</v>
      </c>
      <c r="D336" s="91">
        <v>0</v>
      </c>
      <c r="E336" s="62">
        <v>0</v>
      </c>
      <c r="F336" s="69">
        <f t="shared" si="18"/>
        <v>0</v>
      </c>
      <c r="G336" s="87">
        <v>0</v>
      </c>
      <c r="H336" s="63">
        <f>(G336*C336)*24</f>
        <v>0</v>
      </c>
    </row>
    <row r="337" spans="1:8" ht="18" customHeight="1" x14ac:dyDescent="0.2">
      <c r="A337" s="28" t="s">
        <v>347</v>
      </c>
      <c r="B337" s="60" t="s">
        <v>348</v>
      </c>
      <c r="C337" s="61">
        <v>6</v>
      </c>
      <c r="D337" s="91">
        <v>0</v>
      </c>
      <c r="E337" s="62">
        <v>0</v>
      </c>
      <c r="F337" s="69">
        <f t="shared" si="18"/>
        <v>0</v>
      </c>
      <c r="G337" s="87">
        <v>0</v>
      </c>
      <c r="H337" s="63">
        <f t="shared" ref="H337:H383" si="19">(G337*C337)*24</f>
        <v>0</v>
      </c>
    </row>
    <row r="338" spans="1:8" ht="18" customHeight="1" x14ac:dyDescent="0.2">
      <c r="A338" s="28" t="s">
        <v>349</v>
      </c>
      <c r="B338" s="60" t="s">
        <v>350</v>
      </c>
      <c r="C338" s="61">
        <v>6</v>
      </c>
      <c r="D338" s="91">
        <v>0</v>
      </c>
      <c r="E338" s="62">
        <v>0</v>
      </c>
      <c r="F338" s="69">
        <f t="shared" si="18"/>
        <v>0</v>
      </c>
      <c r="G338" s="87">
        <v>0</v>
      </c>
      <c r="H338" s="63">
        <f t="shared" si="19"/>
        <v>0</v>
      </c>
    </row>
    <row r="339" spans="1:8" ht="18" customHeight="1" x14ac:dyDescent="0.2">
      <c r="A339" s="28" t="s">
        <v>60</v>
      </c>
      <c r="B339" s="60" t="s">
        <v>61</v>
      </c>
      <c r="C339" s="61">
        <v>6</v>
      </c>
      <c r="D339" s="91">
        <v>0</v>
      </c>
      <c r="E339" s="62">
        <v>0</v>
      </c>
      <c r="F339" s="69">
        <f t="shared" ref="F339:F360" si="20">C339*(D339-(D339*E339))</f>
        <v>0</v>
      </c>
      <c r="G339" s="87">
        <v>0</v>
      </c>
      <c r="H339" s="63">
        <f t="shared" si="19"/>
        <v>0</v>
      </c>
    </row>
    <row r="340" spans="1:8" ht="18" customHeight="1" x14ac:dyDescent="0.2">
      <c r="A340" s="28" t="s">
        <v>351</v>
      </c>
      <c r="B340" s="60" t="s">
        <v>352</v>
      </c>
      <c r="C340" s="61">
        <v>6</v>
      </c>
      <c r="D340" s="91">
        <v>0</v>
      </c>
      <c r="E340" s="62">
        <v>0</v>
      </c>
      <c r="F340" s="69">
        <f t="shared" si="20"/>
        <v>0</v>
      </c>
      <c r="G340" s="87">
        <v>0</v>
      </c>
      <c r="H340" s="63">
        <f t="shared" si="19"/>
        <v>0</v>
      </c>
    </row>
    <row r="341" spans="1:8" ht="18" customHeight="1" x14ac:dyDescent="0.2">
      <c r="A341" s="28" t="s">
        <v>353</v>
      </c>
      <c r="B341" s="60" t="s">
        <v>354</v>
      </c>
      <c r="C341" s="61">
        <v>6</v>
      </c>
      <c r="D341" s="91">
        <v>0</v>
      </c>
      <c r="E341" s="62">
        <v>0</v>
      </c>
      <c r="F341" s="69">
        <f t="shared" si="20"/>
        <v>0</v>
      </c>
      <c r="G341" s="87">
        <v>0</v>
      </c>
      <c r="H341" s="63">
        <f t="shared" si="19"/>
        <v>0</v>
      </c>
    </row>
    <row r="342" spans="1:8" ht="18" customHeight="1" x14ac:dyDescent="0.2">
      <c r="A342" s="28" t="s">
        <v>355</v>
      </c>
      <c r="B342" s="60" t="s">
        <v>356</v>
      </c>
      <c r="C342" s="61">
        <v>6</v>
      </c>
      <c r="D342" s="91">
        <v>0</v>
      </c>
      <c r="E342" s="62">
        <v>0</v>
      </c>
      <c r="F342" s="69">
        <f t="shared" si="20"/>
        <v>0</v>
      </c>
      <c r="G342" s="87">
        <v>0</v>
      </c>
      <c r="H342" s="63">
        <f t="shared" si="19"/>
        <v>0</v>
      </c>
    </row>
    <row r="343" spans="1:8" ht="18" customHeight="1" x14ac:dyDescent="0.2">
      <c r="A343" s="28" t="s">
        <v>357</v>
      </c>
      <c r="B343" s="60" t="s">
        <v>358</v>
      </c>
      <c r="C343" s="61">
        <v>6</v>
      </c>
      <c r="D343" s="91">
        <v>0</v>
      </c>
      <c r="E343" s="62">
        <v>0</v>
      </c>
      <c r="F343" s="69">
        <f t="shared" si="20"/>
        <v>0</v>
      </c>
      <c r="G343" s="87">
        <v>0</v>
      </c>
      <c r="H343" s="63">
        <f t="shared" si="19"/>
        <v>0</v>
      </c>
    </row>
    <row r="344" spans="1:8" ht="18" customHeight="1" x14ac:dyDescent="0.2">
      <c r="A344" s="28" t="s">
        <v>359</v>
      </c>
      <c r="B344" s="60" t="s">
        <v>360</v>
      </c>
      <c r="C344" s="61">
        <v>6</v>
      </c>
      <c r="D344" s="91">
        <v>0</v>
      </c>
      <c r="E344" s="62">
        <v>0</v>
      </c>
      <c r="F344" s="69">
        <f t="shared" si="20"/>
        <v>0</v>
      </c>
      <c r="G344" s="87">
        <v>0</v>
      </c>
      <c r="H344" s="63">
        <f t="shared" si="19"/>
        <v>0</v>
      </c>
    </row>
    <row r="345" spans="1:8" ht="18" customHeight="1" x14ac:dyDescent="0.2">
      <c r="A345" s="28" t="s">
        <v>361</v>
      </c>
      <c r="B345" s="60" t="s">
        <v>362</v>
      </c>
      <c r="C345" s="61">
        <v>6</v>
      </c>
      <c r="D345" s="91">
        <v>0</v>
      </c>
      <c r="E345" s="62">
        <v>0</v>
      </c>
      <c r="F345" s="69">
        <f t="shared" si="20"/>
        <v>0</v>
      </c>
      <c r="G345" s="87">
        <v>0</v>
      </c>
      <c r="H345" s="63">
        <f t="shared" si="19"/>
        <v>0</v>
      </c>
    </row>
    <row r="346" spans="1:8" ht="18" customHeight="1" x14ac:dyDescent="0.2">
      <c r="A346" s="28" t="s">
        <v>363</v>
      </c>
      <c r="B346" s="60" t="s">
        <v>364</v>
      </c>
      <c r="C346" s="61">
        <v>6</v>
      </c>
      <c r="D346" s="91">
        <v>0</v>
      </c>
      <c r="E346" s="62">
        <v>0</v>
      </c>
      <c r="F346" s="69">
        <f t="shared" si="20"/>
        <v>0</v>
      </c>
      <c r="G346" s="87">
        <v>0</v>
      </c>
      <c r="H346" s="63">
        <f t="shared" si="19"/>
        <v>0</v>
      </c>
    </row>
    <row r="347" spans="1:8" ht="18" customHeight="1" x14ac:dyDescent="0.2">
      <c r="A347" s="28" t="s">
        <v>365</v>
      </c>
      <c r="B347" s="60" t="s">
        <v>366</v>
      </c>
      <c r="C347" s="61">
        <v>150</v>
      </c>
      <c r="D347" s="91">
        <v>0</v>
      </c>
      <c r="E347" s="62">
        <v>0</v>
      </c>
      <c r="F347" s="69">
        <f t="shared" si="20"/>
        <v>0</v>
      </c>
      <c r="G347" s="87">
        <v>0</v>
      </c>
      <c r="H347" s="63">
        <f t="shared" si="19"/>
        <v>0</v>
      </c>
    </row>
    <row r="348" spans="1:8" ht="18" customHeight="1" x14ac:dyDescent="0.2">
      <c r="A348" s="28" t="s">
        <v>401</v>
      </c>
      <c r="B348" s="60" t="s">
        <v>402</v>
      </c>
      <c r="C348" s="61">
        <v>150</v>
      </c>
      <c r="D348" s="91">
        <v>0</v>
      </c>
      <c r="E348" s="62">
        <v>0</v>
      </c>
      <c r="F348" s="69">
        <f t="shared" si="20"/>
        <v>0</v>
      </c>
      <c r="G348" s="87">
        <v>0</v>
      </c>
      <c r="H348" s="63">
        <f t="shared" si="19"/>
        <v>0</v>
      </c>
    </row>
    <row r="349" spans="1:8" ht="18" customHeight="1" x14ac:dyDescent="0.2">
      <c r="A349" s="28" t="s">
        <v>369</v>
      </c>
      <c r="B349" s="60" t="s">
        <v>370</v>
      </c>
      <c r="C349" s="61">
        <v>150</v>
      </c>
      <c r="D349" s="91">
        <v>0</v>
      </c>
      <c r="E349" s="62">
        <v>0</v>
      </c>
      <c r="F349" s="69">
        <f t="shared" si="20"/>
        <v>0</v>
      </c>
      <c r="G349" s="87">
        <v>0</v>
      </c>
      <c r="H349" s="63">
        <f t="shared" si="19"/>
        <v>0</v>
      </c>
    </row>
    <row r="350" spans="1:8" ht="18" customHeight="1" x14ac:dyDescent="0.2">
      <c r="A350" s="28" t="s">
        <v>403</v>
      </c>
      <c r="B350" s="60" t="s">
        <v>404</v>
      </c>
      <c r="C350" s="61">
        <v>150</v>
      </c>
      <c r="D350" s="91">
        <v>0</v>
      </c>
      <c r="E350" s="62">
        <v>0</v>
      </c>
      <c r="F350" s="69">
        <f t="shared" si="20"/>
        <v>0</v>
      </c>
      <c r="G350" s="87">
        <v>0</v>
      </c>
      <c r="H350" s="63">
        <f t="shared" si="19"/>
        <v>0</v>
      </c>
    </row>
    <row r="351" spans="1:8" ht="18" customHeight="1" x14ac:dyDescent="0.2">
      <c r="A351" s="28" t="s">
        <v>373</v>
      </c>
      <c r="B351" s="60" t="s">
        <v>374</v>
      </c>
      <c r="C351" s="61">
        <v>150</v>
      </c>
      <c r="D351" s="91">
        <v>0</v>
      </c>
      <c r="E351" s="62">
        <v>0</v>
      </c>
      <c r="F351" s="69">
        <f t="shared" si="20"/>
        <v>0</v>
      </c>
      <c r="G351" s="87">
        <v>0</v>
      </c>
      <c r="H351" s="63">
        <f t="shared" si="19"/>
        <v>0</v>
      </c>
    </row>
    <row r="352" spans="1:8" ht="18" customHeight="1" x14ac:dyDescent="0.2">
      <c r="A352" s="28" t="s">
        <v>405</v>
      </c>
      <c r="B352" s="60" t="s">
        <v>402</v>
      </c>
      <c r="C352" s="61">
        <v>150</v>
      </c>
      <c r="D352" s="91">
        <v>0</v>
      </c>
      <c r="E352" s="62">
        <v>0</v>
      </c>
      <c r="F352" s="69">
        <f t="shared" si="20"/>
        <v>0</v>
      </c>
      <c r="G352" s="87">
        <v>0</v>
      </c>
      <c r="H352" s="63">
        <f t="shared" si="19"/>
        <v>0</v>
      </c>
    </row>
    <row r="353" spans="1:8" ht="18" customHeight="1" x14ac:dyDescent="0.2">
      <c r="A353" s="28" t="s">
        <v>376</v>
      </c>
      <c r="B353" s="60" t="s">
        <v>377</v>
      </c>
      <c r="C353" s="61">
        <v>6</v>
      </c>
      <c r="D353" s="91">
        <v>0</v>
      </c>
      <c r="E353" s="62">
        <v>0</v>
      </c>
      <c r="F353" s="69">
        <f t="shared" si="20"/>
        <v>0</v>
      </c>
      <c r="G353" s="87">
        <v>0</v>
      </c>
      <c r="H353" s="63">
        <f t="shared" si="19"/>
        <v>0</v>
      </c>
    </row>
    <row r="354" spans="1:8" ht="18" customHeight="1" x14ac:dyDescent="0.2">
      <c r="A354" s="28" t="s">
        <v>406</v>
      </c>
      <c r="B354" s="60" t="s">
        <v>407</v>
      </c>
      <c r="C354" s="61">
        <v>6</v>
      </c>
      <c r="D354" s="91">
        <v>0</v>
      </c>
      <c r="E354" s="62">
        <v>0</v>
      </c>
      <c r="F354" s="69">
        <f t="shared" si="20"/>
        <v>0</v>
      </c>
      <c r="G354" s="87">
        <v>0</v>
      </c>
      <c r="H354" s="63">
        <f t="shared" si="19"/>
        <v>0</v>
      </c>
    </row>
    <row r="355" spans="1:8" ht="18" customHeight="1" x14ac:dyDescent="0.2">
      <c r="A355" s="28" t="s">
        <v>380</v>
      </c>
      <c r="B355" s="60" t="s">
        <v>381</v>
      </c>
      <c r="C355" s="61">
        <v>6</v>
      </c>
      <c r="D355" s="91">
        <v>0</v>
      </c>
      <c r="E355" s="62">
        <v>0</v>
      </c>
      <c r="F355" s="69">
        <f t="shared" si="20"/>
        <v>0</v>
      </c>
      <c r="G355" s="87">
        <v>0</v>
      </c>
      <c r="H355" s="63">
        <f t="shared" si="19"/>
        <v>0</v>
      </c>
    </row>
    <row r="356" spans="1:8" ht="18" customHeight="1" x14ac:dyDescent="0.2">
      <c r="A356" s="28" t="s">
        <v>382</v>
      </c>
      <c r="B356" s="60" t="s">
        <v>383</v>
      </c>
      <c r="C356" s="61">
        <v>6</v>
      </c>
      <c r="D356" s="91">
        <v>0</v>
      </c>
      <c r="E356" s="62">
        <v>0</v>
      </c>
      <c r="F356" s="69">
        <f t="shared" si="20"/>
        <v>0</v>
      </c>
      <c r="G356" s="87">
        <v>0</v>
      </c>
      <c r="H356" s="63">
        <f t="shared" si="19"/>
        <v>0</v>
      </c>
    </row>
    <row r="357" spans="1:8" ht="18" customHeight="1" x14ac:dyDescent="0.2">
      <c r="A357" s="28" t="s">
        <v>384</v>
      </c>
      <c r="B357" s="60" t="s">
        <v>385</v>
      </c>
      <c r="C357" s="61">
        <v>6</v>
      </c>
      <c r="D357" s="91">
        <v>0</v>
      </c>
      <c r="E357" s="62">
        <v>0</v>
      </c>
      <c r="F357" s="69">
        <f t="shared" si="20"/>
        <v>0</v>
      </c>
      <c r="G357" s="87">
        <v>0</v>
      </c>
      <c r="H357" s="63">
        <f t="shared" si="19"/>
        <v>0</v>
      </c>
    </row>
    <row r="358" spans="1:8" ht="18" customHeight="1" x14ac:dyDescent="0.2">
      <c r="A358" s="28" t="s">
        <v>386</v>
      </c>
      <c r="B358" s="60" t="s">
        <v>387</v>
      </c>
      <c r="C358" s="61">
        <v>6</v>
      </c>
      <c r="D358" s="91">
        <v>0</v>
      </c>
      <c r="E358" s="62">
        <v>0</v>
      </c>
      <c r="F358" s="69">
        <f t="shared" si="20"/>
        <v>0</v>
      </c>
      <c r="G358" s="87">
        <v>0</v>
      </c>
      <c r="H358" s="63">
        <f t="shared" si="19"/>
        <v>0</v>
      </c>
    </row>
    <row r="359" spans="1:8" ht="18" customHeight="1" x14ac:dyDescent="0.2">
      <c r="A359" s="64"/>
      <c r="B359" s="65"/>
      <c r="C359" s="65"/>
      <c r="D359" s="65"/>
      <c r="E359" s="65"/>
      <c r="F359" s="65"/>
      <c r="G359" s="65"/>
      <c r="H359" s="66"/>
    </row>
    <row r="360" spans="1:8" ht="18" customHeight="1" x14ac:dyDescent="0.2">
      <c r="A360" s="60" t="s">
        <v>38</v>
      </c>
      <c r="B360" s="60" t="s">
        <v>39</v>
      </c>
      <c r="C360" s="61">
        <v>5</v>
      </c>
      <c r="D360" s="30">
        <v>0</v>
      </c>
      <c r="E360" s="62">
        <v>0</v>
      </c>
      <c r="F360" s="69">
        <f t="shared" si="20"/>
        <v>0</v>
      </c>
      <c r="G360" s="87">
        <v>0</v>
      </c>
      <c r="H360" s="63">
        <f t="shared" si="19"/>
        <v>0</v>
      </c>
    </row>
    <row r="361" spans="1:8" ht="18" customHeight="1" x14ac:dyDescent="0.2">
      <c r="A361" s="64"/>
      <c r="B361" s="65"/>
      <c r="C361" s="65"/>
      <c r="D361" s="65"/>
      <c r="E361" s="65"/>
      <c r="F361" s="65"/>
      <c r="G361" s="65"/>
      <c r="H361" s="66"/>
    </row>
    <row r="362" spans="1:8" ht="18" customHeight="1" x14ac:dyDescent="0.2">
      <c r="A362" s="60" t="s">
        <v>254</v>
      </c>
      <c r="B362" s="60" t="s">
        <v>255</v>
      </c>
      <c r="C362" s="61">
        <v>4</v>
      </c>
      <c r="D362" s="30">
        <v>0</v>
      </c>
      <c r="E362" s="62">
        <v>0</v>
      </c>
      <c r="F362" s="69">
        <f t="shared" ref="F362:F384" si="21">C362*(D362-(D362*E362))</f>
        <v>0</v>
      </c>
      <c r="G362" s="87">
        <v>0</v>
      </c>
      <c r="H362" s="63">
        <f t="shared" si="19"/>
        <v>0</v>
      </c>
    </row>
    <row r="363" spans="1:8" ht="18" customHeight="1" x14ac:dyDescent="0.2">
      <c r="A363" s="64"/>
      <c r="B363" s="65"/>
      <c r="C363" s="65"/>
      <c r="D363" s="65"/>
      <c r="E363" s="65"/>
      <c r="F363" s="65"/>
      <c r="G363" s="65"/>
      <c r="H363" s="66"/>
    </row>
    <row r="364" spans="1:8" ht="18" customHeight="1" x14ac:dyDescent="0.2">
      <c r="A364" s="60" t="s">
        <v>257</v>
      </c>
      <c r="B364" s="60" t="s">
        <v>258</v>
      </c>
      <c r="C364" s="61">
        <v>1</v>
      </c>
      <c r="D364" s="30">
        <v>0</v>
      </c>
      <c r="E364" s="62">
        <v>0</v>
      </c>
      <c r="F364" s="69">
        <f t="shared" si="21"/>
        <v>0</v>
      </c>
      <c r="G364" s="87">
        <v>0</v>
      </c>
      <c r="H364" s="63">
        <f t="shared" si="19"/>
        <v>0</v>
      </c>
    </row>
    <row r="365" spans="1:8" ht="18" customHeight="1" x14ac:dyDescent="0.2">
      <c r="A365" s="64"/>
      <c r="B365" s="65"/>
      <c r="C365" s="65"/>
      <c r="D365" s="65"/>
      <c r="E365" s="65"/>
      <c r="F365" s="65"/>
      <c r="G365" s="65"/>
      <c r="H365" s="66"/>
    </row>
    <row r="366" spans="1:8" ht="18" customHeight="1" x14ac:dyDescent="0.2">
      <c r="A366" s="60" t="s">
        <v>389</v>
      </c>
      <c r="B366" s="60" t="s">
        <v>390</v>
      </c>
      <c r="C366" s="61">
        <v>4</v>
      </c>
      <c r="D366" s="30">
        <v>0</v>
      </c>
      <c r="E366" s="62">
        <v>0</v>
      </c>
      <c r="F366" s="69">
        <f t="shared" si="21"/>
        <v>0</v>
      </c>
      <c r="G366" s="87">
        <v>0</v>
      </c>
      <c r="H366" s="63">
        <f t="shared" si="19"/>
        <v>0</v>
      </c>
    </row>
    <row r="367" spans="1:8" ht="18" customHeight="1" x14ac:dyDescent="0.2">
      <c r="A367" s="64"/>
      <c r="B367" s="65"/>
      <c r="C367" s="65"/>
      <c r="D367" s="65"/>
      <c r="E367" s="65"/>
      <c r="F367" s="65"/>
      <c r="G367" s="65"/>
      <c r="H367" s="66"/>
    </row>
    <row r="368" spans="1:8" ht="18" customHeight="1" x14ac:dyDescent="0.2">
      <c r="A368" s="60" t="s">
        <v>391</v>
      </c>
      <c r="B368" s="60" t="s">
        <v>392</v>
      </c>
      <c r="C368" s="61">
        <v>1</v>
      </c>
      <c r="D368" s="30">
        <v>0</v>
      </c>
      <c r="E368" s="62">
        <v>0</v>
      </c>
      <c r="F368" s="69">
        <f t="shared" si="21"/>
        <v>0</v>
      </c>
      <c r="G368" s="87">
        <v>0</v>
      </c>
      <c r="H368" s="63">
        <f t="shared" si="19"/>
        <v>0</v>
      </c>
    </row>
    <row r="369" spans="1:8" ht="18" customHeight="1" x14ac:dyDescent="0.2">
      <c r="A369" s="64"/>
      <c r="B369" s="65"/>
      <c r="C369" s="65"/>
      <c r="D369" s="65"/>
      <c r="E369" s="65"/>
      <c r="F369" s="65"/>
      <c r="G369" s="65"/>
      <c r="H369" s="66"/>
    </row>
    <row r="370" spans="1:8" ht="18" customHeight="1" x14ac:dyDescent="0.2">
      <c r="A370" s="60" t="s">
        <v>171</v>
      </c>
      <c r="B370" s="60" t="s">
        <v>172</v>
      </c>
      <c r="C370" s="61">
        <v>8</v>
      </c>
      <c r="D370" s="30">
        <v>0</v>
      </c>
      <c r="E370" s="62">
        <v>0</v>
      </c>
      <c r="F370" s="69">
        <f t="shared" si="21"/>
        <v>0</v>
      </c>
      <c r="G370" s="87">
        <v>0</v>
      </c>
      <c r="H370" s="63">
        <f t="shared" si="19"/>
        <v>0</v>
      </c>
    </row>
    <row r="371" spans="1:8" ht="18" customHeight="1" x14ac:dyDescent="0.2">
      <c r="A371" s="64"/>
      <c r="B371" s="65"/>
      <c r="C371" s="65"/>
      <c r="D371" s="65"/>
      <c r="E371" s="65"/>
      <c r="F371" s="65"/>
      <c r="G371" s="65"/>
      <c r="H371" s="66"/>
    </row>
    <row r="372" spans="1:8" ht="18" customHeight="1" x14ac:dyDescent="0.2">
      <c r="A372" s="60" t="s">
        <v>424</v>
      </c>
      <c r="B372" s="60" t="s">
        <v>425</v>
      </c>
      <c r="C372" s="61">
        <v>3</v>
      </c>
      <c r="D372" s="30">
        <v>0</v>
      </c>
      <c r="E372" s="62">
        <v>0</v>
      </c>
      <c r="F372" s="69">
        <f t="shared" si="21"/>
        <v>0</v>
      </c>
      <c r="G372" s="87">
        <v>0</v>
      </c>
      <c r="H372" s="63">
        <f t="shared" si="19"/>
        <v>0</v>
      </c>
    </row>
    <row r="373" spans="1:8" ht="18" customHeight="1" x14ac:dyDescent="0.2">
      <c r="A373" s="28" t="s">
        <v>426</v>
      </c>
      <c r="B373" s="60" t="s">
        <v>427</v>
      </c>
      <c r="C373" s="61">
        <v>3</v>
      </c>
      <c r="D373" s="30">
        <v>0</v>
      </c>
      <c r="E373" s="62">
        <v>0</v>
      </c>
      <c r="F373" s="69">
        <f t="shared" si="21"/>
        <v>0</v>
      </c>
      <c r="G373" s="87">
        <v>0</v>
      </c>
      <c r="H373" s="63">
        <f t="shared" si="19"/>
        <v>0</v>
      </c>
    </row>
    <row r="374" spans="1:8" ht="18" customHeight="1" x14ac:dyDescent="0.2">
      <c r="A374" s="28" t="s">
        <v>353</v>
      </c>
      <c r="B374" s="60" t="s">
        <v>354</v>
      </c>
      <c r="C374" s="61">
        <v>3</v>
      </c>
      <c r="D374" s="30">
        <v>0</v>
      </c>
      <c r="E374" s="62">
        <v>0</v>
      </c>
      <c r="F374" s="69">
        <f t="shared" si="21"/>
        <v>0</v>
      </c>
      <c r="G374" s="87">
        <v>0</v>
      </c>
      <c r="H374" s="63">
        <f t="shared" si="19"/>
        <v>0</v>
      </c>
    </row>
    <row r="375" spans="1:8" ht="18" customHeight="1" x14ac:dyDescent="0.2">
      <c r="A375" s="28" t="s">
        <v>428</v>
      </c>
      <c r="B375" s="60" t="s">
        <v>429</v>
      </c>
      <c r="C375" s="61">
        <v>3</v>
      </c>
      <c r="D375" s="30">
        <v>0</v>
      </c>
      <c r="E375" s="62">
        <v>0</v>
      </c>
      <c r="F375" s="69">
        <f t="shared" si="21"/>
        <v>0</v>
      </c>
      <c r="G375" s="87">
        <v>0</v>
      </c>
      <c r="H375" s="63">
        <f t="shared" si="19"/>
        <v>0</v>
      </c>
    </row>
    <row r="376" spans="1:8" ht="18" customHeight="1" x14ac:dyDescent="0.2">
      <c r="A376" s="28" t="s">
        <v>430</v>
      </c>
      <c r="B376" s="60" t="s">
        <v>431</v>
      </c>
      <c r="C376" s="61">
        <v>3</v>
      </c>
      <c r="D376" s="30">
        <v>0</v>
      </c>
      <c r="E376" s="62">
        <v>0</v>
      </c>
      <c r="F376" s="69">
        <f t="shared" si="21"/>
        <v>0</v>
      </c>
      <c r="G376" s="87">
        <v>0</v>
      </c>
      <c r="H376" s="63">
        <f t="shared" si="19"/>
        <v>0</v>
      </c>
    </row>
    <row r="377" spans="1:8" ht="18" customHeight="1" x14ac:dyDescent="0.2">
      <c r="A377" s="28" t="s">
        <v>365</v>
      </c>
      <c r="B377" s="60" t="s">
        <v>366</v>
      </c>
      <c r="C377" s="61">
        <v>30</v>
      </c>
      <c r="D377" s="30">
        <v>0</v>
      </c>
      <c r="E377" s="62">
        <v>0</v>
      </c>
      <c r="F377" s="69">
        <f t="shared" si="21"/>
        <v>0</v>
      </c>
      <c r="G377" s="87">
        <v>0</v>
      </c>
      <c r="H377" s="63">
        <f t="shared" si="19"/>
        <v>0</v>
      </c>
    </row>
    <row r="378" spans="1:8" ht="18" customHeight="1" x14ac:dyDescent="0.2">
      <c r="A378" s="28" t="s">
        <v>367</v>
      </c>
      <c r="B378" s="60" t="s">
        <v>368</v>
      </c>
      <c r="C378" s="61">
        <v>30</v>
      </c>
      <c r="D378" s="30">
        <v>0</v>
      </c>
      <c r="E378" s="62">
        <v>0</v>
      </c>
      <c r="F378" s="69">
        <f t="shared" si="21"/>
        <v>0</v>
      </c>
      <c r="G378" s="87">
        <v>0</v>
      </c>
      <c r="H378" s="63">
        <f t="shared" si="19"/>
        <v>0</v>
      </c>
    </row>
    <row r="379" spans="1:8" ht="18" customHeight="1" x14ac:dyDescent="0.2">
      <c r="A379" s="28" t="s">
        <v>369</v>
      </c>
      <c r="B379" s="60" t="s">
        <v>370</v>
      </c>
      <c r="C379" s="61">
        <v>30</v>
      </c>
      <c r="D379" s="30">
        <v>0</v>
      </c>
      <c r="E379" s="62">
        <v>0</v>
      </c>
      <c r="F379" s="69">
        <f t="shared" si="21"/>
        <v>0</v>
      </c>
      <c r="G379" s="87">
        <v>0</v>
      </c>
      <c r="H379" s="63">
        <f t="shared" si="19"/>
        <v>0</v>
      </c>
    </row>
    <row r="380" spans="1:8" ht="18" customHeight="1" x14ac:dyDescent="0.2">
      <c r="A380" s="28" t="s">
        <v>371</v>
      </c>
      <c r="B380" s="60" t="s">
        <v>372</v>
      </c>
      <c r="C380" s="61">
        <v>30</v>
      </c>
      <c r="D380" s="30">
        <v>0</v>
      </c>
      <c r="E380" s="62">
        <v>0</v>
      </c>
      <c r="F380" s="69">
        <f t="shared" si="21"/>
        <v>0</v>
      </c>
      <c r="G380" s="87">
        <v>0</v>
      </c>
      <c r="H380" s="63">
        <f t="shared" si="19"/>
        <v>0</v>
      </c>
    </row>
    <row r="381" spans="1:8" ht="18" customHeight="1" x14ac:dyDescent="0.2">
      <c r="A381" s="28" t="s">
        <v>373</v>
      </c>
      <c r="B381" s="60" t="s">
        <v>374</v>
      </c>
      <c r="C381" s="61">
        <v>30</v>
      </c>
      <c r="D381" s="30">
        <v>0</v>
      </c>
      <c r="E381" s="62">
        <v>0</v>
      </c>
      <c r="F381" s="69">
        <f t="shared" si="21"/>
        <v>0</v>
      </c>
      <c r="G381" s="87">
        <v>0</v>
      </c>
      <c r="H381" s="63">
        <f t="shared" si="19"/>
        <v>0</v>
      </c>
    </row>
    <row r="382" spans="1:8" ht="18" customHeight="1" x14ac:dyDescent="0.2">
      <c r="A382" s="28" t="s">
        <v>375</v>
      </c>
      <c r="B382" s="60" t="s">
        <v>368</v>
      </c>
      <c r="C382" s="61">
        <v>30</v>
      </c>
      <c r="D382" s="30">
        <v>0</v>
      </c>
      <c r="E382" s="62">
        <v>0</v>
      </c>
      <c r="F382" s="69">
        <f t="shared" si="21"/>
        <v>0</v>
      </c>
      <c r="G382" s="87">
        <v>0</v>
      </c>
      <c r="H382" s="63">
        <f t="shared" si="19"/>
        <v>0</v>
      </c>
    </row>
    <row r="383" spans="1:8" ht="18" customHeight="1" x14ac:dyDescent="0.2">
      <c r="A383" s="29" t="s">
        <v>412</v>
      </c>
      <c r="B383" s="29" t="s">
        <v>413</v>
      </c>
      <c r="C383" s="61">
        <v>50</v>
      </c>
      <c r="D383" s="30">
        <v>0</v>
      </c>
      <c r="E383" s="62">
        <v>0</v>
      </c>
      <c r="F383" s="69">
        <f t="shared" si="21"/>
        <v>0</v>
      </c>
      <c r="G383" s="87">
        <v>0</v>
      </c>
      <c r="H383" s="63">
        <f t="shared" si="19"/>
        <v>0</v>
      </c>
    </row>
    <row r="384" spans="1:8" ht="18" customHeight="1" x14ac:dyDescent="0.2">
      <c r="A384" s="29" t="s">
        <v>414</v>
      </c>
      <c r="B384" s="29" t="s">
        <v>415</v>
      </c>
      <c r="C384" s="71">
        <v>50</v>
      </c>
      <c r="D384" s="30">
        <v>0</v>
      </c>
      <c r="E384" s="62">
        <v>0</v>
      </c>
      <c r="F384" s="69">
        <f t="shared" si="21"/>
        <v>0</v>
      </c>
      <c r="G384" s="87">
        <v>0</v>
      </c>
      <c r="H384" s="63">
        <f>(G384*C384)*24</f>
        <v>0</v>
      </c>
    </row>
    <row r="385" spans="1:8" ht="22" customHeight="1" x14ac:dyDescent="0.2">
      <c r="A385" s="141" t="s">
        <v>480</v>
      </c>
      <c r="B385" s="141"/>
      <c r="C385" s="141"/>
      <c r="D385" s="141"/>
      <c r="E385" s="141"/>
      <c r="F385" s="141"/>
      <c r="G385" s="141"/>
      <c r="H385" s="14">
        <f>SUM(F4:F53)+(SUM(F55:F87)+SUM(F89:F170)+SUM(F175:F238)+SUM(F240:F262)+SUM(F264:F334)+SUM(F336:F384)+SUM(H4:H53)+(SUM(H55:H87)+SUM(H89:H170)+SUM(H175:H238)+SUM(H240:H262)+SUM(H264:H334)+SUM(H336:H384)))</f>
        <v>0</v>
      </c>
    </row>
  </sheetData>
  <sheetProtection algorithmName="SHA-512" hashValue="rVMRg3HzR8KNjXdr5bOWPUvQK9qYthEnpvZ7El097LV28w2qOiqwHucGcX3XvK0HlADxZED97dhoklM5mdxhkQ==" saltValue="OD0WfqMbTtozcHBRK674Eg==" spinCount="100000" sheet="1" objects="1" scenarios="1"/>
  <mergeCells count="10">
    <mergeCell ref="A335:H335"/>
    <mergeCell ref="A385:G385"/>
    <mergeCell ref="A174:H174"/>
    <mergeCell ref="A172:H172"/>
    <mergeCell ref="A1:H1"/>
    <mergeCell ref="A239:H239"/>
    <mergeCell ref="A263:H263"/>
    <mergeCell ref="A3:H3"/>
    <mergeCell ref="A54:H54"/>
    <mergeCell ref="A88:H8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C4BF0-49B6-6746-8850-FE174E2E514E}">
  <dimension ref="A1:E26"/>
  <sheetViews>
    <sheetView showGridLines="0" topLeftCell="A16" zoomScaleNormal="100" workbookViewId="0">
      <selection activeCell="B23" sqref="B23"/>
    </sheetView>
  </sheetViews>
  <sheetFormatPr baseColWidth="10" defaultColWidth="10.83203125" defaultRowHeight="16" x14ac:dyDescent="0.2"/>
  <cols>
    <col min="1" max="1" width="65.83203125" customWidth="1"/>
    <col min="2" max="2" width="30.83203125" customWidth="1"/>
    <col min="3" max="3" width="20.83203125" customWidth="1"/>
    <col min="4" max="4" width="30.83203125" customWidth="1"/>
    <col min="5" max="6" width="20.83203125" customWidth="1"/>
  </cols>
  <sheetData>
    <row r="1" spans="1:5" ht="35" customHeight="1" x14ac:dyDescent="0.2">
      <c r="A1" s="16" t="s">
        <v>450</v>
      </c>
      <c r="B1" s="16" t="s">
        <v>451</v>
      </c>
      <c r="C1" s="16" t="s">
        <v>452</v>
      </c>
      <c r="D1" s="16" t="s">
        <v>476</v>
      </c>
    </row>
    <row r="2" spans="1:5" ht="35" customHeight="1" x14ac:dyDescent="0.2">
      <c r="A2" s="26" t="s">
        <v>453</v>
      </c>
      <c r="B2" s="18">
        <v>0</v>
      </c>
      <c r="C2" s="17">
        <f>B2*12</f>
        <v>0</v>
      </c>
      <c r="D2" s="17">
        <f>C2*3</f>
        <v>0</v>
      </c>
    </row>
    <row r="3" spans="1:5" ht="35" customHeight="1" x14ac:dyDescent="0.2">
      <c r="A3" s="26" t="s">
        <v>454</v>
      </c>
      <c r="B3" s="18">
        <v>0</v>
      </c>
      <c r="C3" s="17">
        <f>B3*20</f>
        <v>0</v>
      </c>
      <c r="D3" s="17">
        <f>C3*3</f>
        <v>0</v>
      </c>
      <c r="E3" s="93"/>
    </row>
    <row r="4" spans="1:5" ht="20" x14ac:dyDescent="0.2">
      <c r="A4" s="149" t="s">
        <v>455</v>
      </c>
      <c r="B4" s="149"/>
      <c r="C4" s="149"/>
      <c r="D4" s="14">
        <f>SUM(D2:D3)</f>
        <v>0</v>
      </c>
    </row>
    <row r="6" spans="1:5" ht="35" customHeight="1" x14ac:dyDescent="0.2">
      <c r="A6" s="16" t="s">
        <v>456</v>
      </c>
      <c r="B6" s="16" t="s">
        <v>457</v>
      </c>
      <c r="C6" s="16" t="s">
        <v>458</v>
      </c>
      <c r="D6" s="16" t="s">
        <v>459</v>
      </c>
    </row>
    <row r="7" spans="1:5" ht="35" customHeight="1" x14ac:dyDescent="0.2">
      <c r="A7" s="26" t="s">
        <v>460</v>
      </c>
      <c r="B7" s="18">
        <v>0</v>
      </c>
      <c r="C7" s="97">
        <v>350</v>
      </c>
      <c r="D7" s="17">
        <f t="shared" ref="D7:D12" si="0">B7*C7</f>
        <v>0</v>
      </c>
    </row>
    <row r="8" spans="1:5" ht="35" customHeight="1" x14ac:dyDescent="0.2">
      <c r="A8" s="26" t="s">
        <v>461</v>
      </c>
      <c r="B8" s="18">
        <v>0</v>
      </c>
      <c r="C8" s="97">
        <v>200</v>
      </c>
      <c r="D8" s="17">
        <f t="shared" si="0"/>
        <v>0</v>
      </c>
      <c r="E8" s="93"/>
    </row>
    <row r="9" spans="1:5" ht="35" customHeight="1" x14ac:dyDescent="0.2">
      <c r="A9" s="26" t="s">
        <v>462</v>
      </c>
      <c r="B9" s="18">
        <v>0</v>
      </c>
      <c r="C9" s="97">
        <v>500</v>
      </c>
      <c r="D9" s="17">
        <f t="shared" si="0"/>
        <v>0</v>
      </c>
      <c r="E9" s="93"/>
    </row>
    <row r="10" spans="1:5" ht="35" customHeight="1" x14ac:dyDescent="0.2">
      <c r="A10" s="26" t="s">
        <v>463</v>
      </c>
      <c r="B10" s="18">
        <v>0</v>
      </c>
      <c r="C10" s="97">
        <v>1000</v>
      </c>
      <c r="D10" s="17">
        <f t="shared" si="0"/>
        <v>0</v>
      </c>
      <c r="E10" s="93"/>
    </row>
    <row r="11" spans="1:5" ht="35" customHeight="1" x14ac:dyDescent="0.2">
      <c r="A11" s="26" t="s">
        <v>464</v>
      </c>
      <c r="B11" s="18">
        <v>0</v>
      </c>
      <c r="C11" s="97">
        <v>350</v>
      </c>
      <c r="D11" s="17">
        <f t="shared" si="0"/>
        <v>0</v>
      </c>
      <c r="E11" s="93"/>
    </row>
    <row r="12" spans="1:5" ht="35" customHeight="1" x14ac:dyDescent="0.2">
      <c r="A12" s="26" t="s">
        <v>465</v>
      </c>
      <c r="B12" s="18">
        <v>0</v>
      </c>
      <c r="C12" s="97">
        <v>700</v>
      </c>
      <c r="D12" s="17">
        <f t="shared" si="0"/>
        <v>0</v>
      </c>
      <c r="E12" s="93"/>
    </row>
    <row r="13" spans="1:5" ht="20" x14ac:dyDescent="0.2">
      <c r="A13" s="149" t="s">
        <v>466</v>
      </c>
      <c r="B13" s="149"/>
      <c r="C13" s="149"/>
      <c r="D13" s="14">
        <f>SUM(D7:D12)</f>
        <v>0</v>
      </c>
    </row>
    <row r="15" spans="1:5" ht="30" customHeight="1" x14ac:dyDescent="0.2">
      <c r="A15" s="148" t="s">
        <v>467</v>
      </c>
      <c r="B15" s="148"/>
    </row>
    <row r="16" spans="1:5" ht="35" customHeight="1" x14ac:dyDescent="0.2">
      <c r="A16" s="26" t="str">
        <f>A4</f>
        <v>Totaal diensten:</v>
      </c>
      <c r="B16" s="27">
        <f>D4</f>
        <v>0</v>
      </c>
    </row>
    <row r="17" spans="1:4" ht="35" customHeight="1" x14ac:dyDescent="0.2">
      <c r="A17" s="26" t="str">
        <f>A13</f>
        <v>Totaal uurtarieven:</v>
      </c>
      <c r="B17" s="27">
        <f>D13</f>
        <v>0</v>
      </c>
    </row>
    <row r="18" spans="1:4" ht="35" customHeight="1" x14ac:dyDescent="0.2">
      <c r="A18" s="26" t="str">
        <f>'Fase A'!A211</f>
        <v>Totaal Fase A (maandelijkse kosten onderhoud):</v>
      </c>
      <c r="B18" s="27">
        <f>'Fase A'!G211*12</f>
        <v>0</v>
      </c>
    </row>
    <row r="19" spans="1:4" ht="35" customHeight="1" x14ac:dyDescent="0.2">
      <c r="A19" s="28" t="str">
        <f>'Fase B'!A85</f>
        <v>Totaal Fase B (aanschaf + 36 maanden kosten onderhoud):</v>
      </c>
      <c r="B19" s="27">
        <f>'Fase B'!H85</f>
        <v>0</v>
      </c>
    </row>
    <row r="20" spans="1:4" ht="35" customHeight="1" x14ac:dyDescent="0.2">
      <c r="A20" s="28" t="str">
        <f>'Fase C'!A125</f>
        <v>Totaal Fase C (aanschaf + 36 maanden kosten onderhoud):</v>
      </c>
      <c r="B20" s="27">
        <f>'Fase C'!H125</f>
        <v>0</v>
      </c>
    </row>
    <row r="21" spans="1:4" ht="35" customHeight="1" x14ac:dyDescent="0.2">
      <c r="A21" s="28" t="str">
        <f>'Fase D'!A385</f>
        <v>Totaal Fase D (aanschaf + 24 maanden kosten onderhoud):</v>
      </c>
      <c r="B21" s="27">
        <f>'Fase D'!H385</f>
        <v>0</v>
      </c>
    </row>
    <row r="22" spans="1:4" s="94" customFormat="1" ht="35" customHeight="1" x14ac:dyDescent="0.2">
      <c r="A22" s="95" t="s">
        <v>468</v>
      </c>
      <c r="B22" s="96">
        <f>SUM(B16:B21)</f>
        <v>0</v>
      </c>
    </row>
    <row r="24" spans="1:4" ht="22" customHeight="1" x14ac:dyDescent="0.2">
      <c r="A24" s="150" t="s">
        <v>469</v>
      </c>
      <c r="B24" s="150"/>
      <c r="C24" s="150"/>
      <c r="D24" s="150"/>
    </row>
    <row r="25" spans="1:4" ht="325" customHeight="1" x14ac:dyDescent="0.2">
      <c r="A25" s="151" t="s">
        <v>470</v>
      </c>
      <c r="B25" s="151"/>
      <c r="C25" s="151"/>
      <c r="D25" s="151"/>
    </row>
    <row r="26" spans="1:4" x14ac:dyDescent="0.2">
      <c r="A26" s="9"/>
    </row>
  </sheetData>
  <sheetProtection algorithmName="SHA-512" hashValue="/TX4hHq8OQb/EKLgWX85eeq6e/Hs+fqWENpKj4+TCh3hnzV05taIXK7GIVmwUDEtZe4b5jCPeZcSFC3RhqgxVw==" saltValue="yIxtgdaFE/NMz7i1AwKbNg==" spinCount="100000" sheet="1" objects="1" scenarios="1"/>
  <mergeCells count="5">
    <mergeCell ref="A15:B15"/>
    <mergeCell ref="A4:C4"/>
    <mergeCell ref="A24:D24"/>
    <mergeCell ref="A25:D25"/>
    <mergeCell ref="A13:C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8048095EFEF7443B20C57BA22E641AD" ma:contentTypeVersion="8" ma:contentTypeDescription="Een nieuw document maken." ma:contentTypeScope="" ma:versionID="20d5bece89d4f56ddd045d8ce7ba0a4f">
  <xsd:schema xmlns:xsd="http://www.w3.org/2001/XMLSchema" xmlns:xs="http://www.w3.org/2001/XMLSchema" xmlns:p="http://schemas.microsoft.com/office/2006/metadata/properties" xmlns:ns2="e09efb4d-e4c8-427b-9b99-f46387690013" targetNamespace="http://schemas.microsoft.com/office/2006/metadata/properties" ma:root="true" ma:fieldsID="56f049d24ad640e7726d7377d2325c3d" ns2:_="">
    <xsd:import namespace="e09efb4d-e4c8-427b-9b99-f4638769001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9efb4d-e4c8-427b-9b99-f463876900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5C2261-6037-4335-8947-675BC65529BA}">
  <ds:schemaRefs>
    <ds:schemaRef ds:uri="http://schemas.microsoft.com/office/2006/documentManagement/types"/>
    <ds:schemaRef ds:uri="http://schemas.microsoft.com/office/2006/metadata/properties"/>
    <ds:schemaRef ds:uri="http://schemas.openxmlformats.org/package/2006/metadata/core-properties"/>
    <ds:schemaRef ds:uri="e09efb4d-e4c8-427b-9b99-f46387690013"/>
    <ds:schemaRef ds:uri="http://purl.org/dc/terms/"/>
    <ds:schemaRef ds:uri="http://purl.org/dc/elements/1.1/"/>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6D14D6E-428A-4FDD-8EF3-CA1443762FFA}">
  <ds:schemaRefs>
    <ds:schemaRef ds:uri="http://schemas.microsoft.com/sharepoint/v3/contenttype/forms"/>
  </ds:schemaRefs>
</ds:datastoreItem>
</file>

<file path=customXml/itemProps3.xml><?xml version="1.0" encoding="utf-8"?>
<ds:datastoreItem xmlns:ds="http://schemas.openxmlformats.org/officeDocument/2006/customXml" ds:itemID="{5BC0CBD6-2AC1-431E-B844-7563982FB5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9efb4d-e4c8-427b-9b99-f463876900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Fase A</vt:lpstr>
      <vt:lpstr>Fase B</vt:lpstr>
      <vt:lpstr>Fase C</vt:lpstr>
      <vt:lpstr>Fase D</vt:lpstr>
      <vt:lpstr>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Microsoft Office User</cp:lastModifiedBy>
  <cp:revision/>
  <dcterms:created xsi:type="dcterms:W3CDTF">2022-01-18T09:11:22Z</dcterms:created>
  <dcterms:modified xsi:type="dcterms:W3CDTF">2022-05-04T11:52:41Z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0x010100A8048095EFEF7443B20C57BA22E641AD</vt:lpwstr>
  </property>
</Properties>
</file>