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BORG - Inspectie en onderhoud bomen (2021)\"/>
    </mc:Choice>
  </mc:AlternateContent>
  <bookViews>
    <workbookView xWindow="0" yWindow="0" windowWidth="28800" windowHeight="11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19" i="1"/>
  <c r="B17" i="1"/>
  <c r="B24" i="1" l="1"/>
  <c r="B23" i="1"/>
  <c r="I22" i="1"/>
  <c r="G22" i="1"/>
  <c r="E22" i="1"/>
  <c r="I21" i="1"/>
  <c r="G21" i="1"/>
  <c r="E21" i="1"/>
  <c r="I20" i="1"/>
  <c r="G20" i="1"/>
  <c r="E20" i="1"/>
  <c r="I19" i="1"/>
  <c r="E19" i="1"/>
  <c r="I18" i="1"/>
  <c r="G18" i="1"/>
  <c r="E18" i="1"/>
  <c r="I17" i="1"/>
  <c r="G17" i="1"/>
  <c r="E17" i="1"/>
  <c r="C17" i="1"/>
  <c r="B16" i="1"/>
  <c r="H14" i="1"/>
  <c r="F14" i="1"/>
  <c r="D14" i="1"/>
  <c r="I9" i="1"/>
  <c r="G9" i="1"/>
  <c r="E9" i="1"/>
  <c r="I8" i="1"/>
  <c r="G8" i="1"/>
  <c r="E8" i="1"/>
  <c r="I7" i="1"/>
  <c r="G7" i="1"/>
  <c r="E7" i="1"/>
  <c r="I6" i="1"/>
  <c r="G6" i="1"/>
  <c r="E6" i="1"/>
  <c r="E10" i="1" l="1"/>
  <c r="E11" i="1" s="1"/>
  <c r="G10" i="1"/>
  <c r="G11" i="1" s="1"/>
  <c r="I23" i="1"/>
  <c r="I24" i="1" s="1"/>
  <c r="I10" i="1"/>
  <c r="I11" i="1" s="1"/>
  <c r="G23" i="1"/>
  <c r="G24" i="1" s="1"/>
  <c r="E24" i="1"/>
</calcChain>
</file>

<file path=xl/sharedStrings.xml><?xml version="1.0" encoding="utf-8"?>
<sst xmlns="http://schemas.openxmlformats.org/spreadsheetml/2006/main" count="28" uniqueCount="18">
  <si>
    <t>Inschrijver A</t>
  </si>
  <si>
    <t>Inschrijver B</t>
  </si>
  <si>
    <t>Inschrijver C</t>
  </si>
  <si>
    <t>Inschrijfprijs</t>
  </si>
  <si>
    <t>Maximale fictieve korting</t>
  </si>
  <si>
    <t>Behaalde fictieve korting</t>
  </si>
  <si>
    <t>Gemiddelde score Werkplan en uitvoering werkzaamheden</t>
  </si>
  <si>
    <t>Behaalde fictive korting</t>
  </si>
  <si>
    <t>Eindscore</t>
  </si>
  <si>
    <t>Gem. score</t>
  </si>
  <si>
    <t>Duurzaamheid</t>
  </si>
  <si>
    <t>Afhandelen van meldingen en communicatie</t>
  </si>
  <si>
    <t>Handboek bomen 2018</t>
  </si>
  <si>
    <t>Gunningscriterium</t>
  </si>
  <si>
    <t>Veiligheid omgeving</t>
  </si>
  <si>
    <t>Calamiteiten</t>
  </si>
  <si>
    <t>Perceel 1</t>
  </si>
  <si>
    <t>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</si>
</sst>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5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5" xfId="0" applyFill="1" applyBorder="1"/>
    <xf numFmtId="164" fontId="0" fillId="2" borderId="13" xfId="1" applyNumberFormat="1" applyFont="1" applyFill="1" applyBorder="1"/>
    <xf numFmtId="9" fontId="0" fillId="2" borderId="13" xfId="2" applyFont="1" applyFill="1" applyBorder="1" applyAlignment="1">
      <alignment horizontal="center"/>
    </xf>
    <xf numFmtId="164" fontId="0" fillId="2" borderId="16" xfId="1" applyNumberFormat="1" applyFont="1" applyFill="1" applyBorder="1"/>
    <xf numFmtId="9" fontId="0" fillId="2" borderId="17" xfId="2" applyFont="1" applyFill="1" applyBorder="1" applyAlignment="1">
      <alignment horizontal="center"/>
    </xf>
    <xf numFmtId="164" fontId="0" fillId="2" borderId="18" xfId="1" applyNumberFormat="1" applyFont="1" applyFill="1" applyBorder="1"/>
    <xf numFmtId="164" fontId="0" fillId="2" borderId="6" xfId="1" applyNumberFormat="1" applyFont="1" applyFill="1" applyBorder="1"/>
    <xf numFmtId="9" fontId="0" fillId="2" borderId="6" xfId="2" applyFont="1" applyFill="1" applyBorder="1" applyAlignment="1">
      <alignment horizontal="center"/>
    </xf>
    <xf numFmtId="164" fontId="0" fillId="2" borderId="14" xfId="1" applyNumberFormat="1" applyFont="1" applyFill="1" applyBorder="1"/>
    <xf numFmtId="9" fontId="0" fillId="2" borderId="0" xfId="2" applyFont="1" applyFill="1" applyBorder="1" applyAlignment="1">
      <alignment horizontal="center"/>
    </xf>
    <xf numFmtId="164" fontId="0" fillId="2" borderId="7" xfId="1" applyNumberFormat="1" applyFont="1" applyFill="1" applyBorder="1"/>
    <xf numFmtId="0" fontId="0" fillId="2" borderId="19" xfId="0" applyFill="1" applyBorder="1"/>
    <xf numFmtId="164" fontId="0" fillId="2" borderId="20" xfId="0" applyNumberFormat="1" applyFill="1" applyBorder="1" applyAlignment="1">
      <alignment horizontal="left" indent="1"/>
    </xf>
    <xf numFmtId="0" fontId="0" fillId="2" borderId="21" xfId="0" applyFill="1" applyBorder="1"/>
    <xf numFmtId="164" fontId="0" fillId="2" borderId="22" xfId="0" applyNumberFormat="1" applyFill="1" applyBorder="1" applyAlignment="1">
      <alignment horizontal="left" indent="1"/>
    </xf>
    <xf numFmtId="0" fontId="0" fillId="2" borderId="20" xfId="0" applyFill="1" applyBorder="1"/>
    <xf numFmtId="164" fontId="0" fillId="2" borderId="23" xfId="0" applyNumberFormat="1" applyFill="1" applyBorder="1" applyAlignment="1">
      <alignment horizontal="left" indent="1"/>
    </xf>
    <xf numFmtId="0" fontId="0" fillId="2" borderId="0" xfId="0" applyFill="1"/>
    <xf numFmtId="164" fontId="0" fillId="2" borderId="9" xfId="0" applyNumberFormat="1" applyFill="1" applyBorder="1" applyAlignment="1">
      <alignment horizontal="left" indent="1"/>
    </xf>
    <xf numFmtId="0" fontId="0" fillId="2" borderId="10" xfId="0" applyFill="1" applyBorder="1"/>
    <xf numFmtId="164" fontId="0" fillId="2" borderId="24" xfId="1" applyNumberFormat="1" applyFont="1" applyFill="1" applyBorder="1"/>
    <xf numFmtId="164" fontId="0" fillId="2" borderId="25" xfId="1" applyNumberFormat="1" applyFont="1" applyFill="1" applyBorder="1"/>
    <xf numFmtId="164" fontId="0" fillId="2" borderId="26" xfId="1" applyNumberFormat="1" applyFont="1" applyFill="1" applyBorder="1"/>
    <xf numFmtId="164" fontId="0" fillId="2" borderId="0" xfId="0" applyNumberFormat="1" applyFill="1" applyBorder="1" applyAlignment="1">
      <alignment horizontal="left" indent="1"/>
    </xf>
    <xf numFmtId="0" fontId="0" fillId="2" borderId="0" xfId="0" applyFill="1" applyBorder="1" applyAlignment="1">
      <alignment horizontal="left" indent="1"/>
    </xf>
    <xf numFmtId="0" fontId="0" fillId="2" borderId="27" xfId="0" applyFill="1" applyBorder="1"/>
    <xf numFmtId="164" fontId="0" fillId="2" borderId="28" xfId="0" applyNumberFormat="1" applyFill="1" applyBorder="1" applyAlignment="1">
      <alignment horizontal="left" indent="1"/>
    </xf>
    <xf numFmtId="164" fontId="0" fillId="2" borderId="29" xfId="0" applyNumberFormat="1" applyFill="1" applyBorder="1" applyAlignment="1">
      <alignment horizontal="left" indent="1"/>
    </xf>
    <xf numFmtId="0" fontId="0" fillId="2" borderId="30" xfId="0" applyFill="1" applyBorder="1"/>
    <xf numFmtId="164" fontId="0" fillId="2" borderId="29" xfId="0" applyNumberFormat="1" applyFill="1" applyBorder="1" applyAlignment="1">
      <alignment horizontal="left" indent="2"/>
    </xf>
    <xf numFmtId="0" fontId="0" fillId="2" borderId="29" xfId="0" applyFill="1" applyBorder="1"/>
    <xf numFmtId="164" fontId="0" fillId="2" borderId="13" xfId="0" applyNumberFormat="1" applyFill="1" applyBorder="1" applyAlignment="1">
      <alignment horizontal="right" vertical="top" wrapText="1"/>
    </xf>
    <xf numFmtId="164" fontId="0" fillId="2" borderId="11" xfId="0" applyNumberFormat="1" applyFill="1" applyBorder="1" applyAlignment="1">
      <alignment horizontal="right" vertical="top" wrapText="1"/>
    </xf>
    <xf numFmtId="164" fontId="0" fillId="2" borderId="12" xfId="0" applyNumberFormat="1" applyFill="1" applyBorder="1" applyAlignment="1">
      <alignment horizontal="right" vertical="top" wrapText="1"/>
    </xf>
    <xf numFmtId="164" fontId="0" fillId="2" borderId="7" xfId="0" applyNumberFormat="1" applyFill="1" applyBorder="1" applyAlignment="1">
      <alignment horizontal="right" vertical="top" wrapText="1"/>
    </xf>
    <xf numFmtId="164" fontId="0" fillId="2" borderId="14" xfId="0" applyNumberForma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/>
    <xf numFmtId="164" fontId="2" fillId="2" borderId="2" xfId="0" applyNumberFormat="1" applyFont="1" applyFill="1" applyBorder="1" applyAlignment="1">
      <alignment horizontal="left" indent="1"/>
    </xf>
    <xf numFmtId="0" fontId="0" fillId="2" borderId="10" xfId="0" applyFill="1" applyBorder="1" applyAlignment="1">
      <alignment vertical="top" wrapText="1"/>
    </xf>
    <xf numFmtId="164" fontId="0" fillId="2" borderId="11" xfId="0" applyNumberFormat="1" applyFill="1" applyBorder="1" applyAlignment="1">
      <alignment horizontal="left" indent="1"/>
    </xf>
    <xf numFmtId="164" fontId="0" fillId="2" borderId="12" xfId="0" applyNumberFormat="1" applyFill="1" applyBorder="1" applyAlignment="1">
      <alignment horizontal="left" inden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tabSelected="1" zoomScaleNormal="100" workbookViewId="0"/>
  </sheetViews>
  <sheetFormatPr defaultRowHeight="15" x14ac:dyDescent="0.25"/>
  <cols>
    <col min="1" max="1" width="9.140625" style="22"/>
    <col min="2" max="2" width="59" style="22" bestFit="1" customWidth="1"/>
    <col min="3" max="3" width="14.42578125" style="22" customWidth="1"/>
    <col min="4" max="4" width="5.5703125" style="22" bestFit="1" customWidth="1"/>
    <col min="5" max="5" width="14.42578125" style="22" customWidth="1"/>
    <col min="6" max="6" width="5.5703125" style="22" bestFit="1" customWidth="1"/>
    <col min="7" max="7" width="14.42578125" style="22" customWidth="1"/>
    <col min="8" max="8" width="5.5703125" style="22" bestFit="1" customWidth="1"/>
    <col min="9" max="9" width="14.42578125" style="22" customWidth="1"/>
    <col min="10" max="16384" width="9.140625" style="22"/>
  </cols>
  <sheetData>
    <row r="1" spans="2:9" ht="15.75" thickBot="1" x14ac:dyDescent="0.3"/>
    <row r="2" spans="2:9" s="45" customFormat="1" x14ac:dyDescent="0.25">
      <c r="B2" s="41" t="s">
        <v>16</v>
      </c>
      <c r="C2" s="42"/>
      <c r="D2" s="43" t="s">
        <v>0</v>
      </c>
      <c r="E2" s="42"/>
      <c r="F2" s="42" t="s">
        <v>1</v>
      </c>
      <c r="G2" s="42"/>
      <c r="H2" s="42" t="s">
        <v>2</v>
      </c>
      <c r="I2" s="44"/>
    </row>
    <row r="3" spans="2:9" x14ac:dyDescent="0.25">
      <c r="B3" s="1"/>
      <c r="C3" s="2"/>
      <c r="D3" s="30"/>
      <c r="E3" s="33"/>
      <c r="F3" s="33"/>
      <c r="G3" s="33"/>
      <c r="H3" s="33"/>
      <c r="I3" s="35"/>
    </row>
    <row r="4" spans="2:9" x14ac:dyDescent="0.25">
      <c r="B4" s="3" t="s">
        <v>3</v>
      </c>
      <c r="C4" s="4"/>
      <c r="D4" s="30"/>
      <c r="E4" s="31">
        <v>164063</v>
      </c>
      <c r="F4" s="30"/>
      <c r="G4" s="31">
        <v>140000</v>
      </c>
      <c r="H4" s="33"/>
      <c r="I4" s="34">
        <v>170000</v>
      </c>
    </row>
    <row r="5" spans="2:9" ht="32.25" customHeight="1" x14ac:dyDescent="0.25">
      <c r="B5" s="1" t="s">
        <v>13</v>
      </c>
      <c r="C5" s="36" t="s">
        <v>4</v>
      </c>
      <c r="D5" s="47" t="s">
        <v>9</v>
      </c>
      <c r="E5" s="40" t="s">
        <v>5</v>
      </c>
      <c r="F5" s="47" t="s">
        <v>9</v>
      </c>
      <c r="G5" s="40" t="s">
        <v>5</v>
      </c>
      <c r="H5" s="47" t="s">
        <v>9</v>
      </c>
      <c r="I5" s="39" t="s">
        <v>5</v>
      </c>
    </row>
    <row r="6" spans="2:9" x14ac:dyDescent="0.25">
      <c r="B6" s="5" t="s">
        <v>12</v>
      </c>
      <c r="C6" s="6">
        <v>24000</v>
      </c>
      <c r="D6" s="7">
        <v>0.75</v>
      </c>
      <c r="E6" s="8">
        <f>D6*$C6</f>
        <v>18000</v>
      </c>
      <c r="F6" s="7">
        <v>0.5</v>
      </c>
      <c r="G6" s="8">
        <f>F6*$C6</f>
        <v>12000</v>
      </c>
      <c r="H6" s="9">
        <v>1</v>
      </c>
      <c r="I6" s="10">
        <f>H6*$C6</f>
        <v>24000</v>
      </c>
    </row>
    <row r="7" spans="2:9" x14ac:dyDescent="0.25">
      <c r="B7" s="1" t="s">
        <v>6</v>
      </c>
      <c r="C7" s="11">
        <v>24000</v>
      </c>
      <c r="D7" s="12">
        <v>0.5</v>
      </c>
      <c r="E7" s="13">
        <f>D7*$C7</f>
        <v>12000</v>
      </c>
      <c r="F7" s="12">
        <v>0.25</v>
      </c>
      <c r="G7" s="13">
        <f>F7*$C7</f>
        <v>6000</v>
      </c>
      <c r="H7" s="14">
        <v>1</v>
      </c>
      <c r="I7" s="15">
        <f>H7*$C7</f>
        <v>24000</v>
      </c>
    </row>
    <row r="8" spans="2:9" x14ac:dyDescent="0.25">
      <c r="B8" s="1" t="s">
        <v>10</v>
      </c>
      <c r="C8" s="11">
        <v>12000</v>
      </c>
      <c r="D8" s="12">
        <v>0.5</v>
      </c>
      <c r="E8" s="13">
        <f>D8*$C8</f>
        <v>6000</v>
      </c>
      <c r="F8" s="12">
        <v>0.25</v>
      </c>
      <c r="G8" s="13">
        <f>F8*$C8</f>
        <v>3000</v>
      </c>
      <c r="H8" s="14">
        <v>0.75</v>
      </c>
      <c r="I8" s="15">
        <f>H8*$C8</f>
        <v>9000</v>
      </c>
    </row>
    <row r="9" spans="2:9" x14ac:dyDescent="0.25">
      <c r="B9" s="1" t="s">
        <v>11</v>
      </c>
      <c r="C9" s="11">
        <v>12000</v>
      </c>
      <c r="D9" s="12">
        <v>1</v>
      </c>
      <c r="E9" s="13">
        <f>D9*$C9</f>
        <v>12000</v>
      </c>
      <c r="F9" s="12">
        <v>0.75</v>
      </c>
      <c r="G9" s="13">
        <f>F9*$C9</f>
        <v>9000</v>
      </c>
      <c r="H9" s="14">
        <v>0.75</v>
      </c>
      <c r="I9" s="15">
        <f>H9*$C9</f>
        <v>9000</v>
      </c>
    </row>
    <row r="10" spans="2:9" x14ac:dyDescent="0.25">
      <c r="B10" s="3" t="s">
        <v>7</v>
      </c>
      <c r="C10" s="23"/>
      <c r="D10" s="24"/>
      <c r="E10" s="48">
        <f>SUM(E6:E9)</f>
        <v>48000</v>
      </c>
      <c r="F10" s="24"/>
      <c r="G10" s="48">
        <f>SUM(G6:G9)</f>
        <v>30000</v>
      </c>
      <c r="H10" s="4"/>
      <c r="I10" s="49">
        <f>SUM(I6:I9)</f>
        <v>66000</v>
      </c>
    </row>
    <row r="11" spans="2:9" ht="15.75" thickBot="1" x14ac:dyDescent="0.3">
      <c r="B11" s="16" t="s">
        <v>8</v>
      </c>
      <c r="C11" s="17"/>
      <c r="D11" s="18"/>
      <c r="E11" s="19">
        <f>E4-E10</f>
        <v>116063</v>
      </c>
      <c r="F11" s="18"/>
      <c r="G11" s="19">
        <f>G4-G10</f>
        <v>110000</v>
      </c>
      <c r="H11" s="20"/>
      <c r="I11" s="21">
        <f>I4-I10</f>
        <v>104000</v>
      </c>
    </row>
    <row r="13" spans="2:9" ht="15.75" thickBot="1" x14ac:dyDescent="0.3">
      <c r="B13" s="2"/>
      <c r="C13" s="2"/>
      <c r="D13" s="2"/>
      <c r="E13" s="2"/>
      <c r="F13" s="2"/>
      <c r="G13" s="2"/>
      <c r="H13" s="2"/>
      <c r="I13" s="2"/>
    </row>
    <row r="14" spans="2:9" s="45" customFormat="1" x14ac:dyDescent="0.25">
      <c r="B14" s="41" t="s">
        <v>17</v>
      </c>
      <c r="C14" s="46"/>
      <c r="D14" s="43" t="str">
        <f>D2</f>
        <v>Inschrijver A</v>
      </c>
      <c r="E14" s="42"/>
      <c r="F14" s="42" t="str">
        <f>F2</f>
        <v>Inschrijver B</v>
      </c>
      <c r="G14" s="42"/>
      <c r="H14" s="42" t="str">
        <f>H2</f>
        <v>Inschrijver C</v>
      </c>
      <c r="I14" s="44"/>
    </row>
    <row r="15" spans="2:9" x14ac:dyDescent="0.25">
      <c r="B15" s="1"/>
      <c r="C15" s="2"/>
      <c r="D15" s="30"/>
      <c r="E15" s="33"/>
      <c r="F15" s="33"/>
      <c r="G15" s="33"/>
      <c r="H15" s="33"/>
      <c r="I15" s="35"/>
    </row>
    <row r="16" spans="2:9" x14ac:dyDescent="0.25">
      <c r="B16" s="3" t="str">
        <f>B4</f>
        <v>Inschrijfprijs</v>
      </c>
      <c r="C16" s="23"/>
      <c r="D16" s="30"/>
      <c r="E16" s="31">
        <v>700000</v>
      </c>
      <c r="F16" s="30"/>
      <c r="G16" s="31">
        <v>900000</v>
      </c>
      <c r="H16" s="30"/>
      <c r="I16" s="32">
        <v>925000</v>
      </c>
    </row>
    <row r="17" spans="2:9" ht="32.25" customHeight="1" x14ac:dyDescent="0.25">
      <c r="B17" s="3" t="str">
        <f>B5</f>
        <v>Gunningscriterium</v>
      </c>
      <c r="C17" s="36" t="str">
        <f>C5</f>
        <v>Maximale fictieve korting</v>
      </c>
      <c r="D17" s="47" t="s">
        <v>9</v>
      </c>
      <c r="E17" s="37" t="str">
        <f>E5</f>
        <v>Behaalde fictieve korting</v>
      </c>
      <c r="F17" s="47" t="s">
        <v>9</v>
      </c>
      <c r="G17" s="37" t="str">
        <f>G5</f>
        <v>Behaalde fictieve korting</v>
      </c>
      <c r="H17" s="47" t="s">
        <v>9</v>
      </c>
      <c r="I17" s="38" t="str">
        <f>I5</f>
        <v>Behaalde fictieve korting</v>
      </c>
    </row>
    <row r="18" spans="2:9" ht="16.5" customHeight="1" x14ac:dyDescent="0.25">
      <c r="B18" s="5" t="s">
        <v>12</v>
      </c>
      <c r="C18" s="25">
        <v>140000</v>
      </c>
      <c r="D18" s="7">
        <v>0.25</v>
      </c>
      <c r="E18" s="8">
        <f>D18*$C18</f>
        <v>35000</v>
      </c>
      <c r="F18" s="7">
        <v>0.5</v>
      </c>
      <c r="G18" s="8">
        <f>F18*$C18</f>
        <v>70000</v>
      </c>
      <c r="H18" s="7">
        <v>1</v>
      </c>
      <c r="I18" s="10">
        <f>H18*$C18</f>
        <v>140000</v>
      </c>
    </row>
    <row r="19" spans="2:9" x14ac:dyDescent="0.25">
      <c r="B19" s="1" t="s">
        <v>14</v>
      </c>
      <c r="C19" s="26">
        <v>70000</v>
      </c>
      <c r="D19" s="12">
        <v>0.75</v>
      </c>
      <c r="E19" s="13">
        <f>D19*$C19</f>
        <v>52500</v>
      </c>
      <c r="F19" s="12">
        <v>0.25</v>
      </c>
      <c r="G19" s="13">
        <f>F19*$C19</f>
        <v>17500</v>
      </c>
      <c r="H19" s="12">
        <v>0.75</v>
      </c>
      <c r="I19" s="15">
        <f>H19*$C19</f>
        <v>52500</v>
      </c>
    </row>
    <row r="20" spans="2:9" x14ac:dyDescent="0.25">
      <c r="B20" s="1" t="s">
        <v>10</v>
      </c>
      <c r="C20" s="26">
        <v>70000</v>
      </c>
      <c r="D20" s="12">
        <v>0.5</v>
      </c>
      <c r="E20" s="13">
        <f>D20*$C20</f>
        <v>35000</v>
      </c>
      <c r="F20" s="12">
        <v>1</v>
      </c>
      <c r="G20" s="13">
        <f>F20*$C20</f>
        <v>70000</v>
      </c>
      <c r="H20" s="12">
        <v>0.75</v>
      </c>
      <c r="I20" s="15">
        <f>H20*$C20</f>
        <v>52500</v>
      </c>
    </row>
    <row r="21" spans="2:9" x14ac:dyDescent="0.25">
      <c r="B21" s="1" t="s">
        <v>11</v>
      </c>
      <c r="C21" s="26">
        <v>70000</v>
      </c>
      <c r="D21" s="12">
        <v>0.75</v>
      </c>
      <c r="E21" s="13">
        <f>D21*$C21</f>
        <v>52500</v>
      </c>
      <c r="F21" s="12">
        <v>0.75</v>
      </c>
      <c r="G21" s="13">
        <f>F21*$C21</f>
        <v>52500</v>
      </c>
      <c r="H21" s="12">
        <v>1</v>
      </c>
      <c r="I21" s="15">
        <f>H21*$C21</f>
        <v>70000</v>
      </c>
    </row>
    <row r="22" spans="2:9" x14ac:dyDescent="0.25">
      <c r="B22" s="1" t="s">
        <v>15</v>
      </c>
      <c r="C22" s="27">
        <v>70000</v>
      </c>
      <c r="D22" s="12">
        <v>0.25</v>
      </c>
      <c r="E22" s="13">
        <f>D22*$C22</f>
        <v>17500</v>
      </c>
      <c r="F22" s="12">
        <v>0.75</v>
      </c>
      <c r="G22" s="13">
        <f>F22*$C22</f>
        <v>52500</v>
      </c>
      <c r="H22" s="12">
        <v>0.75</v>
      </c>
      <c r="I22" s="15">
        <f>H22*$C22</f>
        <v>52500</v>
      </c>
    </row>
    <row r="23" spans="2:9" x14ac:dyDescent="0.25">
      <c r="B23" s="3" t="str">
        <f>B10</f>
        <v>Behaalde fictive korting</v>
      </c>
      <c r="C23" s="23"/>
      <c r="D23" s="24"/>
      <c r="E23" s="48">
        <f>SUM(E18:E22)</f>
        <v>192500</v>
      </c>
      <c r="F23" s="24"/>
      <c r="G23" s="48">
        <f>SUM(G18:G22)</f>
        <v>262500</v>
      </c>
      <c r="H23" s="24"/>
      <c r="I23" s="49">
        <f>SUM(I18:I22)</f>
        <v>367500</v>
      </c>
    </row>
    <row r="24" spans="2:9" ht="15.75" thickBot="1" x14ac:dyDescent="0.3">
      <c r="B24" s="16" t="str">
        <f>B11</f>
        <v>Eindscore</v>
      </c>
      <c r="C24" s="17"/>
      <c r="D24" s="18"/>
      <c r="E24" s="19">
        <f>E16-E23</f>
        <v>507500</v>
      </c>
      <c r="F24" s="18"/>
      <c r="G24" s="19">
        <f>G16-G23</f>
        <v>637500</v>
      </c>
      <c r="H24" s="18"/>
      <c r="I24" s="21">
        <f>I16-I23</f>
        <v>557500</v>
      </c>
    </row>
    <row r="28" spans="2:9" x14ac:dyDescent="0.25">
      <c r="B28" s="2"/>
      <c r="C28" s="28"/>
      <c r="D28" s="28"/>
      <c r="E28" s="28"/>
      <c r="F28" s="28"/>
      <c r="G28" s="28"/>
      <c r="H28" s="28"/>
      <c r="I28" s="28"/>
    </row>
    <row r="29" spans="2:9" x14ac:dyDescent="0.25">
      <c r="B29" s="2"/>
      <c r="C29" s="29"/>
      <c r="D29" s="29"/>
      <c r="E29" s="29"/>
      <c r="F29" s="29"/>
      <c r="G29" s="29"/>
      <c r="H29" s="29"/>
      <c r="I29" s="29"/>
    </row>
    <row r="30" spans="2:9" x14ac:dyDescent="0.25">
      <c r="I30" s="28"/>
    </row>
    <row r="31" spans="2:9" x14ac:dyDescent="0.25">
      <c r="I31" s="28"/>
    </row>
  </sheetData>
  <conditionalFormatting sqref="C24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1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 I11 E11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4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4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4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4 G24 I2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NiWia</dc:creator>
  <cp:lastModifiedBy>NiWia</cp:lastModifiedBy>
  <dcterms:created xsi:type="dcterms:W3CDTF">2021-11-30T11:09:11Z</dcterms:created>
  <dcterms:modified xsi:type="dcterms:W3CDTF">2021-11-30T11:20:41Z</dcterms:modified>
</cp:coreProperties>
</file>