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filterPrivacy="1" codeName="ThisWorkbook" autoCompressPictures="0"/>
  <xr:revisionPtr revIDLastSave="0" documentId="13_ncr:1_{DE305AC7-8785-3746-80D3-A8F2E8DFBB4E}" xr6:coauthVersionLast="47" xr6:coauthVersionMax="47" xr10:uidLastSave="{00000000-0000-0000-0000-000000000000}"/>
  <bookViews>
    <workbookView xWindow="28800" yWindow="500" windowWidth="18820" windowHeight="19660" activeTab="1" xr2:uid="{00000000-000D-0000-FFFF-FFFF00000000}"/>
  </bookViews>
  <sheets>
    <sheet name="Beoordelen 1. Open vragen" sheetId="21" r:id="rId1"/>
    <sheet name="Beoordelaar 1" sheetId="7" r:id="rId2"/>
    <sheet name="Beoordelaar 2" sheetId="15" r:id="rId3"/>
    <sheet name="Beoordelaar 3" sheetId="16" r:id="rId4"/>
    <sheet name="Consensus" sheetId="9" r:id="rId5"/>
    <sheet name="Eindscores" sheetId="19" r:id="rId6"/>
  </sheets>
  <definedNames>
    <definedName name="SCORE">'Beoordelen 1. Open vragen'!$B$14:$G$14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32" i="9" l="1"/>
  <c r="G32" i="9"/>
  <c r="D32" i="9"/>
  <c r="J27" i="9"/>
  <c r="G27" i="9"/>
  <c r="D27" i="9"/>
  <c r="J22" i="9"/>
  <c r="G22" i="9"/>
  <c r="D22" i="9"/>
  <c r="J17" i="9"/>
  <c r="G17" i="9"/>
  <c r="D17" i="9"/>
  <c r="J12" i="9"/>
  <c r="G12" i="9"/>
  <c r="D12" i="9"/>
  <c r="J7" i="9"/>
  <c r="G7" i="9"/>
  <c r="D7" i="9"/>
  <c r="A28" i="9"/>
  <c r="A23" i="9"/>
  <c r="A18" i="9"/>
  <c r="A13" i="9"/>
  <c r="A8" i="9"/>
  <c r="A3" i="9"/>
  <c r="A14" i="16"/>
  <c r="A13" i="16"/>
  <c r="A12" i="16"/>
  <c r="A11" i="16"/>
  <c r="A10" i="16"/>
  <c r="A9" i="16"/>
  <c r="A8" i="16"/>
  <c r="A7" i="16"/>
  <c r="A6" i="16"/>
  <c r="A5" i="16"/>
  <c r="A4" i="16"/>
  <c r="A3" i="16"/>
  <c r="A2" i="16"/>
  <c r="A14" i="15"/>
  <c r="A13" i="15"/>
  <c r="A12" i="15"/>
  <c r="A11" i="15"/>
  <c r="A10" i="15"/>
  <c r="A9" i="15"/>
  <c r="A8" i="15"/>
  <c r="A7" i="15"/>
  <c r="A6" i="15"/>
  <c r="A5" i="15"/>
  <c r="A4" i="15"/>
  <c r="A3" i="15"/>
  <c r="A2" i="15"/>
  <c r="A13" i="7"/>
  <c r="A14" i="7"/>
  <c r="A11" i="7"/>
  <c r="A12" i="7"/>
  <c r="A9" i="7"/>
  <c r="A10" i="7"/>
  <c r="A7" i="7"/>
  <c r="A8" i="7"/>
  <c r="A5" i="7"/>
  <c r="A6" i="7"/>
  <c r="A3" i="7"/>
  <c r="A4" i="7"/>
  <c r="J30" i="9" l="1"/>
  <c r="J29" i="9"/>
  <c r="J28" i="9"/>
  <c r="G30" i="9"/>
  <c r="G29" i="9"/>
  <c r="G28" i="9"/>
  <c r="D30" i="9"/>
  <c r="D29" i="9"/>
  <c r="D28" i="9"/>
  <c r="J25" i="9"/>
  <c r="J24" i="9"/>
  <c r="J23" i="9"/>
  <c r="G25" i="9"/>
  <c r="G24" i="9"/>
  <c r="G23" i="9"/>
  <c r="D25" i="9"/>
  <c r="D24" i="9"/>
  <c r="D23" i="9"/>
  <c r="D34" i="9"/>
  <c r="J20" i="9"/>
  <c r="J19" i="9"/>
  <c r="J18" i="9"/>
  <c r="G20" i="9"/>
  <c r="G19" i="9"/>
  <c r="G18" i="9"/>
  <c r="D20" i="9"/>
  <c r="D19" i="9"/>
  <c r="D18" i="9"/>
  <c r="A3" i="19"/>
  <c r="A2" i="9"/>
  <c r="A2" i="7"/>
  <c r="J15" i="9"/>
  <c r="J14" i="9"/>
  <c r="J13" i="9"/>
  <c r="J10" i="9"/>
  <c r="J9" i="9"/>
  <c r="J8" i="9"/>
  <c r="J5" i="9"/>
  <c r="J4" i="9"/>
  <c r="J3" i="9"/>
  <c r="G15" i="9"/>
  <c r="G14" i="9"/>
  <c r="G13" i="9"/>
  <c r="G10" i="9"/>
  <c r="G9" i="9"/>
  <c r="G8" i="9"/>
  <c r="G5" i="9"/>
  <c r="G4" i="9"/>
  <c r="G3" i="9"/>
  <c r="D15" i="9"/>
  <c r="D14" i="9"/>
  <c r="D13" i="9"/>
  <c r="D10" i="9"/>
  <c r="D9" i="9"/>
  <c r="D8" i="9"/>
  <c r="D5" i="9"/>
  <c r="D4" i="9"/>
  <c r="D3" i="9"/>
  <c r="G2" i="19"/>
  <c r="E2" i="19"/>
  <c r="C2" i="19"/>
  <c r="J1" i="9"/>
  <c r="G1" i="9"/>
  <c r="D1" i="9"/>
  <c r="J34" i="9" l="1"/>
  <c r="G3" i="19" s="1"/>
  <c r="G34" i="9"/>
  <c r="E3" i="19" s="1"/>
  <c r="C3" i="19"/>
  <c r="C4" i="19" s="1"/>
  <c r="C8" i="19" s="1"/>
  <c r="G4" i="19" l="1"/>
  <c r="G8" i="19" s="1"/>
  <c r="E4" i="19"/>
  <c r="E8" i="19" s="1"/>
</calcChain>
</file>

<file path=xl/sharedStrings.xml><?xml version="1.0" encoding="utf-8"?>
<sst xmlns="http://schemas.openxmlformats.org/spreadsheetml/2006/main" count="279" uniqueCount="44">
  <si>
    <t>Beoordelaar 1: &lt;&lt;&gt;&gt;</t>
  </si>
  <si>
    <t>Beoordelaar 2: &lt;&lt;&gt;&gt;</t>
  </si>
  <si>
    <t>Beoordelaar 3: &lt;&lt;&gt;&gt;</t>
  </si>
  <si>
    <t>&lt;MOTIVATIE&gt;</t>
  </si>
  <si>
    <t>Beoordelaar 1</t>
  </si>
  <si>
    <t>Beoordelaar 2</t>
  </si>
  <si>
    <t>Beoordelaar 3</t>
  </si>
  <si>
    <t>Totaalwaardes</t>
  </si>
  <si>
    <t>Uitmuntend</t>
  </si>
  <si>
    <t>Onderdeel</t>
  </si>
  <si>
    <t>Totaal behaalde waarde criterium kwaliteit:</t>
  </si>
  <si>
    <t>Totaal behaalde waarde criterium prijs:</t>
  </si>
  <si>
    <t>Inschrijver 1</t>
  </si>
  <si>
    <t>Inschrijver 2</t>
  </si>
  <si>
    <t>Inschrijver 3</t>
  </si>
  <si>
    <t>Goed</t>
  </si>
  <si>
    <t>Voldoende</t>
  </si>
  <si>
    <t>Matig</t>
  </si>
  <si>
    <t>Onvoldoende</t>
  </si>
  <si>
    <t>Motivatie consensus:</t>
  </si>
  <si>
    <t>KNOCK OUT</t>
  </si>
  <si>
    <t>Totale score 1. Open vragen:</t>
  </si>
  <si>
    <t xml:space="preserve">1B.	TOELICHTING BEANTWOORDING </t>
  </si>
  <si>
    <t>1A.	BEANTWOORDING OPEN VRAGEN</t>
  </si>
  <si>
    <t>Consensus (1A en 1B)</t>
  </si>
  <si>
    <t>Te behalen waarde bij</t>
  </si>
  <si>
    <t>FICTIEVE EINDWAARDE (prijs -/- kwaliteit):</t>
  </si>
  <si>
    <t>Totaalwaarde criterium kwaliteit</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</si>
  <si>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en dienen bij de ingediende prijs op het prijzenblad te zijn inbegrepen, tenzij dit nadrukkelijk anders is vermeld in de vraagstelling. Een honorering van de antwoorden zal nimmer leiden tot een verplichte afname van datgene wat inschrijver heeft ingediend. </t>
  </si>
  <si>
    <t xml:space="preserve">De inschrijver zal bij de aanbestedende dienst op locatie haar beantwoording op de open vragen toelichten. Bij deze toelichting wordt verwacht dat inschrijver zelf het initiatief neemt om de beantwoording van de open vragen, zoals inschrijver deze heeft ingediend, toe te lichten, waarbij dezelfde volgorde zal worden gevolgd. De beoordelaars kunnen aan inschrijver tijdens deze toelichting verdiepingsvragen stellen, aan de hand van de beantwoording die bij de inschrijving is ingediend. Inschrijver zorgt ervoor dat zij deze toelichting laat uitvoeren door eigen medewerker(s), die zodanig bekwaam is/zijn dat vragen over de inhoud van de beantwoording van de open vragen eenvoudig beantwoord kunnen worden, waarbij geldt dat diezelfde medewerker(s) na een eventuele voorgenomen gunning de implementatie zal gaan verzorgen. </t>
  </si>
  <si>
    <t>SCORE:</t>
  </si>
  <si>
    <t>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t>
  </si>
  <si>
    <t>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dit betreffende perceel en de bijbehorende scope;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t>
  </si>
  <si>
    <t>Inschrijver beschrijft op maximaal 2 A4 (toe te voegen via TenderNed) op welke wijze zij ervoor zorgt dat zij de installaties behorende bij het betreffende perceel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t>
  </si>
  <si>
    <t>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t>
  </si>
  <si>
    <t>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t>
  </si>
  <si>
    <t>1.	OPEN VRAGEN PERCEEL 3</t>
  </si>
  <si>
    <t>1. 	 PLAN VAN AANPAK BEHEER MELDINGEN</t>
  </si>
  <si>
    <t>2.	 PLAN VAN AANPAK ONDERHOUD</t>
  </si>
  <si>
    <t>3.	 UP-TO-DATE HOUDEN INSTALLATIES</t>
  </si>
  <si>
    <t>4.	 RAPPORTAGES</t>
  </si>
  <si>
    <t>5.	 “GROENER GROEIEN"</t>
  </si>
  <si>
    <t>6.	 TOEKOMST VAKGEBIED</t>
  </si>
  <si>
    <t>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met betrekking tot de scope van het betreffende perceel. Inschrijver beschrijft daarbij minimaal:
-	op welke wijze de gemeente voorop kan lopen en kan blijven meegroeien in de veranderende behoefte naar 100% duurzame energietransitie en eventuele transitie naar aardgasvrije gebouwen;
-	wat u als partij kan bieden die kan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installaties;
-	wat inschrijver kan betekenen met betrekking tot energiemonitoring van de huidige situatie en eventuele adviezen over besparingen.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</si>
</sst>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8"/>
      <color theme="1"/>
      <name val="Verdana"/>
      <family val="2"/>
    </font>
    <font>
      <b/>
      <sz val="10"/>
      <color theme="0"/>
      <name val="Verdana"/>
      <family val="2"/>
    </font>
    <font>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diagonal/>
    </border>
    <border>
      <left/>
      <right style="thin">
        <color auto="1"/>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96">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horizontal="left" vertical="center" indent="1"/>
    </xf>
    <xf numFmtId="0" fontId="2" fillId="2" borderId="6" xfId="0" applyFont="1" applyFill="1" applyBorder="1" applyAlignment="1" applyProtection="1">
      <alignment horizontal="left" vertical="center" wrapText="1" indent="1"/>
    </xf>
    <xf numFmtId="0" fontId="2" fillId="2" borderId="6" xfId="0" applyFont="1" applyFill="1" applyBorder="1" applyAlignment="1" applyProtection="1"/>
    <xf numFmtId="0" fontId="4" fillId="2" borderId="6" xfId="0" applyFont="1" applyFill="1" applyBorder="1" applyAlignment="1" applyProtection="1">
      <alignment horizontal="left" vertical="center" indent="1"/>
    </xf>
    <xf numFmtId="0" fontId="4" fillId="2" borderId="6"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4" fillId="2" borderId="6" xfId="0" applyFont="1" applyFill="1" applyBorder="1" applyAlignment="1" applyProtection="1">
      <alignment horizontal="left" vertical="center"/>
    </xf>
    <xf numFmtId="0" fontId="11" fillId="0" borderId="0" xfId="0" applyFont="1"/>
    <xf numFmtId="166" fontId="2" fillId="2" borderId="6" xfId="0" applyNumberFormat="1" applyFont="1" applyFill="1" applyBorder="1" applyAlignment="1" applyProtection="1">
      <alignment horizontal="left" vertical="center" wrapText="1" indent="1"/>
    </xf>
    <xf numFmtId="0" fontId="12" fillId="0" borderId="0" xfId="0" applyFont="1"/>
    <xf numFmtId="167" fontId="4" fillId="2" borderId="6" xfId="0" applyNumberFormat="1" applyFont="1" applyFill="1" applyBorder="1" applyAlignment="1" applyProtection="1">
      <alignment horizontal="left" vertical="center"/>
    </xf>
    <xf numFmtId="0" fontId="0" fillId="0" borderId="0" xfId="0" applyFont="1"/>
    <xf numFmtId="0" fontId="15" fillId="0" borderId="0" xfId="0" applyFont="1"/>
    <xf numFmtId="0" fontId="13"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12" xfId="0" applyFont="1" applyFill="1" applyBorder="1" applyAlignment="1">
      <alignment horizontal="center" vertical="center" wrapText="1"/>
    </xf>
    <xf numFmtId="166" fontId="13" fillId="5" borderId="8" xfId="0" applyNumberFormat="1" applyFont="1" applyFill="1" applyBorder="1" applyAlignment="1">
      <alignment horizontal="center" vertical="center"/>
    </xf>
    <xf numFmtId="166" fontId="13" fillId="5" borderId="1" xfId="0" applyNumberFormat="1" applyFont="1" applyFill="1" applyBorder="1" applyAlignment="1">
      <alignment horizontal="center" vertical="center"/>
    </xf>
    <xf numFmtId="0" fontId="4" fillId="3" borderId="2" xfId="0" applyFont="1" applyFill="1" applyBorder="1" applyAlignment="1" applyProtection="1">
      <alignment horizontal="left" vertical="center" indent="1"/>
      <protection locked="0"/>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0" fontId="1" fillId="4" borderId="2" xfId="0" applyFont="1" applyFill="1" applyBorder="1" applyAlignment="1" applyProtection="1">
      <alignment horizontal="left" vertical="center" indent="1"/>
    </xf>
    <xf numFmtId="166" fontId="17" fillId="3" borderId="5" xfId="0" applyNumberFormat="1" applyFont="1" applyFill="1" applyBorder="1" applyAlignment="1" applyProtection="1">
      <alignment vertical="center" wrapText="1"/>
    </xf>
    <xf numFmtId="166" fontId="17" fillId="3" borderId="9" xfId="0" applyNumberFormat="1" applyFont="1" applyFill="1" applyBorder="1" applyAlignment="1" applyProtection="1">
      <alignment vertical="center" wrapText="1"/>
    </xf>
    <xf numFmtId="166" fontId="17" fillId="3" borderId="0" xfId="0" applyNumberFormat="1" applyFont="1" applyFill="1" applyBorder="1" applyAlignment="1" applyProtection="1">
      <alignment vertical="center" wrapText="1"/>
    </xf>
    <xf numFmtId="0" fontId="8" fillId="4"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2" fillId="7"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7" fillId="6" borderId="2" xfId="0" applyFont="1" applyFill="1" applyBorder="1" applyAlignment="1">
      <alignment vertical="center"/>
    </xf>
    <xf numFmtId="0" fontId="7" fillId="6" borderId="4" xfId="0" applyFont="1" applyFill="1" applyBorder="1" applyAlignment="1">
      <alignment vertical="center"/>
    </xf>
    <xf numFmtId="0" fontId="7" fillId="6" borderId="4"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3"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6" fillId="5" borderId="1" xfId="0" applyFont="1" applyFill="1" applyBorder="1" applyAlignment="1">
      <alignment horizontal="center" vertical="center"/>
    </xf>
    <xf numFmtId="167" fontId="1" fillId="5" borderId="1" xfId="0" applyNumberFormat="1" applyFont="1" applyFill="1" applyBorder="1" applyAlignment="1">
      <alignment horizontal="center" vertical="center"/>
    </xf>
    <xf numFmtId="0" fontId="1" fillId="8" borderId="1" xfId="0" applyFont="1" applyFill="1" applyBorder="1" applyAlignment="1">
      <alignment horizontal="left" vertical="center"/>
    </xf>
    <xf numFmtId="0" fontId="1" fillId="8" borderId="1" xfId="0" applyFont="1" applyFill="1" applyBorder="1" applyAlignment="1">
      <alignment horizontal="center" vertical="center"/>
    </xf>
    <xf numFmtId="166" fontId="1" fillId="8" borderId="1" xfId="0" applyNumberFormat="1" applyFont="1" applyFill="1" applyBorder="1" applyAlignment="1">
      <alignment horizontal="center" vertical="center"/>
    </xf>
    <xf numFmtId="0" fontId="1" fillId="8" borderId="1" xfId="0" applyFont="1" applyFill="1" applyBorder="1" applyAlignment="1">
      <alignment horizontal="right" vertical="center"/>
    </xf>
    <xf numFmtId="0" fontId="1" fillId="6" borderId="1" xfId="0" applyFont="1" applyFill="1" applyBorder="1" applyAlignment="1">
      <alignment vertical="center" wrapText="1"/>
    </xf>
    <xf numFmtId="166" fontId="1" fillId="6" borderId="7" xfId="0" applyNumberFormat="1" applyFont="1" applyFill="1" applyBorder="1" applyAlignment="1">
      <alignment horizontal="center" vertical="center" wrapText="1"/>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3" fillId="4" borderId="6" xfId="0" applyFont="1" applyFill="1" applyBorder="1" applyAlignment="1">
      <alignment horizontal="center" vertical="center" wrapText="1"/>
    </xf>
    <xf numFmtId="0" fontId="2" fillId="2" borderId="0" xfId="0" applyFont="1" applyFill="1" applyBorder="1" applyAlignment="1" applyProtection="1">
      <alignment horizontal="left" vertical="center" wrapText="1" indent="1"/>
    </xf>
    <xf numFmtId="164" fontId="2" fillId="7" borderId="6" xfId="0" applyNumberFormat="1" applyFont="1" applyFill="1" applyBorder="1" applyAlignment="1" applyProtection="1">
      <alignment horizontal="center" vertical="center" wrapText="1"/>
      <protection locked="0"/>
    </xf>
    <xf numFmtId="0" fontId="18" fillId="0" borderId="0" xfId="0" applyFont="1"/>
    <xf numFmtId="0" fontId="2" fillId="5" borderId="5" xfId="0" applyFont="1" applyFill="1" applyBorder="1" applyAlignment="1" applyProtection="1">
      <alignment vertical="center" wrapText="1"/>
    </xf>
    <xf numFmtId="0" fontId="2" fillId="5" borderId="1" xfId="0" applyFont="1" applyFill="1" applyBorder="1" applyAlignment="1" applyProtection="1">
      <alignment vertical="center" wrapText="1"/>
    </xf>
    <xf numFmtId="0" fontId="3" fillId="5" borderId="1" xfId="0" applyFont="1" applyFill="1" applyBorder="1" applyAlignment="1" applyProtection="1">
      <alignment vertical="center" wrapText="1"/>
    </xf>
    <xf numFmtId="0" fontId="2" fillId="5" borderId="8" xfId="0" applyFont="1" applyFill="1" applyBorder="1" applyAlignment="1" applyProtection="1">
      <alignment vertical="center" wrapText="1"/>
    </xf>
    <xf numFmtId="0" fontId="3" fillId="4" borderId="14"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3" fillId="7" borderId="13" xfId="0" applyFont="1" applyFill="1" applyBorder="1" applyAlignment="1">
      <alignment horizontal="center" vertical="center" wrapText="1"/>
    </xf>
    <xf numFmtId="165" fontId="3" fillId="7" borderId="4" xfId="0" applyNumberFormat="1" applyFont="1" applyFill="1" applyBorder="1" applyAlignment="1" applyProtection="1">
      <alignment horizontal="center" vertical="center"/>
      <protection locked="0"/>
    </xf>
    <xf numFmtId="165" fontId="3" fillId="7" borderId="3" xfId="0" applyNumberFormat="1" applyFont="1" applyFill="1" applyBorder="1" applyAlignment="1" applyProtection="1">
      <alignment horizontal="center" vertical="center"/>
      <protection locked="0"/>
    </xf>
    <xf numFmtId="165" fontId="3" fillId="7" borderId="2" xfId="0" applyNumberFormat="1" applyFont="1" applyFill="1" applyBorder="1" applyAlignment="1" applyProtection="1">
      <alignment horizontal="center" vertical="center"/>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0" fontId="10" fillId="4" borderId="1" xfId="0" applyFont="1" applyFill="1" applyBorder="1" applyAlignment="1">
      <alignment horizontal="right" vertical="center" wrapText="1"/>
    </xf>
    <xf numFmtId="164" fontId="2" fillId="7" borderId="1" xfId="0" applyNumberFormat="1" applyFont="1" applyFill="1" applyBorder="1" applyAlignment="1" applyProtection="1">
      <alignment horizontal="center" vertical="center" wrapText="1"/>
      <protection locked="0"/>
    </xf>
    <xf numFmtId="0" fontId="7" fillId="7" borderId="16" xfId="0" applyFont="1" applyFill="1" applyBorder="1" applyAlignment="1">
      <alignment horizontal="center" vertical="center" wrapText="1"/>
    </xf>
    <xf numFmtId="0" fontId="7" fillId="7" borderId="9" xfId="0" applyFont="1" applyFill="1" applyBorder="1" applyAlignment="1">
      <alignment horizontal="center" vertical="center" wrapText="1"/>
    </xf>
    <xf numFmtId="164" fontId="2" fillId="7" borderId="7" xfId="0" applyNumberFormat="1" applyFont="1" applyFill="1" applyBorder="1" applyAlignment="1" applyProtection="1">
      <alignment horizontal="center" vertical="center" wrapText="1"/>
      <protection locked="0"/>
    </xf>
    <xf numFmtId="164" fontId="2" fillId="7" borderId="6"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0" fontId="9" fillId="5" borderId="1" xfId="0" applyFont="1" applyFill="1" applyBorder="1" applyAlignment="1">
      <alignment horizontal="right"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17" fillId="3" borderId="1" xfId="0" applyFont="1" applyFill="1" applyBorder="1" applyAlignment="1">
      <alignment horizontal="right" vertical="center" wrapText="1"/>
    </xf>
    <xf numFmtId="0" fontId="4" fillId="3" borderId="5"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9" xfId="0"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G33"/>
  <sheetViews>
    <sheetView showGridLines="0" topLeftCell="A11" zoomScale="90" zoomScaleNormal="90" workbookViewId="0">
      <selection activeCell="A18" sqref="A18:B18"/>
    </sheetView>
  </sheetViews>
  <sheetFormatPr baseColWidth="10" defaultRowHeight="15" x14ac:dyDescent="0.2"/>
  <cols>
    <col min="1" max="1" width="80.83203125" style="19" customWidth="1"/>
    <col min="2" max="2" width="21.83203125" style="19" customWidth="1"/>
    <col min="3" max="7" width="23.33203125" style="19" customWidth="1"/>
    <col min="8" max="16384" width="10.83203125" style="19"/>
  </cols>
  <sheetData>
    <row r="1" spans="1:7" ht="33" customHeight="1" x14ac:dyDescent="0.2">
      <c r="A1" s="71" t="s">
        <v>36</v>
      </c>
      <c r="B1" s="72"/>
      <c r="C1" s="72"/>
      <c r="D1" s="72"/>
      <c r="E1" s="72"/>
      <c r="F1" s="72"/>
      <c r="G1" s="72"/>
    </row>
    <row r="2" spans="1:7" ht="30" customHeight="1" x14ac:dyDescent="0.2">
      <c r="A2" s="69" t="s">
        <v>23</v>
      </c>
      <c r="B2" s="69"/>
      <c r="C2" s="69" t="s">
        <v>22</v>
      </c>
      <c r="D2" s="69"/>
      <c r="E2" s="69"/>
      <c r="F2" s="69"/>
      <c r="G2" s="69"/>
    </row>
    <row r="3" spans="1:7" ht="118" customHeight="1" thickBot="1" x14ac:dyDescent="0.25">
      <c r="A3" s="73" t="s">
        <v>28</v>
      </c>
      <c r="B3" s="73"/>
      <c r="C3" s="70" t="s">
        <v>29</v>
      </c>
      <c r="D3" s="70"/>
      <c r="E3" s="70"/>
      <c r="F3" s="70"/>
      <c r="G3" s="70"/>
    </row>
    <row r="4" spans="1:7" ht="20" customHeight="1" x14ac:dyDescent="0.2">
      <c r="A4" s="63" t="s">
        <v>37</v>
      </c>
      <c r="B4" s="64"/>
      <c r="C4" s="55" t="s">
        <v>25</v>
      </c>
      <c r="D4" s="55" t="s">
        <v>25</v>
      </c>
      <c r="E4" s="55" t="s">
        <v>25</v>
      </c>
      <c r="F4" s="55" t="s">
        <v>25</v>
      </c>
      <c r="G4" s="55" t="s">
        <v>25</v>
      </c>
    </row>
    <row r="5" spans="1:7" s="20" customFormat="1" ht="18" customHeight="1" x14ac:dyDescent="0.2">
      <c r="A5" s="65"/>
      <c r="B5" s="66"/>
      <c r="C5" s="22" t="s">
        <v>8</v>
      </c>
      <c r="D5" s="23" t="s">
        <v>15</v>
      </c>
      <c r="E5" s="22" t="s">
        <v>16</v>
      </c>
      <c r="F5" s="22" t="s">
        <v>17</v>
      </c>
      <c r="G5" s="22" t="s">
        <v>18</v>
      </c>
    </row>
    <row r="6" spans="1:7" ht="198" customHeight="1" thickBot="1" x14ac:dyDescent="0.25">
      <c r="A6" s="67" t="s">
        <v>31</v>
      </c>
      <c r="B6" s="68"/>
      <c r="C6" s="24">
        <v>3250</v>
      </c>
      <c r="D6" s="25">
        <v>1625</v>
      </c>
      <c r="E6" s="25">
        <v>325</v>
      </c>
      <c r="F6" s="25">
        <v>0</v>
      </c>
      <c r="G6" s="25" t="s">
        <v>20</v>
      </c>
    </row>
    <row r="7" spans="1:7" ht="20" customHeight="1" x14ac:dyDescent="0.2">
      <c r="A7" s="63" t="s">
        <v>38</v>
      </c>
      <c r="B7" s="64"/>
      <c r="C7" s="21" t="s">
        <v>25</v>
      </c>
      <c r="D7" s="21" t="s">
        <v>25</v>
      </c>
      <c r="E7" s="21" t="s">
        <v>25</v>
      </c>
      <c r="F7" s="21" t="s">
        <v>25</v>
      </c>
      <c r="G7" s="21" t="s">
        <v>25</v>
      </c>
    </row>
    <row r="8" spans="1:7" s="20" customFormat="1" ht="18" customHeight="1" x14ac:dyDescent="0.2">
      <c r="A8" s="65"/>
      <c r="B8" s="66"/>
      <c r="C8" s="22" t="s">
        <v>8</v>
      </c>
      <c r="D8" s="23" t="s">
        <v>15</v>
      </c>
      <c r="E8" s="22" t="s">
        <v>16</v>
      </c>
      <c r="F8" s="22" t="s">
        <v>17</v>
      </c>
      <c r="G8" s="22" t="s">
        <v>18</v>
      </c>
    </row>
    <row r="9" spans="1:7" ht="145" customHeight="1" thickBot="1" x14ac:dyDescent="0.25">
      <c r="A9" s="67" t="s">
        <v>32</v>
      </c>
      <c r="B9" s="68"/>
      <c r="C9" s="24">
        <v>3250</v>
      </c>
      <c r="D9" s="25">
        <v>1625</v>
      </c>
      <c r="E9" s="25">
        <v>325</v>
      </c>
      <c r="F9" s="25">
        <v>0</v>
      </c>
      <c r="G9" s="25" t="s">
        <v>20</v>
      </c>
    </row>
    <row r="10" spans="1:7" ht="20" customHeight="1" x14ac:dyDescent="0.2">
      <c r="A10" s="63" t="s">
        <v>39</v>
      </c>
      <c r="B10" s="64"/>
      <c r="C10" s="21" t="s">
        <v>25</v>
      </c>
      <c r="D10" s="21" t="s">
        <v>25</v>
      </c>
      <c r="E10" s="21" t="s">
        <v>25</v>
      </c>
      <c r="F10" s="21" t="s">
        <v>25</v>
      </c>
      <c r="G10" s="21" t="s">
        <v>25</v>
      </c>
    </row>
    <row r="11" spans="1:7" s="20" customFormat="1" ht="20" customHeight="1" x14ac:dyDescent="0.2">
      <c r="A11" s="65"/>
      <c r="B11" s="66"/>
      <c r="C11" s="22" t="s">
        <v>8</v>
      </c>
      <c r="D11" s="23" t="s">
        <v>15</v>
      </c>
      <c r="E11" s="22" t="s">
        <v>16</v>
      </c>
      <c r="F11" s="22" t="s">
        <v>17</v>
      </c>
      <c r="G11" s="22" t="s">
        <v>18</v>
      </c>
    </row>
    <row r="12" spans="1:7" ht="150" customHeight="1" thickBot="1" x14ac:dyDescent="0.25">
      <c r="A12" s="67" t="s">
        <v>33</v>
      </c>
      <c r="B12" s="68"/>
      <c r="C12" s="24">
        <v>8000</v>
      </c>
      <c r="D12" s="25">
        <v>4000</v>
      </c>
      <c r="E12" s="25">
        <v>800</v>
      </c>
      <c r="F12" s="25">
        <v>0</v>
      </c>
      <c r="G12" s="25" t="s">
        <v>20</v>
      </c>
    </row>
    <row r="13" spans="1:7" ht="20" customHeight="1" x14ac:dyDescent="0.2">
      <c r="A13" s="63" t="s">
        <v>40</v>
      </c>
      <c r="B13" s="64"/>
      <c r="C13" s="21" t="s">
        <v>25</v>
      </c>
      <c r="D13" s="21" t="s">
        <v>25</v>
      </c>
      <c r="E13" s="21" t="s">
        <v>25</v>
      </c>
      <c r="F13" s="21" t="s">
        <v>25</v>
      </c>
      <c r="G13" s="21" t="s">
        <v>25</v>
      </c>
    </row>
    <row r="14" spans="1:7" s="20" customFormat="1" ht="20" customHeight="1" x14ac:dyDescent="0.2">
      <c r="A14" s="65"/>
      <c r="B14" s="66"/>
      <c r="C14" s="22" t="s">
        <v>8</v>
      </c>
      <c r="D14" s="23" t="s">
        <v>15</v>
      </c>
      <c r="E14" s="22" t="s">
        <v>16</v>
      </c>
      <c r="F14" s="22" t="s">
        <v>17</v>
      </c>
      <c r="G14" s="22" t="s">
        <v>18</v>
      </c>
    </row>
    <row r="15" spans="1:7" ht="109" customHeight="1" thickBot="1" x14ac:dyDescent="0.25">
      <c r="A15" s="67" t="s">
        <v>34</v>
      </c>
      <c r="B15" s="68"/>
      <c r="C15" s="24">
        <v>3250</v>
      </c>
      <c r="D15" s="25">
        <v>1625</v>
      </c>
      <c r="E15" s="25">
        <v>325</v>
      </c>
      <c r="F15" s="25">
        <v>0</v>
      </c>
      <c r="G15" s="25" t="s">
        <v>20</v>
      </c>
    </row>
    <row r="16" spans="1:7" ht="20" customHeight="1" x14ac:dyDescent="0.2">
      <c r="A16" s="63" t="s">
        <v>41</v>
      </c>
      <c r="B16" s="64"/>
      <c r="C16" s="21" t="s">
        <v>25</v>
      </c>
      <c r="D16" s="21" t="s">
        <v>25</v>
      </c>
      <c r="E16" s="21" t="s">
        <v>25</v>
      </c>
      <c r="F16" s="21" t="s">
        <v>25</v>
      </c>
      <c r="G16" s="21" t="s">
        <v>25</v>
      </c>
    </row>
    <row r="17" spans="1:7" s="20" customFormat="1" ht="20" customHeight="1" x14ac:dyDescent="0.2">
      <c r="A17" s="65"/>
      <c r="B17" s="66"/>
      <c r="C17" s="22" t="s">
        <v>8</v>
      </c>
      <c r="D17" s="23" t="s">
        <v>15</v>
      </c>
      <c r="E17" s="22" t="s">
        <v>16</v>
      </c>
      <c r="F17" s="22" t="s">
        <v>17</v>
      </c>
      <c r="G17" s="22" t="s">
        <v>18</v>
      </c>
    </row>
    <row r="18" spans="1:7" ht="255" customHeight="1" thickBot="1" x14ac:dyDescent="0.25">
      <c r="A18" s="67" t="s">
        <v>43</v>
      </c>
      <c r="B18" s="68"/>
      <c r="C18" s="24">
        <v>2000</v>
      </c>
      <c r="D18" s="25">
        <v>1000</v>
      </c>
      <c r="E18" s="25">
        <v>200</v>
      </c>
      <c r="F18" s="25">
        <v>0</v>
      </c>
      <c r="G18" s="25" t="s">
        <v>20</v>
      </c>
    </row>
    <row r="19" spans="1:7" ht="20" customHeight="1" x14ac:dyDescent="0.2">
      <c r="A19" s="63" t="s">
        <v>42</v>
      </c>
      <c r="B19" s="64"/>
      <c r="C19" s="21" t="s">
        <v>25</v>
      </c>
      <c r="D19" s="21" t="s">
        <v>25</v>
      </c>
      <c r="E19" s="21" t="s">
        <v>25</v>
      </c>
      <c r="F19" s="21" t="s">
        <v>25</v>
      </c>
      <c r="G19" s="21" t="s">
        <v>25</v>
      </c>
    </row>
    <row r="20" spans="1:7" s="20" customFormat="1" ht="20" customHeight="1" x14ac:dyDescent="0.2">
      <c r="A20" s="65"/>
      <c r="B20" s="66"/>
      <c r="C20" s="22" t="s">
        <v>8</v>
      </c>
      <c r="D20" s="23" t="s">
        <v>15</v>
      </c>
      <c r="E20" s="22" t="s">
        <v>16</v>
      </c>
      <c r="F20" s="22" t="s">
        <v>17</v>
      </c>
      <c r="G20" s="22" t="s">
        <v>18</v>
      </c>
    </row>
    <row r="21" spans="1:7" ht="126" customHeight="1" x14ac:dyDescent="0.2">
      <c r="A21" s="67" t="s">
        <v>35</v>
      </c>
      <c r="B21" s="68"/>
      <c r="C21" s="24">
        <v>2000</v>
      </c>
      <c r="D21" s="25">
        <v>1000</v>
      </c>
      <c r="E21" s="25">
        <v>200</v>
      </c>
      <c r="F21" s="25">
        <v>0</v>
      </c>
      <c r="G21" s="25" t="s">
        <v>20</v>
      </c>
    </row>
    <row r="28" spans="1:7" s="58" customFormat="1" x14ac:dyDescent="0.2">
      <c r="A28" s="58" t="s">
        <v>30</v>
      </c>
    </row>
    <row r="29" spans="1:7" s="58" customFormat="1" x14ac:dyDescent="0.2">
      <c r="A29" s="58" t="s">
        <v>8</v>
      </c>
    </row>
    <row r="30" spans="1:7" s="58" customFormat="1" x14ac:dyDescent="0.2">
      <c r="A30" s="58" t="s">
        <v>15</v>
      </c>
    </row>
    <row r="31" spans="1:7" s="58" customFormat="1" x14ac:dyDescent="0.2">
      <c r="A31" s="58" t="s">
        <v>16</v>
      </c>
    </row>
    <row r="32" spans="1:7" s="58" customFormat="1" x14ac:dyDescent="0.2">
      <c r="A32" s="58" t="s">
        <v>17</v>
      </c>
    </row>
    <row r="33" spans="1:1" s="58" customFormat="1" x14ac:dyDescent="0.2">
      <c r="A33" s="58" t="s">
        <v>18</v>
      </c>
    </row>
  </sheetData>
  <sheetProtection algorithmName="SHA-512" hashValue="fV7X/jqy7hU9uom9qZWDe4lZG8Hm4uHMCV8URg1gUopOb6GYWY89ItQSJaABBGENXtStnbyFmxgEePJyJqYbQA==" saltValue="cHImVbZGDhLT05f8kDudtQ==" spinCount="100000" sheet="1" objects="1" scenarios="1"/>
  <mergeCells count="17">
    <mergeCell ref="A1:G1"/>
    <mergeCell ref="A12:B12"/>
    <mergeCell ref="A6:B6"/>
    <mergeCell ref="A3:B3"/>
    <mergeCell ref="A2:B2"/>
    <mergeCell ref="A9:B9"/>
    <mergeCell ref="A4:B5"/>
    <mergeCell ref="A7:B8"/>
    <mergeCell ref="A10:B11"/>
    <mergeCell ref="A19:B20"/>
    <mergeCell ref="A21:B21"/>
    <mergeCell ref="A15:B15"/>
    <mergeCell ref="A13:B14"/>
    <mergeCell ref="C2:G2"/>
    <mergeCell ref="C3:G3"/>
    <mergeCell ref="A16:B17"/>
    <mergeCell ref="A18:B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6"/>
  <sheetViews>
    <sheetView showGridLines="0" tabSelected="1" zoomScale="90" zoomScaleNormal="90" zoomScalePageLayoutView="85" workbookViewId="0">
      <pane ySplit="1" topLeftCell="A10" activePane="bottomLeft" state="frozen"/>
      <selection pane="bottomLeft" activeCell="A6" sqref="A6"/>
    </sheetView>
  </sheetViews>
  <sheetFormatPr baseColWidth="10" defaultColWidth="8.83203125" defaultRowHeight="13" x14ac:dyDescent="0.15"/>
  <cols>
    <col min="1" max="1" width="93.66406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0</v>
      </c>
      <c r="B1" s="11"/>
      <c r="C1" s="79" t="s">
        <v>12</v>
      </c>
      <c r="D1" s="78"/>
      <c r="E1" s="11"/>
      <c r="F1" s="77" t="s">
        <v>13</v>
      </c>
      <c r="G1" s="78"/>
      <c r="H1" s="11"/>
      <c r="I1" s="77" t="s">
        <v>14</v>
      </c>
      <c r="J1" s="78"/>
      <c r="K1" s="2"/>
    </row>
    <row r="2" spans="1:11" ht="40" customHeight="1" x14ac:dyDescent="0.15">
      <c r="A2" s="30" t="str">
        <f>'Beoordelen 1. Open vragen'!A1:G1</f>
        <v>1.	OPEN VRAGEN PERCEEL 3</v>
      </c>
      <c r="B2" s="8"/>
      <c r="C2" s="80"/>
      <c r="D2" s="81"/>
      <c r="E2" s="8"/>
      <c r="F2" s="80"/>
      <c r="G2" s="81"/>
      <c r="H2" s="8"/>
      <c r="I2" s="80"/>
      <c r="J2" s="81"/>
    </row>
    <row r="3" spans="1:11" ht="20" customHeight="1" x14ac:dyDescent="0.15">
      <c r="A3" s="61" t="str">
        <f>'Beoordelen 1. Open vragen'!A4</f>
        <v>1. 	 PLAN VAN AANPAK BEHEER MELDINGEN</v>
      </c>
      <c r="B3" s="9"/>
      <c r="C3" s="7" t="s">
        <v>30</v>
      </c>
      <c r="D3" s="5"/>
      <c r="E3" s="9"/>
      <c r="F3" s="7" t="s">
        <v>30</v>
      </c>
      <c r="G3" s="5"/>
      <c r="H3" s="9"/>
      <c r="I3" s="7" t="s">
        <v>30</v>
      </c>
      <c r="J3" s="5"/>
    </row>
    <row r="4" spans="1:11" ht="177" customHeight="1" x14ac:dyDescent="0.15">
      <c r="A4" s="59" t="str">
        <f>'Beoordelen 1. Open vragen'!A6</f>
        <v>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v>
      </c>
      <c r="B4" s="9"/>
      <c r="C4" s="74" t="s">
        <v>3</v>
      </c>
      <c r="D4" s="75"/>
      <c r="E4" s="9"/>
      <c r="F4" s="76" t="s">
        <v>3</v>
      </c>
      <c r="G4" s="75"/>
      <c r="H4" s="9"/>
      <c r="I4" s="76" t="s">
        <v>3</v>
      </c>
      <c r="J4" s="75"/>
    </row>
    <row r="5" spans="1:11" ht="20" customHeight="1" x14ac:dyDescent="0.15">
      <c r="A5" s="61" t="str">
        <f>'Beoordelen 1. Open vragen'!A7</f>
        <v>2.	 PLAN VAN AANPAK ONDERHOUD</v>
      </c>
      <c r="B5" s="9"/>
      <c r="C5" s="7" t="s">
        <v>30</v>
      </c>
      <c r="D5" s="5"/>
      <c r="E5" s="9"/>
      <c r="F5" s="7" t="s">
        <v>30</v>
      </c>
      <c r="G5" s="5"/>
      <c r="H5" s="9"/>
      <c r="I5" s="7" t="s">
        <v>30</v>
      </c>
      <c r="J5" s="5"/>
    </row>
    <row r="6" spans="1:11" ht="183" customHeight="1" x14ac:dyDescent="0.15">
      <c r="A6" s="59" t="str">
        <f>'Beoordelen 1. Open vragen'!A9</f>
        <v>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dit betreffende perceel en de bijbehorende scope;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v>
      </c>
      <c r="B6" s="9"/>
      <c r="C6" s="74" t="s">
        <v>3</v>
      </c>
      <c r="D6" s="75"/>
      <c r="E6" s="9"/>
      <c r="F6" s="76" t="s">
        <v>3</v>
      </c>
      <c r="G6" s="75"/>
      <c r="H6" s="9"/>
      <c r="I6" s="76" t="s">
        <v>3</v>
      </c>
      <c r="J6" s="75"/>
    </row>
    <row r="7" spans="1:11" ht="20" customHeight="1" x14ac:dyDescent="0.15">
      <c r="A7" s="61" t="str">
        <f>'Beoordelen 1. Open vragen'!A10</f>
        <v>3.	 UP-TO-DATE HOUDEN INSTALLATIES</v>
      </c>
      <c r="B7" s="9"/>
      <c r="C7" s="7" t="s">
        <v>30</v>
      </c>
      <c r="D7" s="5"/>
      <c r="E7" s="9"/>
      <c r="F7" s="7" t="s">
        <v>30</v>
      </c>
      <c r="G7" s="5"/>
      <c r="H7" s="9"/>
      <c r="I7" s="7" t="s">
        <v>30</v>
      </c>
      <c r="J7" s="5"/>
    </row>
    <row r="8" spans="1:11" ht="134" customHeight="1" x14ac:dyDescent="0.15">
      <c r="A8" s="59" t="str">
        <f>'Beoordelen 1. Open vragen'!A12</f>
        <v>Inschrijver beschrijft op maximaal 2 A4 (toe te voegen via TenderNed) op welke wijze zij ervoor zorgt dat zij de installaties behorende bij het betreffende perceel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v>
      </c>
      <c r="B8" s="9"/>
      <c r="C8" s="74" t="s">
        <v>3</v>
      </c>
      <c r="D8" s="75"/>
      <c r="E8" s="9"/>
      <c r="F8" s="76" t="s">
        <v>3</v>
      </c>
      <c r="G8" s="75"/>
      <c r="H8" s="9"/>
      <c r="I8" s="76" t="s">
        <v>3</v>
      </c>
      <c r="J8" s="75"/>
    </row>
    <row r="9" spans="1:11" ht="20" customHeight="1" x14ac:dyDescent="0.15">
      <c r="A9" s="61" t="str">
        <f>'Beoordelen 1. Open vragen'!A13</f>
        <v>4.	 RAPPORTAGES</v>
      </c>
      <c r="B9" s="9"/>
      <c r="C9" s="7" t="s">
        <v>30</v>
      </c>
      <c r="D9" s="5"/>
      <c r="E9" s="9"/>
      <c r="F9" s="7" t="s">
        <v>30</v>
      </c>
      <c r="G9" s="5"/>
      <c r="H9" s="9"/>
      <c r="I9" s="7" t="s">
        <v>30</v>
      </c>
      <c r="J9" s="5"/>
    </row>
    <row r="10" spans="1:11" ht="253" customHeight="1" x14ac:dyDescent="0.15">
      <c r="A10" s="60" t="str">
        <f>'Beoordelen 1. Open vragen'!A15</f>
        <v>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v>
      </c>
      <c r="B10" s="9"/>
      <c r="C10" s="74" t="s">
        <v>3</v>
      </c>
      <c r="D10" s="75"/>
      <c r="E10" s="9"/>
      <c r="F10" s="76" t="s">
        <v>3</v>
      </c>
      <c r="G10" s="75"/>
      <c r="H10" s="9"/>
      <c r="I10" s="76" t="s">
        <v>3</v>
      </c>
      <c r="J10" s="75"/>
    </row>
    <row r="11" spans="1:11" ht="20" customHeight="1" x14ac:dyDescent="0.15">
      <c r="A11" s="61" t="str">
        <f>'Beoordelen 1. Open vragen'!A16</f>
        <v>5.	 “GROENER GROEIEN"</v>
      </c>
      <c r="B11" s="9"/>
      <c r="C11" s="7" t="s">
        <v>30</v>
      </c>
      <c r="D11" s="5"/>
      <c r="E11" s="9"/>
      <c r="F11" s="7" t="s">
        <v>30</v>
      </c>
      <c r="G11" s="5"/>
      <c r="H11" s="9"/>
      <c r="I11" s="7" t="s">
        <v>30</v>
      </c>
      <c r="J11" s="5"/>
    </row>
    <row r="12" spans="1:11" ht="253" customHeight="1" x14ac:dyDescent="0.15">
      <c r="A12" s="62" t="str">
        <f>'Beoordelen 1. Open vragen'!A18</f>
        <v>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met betrekking tot de scope van het betreffende perceel. Inschrijver beschrijft daarbij minimaal:
-	op welke wijze de gemeente voorop kan lopen en kan blijven meegroeien in de veranderende behoefte naar 100% duurzame energietransitie en eventuele transitie naar aardgasvrije gebouwen;
-	wat u als partij kan bieden die kan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installaties;
-	wat inschrijver kan betekenen met betrekking tot energiemonitoring van de huidige situatie en eventuele adviezen over besparingen.</v>
      </c>
      <c r="B12" s="9"/>
      <c r="C12" s="74" t="s">
        <v>3</v>
      </c>
      <c r="D12" s="75"/>
      <c r="E12" s="9"/>
      <c r="F12" s="74" t="s">
        <v>3</v>
      </c>
      <c r="G12" s="75"/>
      <c r="H12" s="9"/>
      <c r="I12" s="74" t="s">
        <v>3</v>
      </c>
      <c r="J12" s="75"/>
    </row>
    <row r="13" spans="1:11" ht="20" customHeight="1" x14ac:dyDescent="0.15">
      <c r="A13" s="61" t="str">
        <f>'Beoordelen 1. Open vragen'!A19</f>
        <v>6.	 TOEKOMST VAKGEBIED</v>
      </c>
      <c r="B13" s="9"/>
      <c r="C13" s="7" t="s">
        <v>30</v>
      </c>
      <c r="D13" s="5"/>
      <c r="E13" s="9"/>
      <c r="F13" s="7" t="s">
        <v>30</v>
      </c>
      <c r="G13" s="5"/>
      <c r="H13" s="9"/>
      <c r="I13" s="7" t="s">
        <v>30</v>
      </c>
      <c r="J13" s="5"/>
    </row>
    <row r="14" spans="1:11" ht="178" customHeight="1" x14ac:dyDescent="0.15">
      <c r="A14" s="62" t="str">
        <f>'Beoordelen 1. Open vragen'!A21</f>
        <v>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v>
      </c>
      <c r="B14" s="9"/>
      <c r="C14" s="74" t="s">
        <v>3</v>
      </c>
      <c r="D14" s="75"/>
      <c r="E14" s="9"/>
      <c r="F14" s="74" t="s">
        <v>3</v>
      </c>
      <c r="G14" s="75"/>
      <c r="H14" s="9"/>
      <c r="I14" s="74" t="s">
        <v>3</v>
      </c>
      <c r="J14" s="75"/>
    </row>
    <row r="15" spans="1:11" ht="20" customHeight="1" x14ac:dyDescent="0.15">
      <c r="A15" s="27"/>
      <c r="B15" s="10"/>
      <c r="C15" s="28"/>
      <c r="D15" s="28"/>
      <c r="E15" s="10"/>
      <c r="F15" s="28"/>
      <c r="G15" s="28"/>
      <c r="H15" s="10"/>
      <c r="I15" s="28"/>
      <c r="J15" s="29"/>
    </row>
    <row r="16" spans="1:11" x14ac:dyDescent="0.15">
      <c r="A16" s="6"/>
      <c r="B16" s="4"/>
      <c r="H16" s="3"/>
    </row>
  </sheetData>
  <sheetProtection algorithmName="SHA-512" hashValue="uUg4JDgE1JZzQ6GWa+wnyXRn3n2oTqYP381aNC8Ck1W0rrs0wC95YvgvhtNge2X5tKYHtAieSLgnw+14Wcz/cA==" saltValue="OuAOt4id3HCvYPuJkKcwEw==" spinCount="100000" sheet="1" objects="1" scenarios="1"/>
  <mergeCells count="24">
    <mergeCell ref="I1:J1"/>
    <mergeCell ref="C1:D1"/>
    <mergeCell ref="F1:G1"/>
    <mergeCell ref="C2:D2"/>
    <mergeCell ref="F2:G2"/>
    <mergeCell ref="I2:J2"/>
    <mergeCell ref="C10:D10"/>
    <mergeCell ref="F10:G10"/>
    <mergeCell ref="I10:J10"/>
    <mergeCell ref="C4:D4"/>
    <mergeCell ref="F4:G4"/>
    <mergeCell ref="I4:J4"/>
    <mergeCell ref="C6:D6"/>
    <mergeCell ref="F6:G6"/>
    <mergeCell ref="I6:J6"/>
    <mergeCell ref="C8:D8"/>
    <mergeCell ref="F8:G8"/>
    <mergeCell ref="I8:J8"/>
    <mergeCell ref="C12:D12"/>
    <mergeCell ref="F12:G12"/>
    <mergeCell ref="I12:J12"/>
    <mergeCell ref="C14:D14"/>
    <mergeCell ref="F14:G14"/>
    <mergeCell ref="I14:J14"/>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D40E48B8-EBFF-8C47-B390-58B713DA47AF}">
          <x14:formula1>
            <xm:f>'Beoordelen 1. Open vragen'!$A$28:$A$33</xm:f>
          </x14:formula1>
          <xm:sqref>C3 F3 I3 C5 F5 I5 C7 F7 I7 C9 F9 I9 C11 F11 I11 C13 F13 I13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6"/>
  <sheetViews>
    <sheetView showGridLines="0" zoomScale="90" zoomScaleNormal="90" zoomScalePageLayoutView="85" workbookViewId="0">
      <pane ySplit="1" topLeftCell="A2" activePane="bottomLeft" state="frozen"/>
      <selection pane="bottomLeft" sqref="A1:XFD1048576"/>
    </sheetView>
  </sheetViews>
  <sheetFormatPr baseColWidth="10" defaultColWidth="8.83203125" defaultRowHeight="13" x14ac:dyDescent="0.15"/>
  <cols>
    <col min="1" max="1" width="93.66406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1</v>
      </c>
      <c r="B1" s="11"/>
      <c r="C1" s="79" t="s">
        <v>12</v>
      </c>
      <c r="D1" s="78"/>
      <c r="E1" s="11"/>
      <c r="F1" s="77" t="s">
        <v>13</v>
      </c>
      <c r="G1" s="78"/>
      <c r="H1" s="11"/>
      <c r="I1" s="77" t="s">
        <v>14</v>
      </c>
      <c r="J1" s="78"/>
      <c r="K1" s="2"/>
    </row>
    <row r="2" spans="1:11" ht="40" customHeight="1" x14ac:dyDescent="0.15">
      <c r="A2" s="30" t="str">
        <f>'Beoordelen 1. Open vragen'!A1:G1</f>
        <v>1.	OPEN VRAGEN PERCEEL 3</v>
      </c>
      <c r="B2" s="8"/>
      <c r="C2" s="80"/>
      <c r="D2" s="81"/>
      <c r="E2" s="8"/>
      <c r="F2" s="80"/>
      <c r="G2" s="81"/>
      <c r="H2" s="8"/>
      <c r="I2" s="80"/>
      <c r="J2" s="81"/>
    </row>
    <row r="3" spans="1:11" ht="20" customHeight="1" x14ac:dyDescent="0.15">
      <c r="A3" s="61" t="str">
        <f>'Beoordelen 1. Open vragen'!A4</f>
        <v>1. 	 PLAN VAN AANPAK BEHEER MELDINGEN</v>
      </c>
      <c r="B3" s="9"/>
      <c r="C3" s="7" t="s">
        <v>30</v>
      </c>
      <c r="D3" s="5"/>
      <c r="E3" s="9"/>
      <c r="F3" s="7" t="s">
        <v>30</v>
      </c>
      <c r="G3" s="5"/>
      <c r="H3" s="9"/>
      <c r="I3" s="7" t="s">
        <v>30</v>
      </c>
      <c r="J3" s="5"/>
    </row>
    <row r="4" spans="1:11" ht="177" customHeight="1" x14ac:dyDescent="0.15">
      <c r="A4" s="59" t="str">
        <f>'Beoordelen 1. Open vragen'!A6</f>
        <v>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v>
      </c>
      <c r="B4" s="9"/>
      <c r="C4" s="74" t="s">
        <v>3</v>
      </c>
      <c r="D4" s="75"/>
      <c r="E4" s="9"/>
      <c r="F4" s="76" t="s">
        <v>3</v>
      </c>
      <c r="G4" s="75"/>
      <c r="H4" s="9"/>
      <c r="I4" s="76" t="s">
        <v>3</v>
      </c>
      <c r="J4" s="75"/>
    </row>
    <row r="5" spans="1:11" ht="20" customHeight="1" x14ac:dyDescent="0.15">
      <c r="A5" s="61" t="str">
        <f>'Beoordelen 1. Open vragen'!A7</f>
        <v>2.	 PLAN VAN AANPAK ONDERHOUD</v>
      </c>
      <c r="B5" s="9"/>
      <c r="C5" s="7" t="s">
        <v>30</v>
      </c>
      <c r="D5" s="5"/>
      <c r="E5" s="9"/>
      <c r="F5" s="7" t="s">
        <v>30</v>
      </c>
      <c r="G5" s="5"/>
      <c r="H5" s="9"/>
      <c r="I5" s="7" t="s">
        <v>30</v>
      </c>
      <c r="J5" s="5"/>
    </row>
    <row r="6" spans="1:11" ht="183" customHeight="1" x14ac:dyDescent="0.15">
      <c r="A6" s="59" t="str">
        <f>'Beoordelen 1. Open vragen'!A9</f>
        <v>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dit betreffende perceel en de bijbehorende scope;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v>
      </c>
      <c r="B6" s="9"/>
      <c r="C6" s="74" t="s">
        <v>3</v>
      </c>
      <c r="D6" s="75"/>
      <c r="E6" s="9"/>
      <c r="F6" s="76" t="s">
        <v>3</v>
      </c>
      <c r="G6" s="75"/>
      <c r="H6" s="9"/>
      <c r="I6" s="76" t="s">
        <v>3</v>
      </c>
      <c r="J6" s="75"/>
    </row>
    <row r="7" spans="1:11" ht="20" customHeight="1" x14ac:dyDescent="0.15">
      <c r="A7" s="61" t="str">
        <f>'Beoordelen 1. Open vragen'!A10</f>
        <v>3.	 UP-TO-DATE HOUDEN INSTALLATIES</v>
      </c>
      <c r="B7" s="9"/>
      <c r="C7" s="7" t="s">
        <v>30</v>
      </c>
      <c r="D7" s="5"/>
      <c r="E7" s="9"/>
      <c r="F7" s="7" t="s">
        <v>30</v>
      </c>
      <c r="G7" s="5"/>
      <c r="H7" s="9"/>
      <c r="I7" s="7" t="s">
        <v>30</v>
      </c>
      <c r="J7" s="5"/>
    </row>
    <row r="8" spans="1:11" ht="134" customHeight="1" x14ac:dyDescent="0.15">
      <c r="A8" s="59" t="str">
        <f>'Beoordelen 1. Open vragen'!A12</f>
        <v>Inschrijver beschrijft op maximaal 2 A4 (toe te voegen via TenderNed) op welke wijze zij ervoor zorgt dat zij de installaties behorende bij het betreffende perceel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v>
      </c>
      <c r="B8" s="9"/>
      <c r="C8" s="74" t="s">
        <v>3</v>
      </c>
      <c r="D8" s="75"/>
      <c r="E8" s="9"/>
      <c r="F8" s="76" t="s">
        <v>3</v>
      </c>
      <c r="G8" s="75"/>
      <c r="H8" s="9"/>
      <c r="I8" s="76" t="s">
        <v>3</v>
      </c>
      <c r="J8" s="75"/>
    </row>
    <row r="9" spans="1:11" ht="20" customHeight="1" x14ac:dyDescent="0.15">
      <c r="A9" s="61" t="str">
        <f>'Beoordelen 1. Open vragen'!A13</f>
        <v>4.	 RAPPORTAGES</v>
      </c>
      <c r="B9" s="9"/>
      <c r="C9" s="7" t="s">
        <v>30</v>
      </c>
      <c r="D9" s="5"/>
      <c r="E9" s="9"/>
      <c r="F9" s="7" t="s">
        <v>30</v>
      </c>
      <c r="G9" s="5"/>
      <c r="H9" s="9"/>
      <c r="I9" s="7" t="s">
        <v>30</v>
      </c>
      <c r="J9" s="5"/>
    </row>
    <row r="10" spans="1:11" ht="253" customHeight="1" x14ac:dyDescent="0.15">
      <c r="A10" s="60" t="str">
        <f>'Beoordelen 1. Open vragen'!A15</f>
        <v>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v>
      </c>
      <c r="B10" s="9"/>
      <c r="C10" s="74" t="s">
        <v>3</v>
      </c>
      <c r="D10" s="75"/>
      <c r="E10" s="9"/>
      <c r="F10" s="76" t="s">
        <v>3</v>
      </c>
      <c r="G10" s="75"/>
      <c r="H10" s="9"/>
      <c r="I10" s="76" t="s">
        <v>3</v>
      </c>
      <c r="J10" s="75"/>
    </row>
    <row r="11" spans="1:11" ht="20" customHeight="1" x14ac:dyDescent="0.15">
      <c r="A11" s="61" t="str">
        <f>'Beoordelen 1. Open vragen'!A16</f>
        <v>5.	 “GROENER GROEIEN"</v>
      </c>
      <c r="B11" s="9"/>
      <c r="C11" s="7" t="s">
        <v>30</v>
      </c>
      <c r="D11" s="5"/>
      <c r="E11" s="9"/>
      <c r="F11" s="7" t="s">
        <v>30</v>
      </c>
      <c r="G11" s="5"/>
      <c r="H11" s="9"/>
      <c r="I11" s="7" t="s">
        <v>30</v>
      </c>
      <c r="J11" s="5"/>
    </row>
    <row r="12" spans="1:11" ht="253" customHeight="1" x14ac:dyDescent="0.15">
      <c r="A12" s="62" t="str">
        <f>'Beoordelen 1. Open vragen'!A18</f>
        <v>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met betrekking tot de scope van het betreffende perceel. Inschrijver beschrijft daarbij minimaal:
-	op welke wijze de gemeente voorop kan lopen en kan blijven meegroeien in de veranderende behoefte naar 100% duurzame energietransitie en eventuele transitie naar aardgasvrije gebouwen;
-	wat u als partij kan bieden die kan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installaties;
-	wat inschrijver kan betekenen met betrekking tot energiemonitoring van de huidige situatie en eventuele adviezen over besparingen.</v>
      </c>
      <c r="B12" s="9"/>
      <c r="C12" s="74" t="s">
        <v>3</v>
      </c>
      <c r="D12" s="75"/>
      <c r="E12" s="9"/>
      <c r="F12" s="74" t="s">
        <v>3</v>
      </c>
      <c r="G12" s="75"/>
      <c r="H12" s="9"/>
      <c r="I12" s="74" t="s">
        <v>3</v>
      </c>
      <c r="J12" s="75"/>
    </row>
    <row r="13" spans="1:11" ht="20" customHeight="1" x14ac:dyDescent="0.15">
      <c r="A13" s="61" t="str">
        <f>'Beoordelen 1. Open vragen'!A19</f>
        <v>6.	 TOEKOMST VAKGEBIED</v>
      </c>
      <c r="B13" s="9"/>
      <c r="C13" s="7" t="s">
        <v>30</v>
      </c>
      <c r="D13" s="5"/>
      <c r="E13" s="9"/>
      <c r="F13" s="7" t="s">
        <v>30</v>
      </c>
      <c r="G13" s="5"/>
      <c r="H13" s="9"/>
      <c r="I13" s="7" t="s">
        <v>30</v>
      </c>
      <c r="J13" s="5"/>
    </row>
    <row r="14" spans="1:11" ht="178" customHeight="1" x14ac:dyDescent="0.15">
      <c r="A14" s="62" t="str">
        <f>'Beoordelen 1. Open vragen'!A21</f>
        <v>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v>
      </c>
      <c r="B14" s="9"/>
      <c r="C14" s="74" t="s">
        <v>3</v>
      </c>
      <c r="D14" s="75"/>
      <c r="E14" s="9"/>
      <c r="F14" s="74" t="s">
        <v>3</v>
      </c>
      <c r="G14" s="75"/>
      <c r="H14" s="9"/>
      <c r="I14" s="74" t="s">
        <v>3</v>
      </c>
      <c r="J14" s="75"/>
    </row>
    <row r="15" spans="1:11" ht="20" customHeight="1" x14ac:dyDescent="0.15">
      <c r="A15" s="27"/>
      <c r="B15" s="10"/>
      <c r="C15" s="28"/>
      <c r="D15" s="28"/>
      <c r="E15" s="10"/>
      <c r="F15" s="28"/>
      <c r="G15" s="28"/>
      <c r="H15" s="10"/>
      <c r="I15" s="28"/>
      <c r="J15" s="29"/>
    </row>
    <row r="16" spans="1:11" x14ac:dyDescent="0.15">
      <c r="A16" s="6"/>
      <c r="B16" s="4"/>
      <c r="H16" s="3"/>
    </row>
  </sheetData>
  <sheetProtection algorithmName="SHA-512" hashValue="3WMLz2vvQDbqDD7GtYkGHeens950QFU9lDfJOr7nEnLu6InZNCp3v96/rT0Hw9JiuOEMFjivWBPN+z3zQ38NZg==" saltValue="p7MzgalJZGU+8ribX92g9g==" spinCount="100000" sheet="1" objects="1" scenarios="1"/>
  <mergeCells count="24">
    <mergeCell ref="I1:J1"/>
    <mergeCell ref="C1:D1"/>
    <mergeCell ref="F1:G1"/>
    <mergeCell ref="C2:D2"/>
    <mergeCell ref="F2:G2"/>
    <mergeCell ref="I2:J2"/>
    <mergeCell ref="C14:D14"/>
    <mergeCell ref="F14:G14"/>
    <mergeCell ref="I14:J14"/>
    <mergeCell ref="C6:D6"/>
    <mergeCell ref="F6:G6"/>
    <mergeCell ref="I6:J6"/>
    <mergeCell ref="C8:D8"/>
    <mergeCell ref="F8:G8"/>
    <mergeCell ref="I8:J8"/>
    <mergeCell ref="C10:D10"/>
    <mergeCell ref="F10:G10"/>
    <mergeCell ref="I10:J10"/>
    <mergeCell ref="C12:D12"/>
    <mergeCell ref="F12:G12"/>
    <mergeCell ref="I12:J12"/>
    <mergeCell ref="C4:D4"/>
    <mergeCell ref="F4:G4"/>
    <mergeCell ref="I4:J4"/>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2DBBD412-7B49-3A49-87A6-792E959A40FD}">
          <x14:formula1>
            <xm:f>'Beoordelen 1. Open vragen'!$A$28:$A$33</xm:f>
          </x14:formula1>
          <xm:sqref>C3 F3 I3 C5 F5 I5 C7 F7 I7 C9 F9 I9 C11 F11 I11 C13 F13 I13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6"/>
  <sheetViews>
    <sheetView showGridLines="0" zoomScale="90" zoomScaleNormal="90" zoomScalePageLayoutView="85" workbookViewId="0">
      <pane ySplit="1" topLeftCell="A2" activePane="bottomLeft" state="frozen"/>
      <selection pane="bottomLeft" activeCell="A2" sqref="A2"/>
    </sheetView>
  </sheetViews>
  <sheetFormatPr baseColWidth="10" defaultColWidth="8.83203125" defaultRowHeight="13" x14ac:dyDescent="0.15"/>
  <cols>
    <col min="1" max="1" width="93.66406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2</v>
      </c>
      <c r="B1" s="11"/>
      <c r="C1" s="79" t="s">
        <v>12</v>
      </c>
      <c r="D1" s="78"/>
      <c r="E1" s="11"/>
      <c r="F1" s="77" t="s">
        <v>13</v>
      </c>
      <c r="G1" s="78"/>
      <c r="H1" s="11"/>
      <c r="I1" s="77" t="s">
        <v>14</v>
      </c>
      <c r="J1" s="78"/>
      <c r="K1" s="2"/>
    </row>
    <row r="2" spans="1:11" ht="40" customHeight="1" x14ac:dyDescent="0.15">
      <c r="A2" s="30" t="str">
        <f>'Beoordelen 1. Open vragen'!A1:G1</f>
        <v>1.	OPEN VRAGEN PERCEEL 3</v>
      </c>
      <c r="B2" s="8"/>
      <c r="C2" s="80"/>
      <c r="D2" s="81"/>
      <c r="E2" s="8"/>
      <c r="F2" s="80"/>
      <c r="G2" s="81"/>
      <c r="H2" s="8"/>
      <c r="I2" s="80"/>
      <c r="J2" s="81"/>
    </row>
    <row r="3" spans="1:11" ht="20" customHeight="1" x14ac:dyDescent="0.15">
      <c r="A3" s="61" t="str">
        <f>'Beoordelen 1. Open vragen'!A4</f>
        <v>1. 	 PLAN VAN AANPAK BEHEER MELDINGEN</v>
      </c>
      <c r="B3" s="9"/>
      <c r="C3" s="7" t="s">
        <v>30</v>
      </c>
      <c r="D3" s="5"/>
      <c r="E3" s="9"/>
      <c r="F3" s="7" t="s">
        <v>30</v>
      </c>
      <c r="G3" s="5"/>
      <c r="H3" s="9"/>
      <c r="I3" s="7" t="s">
        <v>30</v>
      </c>
      <c r="J3" s="5"/>
    </row>
    <row r="4" spans="1:11" ht="177" customHeight="1" x14ac:dyDescent="0.15">
      <c r="A4" s="59" t="str">
        <f>'Beoordelen 1. Open vragen'!A6</f>
        <v>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v>
      </c>
      <c r="B4" s="9"/>
      <c r="C4" s="74" t="s">
        <v>3</v>
      </c>
      <c r="D4" s="75"/>
      <c r="E4" s="9"/>
      <c r="F4" s="76" t="s">
        <v>3</v>
      </c>
      <c r="G4" s="75"/>
      <c r="H4" s="9"/>
      <c r="I4" s="76" t="s">
        <v>3</v>
      </c>
      <c r="J4" s="75"/>
    </row>
    <row r="5" spans="1:11" ht="20" customHeight="1" x14ac:dyDescent="0.15">
      <c r="A5" s="61" t="str">
        <f>'Beoordelen 1. Open vragen'!A7</f>
        <v>2.	 PLAN VAN AANPAK ONDERHOUD</v>
      </c>
      <c r="B5" s="9"/>
      <c r="C5" s="7" t="s">
        <v>30</v>
      </c>
      <c r="D5" s="5"/>
      <c r="E5" s="9"/>
      <c r="F5" s="7" t="s">
        <v>30</v>
      </c>
      <c r="G5" s="5"/>
      <c r="H5" s="9"/>
      <c r="I5" s="7" t="s">
        <v>30</v>
      </c>
      <c r="J5" s="5"/>
    </row>
    <row r="6" spans="1:11" ht="183" customHeight="1" x14ac:dyDescent="0.15">
      <c r="A6" s="59" t="str">
        <f>'Beoordelen 1. Open vragen'!A9</f>
        <v>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dit betreffende perceel en de bijbehorende scope;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v>
      </c>
      <c r="B6" s="9"/>
      <c r="C6" s="74" t="s">
        <v>3</v>
      </c>
      <c r="D6" s="75"/>
      <c r="E6" s="9"/>
      <c r="F6" s="76" t="s">
        <v>3</v>
      </c>
      <c r="G6" s="75"/>
      <c r="H6" s="9"/>
      <c r="I6" s="76" t="s">
        <v>3</v>
      </c>
      <c r="J6" s="75"/>
    </row>
    <row r="7" spans="1:11" ht="20" customHeight="1" x14ac:dyDescent="0.15">
      <c r="A7" s="61" t="str">
        <f>'Beoordelen 1. Open vragen'!A10</f>
        <v>3.	 UP-TO-DATE HOUDEN INSTALLATIES</v>
      </c>
      <c r="B7" s="9"/>
      <c r="C7" s="7" t="s">
        <v>30</v>
      </c>
      <c r="D7" s="5"/>
      <c r="E7" s="9"/>
      <c r="F7" s="7" t="s">
        <v>30</v>
      </c>
      <c r="G7" s="5"/>
      <c r="H7" s="9"/>
      <c r="I7" s="7" t="s">
        <v>30</v>
      </c>
      <c r="J7" s="5"/>
    </row>
    <row r="8" spans="1:11" ht="134" customHeight="1" x14ac:dyDescent="0.15">
      <c r="A8" s="59" t="str">
        <f>'Beoordelen 1. Open vragen'!A12</f>
        <v>Inschrijver beschrijft op maximaal 2 A4 (toe te voegen via TenderNed) op welke wijze zij ervoor zorgt dat zij de installaties behorende bij het betreffende perceel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v>
      </c>
      <c r="B8" s="9"/>
      <c r="C8" s="74" t="s">
        <v>3</v>
      </c>
      <c r="D8" s="75"/>
      <c r="E8" s="9"/>
      <c r="F8" s="76" t="s">
        <v>3</v>
      </c>
      <c r="G8" s="75"/>
      <c r="H8" s="9"/>
      <c r="I8" s="76" t="s">
        <v>3</v>
      </c>
      <c r="J8" s="75"/>
    </row>
    <row r="9" spans="1:11" ht="20" customHeight="1" x14ac:dyDescent="0.15">
      <c r="A9" s="61" t="str">
        <f>'Beoordelen 1. Open vragen'!A13</f>
        <v>4.	 RAPPORTAGES</v>
      </c>
      <c r="B9" s="9"/>
      <c r="C9" s="7" t="s">
        <v>30</v>
      </c>
      <c r="D9" s="5"/>
      <c r="E9" s="9"/>
      <c r="F9" s="7" t="s">
        <v>30</v>
      </c>
      <c r="G9" s="5"/>
      <c r="H9" s="9"/>
      <c r="I9" s="7" t="s">
        <v>30</v>
      </c>
      <c r="J9" s="5"/>
    </row>
    <row r="10" spans="1:11" ht="253" customHeight="1" x14ac:dyDescent="0.15">
      <c r="A10" s="60" t="str">
        <f>'Beoordelen 1. Open vragen'!A15</f>
        <v>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v>
      </c>
      <c r="B10" s="9"/>
      <c r="C10" s="74" t="s">
        <v>3</v>
      </c>
      <c r="D10" s="75"/>
      <c r="E10" s="9"/>
      <c r="F10" s="76" t="s">
        <v>3</v>
      </c>
      <c r="G10" s="75"/>
      <c r="H10" s="9"/>
      <c r="I10" s="76" t="s">
        <v>3</v>
      </c>
      <c r="J10" s="75"/>
    </row>
    <row r="11" spans="1:11" ht="20" customHeight="1" x14ac:dyDescent="0.15">
      <c r="A11" s="61" t="str">
        <f>'Beoordelen 1. Open vragen'!A16</f>
        <v>5.	 “GROENER GROEIEN"</v>
      </c>
      <c r="B11" s="9"/>
      <c r="C11" s="7" t="s">
        <v>30</v>
      </c>
      <c r="D11" s="5"/>
      <c r="E11" s="9"/>
      <c r="F11" s="7" t="s">
        <v>30</v>
      </c>
      <c r="G11" s="5"/>
      <c r="H11" s="9"/>
      <c r="I11" s="7" t="s">
        <v>30</v>
      </c>
      <c r="J11" s="5"/>
    </row>
    <row r="12" spans="1:11" ht="253" customHeight="1" x14ac:dyDescent="0.15">
      <c r="A12" s="62" t="str">
        <f>'Beoordelen 1. Open vragen'!A18</f>
        <v>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met betrekking tot de scope van het betreffende perceel. Inschrijver beschrijft daarbij minimaal:
-	op welke wijze de gemeente voorop kan lopen en kan blijven meegroeien in de veranderende behoefte naar 100% duurzame energietransitie en eventuele transitie naar aardgasvrije gebouwen;
-	wat u als partij kan bieden die kan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installaties;
-	wat inschrijver kan betekenen met betrekking tot energiemonitoring van de huidige situatie en eventuele adviezen over besparingen.</v>
      </c>
      <c r="B12" s="9"/>
      <c r="C12" s="74" t="s">
        <v>3</v>
      </c>
      <c r="D12" s="75"/>
      <c r="E12" s="9"/>
      <c r="F12" s="74" t="s">
        <v>3</v>
      </c>
      <c r="G12" s="75"/>
      <c r="H12" s="9"/>
      <c r="I12" s="74" t="s">
        <v>3</v>
      </c>
      <c r="J12" s="75"/>
    </row>
    <row r="13" spans="1:11" ht="20" customHeight="1" x14ac:dyDescent="0.15">
      <c r="A13" s="61" t="str">
        <f>'Beoordelen 1. Open vragen'!A19</f>
        <v>6.	 TOEKOMST VAKGEBIED</v>
      </c>
      <c r="B13" s="9"/>
      <c r="C13" s="7" t="s">
        <v>30</v>
      </c>
      <c r="D13" s="5"/>
      <c r="E13" s="9"/>
      <c r="F13" s="7" t="s">
        <v>30</v>
      </c>
      <c r="G13" s="5"/>
      <c r="H13" s="9"/>
      <c r="I13" s="7" t="s">
        <v>30</v>
      </c>
      <c r="J13" s="5"/>
    </row>
    <row r="14" spans="1:11" ht="178" customHeight="1" x14ac:dyDescent="0.15">
      <c r="A14" s="62" t="str">
        <f>'Beoordelen 1. Open vragen'!A21</f>
        <v>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v>
      </c>
      <c r="B14" s="9"/>
      <c r="C14" s="74" t="s">
        <v>3</v>
      </c>
      <c r="D14" s="75"/>
      <c r="E14" s="9"/>
      <c r="F14" s="74" t="s">
        <v>3</v>
      </c>
      <c r="G14" s="75"/>
      <c r="H14" s="9"/>
      <c r="I14" s="74" t="s">
        <v>3</v>
      </c>
      <c r="J14" s="75"/>
    </row>
    <row r="15" spans="1:11" ht="20" customHeight="1" x14ac:dyDescent="0.15">
      <c r="A15" s="27"/>
      <c r="B15" s="10"/>
      <c r="C15" s="28"/>
      <c r="D15" s="28"/>
      <c r="E15" s="10"/>
      <c r="F15" s="28"/>
      <c r="G15" s="28"/>
      <c r="H15" s="10"/>
      <c r="I15" s="28"/>
      <c r="J15" s="29"/>
    </row>
    <row r="16" spans="1:11" x14ac:dyDescent="0.15">
      <c r="A16" s="6"/>
      <c r="B16" s="4"/>
      <c r="H16" s="3"/>
    </row>
  </sheetData>
  <sheetProtection algorithmName="SHA-512" hashValue="FFQKJptAvbprqh6fPRw5+yQlv3OQFIc0455Hb6XZ4727bqRBmm8ao1EhSNa61yywQ/ArbEDBmlTOc4VaLSPBCA==" saltValue="b2n790DCLBNKTShmYz3DPQ==" spinCount="100000" sheet="1" objects="1" scenarios="1"/>
  <mergeCells count="24">
    <mergeCell ref="I1:J1"/>
    <mergeCell ref="C1:D1"/>
    <mergeCell ref="F1:G1"/>
    <mergeCell ref="C2:D2"/>
    <mergeCell ref="F2:G2"/>
    <mergeCell ref="I2:J2"/>
    <mergeCell ref="C14:D14"/>
    <mergeCell ref="F14:G14"/>
    <mergeCell ref="I14:J14"/>
    <mergeCell ref="C6:D6"/>
    <mergeCell ref="F6:G6"/>
    <mergeCell ref="I6:J6"/>
    <mergeCell ref="C8:D8"/>
    <mergeCell ref="F8:G8"/>
    <mergeCell ref="I8:J8"/>
    <mergeCell ref="C10:D10"/>
    <mergeCell ref="F10:G10"/>
    <mergeCell ref="I10:J10"/>
    <mergeCell ref="C12:D12"/>
    <mergeCell ref="F12:G12"/>
    <mergeCell ref="I12:J12"/>
    <mergeCell ref="C4:D4"/>
    <mergeCell ref="F4:G4"/>
    <mergeCell ref="I4:J4"/>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A4675551-7356-4E41-8A95-AD0BA4DB8152}">
          <x14:formula1>
            <xm:f>'Beoordelen 1. Open vragen'!$A$28:$A$33</xm:f>
          </x14:formula1>
          <xm:sqref>C3 F3 I3 C5 F5 I5 C7 F7 I7 C9 F9 I9 C11 F11 I11 C13 F13 I13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36"/>
  <sheetViews>
    <sheetView showGridLines="0" zoomScale="80" zoomScaleNormal="80" workbookViewId="0">
      <pane ySplit="1" topLeftCell="A15" activePane="bottomLeft" state="frozen"/>
      <selection pane="bottomLeft" activeCell="G34" sqref="G34"/>
    </sheetView>
  </sheetViews>
  <sheetFormatPr baseColWidth="10" defaultColWidth="8.83203125" defaultRowHeight="15" x14ac:dyDescent="0.2"/>
  <cols>
    <col min="1" max="1" width="80.83203125" customWidth="1"/>
    <col min="2" max="2" width="15.6640625" customWidth="1"/>
    <col min="3" max="3" width="2.83203125" style="6" customWidth="1"/>
    <col min="4" max="5" width="28.83203125" customWidth="1"/>
    <col min="6" max="6" width="2.83203125" style="6" customWidth="1"/>
    <col min="7" max="8" width="28.83203125" customWidth="1"/>
    <col min="9" max="9" width="2.83203125" style="6" customWidth="1"/>
    <col min="10" max="11" width="28.83203125" customWidth="1"/>
  </cols>
  <sheetData>
    <row r="1" spans="1:11" ht="40" customHeight="1" x14ac:dyDescent="0.2">
      <c r="A1" s="90" t="s">
        <v>7</v>
      </c>
      <c r="B1" s="91"/>
      <c r="C1" s="11"/>
      <c r="D1" s="93" t="str">
        <f>'Beoordelaar 1'!C1</f>
        <v>Inschrijver 1</v>
      </c>
      <c r="E1" s="95"/>
      <c r="F1" s="12"/>
      <c r="G1" s="93" t="str">
        <f>'Beoordelaar 1'!F1</f>
        <v>Inschrijver 2</v>
      </c>
      <c r="H1" s="95"/>
      <c r="I1" s="12"/>
      <c r="J1" s="93" t="str">
        <f>'Beoordelaar 1'!I1</f>
        <v>Inschrijver 3</v>
      </c>
      <c r="K1" s="94"/>
    </row>
    <row r="2" spans="1:11" ht="41" customHeight="1" x14ac:dyDescent="0.2">
      <c r="A2" s="38" t="str">
        <f>'Beoordelen 1. Open vragen'!A1:G1</f>
        <v>1.	OPEN VRAGEN PERCEEL 3</v>
      </c>
      <c r="B2" s="39"/>
      <c r="C2" s="8"/>
      <c r="D2" s="40"/>
      <c r="E2" s="41" t="s">
        <v>19</v>
      </c>
      <c r="F2" s="13"/>
      <c r="G2" s="40"/>
      <c r="H2" s="41" t="s">
        <v>19</v>
      </c>
      <c r="I2" s="13"/>
      <c r="J2" s="42"/>
      <c r="K2" s="41" t="s">
        <v>19</v>
      </c>
    </row>
    <row r="3" spans="1:11" ht="55" customHeight="1" x14ac:dyDescent="0.2">
      <c r="A3" s="84" t="str">
        <f>'Beoordelen 1. Open vragen'!A4</f>
        <v>1. 	 PLAN VAN AANPAK BEHEER MELDINGEN</v>
      </c>
      <c r="B3" s="36" t="s">
        <v>4</v>
      </c>
      <c r="C3" s="9"/>
      <c r="D3" s="37" t="str">
        <f>'Beoordelaar 1'!C3</f>
        <v>SCORE:</v>
      </c>
      <c r="E3" s="83" t="s">
        <v>3</v>
      </c>
      <c r="F3" s="9"/>
      <c r="G3" s="37" t="str">
        <f>'Beoordelaar 1'!F3</f>
        <v>SCORE:</v>
      </c>
      <c r="H3" s="83" t="s">
        <v>3</v>
      </c>
      <c r="I3" s="9"/>
      <c r="J3" s="37" t="str">
        <f>'Beoordelaar 1'!I3</f>
        <v>SCORE:</v>
      </c>
      <c r="K3" s="83" t="s">
        <v>3</v>
      </c>
    </row>
    <row r="4" spans="1:11" ht="55" customHeight="1" x14ac:dyDescent="0.2">
      <c r="A4" s="85"/>
      <c r="B4" s="36" t="s">
        <v>5</v>
      </c>
      <c r="C4" s="9"/>
      <c r="D4" s="37" t="str">
        <f>'Beoordelaar 2'!C3</f>
        <v>SCORE:</v>
      </c>
      <c r="E4" s="83"/>
      <c r="F4" s="9"/>
      <c r="G4" s="37" t="str">
        <f>'Beoordelaar 2'!F3</f>
        <v>SCORE:</v>
      </c>
      <c r="H4" s="83"/>
      <c r="I4" s="9"/>
      <c r="J4" s="37" t="str">
        <f>'Beoordelaar 2'!I3</f>
        <v>SCORE:</v>
      </c>
      <c r="K4" s="83"/>
    </row>
    <row r="5" spans="1:11" ht="55" customHeight="1" x14ac:dyDescent="0.2">
      <c r="A5" s="85"/>
      <c r="B5" s="36" t="s">
        <v>6</v>
      </c>
      <c r="C5" s="9"/>
      <c r="D5" s="37" t="str">
        <f>'Beoordelaar 3'!C3</f>
        <v>SCORE:</v>
      </c>
      <c r="E5" s="83"/>
      <c r="F5" s="9"/>
      <c r="G5" s="37" t="str">
        <f>'Beoordelaar 3'!F3</f>
        <v>SCORE:</v>
      </c>
      <c r="H5" s="83"/>
      <c r="I5" s="9"/>
      <c r="J5" s="37" t="str">
        <f>'Beoordelaar 3'!I3</f>
        <v>SCORE:</v>
      </c>
      <c r="K5" s="83"/>
    </row>
    <row r="6" spans="1:11" ht="20" customHeight="1" x14ac:dyDescent="0.2">
      <c r="A6" s="89" t="s">
        <v>24</v>
      </c>
      <c r="B6" s="89"/>
      <c r="C6" s="9"/>
      <c r="D6" s="35" t="s">
        <v>30</v>
      </c>
      <c r="E6" s="83"/>
      <c r="F6" s="9"/>
      <c r="G6" s="35" t="s">
        <v>30</v>
      </c>
      <c r="H6" s="83"/>
      <c r="I6" s="9"/>
      <c r="J6" s="35" t="s">
        <v>30</v>
      </c>
      <c r="K6" s="83"/>
    </row>
    <row r="7" spans="1:11" ht="20" customHeight="1" x14ac:dyDescent="0.2">
      <c r="A7" s="82"/>
      <c r="B7" s="82"/>
      <c r="C7" s="9"/>
      <c r="D7" s="34" t="str">
        <f>IF(D6="Uitmuntend","€ 3.250",IF(D6="Goed","€ 1.625",IF(D6="Voldoende","€ 325",IF(D6="Matig","€ 0",IF(D6="Onvoldoende","KNOCK OUT"," ")))))</f>
        <v xml:space="preserve"> </v>
      </c>
      <c r="E7" s="83"/>
      <c r="F7" s="9"/>
      <c r="G7" s="34" t="str">
        <f>IF(G6="Uitmuntend","€ 3.250",IF(G6="Goed","€ 1.625",IF(G6="Voldoende","€ 325",IF(G6="Matig","€ 0",IF(G6="Onvoldoende","KNOCK OUT"," ")))))</f>
        <v xml:space="preserve"> </v>
      </c>
      <c r="H7" s="83"/>
      <c r="I7" s="9"/>
      <c r="J7" s="34" t="str">
        <f>IF(J6="Uitmuntend","€ 3.250",IF(J6="Goed","€ 1.625",IF(J6="Voldoende","€ 325",IF(J6="Matig","€ 0",IF(J6="Onvoldoende","KNOCK OUT"," ")))))</f>
        <v xml:space="preserve"> </v>
      </c>
      <c r="K7" s="83"/>
    </row>
    <row r="8" spans="1:11" ht="56" customHeight="1" x14ac:dyDescent="0.2">
      <c r="A8" s="84" t="str">
        <f>'Beoordelen 1. Open vragen'!A7</f>
        <v>2.	 PLAN VAN AANPAK ONDERHOUD</v>
      </c>
      <c r="B8" s="36" t="s">
        <v>4</v>
      </c>
      <c r="C8" s="9"/>
      <c r="D8" s="37" t="str">
        <f>'Beoordelaar 1'!C5</f>
        <v>SCORE:</v>
      </c>
      <c r="E8" s="83" t="s">
        <v>3</v>
      </c>
      <c r="F8" s="9"/>
      <c r="G8" s="37" t="str">
        <f>'Beoordelaar 1'!F5</f>
        <v>SCORE:</v>
      </c>
      <c r="H8" s="83" t="s">
        <v>3</v>
      </c>
      <c r="I8" s="9"/>
      <c r="J8" s="37" t="str">
        <f>'Beoordelaar 1'!I5</f>
        <v>SCORE:</v>
      </c>
      <c r="K8" s="83" t="s">
        <v>3</v>
      </c>
    </row>
    <row r="9" spans="1:11" ht="56" customHeight="1" x14ac:dyDescent="0.2">
      <c r="A9" s="85"/>
      <c r="B9" s="36" t="s">
        <v>5</v>
      </c>
      <c r="C9" s="9"/>
      <c r="D9" s="37" t="str">
        <f>'Beoordelaar 2'!C5</f>
        <v>SCORE:</v>
      </c>
      <c r="E9" s="83"/>
      <c r="F9" s="9"/>
      <c r="G9" s="37" t="str">
        <f>'Beoordelaar 2'!F5</f>
        <v>SCORE:</v>
      </c>
      <c r="H9" s="83"/>
      <c r="I9" s="9"/>
      <c r="J9" s="37" t="str">
        <f>'Beoordelaar 2'!I5</f>
        <v>SCORE:</v>
      </c>
      <c r="K9" s="83"/>
    </row>
    <row r="10" spans="1:11" ht="56" customHeight="1" x14ac:dyDescent="0.2">
      <c r="A10" s="85"/>
      <c r="B10" s="36" t="s">
        <v>6</v>
      </c>
      <c r="C10" s="9"/>
      <c r="D10" s="37" t="str">
        <f>'Beoordelaar 3'!C5</f>
        <v>SCORE:</v>
      </c>
      <c r="E10" s="83"/>
      <c r="F10" s="9"/>
      <c r="G10" s="37" t="str">
        <f>'Beoordelaar 3'!F5</f>
        <v>SCORE:</v>
      </c>
      <c r="H10" s="83"/>
      <c r="I10" s="9"/>
      <c r="J10" s="37" t="str">
        <f>'Beoordelaar 3'!I5</f>
        <v>SCORE:</v>
      </c>
      <c r="K10" s="83"/>
    </row>
    <row r="11" spans="1:11" ht="20" customHeight="1" x14ac:dyDescent="0.2">
      <c r="A11" s="89" t="s">
        <v>24</v>
      </c>
      <c r="B11" s="89"/>
      <c r="C11" s="9"/>
      <c r="D11" s="35" t="s">
        <v>30</v>
      </c>
      <c r="E11" s="83"/>
      <c r="F11" s="9"/>
      <c r="G11" s="35" t="s">
        <v>30</v>
      </c>
      <c r="H11" s="83"/>
      <c r="I11" s="9"/>
      <c r="J11" s="35" t="s">
        <v>30</v>
      </c>
      <c r="K11" s="83"/>
    </row>
    <row r="12" spans="1:11" ht="20" customHeight="1" x14ac:dyDescent="0.2">
      <c r="A12" s="82"/>
      <c r="B12" s="82"/>
      <c r="C12" s="9"/>
      <c r="D12" s="34" t="str">
        <f>IF(D11="Uitmuntend","€ 3.250",IF(D11="Goed","€ 1.625",IF(D11="Voldoende","€ 325",IF(D11="Matig","€ 0",IF(D11="Onvoldoende","KNOCK OUT"," ")))))</f>
        <v xml:space="preserve"> </v>
      </c>
      <c r="E12" s="83"/>
      <c r="F12" s="9"/>
      <c r="G12" s="34" t="str">
        <f>IF(G11="Uitmuntend","€ 3.250",IF(G11="Goed","€ 1.625",IF(G11="Voldoende","€ 325",IF(G11="Matig","€ 0",IF(G11="Onvoldoende","KNOCK OUT"," ")))))</f>
        <v xml:space="preserve"> </v>
      </c>
      <c r="H12" s="83"/>
      <c r="I12" s="9"/>
      <c r="J12" s="34" t="str">
        <f>IF(J11="Uitmuntend","€ 3.250",IF(J11="Goed","€ 1.625",IF(J11="Voldoende","€ 325",IF(J11="Matig","€ 0",IF(J11="Onvoldoende","KNOCK OUT"," ")))))</f>
        <v xml:space="preserve"> </v>
      </c>
      <c r="K12" s="83"/>
    </row>
    <row r="13" spans="1:11" ht="57" customHeight="1" x14ac:dyDescent="0.2">
      <c r="A13" s="84" t="str">
        <f>'Beoordelen 1. Open vragen'!A10</f>
        <v>3.	 UP-TO-DATE HOUDEN INSTALLATIES</v>
      </c>
      <c r="B13" s="36" t="s">
        <v>4</v>
      </c>
      <c r="C13" s="9"/>
      <c r="D13" s="37" t="str">
        <f>'Beoordelaar 1'!C7</f>
        <v>SCORE:</v>
      </c>
      <c r="E13" s="83" t="s">
        <v>3</v>
      </c>
      <c r="F13" s="9"/>
      <c r="G13" s="37" t="str">
        <f>'Beoordelaar 1'!F7</f>
        <v>SCORE:</v>
      </c>
      <c r="H13" s="83" t="s">
        <v>3</v>
      </c>
      <c r="I13" s="9"/>
      <c r="J13" s="37" t="str">
        <f>'Beoordelaar 1'!I7</f>
        <v>SCORE:</v>
      </c>
      <c r="K13" s="83" t="s">
        <v>3</v>
      </c>
    </row>
    <row r="14" spans="1:11" ht="57" customHeight="1" x14ac:dyDescent="0.2">
      <c r="A14" s="85"/>
      <c r="B14" s="36" t="s">
        <v>5</v>
      </c>
      <c r="C14" s="9"/>
      <c r="D14" s="37" t="str">
        <f>'Beoordelaar 2'!C7</f>
        <v>SCORE:</v>
      </c>
      <c r="E14" s="83"/>
      <c r="F14" s="9"/>
      <c r="G14" s="37" t="str">
        <f>'Beoordelaar 2'!F7</f>
        <v>SCORE:</v>
      </c>
      <c r="H14" s="83"/>
      <c r="I14" s="9"/>
      <c r="J14" s="37" t="str">
        <f>'Beoordelaar 2'!I7</f>
        <v>SCORE:</v>
      </c>
      <c r="K14" s="83"/>
    </row>
    <row r="15" spans="1:11" ht="57" customHeight="1" x14ac:dyDescent="0.2">
      <c r="A15" s="85"/>
      <c r="B15" s="36" t="s">
        <v>6</v>
      </c>
      <c r="C15" s="9"/>
      <c r="D15" s="37" t="str">
        <f>'Beoordelaar 3'!C7</f>
        <v>SCORE:</v>
      </c>
      <c r="E15" s="83"/>
      <c r="F15" s="9"/>
      <c r="G15" s="37" t="str">
        <f>'Beoordelaar 3'!F7</f>
        <v>SCORE:</v>
      </c>
      <c r="H15" s="83"/>
      <c r="I15" s="9"/>
      <c r="J15" s="37" t="str">
        <f>'Beoordelaar 3'!I7</f>
        <v>SCORE:</v>
      </c>
      <c r="K15" s="83"/>
    </row>
    <row r="16" spans="1:11" ht="20" customHeight="1" x14ac:dyDescent="0.2">
      <c r="A16" s="89" t="s">
        <v>24</v>
      </c>
      <c r="B16" s="89"/>
      <c r="C16" s="9"/>
      <c r="D16" s="35" t="s">
        <v>30</v>
      </c>
      <c r="E16" s="83"/>
      <c r="F16" s="9"/>
      <c r="G16" s="35" t="s">
        <v>30</v>
      </c>
      <c r="H16" s="83"/>
      <c r="I16" s="9"/>
      <c r="J16" s="35" t="s">
        <v>30</v>
      </c>
      <c r="K16" s="83"/>
    </row>
    <row r="17" spans="1:11" ht="20" customHeight="1" x14ac:dyDescent="0.2">
      <c r="A17" s="82"/>
      <c r="B17" s="82"/>
      <c r="C17" s="9"/>
      <c r="D17" s="34" t="str">
        <f>IF(D16="Uitmuntend","€ 8.000",IF(D16="Goed","€ 4.000",IF(D16="Voldoende","€ 800",IF(D16="Matig","€ 0",IF(D16="Onvoldoende","KNOCK OUT"," ")))))</f>
        <v xml:space="preserve"> </v>
      </c>
      <c r="E17" s="83"/>
      <c r="F17" s="9"/>
      <c r="G17" s="34" t="str">
        <f>IF(G16="Uitmuntend","€ 8.000",IF(G16="Goed","€ 4.000",IF(G16="Voldoende","€ 800",IF(G16="Matig","€ 0",IF(G16="Onvoldoende","KNOCK OUT"," ")))))</f>
        <v xml:space="preserve"> </v>
      </c>
      <c r="H17" s="83"/>
      <c r="I17" s="9"/>
      <c r="J17" s="34" t="str">
        <f>IF(J16="Uitmuntend","€ 8.000",IF(J16="Goed","€ 4.000",IF(J16="Voldoende","€ 800",IF(J16="Matig","€ 0",IF(J16="Onvoldoende","KNOCK OUT"," ")))))</f>
        <v xml:space="preserve"> </v>
      </c>
      <c r="K17" s="83"/>
    </row>
    <row r="18" spans="1:11" ht="64" customHeight="1" x14ac:dyDescent="0.2">
      <c r="A18" s="84" t="str">
        <f>'Beoordelen 1. Open vragen'!A13</f>
        <v>4.	 RAPPORTAGES</v>
      </c>
      <c r="B18" s="36" t="s">
        <v>4</v>
      </c>
      <c r="C18" s="9"/>
      <c r="D18" s="37" t="str">
        <f>'Beoordelaar 1'!C9</f>
        <v>SCORE:</v>
      </c>
      <c r="E18" s="86" t="s">
        <v>3</v>
      </c>
      <c r="F18" s="9"/>
      <c r="G18" s="37" t="str">
        <f>'Beoordelaar 1'!F9</f>
        <v>SCORE:</v>
      </c>
      <c r="H18" s="86" t="s">
        <v>3</v>
      </c>
      <c r="I18" s="9"/>
      <c r="J18" s="37" t="str">
        <f>'Beoordelaar 1'!I9</f>
        <v>SCORE:</v>
      </c>
      <c r="K18" s="86" t="s">
        <v>3</v>
      </c>
    </row>
    <row r="19" spans="1:11" ht="64" customHeight="1" x14ac:dyDescent="0.2">
      <c r="A19" s="85"/>
      <c r="B19" s="36" t="s">
        <v>5</v>
      </c>
      <c r="C19" s="9"/>
      <c r="D19" s="37" t="str">
        <f>'Beoordelaar 2'!C9</f>
        <v>SCORE:</v>
      </c>
      <c r="E19" s="87"/>
      <c r="F19" s="9"/>
      <c r="G19" s="37" t="str">
        <f>'Beoordelaar 2'!F9</f>
        <v>SCORE:</v>
      </c>
      <c r="H19" s="87"/>
      <c r="I19" s="9"/>
      <c r="J19" s="37" t="str">
        <f>'Beoordelaar 2'!I9</f>
        <v>SCORE:</v>
      </c>
      <c r="K19" s="87"/>
    </row>
    <row r="20" spans="1:11" ht="64" customHeight="1" x14ac:dyDescent="0.2">
      <c r="A20" s="85"/>
      <c r="B20" s="36" t="s">
        <v>6</v>
      </c>
      <c r="C20" s="9"/>
      <c r="D20" s="37" t="str">
        <f>'Beoordelaar 3'!C9</f>
        <v>SCORE:</v>
      </c>
      <c r="E20" s="87"/>
      <c r="F20" s="9"/>
      <c r="G20" s="37" t="str">
        <f>'Beoordelaar 3'!F9</f>
        <v>SCORE:</v>
      </c>
      <c r="H20" s="87"/>
      <c r="I20" s="9"/>
      <c r="J20" s="37" t="str">
        <f>'Beoordelaar 3'!I9</f>
        <v>SCORE:</v>
      </c>
      <c r="K20" s="87"/>
    </row>
    <row r="21" spans="1:11" ht="20" customHeight="1" x14ac:dyDescent="0.2">
      <c r="A21" s="89" t="s">
        <v>24</v>
      </c>
      <c r="B21" s="89"/>
      <c r="C21" s="9"/>
      <c r="D21" s="35" t="s">
        <v>30</v>
      </c>
      <c r="E21" s="87"/>
      <c r="F21" s="9"/>
      <c r="G21" s="35" t="s">
        <v>30</v>
      </c>
      <c r="H21" s="87"/>
      <c r="I21" s="9"/>
      <c r="J21" s="35" t="s">
        <v>30</v>
      </c>
      <c r="K21" s="87"/>
    </row>
    <row r="22" spans="1:11" ht="20" customHeight="1" x14ac:dyDescent="0.2">
      <c r="A22" s="82"/>
      <c r="B22" s="82"/>
      <c r="C22" s="9"/>
      <c r="D22" s="34" t="str">
        <f>IF(D21="Uitmuntend","€ 3.250",IF(D21="Goed","€ 1.625",IF(D21="Voldoende","€ 325",IF(D21="Matig","€ 0",IF(D21="Onvoldoende","KNOCK OUT"," ")))))</f>
        <v xml:space="preserve"> </v>
      </c>
      <c r="E22" s="88"/>
      <c r="F22" s="9"/>
      <c r="G22" s="34" t="str">
        <f>IF(G21="Uitmuntend","€ 3.250",IF(G21="Goed","€ 1.625",IF(G21="Voldoende","€ 325",IF(G21="Matig","€ 0",IF(G21="Onvoldoende","KNOCK OUT"," ")))))</f>
        <v xml:space="preserve"> </v>
      </c>
      <c r="H22" s="88"/>
      <c r="I22" s="9"/>
      <c r="J22" s="34" t="str">
        <f>IF(J21="Uitmuntend","€ 3.250",IF(J21="Goed","€ 1.625",IF(J21="Voldoende","€ 325",IF(J21="Matig","€ 0",IF(J21="Onvoldoende","KNOCK OUT"," ")))))</f>
        <v xml:space="preserve"> </v>
      </c>
      <c r="K22" s="88"/>
    </row>
    <row r="23" spans="1:11" ht="61" customHeight="1" x14ac:dyDescent="0.2">
      <c r="A23" s="84" t="str">
        <f>'Beoordelen 1. Open vragen'!A16</f>
        <v>5.	 “GROENER GROEIEN"</v>
      </c>
      <c r="B23" s="36" t="s">
        <v>4</v>
      </c>
      <c r="C23" s="9"/>
      <c r="D23" s="37" t="str">
        <f>'Beoordelaar 1'!C11</f>
        <v>SCORE:</v>
      </c>
      <c r="E23" s="86" t="s">
        <v>3</v>
      </c>
      <c r="F23" s="9"/>
      <c r="G23" s="37" t="str">
        <f>'Beoordelaar 1'!F11</f>
        <v>SCORE:</v>
      </c>
      <c r="H23" s="86" t="s">
        <v>3</v>
      </c>
      <c r="I23" s="9"/>
      <c r="J23" s="37" t="str">
        <f>'Beoordelaar 1'!I11</f>
        <v>SCORE:</v>
      </c>
      <c r="K23" s="86" t="s">
        <v>3</v>
      </c>
    </row>
    <row r="24" spans="1:11" ht="61" customHeight="1" x14ac:dyDescent="0.2">
      <c r="A24" s="85"/>
      <c r="B24" s="36" t="s">
        <v>5</v>
      </c>
      <c r="C24" s="56"/>
      <c r="D24" s="37" t="str">
        <f>'Beoordelaar 2'!C11</f>
        <v>SCORE:</v>
      </c>
      <c r="E24" s="87"/>
      <c r="F24" s="56"/>
      <c r="G24" s="37" t="str">
        <f>'Beoordelaar 2'!F11</f>
        <v>SCORE:</v>
      </c>
      <c r="H24" s="87"/>
      <c r="I24" s="56"/>
      <c r="J24" s="37" t="str">
        <f>'Beoordelaar 2'!I11</f>
        <v>SCORE:</v>
      </c>
      <c r="K24" s="87"/>
    </row>
    <row r="25" spans="1:11" ht="61" customHeight="1" x14ac:dyDescent="0.2">
      <c r="A25" s="85"/>
      <c r="B25" s="36" t="s">
        <v>6</v>
      </c>
      <c r="C25" s="56"/>
      <c r="D25" s="37" t="str">
        <f>'Beoordelaar 3'!C11</f>
        <v>SCORE:</v>
      </c>
      <c r="E25" s="87"/>
      <c r="F25" s="56"/>
      <c r="G25" s="37" t="str">
        <f>'Beoordelaar 3'!F11</f>
        <v>SCORE:</v>
      </c>
      <c r="H25" s="87"/>
      <c r="I25" s="56"/>
      <c r="J25" s="37" t="str">
        <f>'Beoordelaar 3'!I11</f>
        <v>SCORE:</v>
      </c>
      <c r="K25" s="87"/>
    </row>
    <row r="26" spans="1:11" ht="21" customHeight="1" x14ac:dyDescent="0.2">
      <c r="A26" s="89" t="s">
        <v>24</v>
      </c>
      <c r="B26" s="89"/>
      <c r="C26" s="56"/>
      <c r="D26" s="35" t="s">
        <v>30</v>
      </c>
      <c r="E26" s="57"/>
      <c r="F26" s="56"/>
      <c r="G26" s="35" t="s">
        <v>30</v>
      </c>
      <c r="H26" s="57"/>
      <c r="I26" s="56"/>
      <c r="J26" s="35" t="s">
        <v>30</v>
      </c>
      <c r="K26" s="57"/>
    </row>
    <row r="27" spans="1:11" ht="21" customHeight="1" x14ac:dyDescent="0.2">
      <c r="A27" s="82"/>
      <c r="B27" s="82"/>
      <c r="C27" s="56"/>
      <c r="D27" s="34" t="str">
        <f>IF(D26="Uitmuntend","€ 2.000",IF(D26="Goed","€ 1.000",IF(D26="Voldoende","€ 200",IF(D26="Matig","€ 0",IF(D26="Onvoldoende","KNOCK OUT"," ")))))</f>
        <v xml:space="preserve"> </v>
      </c>
      <c r="E27" s="57"/>
      <c r="F27" s="56"/>
      <c r="G27" s="34" t="str">
        <f>IF(G26="Uitmuntend","€ 2.000",IF(G26="Goed","€ 1.000",IF(G26="Voldoende","€ 200",IF(G26="Matig","€ 0",IF(G26="Onvoldoende","KNOCK OUT"," ")))))</f>
        <v xml:space="preserve"> </v>
      </c>
      <c r="H27" s="57"/>
      <c r="I27" s="56"/>
      <c r="J27" s="34" t="str">
        <f>IF(J26="Uitmuntend","€ 2.000",IF(J26="Goed","€ 1.000",IF(J26="Voldoende","€ 200",IF(J26="Matig","€ 0",IF(J26="Onvoldoende","KNOCK OUT"," ")))))</f>
        <v xml:space="preserve"> </v>
      </c>
      <c r="K27" s="57"/>
    </row>
    <row r="28" spans="1:11" ht="61" customHeight="1" x14ac:dyDescent="0.2">
      <c r="A28" s="84" t="str">
        <f>'Beoordelen 1. Open vragen'!A19</f>
        <v>6.	 TOEKOMST VAKGEBIED</v>
      </c>
      <c r="B28" s="36" t="s">
        <v>4</v>
      </c>
      <c r="C28" s="56"/>
      <c r="D28" s="37" t="str">
        <f>'Beoordelaar 1'!C13</f>
        <v>SCORE:</v>
      </c>
      <c r="E28" s="83" t="s">
        <v>3</v>
      </c>
      <c r="F28" s="56"/>
      <c r="G28" s="37" t="str">
        <f>'Beoordelaar 1'!F13</f>
        <v>SCORE:</v>
      </c>
      <c r="H28" s="83" t="s">
        <v>3</v>
      </c>
      <c r="I28" s="56"/>
      <c r="J28" s="37" t="str">
        <f>'Beoordelaar 1'!I13</f>
        <v>SCORE:</v>
      </c>
      <c r="K28" s="83" t="s">
        <v>3</v>
      </c>
    </row>
    <row r="29" spans="1:11" ht="61" customHeight="1" x14ac:dyDescent="0.2">
      <c r="A29" s="85"/>
      <c r="B29" s="36" t="s">
        <v>5</v>
      </c>
      <c r="C29" s="56"/>
      <c r="D29" s="37" t="str">
        <f>'Beoordelaar 2'!C13</f>
        <v>SCORE:</v>
      </c>
      <c r="E29" s="83"/>
      <c r="F29" s="56"/>
      <c r="G29" s="37" t="str">
        <f>'Beoordelaar 2'!F13</f>
        <v>SCORE:</v>
      </c>
      <c r="H29" s="83"/>
      <c r="I29" s="56"/>
      <c r="J29" s="37" t="str">
        <f>'Beoordelaar 2'!I13</f>
        <v>SCORE:</v>
      </c>
      <c r="K29" s="83"/>
    </row>
    <row r="30" spans="1:11" ht="61" customHeight="1" x14ac:dyDescent="0.2">
      <c r="A30" s="85"/>
      <c r="B30" s="36" t="s">
        <v>6</v>
      </c>
      <c r="C30" s="56"/>
      <c r="D30" s="37" t="str">
        <f>'Beoordelaar 3'!C13</f>
        <v>SCORE:</v>
      </c>
      <c r="E30" s="83"/>
      <c r="F30" s="56"/>
      <c r="G30" s="37" t="str">
        <f>'Beoordelaar 3'!F13</f>
        <v>SCORE:</v>
      </c>
      <c r="H30" s="83"/>
      <c r="I30" s="56"/>
      <c r="J30" s="37" t="str">
        <f>'Beoordelaar 3'!I13</f>
        <v>SCORE:</v>
      </c>
      <c r="K30" s="83"/>
    </row>
    <row r="31" spans="1:11" ht="20" customHeight="1" x14ac:dyDescent="0.2">
      <c r="A31" s="89" t="s">
        <v>24</v>
      </c>
      <c r="B31" s="89"/>
      <c r="C31" s="56"/>
      <c r="D31" s="35" t="s">
        <v>30</v>
      </c>
      <c r="E31" s="83"/>
      <c r="F31" s="56"/>
      <c r="G31" s="35" t="s">
        <v>30</v>
      </c>
      <c r="H31" s="83"/>
      <c r="I31" s="56"/>
      <c r="J31" s="35" t="s">
        <v>30</v>
      </c>
      <c r="K31" s="83"/>
    </row>
    <row r="32" spans="1:11" ht="20" customHeight="1" x14ac:dyDescent="0.2">
      <c r="A32" s="82"/>
      <c r="B32" s="82"/>
      <c r="C32"/>
      <c r="D32" s="34" t="str">
        <f>IF(D31="Uitmuntend","€ 2.000",IF(D31="Goed","€ 1.000",IF(D31="Voldoende","€ 200",IF(D31="Matig","€ 0",IF(D31="Onvoldoende","KNOCK OUT"," ")))))</f>
        <v xml:space="preserve"> </v>
      </c>
      <c r="E32" s="83"/>
      <c r="F32"/>
      <c r="G32" s="34" t="str">
        <f>IF(G31="Uitmuntend","€ 2.000",IF(G31="Goed","€ 1.000",IF(G31="Voldoende","€ 200",IF(G31="Matig","€ 0",IF(G31="Onvoldoende","KNOCK OUT"," ")))))</f>
        <v xml:space="preserve"> </v>
      </c>
      <c r="H32" s="83"/>
      <c r="I32"/>
      <c r="J32" s="34" t="str">
        <f>IF(J31="Uitmuntend","€ 2.000",IF(J31="Goed","€ 1.000",IF(J31="Voldoende","€ 200",IF(J31="Matig","€ 0",IF(J31="Onvoldoende","KNOCK OUT"," ")))))</f>
        <v xml:space="preserve"> </v>
      </c>
      <c r="K32" s="83"/>
    </row>
    <row r="33" spans="1:11" ht="20" customHeight="1" x14ac:dyDescent="0.2">
      <c r="C33"/>
      <c r="F33"/>
      <c r="I33"/>
    </row>
    <row r="34" spans="1:11" ht="30" customHeight="1" x14ac:dyDescent="0.2">
      <c r="A34" s="92" t="s">
        <v>21</v>
      </c>
      <c r="B34" s="92"/>
      <c r="C34" s="9"/>
      <c r="D34" s="31" t="e">
        <f>D7+D12+D17+D22+D27+D32</f>
        <v>#VALUE!</v>
      </c>
      <c r="E34" s="32"/>
      <c r="F34" s="16"/>
      <c r="G34" s="31" t="e">
        <f>G7+G12+G17+G22+G27+G32</f>
        <v>#VALUE!</v>
      </c>
      <c r="H34" s="32"/>
      <c r="I34" s="16"/>
      <c r="J34" s="31" t="e">
        <f>J7+J12+J17+J22+J27+J32</f>
        <v>#VALUE!</v>
      </c>
      <c r="K34" s="33"/>
    </row>
    <row r="35" spans="1:11" ht="15" customHeight="1" x14ac:dyDescent="0.2">
      <c r="A35" s="15"/>
      <c r="B35" s="15"/>
      <c r="C35" s="15"/>
      <c r="D35" s="15"/>
      <c r="E35" s="15"/>
      <c r="F35" s="15"/>
      <c r="G35" s="15"/>
      <c r="H35" s="15"/>
      <c r="I35" s="15"/>
      <c r="J35" s="15"/>
    </row>
    <row r="36" spans="1:11" ht="15" customHeight="1" x14ac:dyDescent="0.2">
      <c r="A36" s="15"/>
      <c r="B36" s="15"/>
      <c r="C36" s="15"/>
      <c r="D36" s="15"/>
      <c r="E36" s="15"/>
      <c r="F36" s="15"/>
      <c r="G36" s="15"/>
      <c r="H36" s="15"/>
      <c r="I36" s="15"/>
      <c r="J36" s="15"/>
    </row>
  </sheetData>
  <sheetProtection algorithmName="SHA-512" hashValue="/0JffxBAy9catUNF2+2Xw8uzlBKVSrv1etqx2kIebtmbi1rod5kAq04SpdOCyIew6t+SCberMeO1ALmxnfkl+w==" saltValue="DiYy6rPtDtwhSuOAvWT2vQ==" spinCount="100000" sheet="1" objects="1" scenarios="1"/>
  <mergeCells count="41">
    <mergeCell ref="A34:B34"/>
    <mergeCell ref="A31:B31"/>
    <mergeCell ref="J1:K1"/>
    <mergeCell ref="G1:H1"/>
    <mergeCell ref="D1:E1"/>
    <mergeCell ref="E3:E7"/>
    <mergeCell ref="H3:H7"/>
    <mergeCell ref="K3:K7"/>
    <mergeCell ref="E8:E12"/>
    <mergeCell ref="E13:E17"/>
    <mergeCell ref="H8:H12"/>
    <mergeCell ref="H13:H17"/>
    <mergeCell ref="K8:K12"/>
    <mergeCell ref="K13:K17"/>
    <mergeCell ref="H23:H25"/>
    <mergeCell ref="K23:K25"/>
    <mergeCell ref="A1:B1"/>
    <mergeCell ref="A26:B26"/>
    <mergeCell ref="A17:B17"/>
    <mergeCell ref="A6:B6"/>
    <mergeCell ref="A7:B7"/>
    <mergeCell ref="A11:B11"/>
    <mergeCell ref="A12:B12"/>
    <mergeCell ref="A16:B16"/>
    <mergeCell ref="A3:A5"/>
    <mergeCell ref="A32:B32"/>
    <mergeCell ref="E28:E32"/>
    <mergeCell ref="H28:H32"/>
    <mergeCell ref="K28:K32"/>
    <mergeCell ref="A8:A10"/>
    <mergeCell ref="A13:A15"/>
    <mergeCell ref="A18:A20"/>
    <mergeCell ref="A23:A25"/>
    <mergeCell ref="A28:A30"/>
    <mergeCell ref="A27:B27"/>
    <mergeCell ref="E18:E22"/>
    <mergeCell ref="H18:H22"/>
    <mergeCell ref="K18:K22"/>
    <mergeCell ref="A21:B21"/>
    <mergeCell ref="A22:B22"/>
    <mergeCell ref="E23:E25"/>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xr:uid="{A93229DC-2359-554C-9564-DBCAA01ACEFC}">
          <x14:formula1>
            <xm:f>'Beoordelen 1. Open vragen'!$A$28:$A$33</xm:f>
          </x14:formula1>
          <xm:sqref>D6 G6 J6 D11 G11 J11 D16 G16 J16 G21 D21 J21 G26 D26 J26 D31 G31 J31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8"/>
  <sheetViews>
    <sheetView showGridLines="0" workbookViewId="0">
      <selection activeCell="E6" sqref="E6"/>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3" t="s">
        <v>27</v>
      </c>
      <c r="B1" s="11"/>
      <c r="C1" s="44"/>
      <c r="D1" s="11"/>
      <c r="E1" s="44"/>
      <c r="F1" s="11"/>
      <c r="G1" s="44"/>
    </row>
    <row r="2" spans="1:7" ht="30" customHeight="1" x14ac:dyDescent="0.2">
      <c r="A2" s="47" t="s">
        <v>9</v>
      </c>
      <c r="B2" s="11"/>
      <c r="C2" s="48" t="str">
        <f>'Beoordelaar 1'!C1</f>
        <v>Inschrijver 1</v>
      </c>
      <c r="D2" s="14"/>
      <c r="E2" s="48" t="str">
        <f>'Beoordelaar 1'!F1</f>
        <v>Inschrijver 2</v>
      </c>
      <c r="F2" s="14"/>
      <c r="G2" s="48" t="str">
        <f>'Beoordelaar 1'!I1</f>
        <v>Inschrijver 3</v>
      </c>
    </row>
    <row r="3" spans="1:7" s="1" customFormat="1" ht="35" customHeight="1" x14ac:dyDescent="0.2">
      <c r="A3" s="51" t="str">
        <f>'Beoordelen 1. Open vragen'!A1:G1</f>
        <v>1.	OPEN VRAGEN PERCEEL 3</v>
      </c>
      <c r="B3" s="11"/>
      <c r="C3" s="52" t="e">
        <f>Consensus!D34</f>
        <v>#VALUE!</v>
      </c>
      <c r="D3" s="14"/>
      <c r="E3" s="52" t="e">
        <f>Consensus!G34</f>
        <v>#VALUE!</v>
      </c>
      <c r="F3" s="14"/>
      <c r="G3" s="52" t="e">
        <f>Consensus!J34</f>
        <v>#VALUE!</v>
      </c>
    </row>
    <row r="4" spans="1:7" ht="30" customHeight="1" x14ac:dyDescent="0.2">
      <c r="A4" s="50" t="s">
        <v>10</v>
      </c>
      <c r="B4" s="11"/>
      <c r="C4" s="49" t="e">
        <f>C3</f>
        <v>#VALUE!</v>
      </c>
      <c r="D4" s="14"/>
      <c r="E4" s="49" t="e">
        <f>E3</f>
        <v>#VALUE!</v>
      </c>
      <c r="F4" s="14"/>
      <c r="G4" s="49" t="e">
        <f>G3</f>
        <v>#VALUE!</v>
      </c>
    </row>
    <row r="5" spans="1:7" ht="15" customHeight="1" x14ac:dyDescent="0.2"/>
    <row r="6" spans="1:7" ht="30" customHeight="1" x14ac:dyDescent="0.2">
      <c r="A6" s="53" t="s">
        <v>11</v>
      </c>
      <c r="B6" s="11"/>
      <c r="C6" s="54">
        <v>0</v>
      </c>
      <c r="D6" s="14"/>
      <c r="E6" s="54">
        <v>0</v>
      </c>
      <c r="F6" s="14"/>
      <c r="G6" s="54">
        <v>0</v>
      </c>
    </row>
    <row r="8" spans="1:7" ht="30" customHeight="1" x14ac:dyDescent="0.2">
      <c r="A8" s="45" t="s">
        <v>26</v>
      </c>
      <c r="B8" s="11"/>
      <c r="C8" s="46" t="e">
        <f>C6-C4</f>
        <v>#VALUE!</v>
      </c>
      <c r="D8" s="18"/>
      <c r="E8" s="46" t="e">
        <f>E6-E4</f>
        <v>#VALUE!</v>
      </c>
      <c r="F8" s="18"/>
      <c r="G8" s="46" t="e">
        <f>G6-G4</f>
        <v>#VALUE!</v>
      </c>
    </row>
    <row r="15" spans="1:7" ht="16" x14ac:dyDescent="0.2">
      <c r="C15" s="17"/>
    </row>
    <row r="16" spans="1:7" ht="16" x14ac:dyDescent="0.2">
      <c r="C16" s="17"/>
    </row>
    <row r="17" spans="3:3" ht="16" x14ac:dyDescent="0.2">
      <c r="C17" s="17"/>
    </row>
    <row r="18" spans="3:3" ht="16" x14ac:dyDescent="0.2">
      <c r="C18" s="17"/>
    </row>
  </sheetData>
  <sheetProtection algorithmName="SHA-512" hashValue="Lg0twvY18MG7YPEPfcglSt0DNNFZE9npO9l641WJe7+mXTTXPXMafO9aurT//MUm/HuvGMEpMCWoSC+QRs+D8w==" saltValue="suY1xv0lyrf1Kbkv9Ry5r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1. Open vragen</vt:lpstr>
      <vt:lpstr>Beoordelaar 1</vt:lpstr>
      <vt:lpstr>Beoordelaar 2</vt:lpstr>
      <vt:lpstr>Beoordelaar 3</vt:lpstr>
      <vt:lpstr>Consensus</vt:lpstr>
      <vt:lpstr>Eindscores</vt:lpstr>
      <vt:lpstr>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2021-08-31T13:28:14Z</dcterms:modified>
</cp:coreProperties>
</file>