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8"/>
  <workbookPr filterPrivacy="1" codeName="ThisWorkbook" autoCompressPictures="0"/>
  <xr:revisionPtr revIDLastSave="0" documentId="13_ncr:1_{CDD16222-BF35-0B4E-9185-09BB2F836757}" xr6:coauthVersionLast="47" xr6:coauthVersionMax="47" xr10:uidLastSave="{00000000-0000-0000-0000-000000000000}"/>
  <bookViews>
    <workbookView xWindow="28800" yWindow="500" windowWidth="29560" windowHeight="19480" xr2:uid="{00000000-000D-0000-FFFF-FFFF00000000}"/>
  </bookViews>
  <sheets>
    <sheet name="Beoordelen 1. Open vragen" sheetId="21" r:id="rId1"/>
    <sheet name="Beoordelaar 1" sheetId="7" r:id="rId2"/>
    <sheet name="Beoordelaar 2" sheetId="15" r:id="rId3"/>
    <sheet name="Beoordelaar 3" sheetId="16" r:id="rId4"/>
    <sheet name="Consensus" sheetId="9" r:id="rId5"/>
    <sheet name="Eindscores" sheetId="19" r:id="rId6"/>
  </sheets>
  <definedNames>
    <definedName name="SCORE">'Beoordelen 1. Open vragen'!$B$14:$G$14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35" i="9" l="1"/>
  <c r="G35" i="9"/>
  <c r="D35" i="9"/>
  <c r="J33" i="9"/>
  <c r="G33" i="9"/>
  <c r="D33" i="9"/>
  <c r="J28" i="9"/>
  <c r="G28" i="9"/>
  <c r="D28" i="9"/>
  <c r="J23" i="9"/>
  <c r="G23" i="9"/>
  <c r="D23" i="9"/>
  <c r="J18" i="9"/>
  <c r="G18" i="9"/>
  <c r="D18" i="9"/>
  <c r="J13" i="9"/>
  <c r="G13" i="9"/>
  <c r="D13" i="9"/>
  <c r="J8" i="9"/>
  <c r="G8" i="9"/>
  <c r="D8" i="9"/>
  <c r="A29" i="9" l="1"/>
  <c r="A24" i="9"/>
  <c r="A19" i="9"/>
  <c r="A14" i="9"/>
  <c r="A9" i="9"/>
  <c r="A4" i="9"/>
  <c r="A14" i="16" l="1"/>
  <c r="A13" i="16"/>
  <c r="A12" i="16"/>
  <c r="A11" i="16"/>
  <c r="A10" i="16"/>
  <c r="A9" i="16"/>
  <c r="A8" i="16"/>
  <c r="A7" i="16"/>
  <c r="A6" i="16"/>
  <c r="A5" i="16"/>
  <c r="A4" i="16"/>
  <c r="A3" i="16"/>
  <c r="A2" i="16"/>
  <c r="A14" i="15"/>
  <c r="A13" i="15"/>
  <c r="A12" i="15"/>
  <c r="A11" i="15"/>
  <c r="A10" i="15"/>
  <c r="A9" i="15"/>
  <c r="A8" i="15"/>
  <c r="A7" i="15"/>
  <c r="A6" i="15"/>
  <c r="A5" i="15"/>
  <c r="A4" i="15"/>
  <c r="A3" i="15"/>
  <c r="A2" i="15"/>
  <c r="A13" i="7"/>
  <c r="A14" i="7"/>
  <c r="A11" i="7"/>
  <c r="A12" i="7"/>
  <c r="A9" i="7"/>
  <c r="A10" i="7"/>
  <c r="A7" i="7"/>
  <c r="A8" i="7"/>
  <c r="A5" i="7"/>
  <c r="A6" i="7"/>
  <c r="A3" i="7"/>
  <c r="A4" i="7"/>
  <c r="J31" i="9" l="1"/>
  <c r="J30" i="9"/>
  <c r="J29" i="9"/>
  <c r="G31" i="9"/>
  <c r="G30" i="9"/>
  <c r="G29" i="9"/>
  <c r="D31" i="9"/>
  <c r="D30" i="9"/>
  <c r="D29" i="9"/>
  <c r="J26" i="9"/>
  <c r="J25" i="9"/>
  <c r="J24" i="9"/>
  <c r="G26" i="9"/>
  <c r="G25" i="9"/>
  <c r="G24" i="9"/>
  <c r="D26" i="9"/>
  <c r="D25" i="9"/>
  <c r="D24" i="9"/>
  <c r="J21" i="9"/>
  <c r="J20" i="9"/>
  <c r="J19" i="9"/>
  <c r="G21" i="9"/>
  <c r="G20" i="9"/>
  <c r="G19" i="9"/>
  <c r="D21" i="9"/>
  <c r="D20" i="9"/>
  <c r="D19" i="9"/>
  <c r="A3" i="19"/>
  <c r="A3" i="9"/>
  <c r="A2" i="7"/>
  <c r="J16" i="9"/>
  <c r="J15" i="9"/>
  <c r="J14" i="9"/>
  <c r="J11" i="9"/>
  <c r="J10" i="9"/>
  <c r="J9" i="9"/>
  <c r="J6" i="9"/>
  <c r="J5" i="9"/>
  <c r="J4" i="9"/>
  <c r="G16" i="9"/>
  <c r="G15" i="9"/>
  <c r="G14" i="9"/>
  <c r="G11" i="9"/>
  <c r="G10" i="9"/>
  <c r="G9" i="9"/>
  <c r="G6" i="9"/>
  <c r="G5" i="9"/>
  <c r="G4" i="9"/>
  <c r="D16" i="9"/>
  <c r="D15" i="9"/>
  <c r="D14" i="9"/>
  <c r="D11" i="9"/>
  <c r="D10" i="9"/>
  <c r="D9" i="9"/>
  <c r="D6" i="9"/>
  <c r="D5" i="9"/>
  <c r="D4" i="9"/>
  <c r="G2" i="19"/>
  <c r="E2" i="19"/>
  <c r="C2" i="19"/>
  <c r="J1" i="9"/>
  <c r="G1" i="9"/>
  <c r="D1" i="9"/>
  <c r="E3" i="19" l="1"/>
  <c r="G3" i="19"/>
  <c r="C3" i="19"/>
  <c r="C4" i="19" s="1"/>
  <c r="C8" i="19" s="1"/>
  <c r="G4" i="19" l="1"/>
  <c r="G8" i="19" s="1"/>
  <c r="E4" i="19"/>
  <c r="E8" i="19" s="1"/>
</calcChain>
</file>

<file path=xl/sharedStrings.xml><?xml version="1.0" encoding="utf-8"?>
<sst xmlns="http://schemas.openxmlformats.org/spreadsheetml/2006/main" count="279" uniqueCount="44">
  <si>
    <t>Beoordelaar 1: &lt;&lt;&gt;&gt;</t>
  </si>
  <si>
    <t>Beoordelaar 2: &lt;&lt;&gt;&gt;</t>
  </si>
  <si>
    <t>Beoordelaar 3: &lt;&lt;&gt;&gt;</t>
  </si>
  <si>
    <t>&lt;MOTIVATIE&gt;</t>
  </si>
  <si>
    <t>Beoordelaar 1</t>
  </si>
  <si>
    <t>Beoordelaar 2</t>
  </si>
  <si>
    <t>Beoordelaar 3</t>
  </si>
  <si>
    <t>Totaalwaardes</t>
  </si>
  <si>
    <t>Uitmuntend</t>
  </si>
  <si>
    <t>Onderdeel</t>
  </si>
  <si>
    <t>Totaal behaalde waarde criterium kwaliteit:</t>
  </si>
  <si>
    <t>Totaal behaalde waarde criterium prijs:</t>
  </si>
  <si>
    <t>Inschrijver 1</t>
  </si>
  <si>
    <t>Inschrijver 2</t>
  </si>
  <si>
    <t>Inschrijver 3</t>
  </si>
  <si>
    <t>Goed</t>
  </si>
  <si>
    <t>Voldoende</t>
  </si>
  <si>
    <t>Matig</t>
  </si>
  <si>
    <t>Onvoldoende</t>
  </si>
  <si>
    <t>Motivatie consensus:</t>
  </si>
  <si>
    <t>KNOCK OUT</t>
  </si>
  <si>
    <t>Totale score 1. Open vragen:</t>
  </si>
  <si>
    <t xml:space="preserve">1B.	TOELICHTING BEANTWOORDING </t>
  </si>
  <si>
    <t>1A.	BEANTWOORDING OPEN VRAGEN</t>
  </si>
  <si>
    <t>Consensus (1A en 1B)</t>
  </si>
  <si>
    <t>Te behalen waarde bij</t>
  </si>
  <si>
    <t>FICTIEVE EINDWAARDE (prijs -/- kwaliteit):</t>
  </si>
  <si>
    <t>Totaalwaarde criterium kwaliteit</t>
  </si>
  <si>
    <t xml:space="preserve">Naast de gestelde eisen uit de onderhavige aanbesteding is de aanbestedende dienst op zoek naar een opdrachtnemer die haar gedurende de periode van de raamovereenkomst kan voorzien van veel toegevoegde waarde. Hoe meer toegevoegde waarde een inschrijver biedt, hoe hoger zij op dit onderdeel kwaliteit scoort. Alle antwoorden van een inschrijver dienen realistisch en uitvoerbaar te zijn en dienen bij de ingediende prijs op het prijzenblad te zijn inbegrepen, tenzij dit nadrukkelijk anders is vermeld in de vraagstelling. Een honorering van de antwoorden zal nimmer leiden tot een verplichte afname van datgene wat inschrijver heeft ingediend. </t>
  </si>
  <si>
    <t xml:space="preserve">De inschrijver zal bij de aanbestedende dienst op locatie haar beantwoording op de open vragen toelichten. Bij deze toelichting wordt verwacht dat inschrijver zelf het initiatief neemt om de beantwoording van de open vragen, zoals inschrijver deze heeft ingediend, toe te lichten, waarbij dezelfde volgorde zal worden gevolgd. De beoordelaars kunnen aan inschrijver tijdens deze toelichting verdiepingsvragen stellen, aan de hand van de beantwoording die bij de inschrijving is ingediend. Inschrijver zorgt ervoor dat zij deze toelichting laat uitvoeren door eigen medewerker(s), die zodanig bekwaam is/zijn dat vragen over de inhoud van de beantwoording van de open vragen eenvoudig beantwoord kunnen worden, waarbij geldt dat diezelfde medewerker(s) na een eventuele voorgenomen gunning de implementatie zal gaan verzorgen. </t>
  </si>
  <si>
    <t>SCORE:</t>
  </si>
  <si>
    <t>1.	OPEN VRAGEN PERCEEL 1</t>
  </si>
  <si>
    <t>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ook in samenwerking met de andere opdrachtnemers van de nog lopende contracten;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t>
  </si>
  <si>
    <t>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tot de E&amp;W installaties;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t>
  </si>
  <si>
    <t>Inschrijver beschrijft op maximaal 2 A4 (toe te voegen via TenderNed) op welke wijze zij ervoor zorgt dat zij de E&amp;W installaties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t>
  </si>
  <si>
    <t>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t>
  </si>
  <si>
    <t>1.   PLAN VAN AANPAK BEHEER MELDINGEN</t>
  </si>
  <si>
    <t>2.	 PLAN VAN AANPAK ONDERHOUD</t>
  </si>
  <si>
    <t>3.	 UP-TO-DATE HOUDEN E&amp;W</t>
  </si>
  <si>
    <t>4.	 RAPPORTAGES</t>
  </si>
  <si>
    <t>5.	 "GROENER GROEIEN"</t>
  </si>
  <si>
    <t>6.	 TOEKOMST VAKGEBIED</t>
  </si>
  <si>
    <t>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t>
  </si>
  <si>
    <t>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Inschrijver beschrijft daarbij minimaal:
-	op welke wijze de gemeente voorop kan lopen en kan blijven meegroeien in de veranderende behoefte naar 100% duurzame energietransitie en eventuele transitie naar aardgasvrije gebouwen;
-	wat u als partij kan aanbieden m.b.t.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E&amp;W;
-	wat inschrijver kan betekenen met betrekking tot energiemonitoring van de huidige situatie en eventuele adviezen over besparingen;
-	wat inschrijver kan betekenen met betrekking tot het verkrijgen van inzicht in het klimaat in het gebouw (bv. temperatuur, CO2 waarden,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</si>
</sst>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_-;&quot;€&quot;\ #,##0.00\-"/>
    <numFmt numFmtId="165" formatCode="&quot;€&quot;\ #,##0_-"/>
    <numFmt numFmtId="166" formatCode="&quot;€&quot;\ #,##0.00"/>
    <numFmt numFmtId="167" formatCode="&quot;€&quot;\ #,##0.0000"/>
  </numFmts>
  <fonts count="19"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1"/>
      <name val="Calibri"/>
      <family val="2"/>
      <scheme val="minor"/>
    </font>
    <font>
      <sz val="12"/>
      <color rgb="FF454545"/>
      <name val="Helvetica Neue"/>
      <family val="2"/>
    </font>
    <font>
      <sz val="9"/>
      <color theme="1"/>
      <name val="Verdana"/>
      <family val="2"/>
    </font>
    <font>
      <b/>
      <sz val="9"/>
      <color theme="1"/>
      <name val="Verdana"/>
      <family val="2"/>
    </font>
    <font>
      <b/>
      <sz val="11"/>
      <color theme="1"/>
      <name val="Calibri"/>
      <family val="2"/>
      <scheme val="minor"/>
    </font>
    <font>
      <b/>
      <sz val="18"/>
      <color theme="1"/>
      <name val="Verdana"/>
      <family val="2"/>
    </font>
    <font>
      <b/>
      <sz val="10"/>
      <color theme="0"/>
      <name val="Verdana"/>
      <family val="2"/>
    </font>
    <font>
      <sz val="11"/>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indexed="64"/>
      </bottom>
      <diagonal/>
    </border>
    <border>
      <left style="thin">
        <color auto="1"/>
      </left>
      <right/>
      <top style="medium">
        <color indexed="64"/>
      </top>
      <bottom/>
      <diagonal/>
    </border>
    <border>
      <left/>
      <right/>
      <top style="medium">
        <color indexed="64"/>
      </top>
      <bottom/>
      <diagonal/>
    </border>
    <border>
      <left/>
      <right style="thin">
        <color auto="1"/>
      </right>
      <top style="thin">
        <color auto="1"/>
      </top>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102">
    <xf numFmtId="0" fontId="0" fillId="0" borderId="0" xfId="0"/>
    <xf numFmtId="0" fontId="0" fillId="0" borderId="0" xfId="0" applyAlignment="1">
      <alignment wrapText="1"/>
    </xf>
    <xf numFmtId="0" fontId="1" fillId="0" borderId="0" xfId="0" applyFont="1" applyAlignment="1" applyProtection="1"/>
    <xf numFmtId="0" fontId="2" fillId="0" borderId="0" xfId="0" applyFont="1" applyProtection="1"/>
    <xf numFmtId="165" fontId="2" fillId="0" borderId="0" xfId="0" applyNumberFormat="1" applyFont="1" applyAlignment="1" applyProtection="1">
      <alignment horizontal="center"/>
    </xf>
    <xf numFmtId="165" fontId="3" fillId="2" borderId="3" xfId="0" applyNumberFormat="1" applyFont="1" applyFill="1" applyBorder="1" applyAlignment="1" applyProtection="1">
      <alignment horizontal="center" vertical="center"/>
    </xf>
    <xf numFmtId="0" fontId="2" fillId="2" borderId="0" xfId="0" applyFont="1" applyFill="1" applyProtection="1"/>
    <xf numFmtId="165" fontId="3" fillId="2" borderId="4"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horizontal="left" vertical="center" indent="1"/>
    </xf>
    <xf numFmtId="0" fontId="2" fillId="2" borderId="6" xfId="0" applyFont="1" applyFill="1" applyBorder="1" applyAlignment="1" applyProtection="1">
      <alignment horizontal="left" vertical="center" wrapText="1" indent="1"/>
    </xf>
    <xf numFmtId="0" fontId="2" fillId="2" borderId="6" xfId="0" applyFont="1" applyFill="1" applyBorder="1" applyAlignment="1" applyProtection="1"/>
    <xf numFmtId="0" fontId="4" fillId="2" borderId="6" xfId="0" applyFont="1" applyFill="1" applyBorder="1" applyAlignment="1" applyProtection="1">
      <alignment horizontal="left" vertical="center" indent="1"/>
    </xf>
    <xf numFmtId="0" fontId="4" fillId="2" borderId="6"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4" fillId="2" borderId="6" xfId="0" applyFont="1" applyFill="1" applyBorder="1" applyAlignment="1" applyProtection="1">
      <alignment horizontal="left" vertical="center"/>
    </xf>
    <xf numFmtId="0" fontId="11" fillId="0" borderId="0" xfId="0" applyFont="1"/>
    <xf numFmtId="166" fontId="2" fillId="2" borderId="6" xfId="0" applyNumberFormat="1" applyFont="1" applyFill="1" applyBorder="1" applyAlignment="1" applyProtection="1">
      <alignment horizontal="left" vertical="center" wrapText="1" indent="1"/>
    </xf>
    <xf numFmtId="0" fontId="12" fillId="0" borderId="0" xfId="0" applyFont="1"/>
    <xf numFmtId="167" fontId="4" fillId="2" borderId="6" xfId="0" applyNumberFormat="1" applyFont="1" applyFill="1" applyBorder="1" applyAlignment="1" applyProtection="1">
      <alignment horizontal="left" vertical="center"/>
    </xf>
    <xf numFmtId="0" fontId="0" fillId="0" borderId="0" xfId="0" applyFont="1"/>
    <xf numFmtId="0" fontId="15" fillId="0" borderId="0" xfId="0" applyFont="1"/>
    <xf numFmtId="0" fontId="13" fillId="4" borderId="7" xfId="0" applyFont="1" applyFill="1" applyBorder="1" applyAlignment="1">
      <alignment horizontal="center" vertical="center" wrapText="1"/>
    </xf>
    <xf numFmtId="0" fontId="14" fillId="4" borderId="8" xfId="0" applyFont="1" applyFill="1" applyBorder="1" applyAlignment="1">
      <alignment horizontal="center" vertical="center" wrapText="1"/>
    </xf>
    <xf numFmtId="0" fontId="14" fillId="4" borderId="12" xfId="0" applyFont="1" applyFill="1" applyBorder="1" applyAlignment="1">
      <alignment horizontal="center" vertical="center" wrapText="1"/>
    </xf>
    <xf numFmtId="166" fontId="13" fillId="5" borderId="8" xfId="0" applyNumberFormat="1" applyFont="1" applyFill="1" applyBorder="1" applyAlignment="1">
      <alignment horizontal="center" vertical="center"/>
    </xf>
    <xf numFmtId="166" fontId="13" fillId="5" borderId="1" xfId="0" applyNumberFormat="1" applyFont="1" applyFill="1" applyBorder="1" applyAlignment="1">
      <alignment horizontal="center" vertical="center"/>
    </xf>
    <xf numFmtId="0" fontId="4" fillId="3" borderId="2" xfId="0" applyFont="1" applyFill="1" applyBorder="1" applyAlignment="1" applyProtection="1">
      <alignment horizontal="left" vertical="center" indent="1"/>
      <protection locked="0"/>
    </xf>
    <xf numFmtId="0" fontId="2" fillId="3" borderId="2" xfId="0" applyFont="1" applyFill="1" applyBorder="1" applyAlignment="1" applyProtection="1"/>
    <xf numFmtId="0" fontId="2" fillId="3" borderId="4" xfId="0" applyFont="1" applyFill="1" applyBorder="1" applyAlignment="1" applyProtection="1"/>
    <xf numFmtId="0" fontId="2" fillId="3" borderId="3" xfId="0" applyFont="1" applyFill="1" applyBorder="1" applyAlignment="1" applyProtection="1"/>
    <xf numFmtId="0" fontId="1" fillId="4" borderId="2" xfId="0" applyFont="1" applyFill="1" applyBorder="1" applyAlignment="1" applyProtection="1">
      <alignment horizontal="left" vertical="center" indent="1"/>
    </xf>
    <xf numFmtId="166" fontId="17" fillId="3" borderId="5" xfId="0" applyNumberFormat="1" applyFont="1" applyFill="1" applyBorder="1" applyAlignment="1" applyProtection="1">
      <alignment vertical="center" wrapText="1"/>
    </xf>
    <xf numFmtId="166" fontId="17" fillId="3" borderId="9" xfId="0" applyNumberFormat="1" applyFont="1" applyFill="1" applyBorder="1" applyAlignment="1" applyProtection="1">
      <alignment vertical="center" wrapText="1"/>
    </xf>
    <xf numFmtId="166" fontId="17" fillId="3" borderId="0" xfId="0" applyNumberFormat="1" applyFont="1" applyFill="1" applyBorder="1" applyAlignment="1" applyProtection="1">
      <alignment vertical="center" wrapText="1"/>
    </xf>
    <xf numFmtId="0" fontId="8" fillId="4"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2" fillId="7" borderId="1" xfId="0" applyFont="1" applyFill="1" applyBorder="1" applyAlignment="1">
      <alignment horizontal="center" vertical="center"/>
    </xf>
    <xf numFmtId="164" fontId="2" fillId="7" borderId="1" xfId="0" applyNumberFormat="1" applyFont="1" applyFill="1" applyBorder="1" applyAlignment="1">
      <alignment horizontal="center" vertical="center" wrapText="1"/>
    </xf>
    <xf numFmtId="0" fontId="7" fillId="6" borderId="2" xfId="0" applyFont="1" applyFill="1" applyBorder="1" applyAlignment="1">
      <alignment vertical="center"/>
    </xf>
    <xf numFmtId="0" fontId="7" fillId="6" borderId="4" xfId="0" applyFont="1" applyFill="1" applyBorder="1" applyAlignment="1">
      <alignment vertical="center"/>
    </xf>
    <xf numFmtId="0" fontId="7" fillId="6" borderId="4"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3" xfId="0" applyFont="1" applyFill="1" applyBorder="1" applyAlignment="1">
      <alignment horizontal="center" vertical="center"/>
    </xf>
    <xf numFmtId="0" fontId="4" fillId="3" borderId="2" xfId="0" applyFont="1" applyFill="1" applyBorder="1" applyAlignment="1">
      <alignment vertical="center"/>
    </xf>
    <xf numFmtId="0" fontId="4" fillId="3" borderId="3" xfId="0" applyFont="1" applyFill="1" applyBorder="1" applyAlignment="1">
      <alignment vertical="center"/>
    </xf>
    <xf numFmtId="0" fontId="16" fillId="5" borderId="1" xfId="0" applyFont="1" applyFill="1" applyBorder="1" applyAlignment="1">
      <alignment horizontal="center" vertical="center"/>
    </xf>
    <xf numFmtId="167" fontId="1" fillId="5" borderId="1" xfId="0" applyNumberFormat="1" applyFont="1" applyFill="1" applyBorder="1" applyAlignment="1">
      <alignment horizontal="center" vertical="center"/>
    </xf>
    <xf numFmtId="0" fontId="1" fillId="8" borderId="1" xfId="0" applyFont="1" applyFill="1" applyBorder="1" applyAlignment="1">
      <alignment horizontal="left" vertical="center"/>
    </xf>
    <xf numFmtId="0" fontId="1" fillId="8" borderId="1" xfId="0" applyFont="1" applyFill="1" applyBorder="1" applyAlignment="1">
      <alignment horizontal="center" vertical="center"/>
    </xf>
    <xf numFmtId="166" fontId="1" fillId="8" borderId="1" xfId="0" applyNumberFormat="1" applyFont="1" applyFill="1" applyBorder="1" applyAlignment="1">
      <alignment horizontal="center" vertical="center"/>
    </xf>
    <xf numFmtId="0" fontId="1" fillId="8" borderId="1" xfId="0" applyFont="1" applyFill="1" applyBorder="1" applyAlignment="1">
      <alignment horizontal="right" vertical="center"/>
    </xf>
    <xf numFmtId="0" fontId="1" fillId="6" borderId="1" xfId="0" applyFont="1" applyFill="1" applyBorder="1" applyAlignment="1">
      <alignment vertical="center" wrapText="1"/>
    </xf>
    <xf numFmtId="166" fontId="1" fillId="6" borderId="7" xfId="0" applyNumberFormat="1" applyFont="1" applyFill="1" applyBorder="1" applyAlignment="1">
      <alignment horizontal="center" vertical="center" wrapText="1"/>
    </xf>
    <xf numFmtId="0" fontId="1" fillId="4" borderId="1" xfId="0" applyFont="1" applyFill="1" applyBorder="1" applyAlignment="1">
      <alignment horizontal="right" vertical="center"/>
    </xf>
    <xf numFmtId="166" fontId="1" fillId="4" borderId="1" xfId="0" applyNumberFormat="1" applyFont="1" applyFill="1" applyBorder="1" applyAlignment="1" applyProtection="1">
      <alignment horizontal="center" vertical="center"/>
      <protection locked="0"/>
    </xf>
    <xf numFmtId="0" fontId="13" fillId="4" borderId="6" xfId="0" applyFont="1" applyFill="1" applyBorder="1" applyAlignment="1">
      <alignment horizontal="center" vertical="center" wrapText="1"/>
    </xf>
    <xf numFmtId="0" fontId="2" fillId="2" borderId="0" xfId="0" applyFont="1" applyFill="1" applyBorder="1" applyAlignment="1" applyProtection="1">
      <alignment horizontal="left" vertical="center" wrapText="1" indent="1"/>
    </xf>
    <xf numFmtId="164" fontId="2" fillId="7" borderId="6" xfId="0" applyNumberFormat="1" applyFont="1" applyFill="1" applyBorder="1" applyAlignment="1" applyProtection="1">
      <alignment horizontal="center" vertical="center" wrapText="1"/>
      <protection locked="0"/>
    </xf>
    <xf numFmtId="0" fontId="18" fillId="0" borderId="0" xfId="0" applyFont="1"/>
    <xf numFmtId="0" fontId="2" fillId="5" borderId="5" xfId="0" applyFont="1" applyFill="1" applyBorder="1" applyAlignment="1" applyProtection="1">
      <alignment vertical="center" wrapText="1"/>
    </xf>
    <xf numFmtId="0" fontId="2" fillId="5" borderId="8" xfId="0" applyFont="1" applyFill="1" applyBorder="1" applyAlignment="1" applyProtection="1">
      <alignment vertical="center" wrapText="1"/>
    </xf>
    <xf numFmtId="0" fontId="2" fillId="5" borderId="1" xfId="0" applyFont="1" applyFill="1" applyBorder="1" applyAlignment="1" applyProtection="1">
      <alignment vertical="center" wrapText="1"/>
    </xf>
    <xf numFmtId="0" fontId="3" fillId="5" borderId="1" xfId="0" applyFont="1" applyFill="1" applyBorder="1" applyAlignment="1" applyProtection="1">
      <alignment vertical="center" wrapText="1"/>
    </xf>
    <xf numFmtId="0" fontId="4" fillId="4" borderId="2" xfId="0" applyFont="1" applyFill="1" applyBorder="1" applyAlignment="1">
      <alignment horizontal="left" vertical="center"/>
    </xf>
    <xf numFmtId="0" fontId="4" fillId="4" borderId="4" xfId="0" applyFont="1" applyFill="1" applyBorder="1" applyAlignment="1">
      <alignment horizontal="left" vertical="center"/>
    </xf>
    <xf numFmtId="0" fontId="4" fillId="4" borderId="0" xfId="0" applyFont="1" applyFill="1" applyBorder="1" applyAlignment="1">
      <alignment horizontal="center" vertical="center"/>
    </xf>
    <xf numFmtId="0" fontId="4" fillId="4" borderId="9" xfId="0" applyFont="1" applyFill="1" applyBorder="1" applyAlignment="1">
      <alignment horizontal="center" vertical="center"/>
    </xf>
    <xf numFmtId="0" fontId="3" fillId="4" borderId="14" xfId="0" applyFont="1" applyFill="1" applyBorder="1" applyAlignment="1">
      <alignment horizontal="left" vertical="center" wrapText="1"/>
    </xf>
    <xf numFmtId="0" fontId="3" fillId="4" borderId="15"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2" fillId="5" borderId="2" xfId="0" applyFont="1" applyFill="1" applyBorder="1" applyAlignment="1">
      <alignment horizontal="left" vertical="center" wrapText="1"/>
    </xf>
    <xf numFmtId="0" fontId="2" fillId="5" borderId="3" xfId="0" applyFont="1" applyFill="1" applyBorder="1" applyAlignment="1">
      <alignment horizontal="left" vertical="center" wrapText="1"/>
    </xf>
    <xf numFmtId="0" fontId="1" fillId="6"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3" fillId="7" borderId="13" xfId="0" applyFont="1" applyFill="1" applyBorder="1" applyAlignment="1">
      <alignment horizontal="center" vertical="center" wrapText="1"/>
    </xf>
    <xf numFmtId="165" fontId="3" fillId="7" borderId="4" xfId="0" applyNumberFormat="1" applyFont="1" applyFill="1" applyBorder="1" applyAlignment="1" applyProtection="1">
      <alignment horizontal="center" vertical="center"/>
      <protection locked="0"/>
    </xf>
    <xf numFmtId="165" fontId="3" fillId="7" borderId="3" xfId="0" applyNumberFormat="1" applyFont="1" applyFill="1" applyBorder="1" applyAlignment="1" applyProtection="1">
      <alignment horizontal="center" vertical="center"/>
      <protection locked="0"/>
    </xf>
    <xf numFmtId="165" fontId="3" fillId="7" borderId="2" xfId="0" applyNumberFormat="1" applyFont="1" applyFill="1" applyBorder="1" applyAlignment="1" applyProtection="1">
      <alignment horizontal="center" vertical="center"/>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4" fillId="3" borderId="4" xfId="0" applyNumberFormat="1" applyFont="1" applyFill="1" applyBorder="1" applyAlignment="1" applyProtection="1">
      <alignment horizontal="center" vertical="center"/>
      <protection locked="0"/>
    </xf>
    <xf numFmtId="165" fontId="3" fillId="4" borderId="4" xfId="0" applyNumberFormat="1" applyFont="1" applyFill="1" applyBorder="1" applyAlignment="1" applyProtection="1">
      <alignment horizontal="center" vertical="center"/>
    </xf>
    <xf numFmtId="165" fontId="3" fillId="4" borderId="3" xfId="0" applyNumberFormat="1" applyFont="1" applyFill="1" applyBorder="1" applyAlignment="1" applyProtection="1">
      <alignment horizontal="center" vertical="center"/>
    </xf>
    <xf numFmtId="0" fontId="10" fillId="4" borderId="1" xfId="0" applyFont="1" applyFill="1" applyBorder="1" applyAlignment="1">
      <alignment horizontal="right" vertical="center" wrapText="1"/>
    </xf>
    <xf numFmtId="164" fontId="2" fillId="7" borderId="1" xfId="0" applyNumberFormat="1" applyFont="1" applyFill="1" applyBorder="1" applyAlignment="1" applyProtection="1">
      <alignment horizontal="center" vertical="center" wrapText="1"/>
      <protection locked="0"/>
    </xf>
    <xf numFmtId="0" fontId="1" fillId="7" borderId="7"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16" xfId="0" applyFont="1" applyFill="1" applyBorder="1" applyAlignment="1">
      <alignment horizontal="center" vertical="center" wrapText="1"/>
    </xf>
    <xf numFmtId="0" fontId="1" fillId="7" borderId="9" xfId="0" applyFont="1" applyFill="1" applyBorder="1" applyAlignment="1">
      <alignment horizontal="center" vertical="center" wrapText="1"/>
    </xf>
    <xf numFmtId="164" fontId="2" fillId="7" borderId="7" xfId="0" applyNumberFormat="1" applyFont="1" applyFill="1" applyBorder="1" applyAlignment="1" applyProtection="1">
      <alignment horizontal="center" vertical="center" wrapText="1"/>
      <protection locked="0"/>
    </xf>
    <xf numFmtId="164" fontId="2" fillId="7" borderId="6"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0" fontId="9" fillId="5" borderId="1" xfId="0" applyFont="1" applyFill="1" applyBorder="1" applyAlignment="1">
      <alignment horizontal="right"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17" fillId="3" borderId="1" xfId="0" applyFont="1" applyFill="1" applyBorder="1" applyAlignment="1">
      <alignment horizontal="right" vertical="center" wrapText="1"/>
    </xf>
    <xf numFmtId="0" fontId="4" fillId="3" borderId="5" xfId="0" applyFont="1" applyFill="1" applyBorder="1" applyAlignment="1">
      <alignment horizontal="center" vertical="center"/>
    </xf>
    <xf numFmtId="0" fontId="4" fillId="3" borderId="0" xfId="0" applyFont="1" applyFill="1" applyBorder="1" applyAlignment="1">
      <alignment horizontal="center" vertical="center"/>
    </xf>
    <xf numFmtId="0" fontId="4" fillId="3" borderId="9" xfId="0" applyFont="1" applyFill="1" applyBorder="1" applyAlignment="1">
      <alignment horizontal="center" vertical="center"/>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DE9D9"/>
      <color rgb="FFFFCC99"/>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BFE7-DBCD-A64A-9307-AFAB3944EB8A}">
  <dimension ref="A1:G33"/>
  <sheetViews>
    <sheetView showGridLines="0" tabSelected="1" topLeftCell="A12" zoomScaleNormal="100" workbookViewId="0">
      <selection activeCell="A18" sqref="A18:B18"/>
    </sheetView>
  </sheetViews>
  <sheetFormatPr baseColWidth="10" defaultRowHeight="15" x14ac:dyDescent="0.2"/>
  <cols>
    <col min="1" max="1" width="80.83203125" style="19" customWidth="1"/>
    <col min="2" max="2" width="21.83203125" style="19" customWidth="1"/>
    <col min="3" max="7" width="23.33203125" style="19" customWidth="1"/>
    <col min="8" max="16384" width="10.83203125" style="19"/>
  </cols>
  <sheetData>
    <row r="1" spans="1:7" ht="33" customHeight="1" x14ac:dyDescent="0.2">
      <c r="A1" s="75" t="s">
        <v>31</v>
      </c>
      <c r="B1" s="76"/>
      <c r="C1" s="76"/>
      <c r="D1" s="76"/>
      <c r="E1" s="76"/>
      <c r="F1" s="76"/>
      <c r="G1" s="76"/>
    </row>
    <row r="2" spans="1:7" ht="30" customHeight="1" x14ac:dyDescent="0.2">
      <c r="A2" s="73" t="s">
        <v>23</v>
      </c>
      <c r="B2" s="73"/>
      <c r="C2" s="73" t="s">
        <v>22</v>
      </c>
      <c r="D2" s="73"/>
      <c r="E2" s="73"/>
      <c r="F2" s="73"/>
      <c r="G2" s="73"/>
    </row>
    <row r="3" spans="1:7" ht="118" customHeight="1" thickBot="1" x14ac:dyDescent="0.25">
      <c r="A3" s="77" t="s">
        <v>28</v>
      </c>
      <c r="B3" s="77"/>
      <c r="C3" s="74" t="s">
        <v>29</v>
      </c>
      <c r="D3" s="74"/>
      <c r="E3" s="74"/>
      <c r="F3" s="74"/>
      <c r="G3" s="74"/>
    </row>
    <row r="4" spans="1:7" ht="20" customHeight="1" x14ac:dyDescent="0.2">
      <c r="A4" s="67" t="s">
        <v>36</v>
      </c>
      <c r="B4" s="68"/>
      <c r="C4" s="55" t="s">
        <v>25</v>
      </c>
      <c r="D4" s="55" t="s">
        <v>25</v>
      </c>
      <c r="E4" s="55" t="s">
        <v>25</v>
      </c>
      <c r="F4" s="55" t="s">
        <v>25</v>
      </c>
      <c r="G4" s="55" t="s">
        <v>25</v>
      </c>
    </row>
    <row r="5" spans="1:7" s="20" customFormat="1" ht="18" customHeight="1" x14ac:dyDescent="0.2">
      <c r="A5" s="69"/>
      <c r="B5" s="70"/>
      <c r="C5" s="22" t="s">
        <v>8</v>
      </c>
      <c r="D5" s="23" t="s">
        <v>15</v>
      </c>
      <c r="E5" s="22" t="s">
        <v>16</v>
      </c>
      <c r="F5" s="22" t="s">
        <v>17</v>
      </c>
      <c r="G5" s="22" t="s">
        <v>18</v>
      </c>
    </row>
    <row r="6" spans="1:7" ht="198" customHeight="1" thickBot="1" x14ac:dyDescent="0.25">
      <c r="A6" s="71" t="s">
        <v>32</v>
      </c>
      <c r="B6" s="72"/>
      <c r="C6" s="24">
        <v>5000</v>
      </c>
      <c r="D6" s="25">
        <v>2500</v>
      </c>
      <c r="E6" s="25">
        <v>500</v>
      </c>
      <c r="F6" s="25">
        <v>0</v>
      </c>
      <c r="G6" s="25" t="s">
        <v>20</v>
      </c>
    </row>
    <row r="7" spans="1:7" ht="20" customHeight="1" x14ac:dyDescent="0.2">
      <c r="A7" s="67" t="s">
        <v>37</v>
      </c>
      <c r="B7" s="68"/>
      <c r="C7" s="21" t="s">
        <v>25</v>
      </c>
      <c r="D7" s="21" t="s">
        <v>25</v>
      </c>
      <c r="E7" s="21" t="s">
        <v>25</v>
      </c>
      <c r="F7" s="21" t="s">
        <v>25</v>
      </c>
      <c r="G7" s="21" t="s">
        <v>25</v>
      </c>
    </row>
    <row r="8" spans="1:7" s="20" customFormat="1" ht="18" customHeight="1" x14ac:dyDescent="0.2">
      <c r="A8" s="69"/>
      <c r="B8" s="70"/>
      <c r="C8" s="22" t="s">
        <v>8</v>
      </c>
      <c r="D8" s="23" t="s">
        <v>15</v>
      </c>
      <c r="E8" s="22" t="s">
        <v>16</v>
      </c>
      <c r="F8" s="22" t="s">
        <v>17</v>
      </c>
      <c r="G8" s="22" t="s">
        <v>18</v>
      </c>
    </row>
    <row r="9" spans="1:7" ht="145" customHeight="1" thickBot="1" x14ac:dyDescent="0.25">
      <c r="A9" s="71" t="s">
        <v>33</v>
      </c>
      <c r="B9" s="72"/>
      <c r="C9" s="24">
        <v>5000</v>
      </c>
      <c r="D9" s="25">
        <v>2500</v>
      </c>
      <c r="E9" s="25">
        <v>500</v>
      </c>
      <c r="F9" s="25">
        <v>0</v>
      </c>
      <c r="G9" s="25" t="s">
        <v>20</v>
      </c>
    </row>
    <row r="10" spans="1:7" ht="20" customHeight="1" x14ac:dyDescent="0.2">
      <c r="A10" s="67" t="s">
        <v>38</v>
      </c>
      <c r="B10" s="68"/>
      <c r="C10" s="21" t="s">
        <v>25</v>
      </c>
      <c r="D10" s="21" t="s">
        <v>25</v>
      </c>
      <c r="E10" s="21" t="s">
        <v>25</v>
      </c>
      <c r="F10" s="21" t="s">
        <v>25</v>
      </c>
      <c r="G10" s="21" t="s">
        <v>25</v>
      </c>
    </row>
    <row r="11" spans="1:7" s="20" customFormat="1" ht="20" customHeight="1" x14ac:dyDescent="0.2">
      <c r="A11" s="69"/>
      <c r="B11" s="70"/>
      <c r="C11" s="22" t="s">
        <v>8</v>
      </c>
      <c r="D11" s="23" t="s">
        <v>15</v>
      </c>
      <c r="E11" s="22" t="s">
        <v>16</v>
      </c>
      <c r="F11" s="22" t="s">
        <v>17</v>
      </c>
      <c r="G11" s="22" t="s">
        <v>18</v>
      </c>
    </row>
    <row r="12" spans="1:7" ht="150" customHeight="1" thickBot="1" x14ac:dyDescent="0.25">
      <c r="A12" s="71" t="s">
        <v>34</v>
      </c>
      <c r="B12" s="72"/>
      <c r="C12" s="24">
        <v>12000</v>
      </c>
      <c r="D12" s="25">
        <v>6000</v>
      </c>
      <c r="E12" s="25">
        <v>1200</v>
      </c>
      <c r="F12" s="25">
        <v>0</v>
      </c>
      <c r="G12" s="25" t="s">
        <v>20</v>
      </c>
    </row>
    <row r="13" spans="1:7" ht="20" customHeight="1" x14ac:dyDescent="0.2">
      <c r="A13" s="67" t="s">
        <v>39</v>
      </c>
      <c r="B13" s="68"/>
      <c r="C13" s="21" t="s">
        <v>25</v>
      </c>
      <c r="D13" s="21" t="s">
        <v>25</v>
      </c>
      <c r="E13" s="21" t="s">
        <v>25</v>
      </c>
      <c r="F13" s="21" t="s">
        <v>25</v>
      </c>
      <c r="G13" s="21" t="s">
        <v>25</v>
      </c>
    </row>
    <row r="14" spans="1:7" s="20" customFormat="1" ht="20" customHeight="1" x14ac:dyDescent="0.2">
      <c r="A14" s="69"/>
      <c r="B14" s="70"/>
      <c r="C14" s="22" t="s">
        <v>8</v>
      </c>
      <c r="D14" s="23" t="s">
        <v>15</v>
      </c>
      <c r="E14" s="22" t="s">
        <v>16</v>
      </c>
      <c r="F14" s="22" t="s">
        <v>17</v>
      </c>
      <c r="G14" s="22" t="s">
        <v>18</v>
      </c>
    </row>
    <row r="15" spans="1:7" ht="126" customHeight="1" thickBot="1" x14ac:dyDescent="0.25">
      <c r="A15" s="71" t="s">
        <v>42</v>
      </c>
      <c r="B15" s="72"/>
      <c r="C15" s="24">
        <v>5000</v>
      </c>
      <c r="D15" s="25">
        <v>2500</v>
      </c>
      <c r="E15" s="25">
        <v>500</v>
      </c>
      <c r="F15" s="25">
        <v>0</v>
      </c>
      <c r="G15" s="25" t="s">
        <v>20</v>
      </c>
    </row>
    <row r="16" spans="1:7" ht="20" customHeight="1" x14ac:dyDescent="0.2">
      <c r="A16" s="67" t="s">
        <v>40</v>
      </c>
      <c r="B16" s="68"/>
      <c r="C16" s="21" t="s">
        <v>25</v>
      </c>
      <c r="D16" s="21" t="s">
        <v>25</v>
      </c>
      <c r="E16" s="21" t="s">
        <v>25</v>
      </c>
      <c r="F16" s="21" t="s">
        <v>25</v>
      </c>
      <c r="G16" s="21" t="s">
        <v>25</v>
      </c>
    </row>
    <row r="17" spans="1:7" s="20" customFormat="1" ht="20" customHeight="1" x14ac:dyDescent="0.2">
      <c r="A17" s="69"/>
      <c r="B17" s="70"/>
      <c r="C17" s="22" t="s">
        <v>8</v>
      </c>
      <c r="D17" s="23" t="s">
        <v>15</v>
      </c>
      <c r="E17" s="22" t="s">
        <v>16</v>
      </c>
      <c r="F17" s="22" t="s">
        <v>17</v>
      </c>
      <c r="G17" s="22" t="s">
        <v>18</v>
      </c>
    </row>
    <row r="18" spans="1:7" ht="255" customHeight="1" thickBot="1" x14ac:dyDescent="0.25">
      <c r="A18" s="71" t="s">
        <v>43</v>
      </c>
      <c r="B18" s="72"/>
      <c r="C18" s="24">
        <v>3000</v>
      </c>
      <c r="D18" s="25">
        <v>1500</v>
      </c>
      <c r="E18" s="25">
        <v>300</v>
      </c>
      <c r="F18" s="25">
        <v>0</v>
      </c>
      <c r="G18" s="25" t="s">
        <v>20</v>
      </c>
    </row>
    <row r="19" spans="1:7" ht="20" customHeight="1" x14ac:dyDescent="0.2">
      <c r="A19" s="67" t="s">
        <v>41</v>
      </c>
      <c r="B19" s="68"/>
      <c r="C19" s="21" t="s">
        <v>25</v>
      </c>
      <c r="D19" s="21" t="s">
        <v>25</v>
      </c>
      <c r="E19" s="21" t="s">
        <v>25</v>
      </c>
      <c r="F19" s="21" t="s">
        <v>25</v>
      </c>
      <c r="G19" s="21" t="s">
        <v>25</v>
      </c>
    </row>
    <row r="20" spans="1:7" s="20" customFormat="1" ht="20" customHeight="1" x14ac:dyDescent="0.2">
      <c r="A20" s="69"/>
      <c r="B20" s="70"/>
      <c r="C20" s="22" t="s">
        <v>8</v>
      </c>
      <c r="D20" s="23" t="s">
        <v>15</v>
      </c>
      <c r="E20" s="22" t="s">
        <v>16</v>
      </c>
      <c r="F20" s="22" t="s">
        <v>17</v>
      </c>
      <c r="G20" s="22" t="s">
        <v>18</v>
      </c>
    </row>
    <row r="21" spans="1:7" ht="126" customHeight="1" x14ac:dyDescent="0.2">
      <c r="A21" s="71" t="s">
        <v>35</v>
      </c>
      <c r="B21" s="72"/>
      <c r="C21" s="24">
        <v>3000</v>
      </c>
      <c r="D21" s="25">
        <v>1500</v>
      </c>
      <c r="E21" s="25">
        <v>300</v>
      </c>
      <c r="F21" s="25">
        <v>0</v>
      </c>
      <c r="G21" s="25" t="s">
        <v>20</v>
      </c>
    </row>
    <row r="28" spans="1:7" s="58" customFormat="1" x14ac:dyDescent="0.2">
      <c r="A28" s="58" t="s">
        <v>30</v>
      </c>
    </row>
    <row r="29" spans="1:7" s="58" customFormat="1" x14ac:dyDescent="0.2">
      <c r="A29" s="58" t="s">
        <v>8</v>
      </c>
    </row>
    <row r="30" spans="1:7" s="58" customFormat="1" x14ac:dyDescent="0.2">
      <c r="A30" s="58" t="s">
        <v>15</v>
      </c>
    </row>
    <row r="31" spans="1:7" s="58" customFormat="1" x14ac:dyDescent="0.2">
      <c r="A31" s="58" t="s">
        <v>16</v>
      </c>
    </row>
    <row r="32" spans="1:7" s="58" customFormat="1" x14ac:dyDescent="0.2">
      <c r="A32" s="58" t="s">
        <v>17</v>
      </c>
    </row>
    <row r="33" spans="1:1" s="58" customFormat="1" x14ac:dyDescent="0.2">
      <c r="A33" s="58" t="s">
        <v>18</v>
      </c>
    </row>
  </sheetData>
  <mergeCells count="17">
    <mergeCell ref="A1:G1"/>
    <mergeCell ref="A12:B12"/>
    <mergeCell ref="A6:B6"/>
    <mergeCell ref="A3:B3"/>
    <mergeCell ref="A2:B2"/>
    <mergeCell ref="A9:B9"/>
    <mergeCell ref="A4:B5"/>
    <mergeCell ref="A7:B8"/>
    <mergeCell ref="A10:B11"/>
    <mergeCell ref="A19:B20"/>
    <mergeCell ref="A21:B21"/>
    <mergeCell ref="A15:B15"/>
    <mergeCell ref="A13:B14"/>
    <mergeCell ref="C2:G2"/>
    <mergeCell ref="C3:G3"/>
    <mergeCell ref="A16:B17"/>
    <mergeCell ref="A18:B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6"/>
  <sheetViews>
    <sheetView showGridLines="0" zoomScale="90" zoomScaleNormal="90" zoomScalePageLayoutView="85" workbookViewId="0">
      <pane ySplit="1" topLeftCell="A2" activePane="bottomLeft" state="frozen"/>
      <selection pane="bottomLeft" activeCell="C3" sqref="C3"/>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0</v>
      </c>
      <c r="B1" s="11"/>
      <c r="C1" s="83" t="s">
        <v>12</v>
      </c>
      <c r="D1" s="82"/>
      <c r="E1" s="11"/>
      <c r="F1" s="81" t="s">
        <v>13</v>
      </c>
      <c r="G1" s="82"/>
      <c r="H1" s="11"/>
      <c r="I1" s="81" t="s">
        <v>14</v>
      </c>
      <c r="J1" s="82"/>
      <c r="K1" s="2"/>
    </row>
    <row r="2" spans="1:11" ht="40" customHeight="1" x14ac:dyDescent="0.15">
      <c r="A2" s="30" t="str">
        <f>'Beoordelen 1. Open vragen'!A1:G1</f>
        <v>1.	OPEN VRAGEN PERCEEL 1</v>
      </c>
      <c r="B2" s="8"/>
      <c r="C2" s="84"/>
      <c r="D2" s="85"/>
      <c r="E2" s="8"/>
      <c r="F2" s="84"/>
      <c r="G2" s="85"/>
      <c r="H2" s="8"/>
      <c r="I2" s="84"/>
      <c r="J2" s="85"/>
    </row>
    <row r="3" spans="1:11" ht="20" customHeight="1" x14ac:dyDescent="0.15">
      <c r="A3" s="62" t="str">
        <f>'Beoordelen 1. Open vragen'!A4</f>
        <v>1.   PLAN VAN AANPAK BEHEER MELDINGEN</v>
      </c>
      <c r="B3" s="9"/>
      <c r="C3" s="7" t="s">
        <v>30</v>
      </c>
      <c r="D3" s="5"/>
      <c r="E3" s="9"/>
      <c r="F3" s="7" t="s">
        <v>30</v>
      </c>
      <c r="G3" s="5"/>
      <c r="H3" s="9"/>
      <c r="I3" s="7" t="s">
        <v>30</v>
      </c>
      <c r="J3" s="5"/>
    </row>
    <row r="4" spans="1:11" ht="189" customHeight="1" x14ac:dyDescent="0.15">
      <c r="A4" s="60"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ook in samenwerking met de andere opdrachtnemers van de nog lopende contracten;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8" t="s">
        <v>3</v>
      </c>
      <c r="D4" s="79"/>
      <c r="E4" s="9"/>
      <c r="F4" s="80" t="s">
        <v>3</v>
      </c>
      <c r="G4" s="79"/>
      <c r="H4" s="9"/>
      <c r="I4" s="80" t="s">
        <v>3</v>
      </c>
      <c r="J4" s="79"/>
    </row>
    <row r="5" spans="1:11" ht="20" customHeight="1" x14ac:dyDescent="0.15">
      <c r="A5" s="62"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tot de E&amp;W installaties;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8" t="s">
        <v>3</v>
      </c>
      <c r="D6" s="79"/>
      <c r="E6" s="9"/>
      <c r="F6" s="80" t="s">
        <v>3</v>
      </c>
      <c r="G6" s="79"/>
      <c r="H6" s="9"/>
      <c r="I6" s="80" t="s">
        <v>3</v>
      </c>
      <c r="J6" s="79"/>
    </row>
    <row r="7" spans="1:11" ht="20" customHeight="1" x14ac:dyDescent="0.15">
      <c r="A7" s="62" t="str">
        <f>'Beoordelen 1. Open vragen'!A10</f>
        <v>3.	 UP-TO-DATE HOUDEN E&amp;W</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E&amp;W installaties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8" t="s">
        <v>3</v>
      </c>
      <c r="D8" s="79"/>
      <c r="E8" s="9"/>
      <c r="F8" s="80" t="s">
        <v>3</v>
      </c>
      <c r="G8" s="79"/>
      <c r="H8" s="9"/>
      <c r="I8" s="80" t="s">
        <v>3</v>
      </c>
      <c r="J8" s="79"/>
    </row>
    <row r="9" spans="1:11" ht="20" customHeight="1" x14ac:dyDescent="0.15">
      <c r="A9" s="62" t="str">
        <f>'Beoordelen 1. Open vragen'!A13</f>
        <v>4.	 RAPPORTAGES</v>
      </c>
      <c r="B9" s="9"/>
      <c r="C9" s="7" t="s">
        <v>30</v>
      </c>
      <c r="D9" s="5"/>
      <c r="E9" s="9"/>
      <c r="F9" s="7" t="s">
        <v>30</v>
      </c>
      <c r="G9" s="5"/>
      <c r="H9" s="9"/>
      <c r="I9" s="7" t="s">
        <v>30</v>
      </c>
      <c r="J9" s="5"/>
    </row>
    <row r="10" spans="1:11" ht="253" customHeight="1" x14ac:dyDescent="0.15">
      <c r="A10" s="61"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8" t="s">
        <v>3</v>
      </c>
      <c r="D10" s="79"/>
      <c r="E10" s="9"/>
      <c r="F10" s="80" t="s">
        <v>3</v>
      </c>
      <c r="G10" s="79"/>
      <c r="H10" s="9"/>
      <c r="I10" s="80" t="s">
        <v>3</v>
      </c>
      <c r="J10" s="79"/>
    </row>
    <row r="11" spans="1:11" ht="20" customHeight="1" x14ac:dyDescent="0.15">
      <c r="A11" s="62" t="str">
        <f>'Beoordelen 1. Open vragen'!A16</f>
        <v>5.	 "GROENER GROEIEN"</v>
      </c>
      <c r="B11" s="9"/>
      <c r="C11" s="7" t="s">
        <v>30</v>
      </c>
      <c r="D11" s="5"/>
      <c r="E11" s="9"/>
      <c r="F11" s="7" t="s">
        <v>30</v>
      </c>
      <c r="G11" s="5"/>
      <c r="H11" s="9"/>
      <c r="I11" s="7" t="s">
        <v>30</v>
      </c>
      <c r="J11" s="5"/>
    </row>
    <row r="12" spans="1:11" ht="253" customHeight="1" x14ac:dyDescent="0.15">
      <c r="A12" s="60"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Inschrijver beschrijft daarbij minimaal:
-	op welke wijze de gemeente voorop kan lopen en kan blijven meegroeien in de veranderende behoefte naar 100% duurzame energietransitie en eventuele transitie naar aardgasvrije gebouwen;
-	wat u als partij kan aanbieden m.b.t.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E&amp;W;
-	wat inschrijver kan betekenen met betrekking tot energiemonitoring van de huidige situatie en eventuele adviezen over besparingen;
-	wat inschrijver kan betekenen met betrekking tot het verkrijgen van inzicht in het klimaat in het gebouw (bv. temperatuur, CO2 waarden, etc.).</v>
      </c>
      <c r="B12" s="9"/>
      <c r="C12" s="78" t="s">
        <v>3</v>
      </c>
      <c r="D12" s="79"/>
      <c r="E12" s="9"/>
      <c r="F12" s="78" t="s">
        <v>3</v>
      </c>
      <c r="G12" s="79"/>
      <c r="H12" s="9"/>
      <c r="I12" s="78" t="s">
        <v>3</v>
      </c>
      <c r="J12" s="79"/>
    </row>
    <row r="13" spans="1:11" ht="20" customHeight="1" x14ac:dyDescent="0.15">
      <c r="A13" s="62" t="str">
        <f>'Beoordelen 1. Open vragen'!A19</f>
        <v>6.	 TOEKOMST VAKGEBIED</v>
      </c>
      <c r="B13" s="9"/>
      <c r="C13" s="7" t="s">
        <v>30</v>
      </c>
      <c r="D13" s="5"/>
      <c r="E13" s="9"/>
      <c r="F13" s="7" t="s">
        <v>30</v>
      </c>
      <c r="G13" s="5"/>
      <c r="H13" s="9"/>
      <c r="I13" s="7" t="s">
        <v>30</v>
      </c>
      <c r="J13" s="5"/>
    </row>
    <row r="14" spans="1:11" ht="178" customHeight="1" x14ac:dyDescent="0.15">
      <c r="A14" s="60"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8" t="s">
        <v>3</v>
      </c>
      <c r="D14" s="79"/>
      <c r="E14" s="9"/>
      <c r="F14" s="78" t="s">
        <v>3</v>
      </c>
      <c r="G14" s="79"/>
      <c r="H14" s="9"/>
      <c r="I14" s="78" t="s">
        <v>3</v>
      </c>
      <c r="J14" s="79"/>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8dYPeH/uUhaA/EXCbZxfA70SYSzRnMpIo0T0PAFsSl+asZzv/0FQZiYYBaeVwoiWqDq1dOx0zlP83ow1NjDdrg==" saltValue="zhBclVyr+8mNURfE6cPmIg==" spinCount="100000" sheet="1" objects="1" scenarios="1"/>
  <mergeCells count="24">
    <mergeCell ref="I1:J1"/>
    <mergeCell ref="C1:D1"/>
    <mergeCell ref="F1:G1"/>
    <mergeCell ref="C2:D2"/>
    <mergeCell ref="F2:G2"/>
    <mergeCell ref="I2:J2"/>
    <mergeCell ref="C10:D10"/>
    <mergeCell ref="F10:G10"/>
    <mergeCell ref="I10:J10"/>
    <mergeCell ref="C4:D4"/>
    <mergeCell ref="F4:G4"/>
    <mergeCell ref="I4:J4"/>
    <mergeCell ref="C6:D6"/>
    <mergeCell ref="F6:G6"/>
    <mergeCell ref="I6:J6"/>
    <mergeCell ref="C8:D8"/>
    <mergeCell ref="F8:G8"/>
    <mergeCell ref="I8:J8"/>
    <mergeCell ref="C12:D12"/>
    <mergeCell ref="F12:G12"/>
    <mergeCell ref="I12:J12"/>
    <mergeCell ref="C14:D14"/>
    <mergeCell ref="F14:G14"/>
    <mergeCell ref="I14:J14"/>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D40E48B8-EBFF-8C47-B390-58B713DA47AF}">
          <x14:formula1>
            <xm:f>'Beoordelen 1. Open vragen'!$A$28:$A$33</xm:f>
          </x14:formula1>
          <xm:sqref>C3 F3 I3 C5 F5 I5 C7 F7 I7 C9 F9 I9 C11 F11 I11 C13 F13 I13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6"/>
  <sheetViews>
    <sheetView showGridLines="0" zoomScale="90" zoomScaleNormal="9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1</v>
      </c>
      <c r="B1" s="11"/>
      <c r="C1" s="83" t="s">
        <v>12</v>
      </c>
      <c r="D1" s="82"/>
      <c r="E1" s="11"/>
      <c r="F1" s="81" t="s">
        <v>13</v>
      </c>
      <c r="G1" s="82"/>
      <c r="H1" s="11"/>
      <c r="I1" s="81" t="s">
        <v>14</v>
      </c>
      <c r="J1" s="82"/>
      <c r="K1" s="2"/>
    </row>
    <row r="2" spans="1:11" ht="40" customHeight="1" x14ac:dyDescent="0.15">
      <c r="A2" s="30" t="str">
        <f>'Beoordelen 1. Open vragen'!A1:G1</f>
        <v>1.	OPEN VRAGEN PERCEEL 1</v>
      </c>
      <c r="B2" s="8"/>
      <c r="C2" s="84"/>
      <c r="D2" s="85"/>
      <c r="E2" s="8"/>
      <c r="F2" s="84"/>
      <c r="G2" s="85"/>
      <c r="H2" s="8"/>
      <c r="I2" s="84"/>
      <c r="J2" s="85"/>
    </row>
    <row r="3" spans="1:11" ht="20" customHeight="1" x14ac:dyDescent="0.15">
      <c r="A3" s="62" t="str">
        <f>'Beoordelen 1. Open vragen'!A4</f>
        <v>1.   PLAN VAN AANPAK BEHEER MELDINGEN</v>
      </c>
      <c r="B3" s="9"/>
      <c r="C3" s="7" t="s">
        <v>30</v>
      </c>
      <c r="D3" s="5"/>
      <c r="E3" s="9"/>
      <c r="F3" s="7" t="s">
        <v>30</v>
      </c>
      <c r="G3" s="5"/>
      <c r="H3" s="9"/>
      <c r="I3" s="7" t="s">
        <v>30</v>
      </c>
      <c r="J3" s="5"/>
    </row>
    <row r="4" spans="1:11" ht="189" customHeight="1" x14ac:dyDescent="0.15">
      <c r="A4" s="60"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ook in samenwerking met de andere opdrachtnemers van de nog lopende contracten;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8" t="s">
        <v>3</v>
      </c>
      <c r="D4" s="79"/>
      <c r="E4" s="9"/>
      <c r="F4" s="80" t="s">
        <v>3</v>
      </c>
      <c r="G4" s="79"/>
      <c r="H4" s="9"/>
      <c r="I4" s="80" t="s">
        <v>3</v>
      </c>
      <c r="J4" s="79"/>
    </row>
    <row r="5" spans="1:11" ht="20" customHeight="1" x14ac:dyDescent="0.15">
      <c r="A5" s="62"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tot de E&amp;W installaties;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8" t="s">
        <v>3</v>
      </c>
      <c r="D6" s="79"/>
      <c r="E6" s="9"/>
      <c r="F6" s="80" t="s">
        <v>3</v>
      </c>
      <c r="G6" s="79"/>
      <c r="H6" s="9"/>
      <c r="I6" s="80" t="s">
        <v>3</v>
      </c>
      <c r="J6" s="79"/>
    </row>
    <row r="7" spans="1:11" ht="20" customHeight="1" x14ac:dyDescent="0.15">
      <c r="A7" s="62" t="str">
        <f>'Beoordelen 1. Open vragen'!A10</f>
        <v>3.	 UP-TO-DATE HOUDEN E&amp;W</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E&amp;W installaties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8" t="s">
        <v>3</v>
      </c>
      <c r="D8" s="79"/>
      <c r="E8" s="9"/>
      <c r="F8" s="80" t="s">
        <v>3</v>
      </c>
      <c r="G8" s="79"/>
      <c r="H8" s="9"/>
      <c r="I8" s="80" t="s">
        <v>3</v>
      </c>
      <c r="J8" s="79"/>
    </row>
    <row r="9" spans="1:11" ht="20" customHeight="1" x14ac:dyDescent="0.15">
      <c r="A9" s="62" t="str">
        <f>'Beoordelen 1. Open vragen'!A13</f>
        <v>4.	 RAPPORTAGES</v>
      </c>
      <c r="B9" s="9"/>
      <c r="C9" s="7" t="s">
        <v>30</v>
      </c>
      <c r="D9" s="5"/>
      <c r="E9" s="9"/>
      <c r="F9" s="7" t="s">
        <v>30</v>
      </c>
      <c r="G9" s="5"/>
      <c r="H9" s="9"/>
      <c r="I9" s="7" t="s">
        <v>30</v>
      </c>
      <c r="J9" s="5"/>
    </row>
    <row r="10" spans="1:11" ht="253" customHeight="1" x14ac:dyDescent="0.15">
      <c r="A10" s="61"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8" t="s">
        <v>3</v>
      </c>
      <c r="D10" s="79"/>
      <c r="E10" s="9"/>
      <c r="F10" s="80" t="s">
        <v>3</v>
      </c>
      <c r="G10" s="79"/>
      <c r="H10" s="9"/>
      <c r="I10" s="80" t="s">
        <v>3</v>
      </c>
      <c r="J10" s="79"/>
    </row>
    <row r="11" spans="1:11" ht="20" customHeight="1" x14ac:dyDescent="0.15">
      <c r="A11" s="62" t="str">
        <f>'Beoordelen 1. Open vragen'!A16</f>
        <v>5.	 "GROENER GROEIEN"</v>
      </c>
      <c r="B11" s="9"/>
      <c r="C11" s="7" t="s">
        <v>30</v>
      </c>
      <c r="D11" s="5"/>
      <c r="E11" s="9"/>
      <c r="F11" s="7" t="s">
        <v>30</v>
      </c>
      <c r="G11" s="5"/>
      <c r="H11" s="9"/>
      <c r="I11" s="7" t="s">
        <v>30</v>
      </c>
      <c r="J11" s="5"/>
    </row>
    <row r="12" spans="1:11" ht="253" customHeight="1" x14ac:dyDescent="0.15">
      <c r="A12" s="60"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Inschrijver beschrijft daarbij minimaal:
-	op welke wijze de gemeente voorop kan lopen en kan blijven meegroeien in de veranderende behoefte naar 100% duurzame energietransitie en eventuele transitie naar aardgasvrije gebouwen;
-	wat u als partij kan aanbieden m.b.t.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E&amp;W;
-	wat inschrijver kan betekenen met betrekking tot energiemonitoring van de huidige situatie en eventuele adviezen over besparingen;
-	wat inschrijver kan betekenen met betrekking tot het verkrijgen van inzicht in het klimaat in het gebouw (bv. temperatuur, CO2 waarden, etc.).</v>
      </c>
      <c r="B12" s="9"/>
      <c r="C12" s="78" t="s">
        <v>3</v>
      </c>
      <c r="D12" s="79"/>
      <c r="E12" s="9"/>
      <c r="F12" s="78" t="s">
        <v>3</v>
      </c>
      <c r="G12" s="79"/>
      <c r="H12" s="9"/>
      <c r="I12" s="78" t="s">
        <v>3</v>
      </c>
      <c r="J12" s="79"/>
    </row>
    <row r="13" spans="1:11" ht="20" customHeight="1" x14ac:dyDescent="0.15">
      <c r="A13" s="62" t="str">
        <f>'Beoordelen 1. Open vragen'!A19</f>
        <v>6.	 TOEKOMST VAKGEBIED</v>
      </c>
      <c r="B13" s="9"/>
      <c r="C13" s="7" t="s">
        <v>30</v>
      </c>
      <c r="D13" s="5"/>
      <c r="E13" s="9"/>
      <c r="F13" s="7" t="s">
        <v>30</v>
      </c>
      <c r="G13" s="5"/>
      <c r="H13" s="9"/>
      <c r="I13" s="7" t="s">
        <v>30</v>
      </c>
      <c r="J13" s="5"/>
    </row>
    <row r="14" spans="1:11" ht="178" customHeight="1" x14ac:dyDescent="0.15">
      <c r="A14" s="60"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8" t="s">
        <v>3</v>
      </c>
      <c r="D14" s="79"/>
      <c r="E14" s="9"/>
      <c r="F14" s="78" t="s">
        <v>3</v>
      </c>
      <c r="G14" s="79"/>
      <c r="H14" s="9"/>
      <c r="I14" s="78" t="s">
        <v>3</v>
      </c>
      <c r="J14" s="79"/>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Js1dBuAEuKr5WavU1OJn8IQ1f+ev6B3Tj7r9Dq9jaDFnmLLOx1vvZsLSqEj8J6W8Z2unJ0ihld6KLTU6YnUqyw==" saltValue="iAgnR0iQvw76dgmmuAkbFQ==" spinCount="100000" sheet="1" objects="1" scenarios="1"/>
  <mergeCells count="24">
    <mergeCell ref="F12:G12"/>
    <mergeCell ref="I12:J12"/>
    <mergeCell ref="I1:J1"/>
    <mergeCell ref="C1:D1"/>
    <mergeCell ref="F1:G1"/>
    <mergeCell ref="C2:D2"/>
    <mergeCell ref="F2:G2"/>
    <mergeCell ref="I2:J2"/>
    <mergeCell ref="C4:D4"/>
    <mergeCell ref="F4:G4"/>
    <mergeCell ref="I4:J4"/>
    <mergeCell ref="C14:D14"/>
    <mergeCell ref="F14:G14"/>
    <mergeCell ref="I14:J14"/>
    <mergeCell ref="C6:D6"/>
    <mergeCell ref="F6:G6"/>
    <mergeCell ref="I6:J6"/>
    <mergeCell ref="C8:D8"/>
    <mergeCell ref="F8:G8"/>
    <mergeCell ref="I8:J8"/>
    <mergeCell ref="C10:D10"/>
    <mergeCell ref="F10:G10"/>
    <mergeCell ref="I10:J10"/>
    <mergeCell ref="C12:D12"/>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0D98533E-D433-CF47-A1C8-9D197CF4715D}">
          <x14:formula1>
            <xm:f>'Beoordelen 1. Open vragen'!$A$28:$A$33</xm:f>
          </x14:formula1>
          <xm:sqref>C3 F3 I3 C5 F5 I5 C7 F7 I7 C9 F9 I9 C11 F11 I11 C13 F13 I13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6"/>
  <sheetViews>
    <sheetView showGridLines="0" zoomScale="90" zoomScaleNormal="90" zoomScalePageLayoutView="85" workbookViewId="0">
      <pane ySplit="1" topLeftCell="A2" activePane="bottomLeft" state="frozen"/>
      <selection pane="bottomLeft" sqref="A1:XFD1048576"/>
    </sheetView>
  </sheetViews>
  <sheetFormatPr baseColWidth="10" defaultColWidth="8.83203125" defaultRowHeight="13" x14ac:dyDescent="0.15"/>
  <cols>
    <col min="1" max="1" width="93.6640625" style="3" customWidth="1"/>
    <col min="2" max="2" width="2.83203125" style="6"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3" customWidth="1"/>
    <col min="10" max="10" width="3.83203125" style="3" customWidth="1"/>
    <col min="11" max="11" width="11.6640625" style="3" bestFit="1" customWidth="1"/>
    <col min="12" max="16384" width="8.83203125" style="3"/>
  </cols>
  <sheetData>
    <row r="1" spans="1:11" ht="50" customHeight="1" x14ac:dyDescent="0.2">
      <c r="A1" s="26" t="s">
        <v>2</v>
      </c>
      <c r="B1" s="11"/>
      <c r="C1" s="83" t="s">
        <v>12</v>
      </c>
      <c r="D1" s="82"/>
      <c r="E1" s="11"/>
      <c r="F1" s="81" t="s">
        <v>13</v>
      </c>
      <c r="G1" s="82"/>
      <c r="H1" s="11"/>
      <c r="I1" s="81" t="s">
        <v>14</v>
      </c>
      <c r="J1" s="82"/>
      <c r="K1" s="2"/>
    </row>
    <row r="2" spans="1:11" ht="40" customHeight="1" x14ac:dyDescent="0.15">
      <c r="A2" s="30" t="str">
        <f>'Beoordelen 1. Open vragen'!A1:G1</f>
        <v>1.	OPEN VRAGEN PERCEEL 1</v>
      </c>
      <c r="B2" s="8"/>
      <c r="C2" s="84"/>
      <c r="D2" s="85"/>
      <c r="E2" s="8"/>
      <c r="F2" s="84"/>
      <c r="G2" s="85"/>
      <c r="H2" s="8"/>
      <c r="I2" s="84"/>
      <c r="J2" s="85"/>
    </row>
    <row r="3" spans="1:11" ht="20" customHeight="1" x14ac:dyDescent="0.15">
      <c r="A3" s="62" t="str">
        <f>'Beoordelen 1. Open vragen'!A4</f>
        <v>1.   PLAN VAN AANPAK BEHEER MELDINGEN</v>
      </c>
      <c r="B3" s="9"/>
      <c r="C3" s="7" t="s">
        <v>30</v>
      </c>
      <c r="D3" s="5"/>
      <c r="E3" s="9"/>
      <c r="F3" s="7" t="s">
        <v>30</v>
      </c>
      <c r="G3" s="5"/>
      <c r="H3" s="9"/>
      <c r="I3" s="7" t="s">
        <v>30</v>
      </c>
      <c r="J3" s="5"/>
    </row>
    <row r="4" spans="1:11" ht="189" customHeight="1" x14ac:dyDescent="0.15">
      <c r="A4" s="60" t="str">
        <f>'Beoordelen 1. Open vragen'!A6</f>
        <v>Inschrijver beschrijft op maximaal 3 A4 (toe te voegen via TenderNed) op welke wijze zij omgaat met alle storingsmeldingen. Inschrijver beschrijft daarbij minimaal:
•	hoe en op welke wijze zij de samenwerking opzet met opdrachtgever;
•	de beschrijving van uw storingsworkflow en communicatiestromen, ook in samenwerking met de andere opdrachtnemers van de nog lopende contracten;
•	welke inzichten er per locatie in de managementinformatie wordt gegeven?
•	welke middelen/ tools inschrijver hierbij gebruikt (screenshots toe te voegen in de schriftelijke beantwoording) en middels een “live” demonstratie waarbij de gebruikersvriendelijkheid van de tool inzichtelijk wordt tijdens de persoonlijke toelichting;
•	hoe er gecommuniceerd wordt met en gerapporteerd wordt aan de opdrachtgever (voorbeeld rapportages toevoegen van maximaal 10 extra pagina’s bij het schriftelijke deel!)
•	hoe borgt inschrijver dat er direct gecommuniceerd kan worden met de juiste persoon, oftewel hoe borgt inschrijver dat opdrachtgever niet eerst met meerdere personen moet bellen c.q. van het kastje naar de muur wordt gestuurd?</v>
      </c>
      <c r="B4" s="9"/>
      <c r="C4" s="78" t="s">
        <v>3</v>
      </c>
      <c r="D4" s="79"/>
      <c r="E4" s="9"/>
      <c r="F4" s="80" t="s">
        <v>3</v>
      </c>
      <c r="G4" s="79"/>
      <c r="H4" s="9"/>
      <c r="I4" s="80" t="s">
        <v>3</v>
      </c>
      <c r="J4" s="79"/>
    </row>
    <row r="5" spans="1:11" ht="20" customHeight="1" x14ac:dyDescent="0.15">
      <c r="A5" s="62" t="str">
        <f>'Beoordelen 1. Open vragen'!A7</f>
        <v>2.	 PLAN VAN AANPAK ONDERHOUD</v>
      </c>
      <c r="B5" s="9"/>
      <c r="C5" s="7" t="s">
        <v>30</v>
      </c>
      <c r="D5" s="5"/>
      <c r="E5" s="9"/>
      <c r="F5" s="7" t="s">
        <v>30</v>
      </c>
      <c r="G5" s="5"/>
      <c r="H5" s="9"/>
      <c r="I5" s="7" t="s">
        <v>30</v>
      </c>
      <c r="J5" s="5"/>
    </row>
    <row r="6" spans="1:11" ht="183" customHeight="1" x14ac:dyDescent="0.15">
      <c r="A6" s="59" t="str">
        <f>'Beoordelen 1. Open vragen'!A9</f>
        <v>Inschrijver beschrijft op maximaal 2 A4 (toe te voegen via TenderNed) hoe zij de omschreven onderhoudswerkzaamheden gedurende het eerste jaar aanpakt. Inschrijver beschrijft daarbij minimaal:
-	wat verstaat de inschrijver onder het onderhouden van alle verschillende onderdelen met betrekking tot de E&amp;W installaties;
-	op welke wijze gaat inschrijver het onderhoud per locatie van de opdrachtgever aanpakken/ realiseren;
-	hoe inschrijver de continuïteit van het onderhoudsteam borgt met betrekking tot bijvoorbeeld gebouwgebonden kennis, etc.;
-	hoe inschrijver omgaat met afgekeurde installaties en/of onderdelen;
-	op welke wijze rapporteert (met een voorbeeldrapportage) de inschrijver de bevindingen aan de opdrachtgever?</v>
      </c>
      <c r="B6" s="9"/>
      <c r="C6" s="78" t="s">
        <v>3</v>
      </c>
      <c r="D6" s="79"/>
      <c r="E6" s="9"/>
      <c r="F6" s="80" t="s">
        <v>3</v>
      </c>
      <c r="G6" s="79"/>
      <c r="H6" s="9"/>
      <c r="I6" s="80" t="s">
        <v>3</v>
      </c>
      <c r="J6" s="79"/>
    </row>
    <row r="7" spans="1:11" ht="20" customHeight="1" x14ac:dyDescent="0.15">
      <c r="A7" s="62" t="str">
        <f>'Beoordelen 1. Open vragen'!A10</f>
        <v>3.	 UP-TO-DATE HOUDEN E&amp;W</v>
      </c>
      <c r="B7" s="9"/>
      <c r="C7" s="7" t="s">
        <v>30</v>
      </c>
      <c r="D7" s="5"/>
      <c r="E7" s="9"/>
      <c r="F7" s="7" t="s">
        <v>30</v>
      </c>
      <c r="G7" s="5"/>
      <c r="H7" s="9"/>
      <c r="I7" s="7" t="s">
        <v>30</v>
      </c>
      <c r="J7" s="5"/>
    </row>
    <row r="8" spans="1:11" ht="134" customHeight="1" x14ac:dyDescent="0.15">
      <c r="A8" s="59" t="str">
        <f>'Beoordelen 1. Open vragen'!A12</f>
        <v>Inschrijver beschrijft op maximaal 2 A4 (toe te voegen via TenderNed) op welke wijze zij ervoor zorgt dat zij de E&amp;W installaties op de locaties van de aanbestedende dienst up-to-date houdt en hoe inschrijver kan garanderen dat alle installaties blijven werken conform de geldende wet- en regelgeving en bovenal ter waarborging van de continuïteit van het bedrijfs- en werkproces. Inschrijver houdt hierbij rekening met het feit dat nog niet alles up-to-date is (hetgeen inschrijvers tijdens de schouw kan waarnemen) en beschrijft inschrijver expliciet hoe zij dit up-to-date krijgt.</v>
      </c>
      <c r="B8" s="9"/>
      <c r="C8" s="78" t="s">
        <v>3</v>
      </c>
      <c r="D8" s="79"/>
      <c r="E8" s="9"/>
      <c r="F8" s="80" t="s">
        <v>3</v>
      </c>
      <c r="G8" s="79"/>
      <c r="H8" s="9"/>
      <c r="I8" s="80" t="s">
        <v>3</v>
      </c>
      <c r="J8" s="79"/>
    </row>
    <row r="9" spans="1:11" ht="20" customHeight="1" x14ac:dyDescent="0.15">
      <c r="A9" s="62" t="str">
        <f>'Beoordelen 1. Open vragen'!A13</f>
        <v>4.	 RAPPORTAGES</v>
      </c>
      <c r="B9" s="9"/>
      <c r="C9" s="7" t="s">
        <v>30</v>
      </c>
      <c r="D9" s="5"/>
      <c r="E9" s="9"/>
      <c r="F9" s="7" t="s">
        <v>30</v>
      </c>
      <c r="G9" s="5"/>
      <c r="H9" s="9"/>
      <c r="I9" s="7" t="s">
        <v>30</v>
      </c>
      <c r="J9" s="5"/>
    </row>
    <row r="10" spans="1:11" ht="253" customHeight="1" x14ac:dyDescent="0.15">
      <c r="A10" s="61" t="str">
        <f>'Beoordelen 1. Open vragen'!A15</f>
        <v>Inschrijver beschrijft op maximaal 3 A4 welke wijze opdrachtgever toegang krijgt tot tekeningen, rapportages, certificaten, keuringen en hoe dit eruit ziet (screenshots). Tijdens de persoonlijke toelichting laat inschrijver dit zien met een korte demo (aan de hand van een werkende web-applicatie) waar de tekeningen, rapportages, certificaten, keuringen terug te vinden zijn. Opdrachtgever wil daarbij vooral locatie gebonden informatie terug kunnen vinden, maar ook algemene managementinformatie.</v>
      </c>
      <c r="B10" s="9"/>
      <c r="C10" s="78" t="s">
        <v>3</v>
      </c>
      <c r="D10" s="79"/>
      <c r="E10" s="9"/>
      <c r="F10" s="80" t="s">
        <v>3</v>
      </c>
      <c r="G10" s="79"/>
      <c r="H10" s="9"/>
      <c r="I10" s="80" t="s">
        <v>3</v>
      </c>
      <c r="J10" s="79"/>
    </row>
    <row r="11" spans="1:11" ht="20" customHeight="1" x14ac:dyDescent="0.15">
      <c r="A11" s="62" t="str">
        <f>'Beoordelen 1. Open vragen'!A16</f>
        <v>5.	 "GROENER GROEIEN"</v>
      </c>
      <c r="B11" s="9"/>
      <c r="C11" s="7" t="s">
        <v>30</v>
      </c>
      <c r="D11" s="5"/>
      <c r="E11" s="9"/>
      <c r="F11" s="7" t="s">
        <v>30</v>
      </c>
      <c r="G11" s="5"/>
      <c r="H11" s="9"/>
      <c r="I11" s="7" t="s">
        <v>30</v>
      </c>
      <c r="J11" s="5"/>
    </row>
    <row r="12" spans="1:11" ht="253" customHeight="1" x14ac:dyDescent="0.15">
      <c r="A12" s="60" t="str">
        <f>'Beoordelen 1. Open vragen'!A18</f>
        <v>Aanbestedende dienst streeft erna om als organisatie voorop te lopen naar een nieuw tijdperk met 100% duurzame energietransitie, vol groene energie en is op zoek naar een partner om samen de volgende stap in deze energietransitie te zetten. Inschrijver beschrijft op maximaal 3 A4 (toe te voegen via TenderNed) op welke wijze zij de aanbestedende dienst hierbij kan adviseren en wat zij hierbij kan bieden. Inschrijver beschrijft daarbij minimaal:
-	op welke wijze de gemeente voorop kan lopen en kan blijven meegroeien in de veranderende behoefte naar 100% duurzame energietransitie en eventuele transitie naar aardgasvrije gebouwen;
-	wat u als partij kan aanbieden m.b.t. adviseren, informeren en enthousiasmeren;
-	hoe beide partijen middels partnership kunnen inspelen op de veranderende behoefte van medewerkers en bezoekers en deze doelgroepen tevens kunnen betrekking bij de energietransitie;
-	als u kijkt naar de huidige situatie, wat valt u op en welke adviezen zou u daarover geven kijkend naar onderhoudskosten versus vervangingsinvestering dit in relatie tot een groene, duurzame en maximaal circulaire E&amp;W;
-	wat inschrijver kan betekenen met betrekking tot energiemonitoring van de huidige situatie en eventuele adviezen over besparingen;
-	wat inschrijver kan betekenen met betrekking tot het verkrijgen van inzicht in het klimaat in het gebouw (bv. temperatuur, CO2 waarden, etc.).</v>
      </c>
      <c r="B12" s="9"/>
      <c r="C12" s="78" t="s">
        <v>3</v>
      </c>
      <c r="D12" s="79"/>
      <c r="E12" s="9"/>
      <c r="F12" s="78" t="s">
        <v>3</v>
      </c>
      <c r="G12" s="79"/>
      <c r="H12" s="9"/>
      <c r="I12" s="78" t="s">
        <v>3</v>
      </c>
      <c r="J12" s="79"/>
    </row>
    <row r="13" spans="1:11" ht="20" customHeight="1" x14ac:dyDescent="0.15">
      <c r="A13" s="62" t="str">
        <f>'Beoordelen 1. Open vragen'!A19</f>
        <v>6.	 TOEKOMST VAKGEBIED</v>
      </c>
      <c r="B13" s="9"/>
      <c r="C13" s="7" t="s">
        <v>30</v>
      </c>
      <c r="D13" s="5"/>
      <c r="E13" s="9"/>
      <c r="F13" s="7" t="s">
        <v>30</v>
      </c>
      <c r="G13" s="5"/>
      <c r="H13" s="9"/>
      <c r="I13" s="7" t="s">
        <v>30</v>
      </c>
      <c r="J13" s="5"/>
    </row>
    <row r="14" spans="1:11" ht="178" customHeight="1" x14ac:dyDescent="0.15">
      <c r="A14" s="60" t="str">
        <f>'Beoordelen 1. Open vragen'!A21</f>
        <v>Inschrijver beschrijft op maximaal 3 A4 (toe te voegen via TenderNed) op welke wijze inschrijver de leerlingen van scholen en mensen met een afstand tot de arbeidsmarkt, in de regio van de gemeente en/of in de regio van de inschrijver, kunnen betrekken bij de uitvoering van deze onderhavige opdracht en op welke wijze inschrijver haar meerwaarde biedt bij het enthousiasmeren van deze personen voor dit vakgebied, zodat in de toekomst een tekort aan personeel op verschillende niveaus kan worden geminimaliseerd. Daarnaast beschrijft inschrijver in welke mate zij ‘Social Return en MVO’ toepast binnen haar organisatie.</v>
      </c>
      <c r="B14" s="9"/>
      <c r="C14" s="78" t="s">
        <v>3</v>
      </c>
      <c r="D14" s="79"/>
      <c r="E14" s="9"/>
      <c r="F14" s="78" t="s">
        <v>3</v>
      </c>
      <c r="G14" s="79"/>
      <c r="H14" s="9"/>
      <c r="I14" s="78" t="s">
        <v>3</v>
      </c>
      <c r="J14" s="79"/>
    </row>
    <row r="15" spans="1:11" ht="20" customHeight="1" x14ac:dyDescent="0.15">
      <c r="A15" s="27"/>
      <c r="B15" s="10"/>
      <c r="C15" s="28"/>
      <c r="D15" s="28"/>
      <c r="E15" s="10"/>
      <c r="F15" s="28"/>
      <c r="G15" s="28"/>
      <c r="H15" s="10"/>
      <c r="I15" s="28"/>
      <c r="J15" s="29"/>
    </row>
    <row r="16" spans="1:11" x14ac:dyDescent="0.15">
      <c r="A16" s="6"/>
      <c r="B16" s="4"/>
      <c r="H16" s="3"/>
    </row>
  </sheetData>
  <sheetProtection algorithmName="SHA-512" hashValue="koB/m6CunRU2nnwf3t9YmXsg4roKSGnSXrLdewMHl8WNC0x+tmT2moIic9MgABGs+JIdP1sStzA+vThYS0dAiw==" saltValue="yedW9NqUowfjXjZiyI32ig==" spinCount="100000" sheet="1" objects="1" scenarios="1"/>
  <mergeCells count="24">
    <mergeCell ref="F12:G12"/>
    <mergeCell ref="I12:J12"/>
    <mergeCell ref="I1:J1"/>
    <mergeCell ref="C1:D1"/>
    <mergeCell ref="F1:G1"/>
    <mergeCell ref="C2:D2"/>
    <mergeCell ref="F2:G2"/>
    <mergeCell ref="I2:J2"/>
    <mergeCell ref="C4:D4"/>
    <mergeCell ref="F4:G4"/>
    <mergeCell ref="I4:J4"/>
    <mergeCell ref="C14:D14"/>
    <mergeCell ref="F14:G14"/>
    <mergeCell ref="I14:J14"/>
    <mergeCell ref="C6:D6"/>
    <mergeCell ref="F6:G6"/>
    <mergeCell ref="I6:J6"/>
    <mergeCell ref="C8:D8"/>
    <mergeCell ref="F8:G8"/>
    <mergeCell ref="I8:J8"/>
    <mergeCell ref="C10:D10"/>
    <mergeCell ref="F10:G10"/>
    <mergeCell ref="I10:J10"/>
    <mergeCell ref="C12:D12"/>
  </mergeCells>
  <pageMargins left="0.7" right="0.7" top="0.75" bottom="0.75" header="0.3" footer="0.3"/>
  <pageSetup paperSize="8" scale="47" orientation="portrait" r:id="rId1"/>
  <extLst>
    <ext xmlns:x14="http://schemas.microsoft.com/office/spreadsheetml/2009/9/main" uri="{CCE6A557-97BC-4b89-ADB6-D9C93CAAB3DF}">
      <x14:dataValidations xmlns:xm="http://schemas.microsoft.com/office/excel/2006/main" count="1">
        <x14:dataValidation type="list" errorStyle="warning" allowBlank="1" showErrorMessage="1" error="Voer juiste waarde in. " xr:uid="{F83D07F6-918D-7549-9640-5F4313AD8181}">
          <x14:formula1>
            <xm:f>'Beoordelen 1. Open vragen'!$A$28:$A$33</xm:f>
          </x14:formula1>
          <xm:sqref>C3 F3 I3 C5 F5 I5 C7 F7 I7 C9 F9 I9 C11 F11 I11 C13 F13 I13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37"/>
  <sheetViews>
    <sheetView showGridLines="0" zoomScaleNormal="100" workbookViewId="0">
      <pane ySplit="1" topLeftCell="A19" activePane="bottomLeft" state="frozen"/>
      <selection pane="bottomLeft" activeCell="J36" sqref="J36"/>
    </sheetView>
  </sheetViews>
  <sheetFormatPr baseColWidth="10" defaultColWidth="8.83203125" defaultRowHeight="15" x14ac:dyDescent="0.2"/>
  <cols>
    <col min="1" max="1" width="80.83203125" customWidth="1"/>
    <col min="2" max="2" width="15.6640625" customWidth="1"/>
    <col min="3" max="3" width="2.83203125" style="6" customWidth="1"/>
    <col min="4" max="5" width="28.83203125" customWidth="1"/>
    <col min="6" max="6" width="2.83203125" style="6" customWidth="1"/>
    <col min="7" max="8" width="28.83203125" customWidth="1"/>
    <col min="9" max="9" width="2.83203125" style="6" customWidth="1"/>
    <col min="10" max="11" width="28.83203125" customWidth="1"/>
  </cols>
  <sheetData>
    <row r="1" spans="1:11" ht="40" customHeight="1" x14ac:dyDescent="0.2">
      <c r="A1" s="96" t="s">
        <v>7</v>
      </c>
      <c r="B1" s="97"/>
      <c r="C1" s="11"/>
      <c r="D1" s="99" t="str">
        <f>'Beoordelaar 1'!C1</f>
        <v>Inschrijver 1</v>
      </c>
      <c r="E1" s="101"/>
      <c r="F1" s="12"/>
      <c r="G1" s="99" t="str">
        <f>'Beoordelaar 1'!F1</f>
        <v>Inschrijver 2</v>
      </c>
      <c r="H1" s="101"/>
      <c r="I1" s="12"/>
      <c r="J1" s="99" t="str">
        <f>'Beoordelaar 1'!I1</f>
        <v>Inschrijver 3</v>
      </c>
      <c r="K1" s="100"/>
    </row>
    <row r="2" spans="1:11" ht="24" customHeight="1" x14ac:dyDescent="0.2">
      <c r="A2" s="63"/>
      <c r="B2" s="64"/>
      <c r="C2" s="11"/>
      <c r="D2" s="65"/>
      <c r="E2" s="66"/>
      <c r="F2" s="12"/>
      <c r="G2" s="65"/>
      <c r="H2" s="66"/>
      <c r="I2" s="12"/>
      <c r="J2" s="65"/>
      <c r="K2" s="65"/>
    </row>
    <row r="3" spans="1:11" ht="36" customHeight="1" x14ac:dyDescent="0.2">
      <c r="A3" s="38" t="str">
        <f>'Beoordelen 1. Open vragen'!A1:G1</f>
        <v>1.	OPEN VRAGEN PERCEEL 1</v>
      </c>
      <c r="B3" s="39"/>
      <c r="C3" s="8"/>
      <c r="D3" s="40"/>
      <c r="E3" s="41" t="s">
        <v>19</v>
      </c>
      <c r="F3" s="13"/>
      <c r="G3" s="40"/>
      <c r="H3" s="41" t="s">
        <v>19</v>
      </c>
      <c r="I3" s="13"/>
      <c r="J3" s="42"/>
      <c r="K3" s="41" t="s">
        <v>19</v>
      </c>
    </row>
    <row r="4" spans="1:11" ht="50" customHeight="1" x14ac:dyDescent="0.2">
      <c r="A4" s="88" t="str">
        <f>'Beoordelen 1. Open vragen'!A4</f>
        <v>1.   PLAN VAN AANPAK BEHEER MELDINGEN</v>
      </c>
      <c r="B4" s="36" t="s">
        <v>4</v>
      </c>
      <c r="C4" s="9"/>
      <c r="D4" s="37" t="str">
        <f>'Beoordelaar 1'!C3</f>
        <v>SCORE:</v>
      </c>
      <c r="E4" s="87" t="s">
        <v>3</v>
      </c>
      <c r="F4" s="9"/>
      <c r="G4" s="37" t="str">
        <f>'Beoordelaar 1'!F3</f>
        <v>SCORE:</v>
      </c>
      <c r="H4" s="87" t="s">
        <v>3</v>
      </c>
      <c r="I4" s="9"/>
      <c r="J4" s="37" t="str">
        <f>'Beoordelaar 1'!I3</f>
        <v>SCORE:</v>
      </c>
      <c r="K4" s="87" t="s">
        <v>3</v>
      </c>
    </row>
    <row r="5" spans="1:11" ht="50" customHeight="1" x14ac:dyDescent="0.2">
      <c r="A5" s="89"/>
      <c r="B5" s="36" t="s">
        <v>5</v>
      </c>
      <c r="C5" s="9"/>
      <c r="D5" s="37" t="str">
        <f>'Beoordelaar 2'!C3</f>
        <v>SCORE:</v>
      </c>
      <c r="E5" s="87"/>
      <c r="F5" s="9"/>
      <c r="G5" s="37" t="str">
        <f>'Beoordelaar 2'!F3</f>
        <v>SCORE:</v>
      </c>
      <c r="H5" s="87"/>
      <c r="I5" s="9"/>
      <c r="J5" s="37" t="str">
        <f>'Beoordelaar 2'!I3</f>
        <v>SCORE:</v>
      </c>
      <c r="K5" s="87"/>
    </row>
    <row r="6" spans="1:11" ht="50" customHeight="1" x14ac:dyDescent="0.2">
      <c r="A6" s="89"/>
      <c r="B6" s="36" t="s">
        <v>6</v>
      </c>
      <c r="C6" s="9"/>
      <c r="D6" s="37" t="str">
        <f>'Beoordelaar 3'!C3</f>
        <v>SCORE:</v>
      </c>
      <c r="E6" s="87"/>
      <c r="F6" s="9"/>
      <c r="G6" s="37" t="str">
        <f>'Beoordelaar 3'!F3</f>
        <v>SCORE:</v>
      </c>
      <c r="H6" s="87"/>
      <c r="I6" s="9"/>
      <c r="J6" s="37" t="str">
        <f>'Beoordelaar 3'!I3</f>
        <v>SCORE:</v>
      </c>
      <c r="K6" s="87"/>
    </row>
    <row r="7" spans="1:11" ht="20" customHeight="1" x14ac:dyDescent="0.2">
      <c r="A7" s="95" t="s">
        <v>24</v>
      </c>
      <c r="B7" s="95"/>
      <c r="C7" s="9"/>
      <c r="D7" s="35" t="s">
        <v>30</v>
      </c>
      <c r="E7" s="87"/>
      <c r="F7" s="9"/>
      <c r="G7" s="35" t="s">
        <v>30</v>
      </c>
      <c r="H7" s="87"/>
      <c r="I7" s="9"/>
      <c r="J7" s="35" t="s">
        <v>30</v>
      </c>
      <c r="K7" s="87"/>
    </row>
    <row r="8" spans="1:11" ht="20" customHeight="1" x14ac:dyDescent="0.2">
      <c r="A8" s="86"/>
      <c r="B8" s="86"/>
      <c r="C8" s="9"/>
      <c r="D8" s="34" t="str">
        <f>IF(D7="Uitmuntend","€ 5.000",IF(D7="Goed","€ 2.500",IF(D7="Voldoende","€ 500",IF(D7="Matig","€ 0",IF(D7="Onvoldoende","KNOCK OUT"," ")))))</f>
        <v xml:space="preserve"> </v>
      </c>
      <c r="E8" s="87"/>
      <c r="F8" s="9"/>
      <c r="G8" s="34" t="str">
        <f>IF(G7="Uitmuntend","€ 5.000",IF(G7="Goed","€ 2.500",IF(G7="Voldoende","€ 500",IF(G7="Matig","€ 0",IF(G7="Onvoldoende","KNOCK OUT"," ")))))</f>
        <v xml:space="preserve"> </v>
      </c>
      <c r="H8" s="87"/>
      <c r="I8" s="9"/>
      <c r="J8" s="34" t="str">
        <f>IF(J7="Uitmuntend","€ 5.000",IF(J7="Goed","€ 2.500",IF(J7="Voldoende","€ 500",IF(J7="Matig","€ 0",IF(J7="Onvoldoende","KNOCK OUT"," ")))))</f>
        <v xml:space="preserve"> </v>
      </c>
      <c r="K8" s="87"/>
    </row>
    <row r="9" spans="1:11" ht="50" customHeight="1" x14ac:dyDescent="0.2">
      <c r="A9" s="88" t="str">
        <f>'Beoordelen 1. Open vragen'!A7</f>
        <v>2.	 PLAN VAN AANPAK ONDERHOUD</v>
      </c>
      <c r="B9" s="36" t="s">
        <v>4</v>
      </c>
      <c r="C9" s="9"/>
      <c r="D9" s="37" t="str">
        <f>'Beoordelaar 1'!C5</f>
        <v>SCORE:</v>
      </c>
      <c r="E9" s="87" t="s">
        <v>3</v>
      </c>
      <c r="F9" s="9"/>
      <c r="G9" s="37" t="str">
        <f>'Beoordelaar 1'!F5</f>
        <v>SCORE:</v>
      </c>
      <c r="H9" s="87" t="s">
        <v>3</v>
      </c>
      <c r="I9" s="9"/>
      <c r="J9" s="37" t="str">
        <f>'Beoordelaar 1'!I5</f>
        <v>SCORE:</v>
      </c>
      <c r="K9" s="87" t="s">
        <v>3</v>
      </c>
    </row>
    <row r="10" spans="1:11" ht="50" customHeight="1" x14ac:dyDescent="0.2">
      <c r="A10" s="89"/>
      <c r="B10" s="36" t="s">
        <v>5</v>
      </c>
      <c r="C10" s="9"/>
      <c r="D10" s="37" t="str">
        <f>'Beoordelaar 2'!C5</f>
        <v>SCORE:</v>
      </c>
      <c r="E10" s="87"/>
      <c r="F10" s="9"/>
      <c r="G10" s="37" t="str">
        <f>'Beoordelaar 2'!F5</f>
        <v>SCORE:</v>
      </c>
      <c r="H10" s="87"/>
      <c r="I10" s="9"/>
      <c r="J10" s="37" t="str">
        <f>'Beoordelaar 2'!I5</f>
        <v>SCORE:</v>
      </c>
      <c r="K10" s="87"/>
    </row>
    <row r="11" spans="1:11" ht="50" customHeight="1" x14ac:dyDescent="0.2">
      <c r="A11" s="89"/>
      <c r="B11" s="36" t="s">
        <v>6</v>
      </c>
      <c r="C11" s="9"/>
      <c r="D11" s="37" t="str">
        <f>'Beoordelaar 3'!C5</f>
        <v>SCORE:</v>
      </c>
      <c r="E11" s="87"/>
      <c r="F11" s="9"/>
      <c r="G11" s="37" t="str">
        <f>'Beoordelaar 3'!F5</f>
        <v>SCORE:</v>
      </c>
      <c r="H11" s="87"/>
      <c r="I11" s="9"/>
      <c r="J11" s="37" t="str">
        <f>'Beoordelaar 3'!I5</f>
        <v>SCORE:</v>
      </c>
      <c r="K11" s="87"/>
    </row>
    <row r="12" spans="1:11" ht="20" customHeight="1" x14ac:dyDescent="0.2">
      <c r="A12" s="95" t="s">
        <v>24</v>
      </c>
      <c r="B12" s="95"/>
      <c r="C12" s="9"/>
      <c r="D12" s="35" t="s">
        <v>30</v>
      </c>
      <c r="E12" s="87"/>
      <c r="F12" s="9"/>
      <c r="G12" s="35" t="s">
        <v>30</v>
      </c>
      <c r="H12" s="87"/>
      <c r="I12" s="9"/>
      <c r="J12" s="35" t="s">
        <v>30</v>
      </c>
      <c r="K12" s="87"/>
    </row>
    <row r="13" spans="1:11" ht="20" customHeight="1" x14ac:dyDescent="0.2">
      <c r="A13" s="86"/>
      <c r="B13" s="86"/>
      <c r="C13" s="9"/>
      <c r="D13" s="34" t="str">
        <f>IF(D12="Uitmuntend","€ 5.000",IF(D12="Goed","€ 2.500",IF(D12="Voldoende","€ 500",IF(D12="Matig","€ 0",IF(D12="Onvoldoende","KNOCK OUT"," ")))))</f>
        <v xml:space="preserve"> </v>
      </c>
      <c r="E13" s="87"/>
      <c r="F13" s="9"/>
      <c r="G13" s="34" t="str">
        <f>IF(G12="Uitmuntend","€ 5.000",IF(G12="Goed","€ 2.500",IF(G12="Voldoende","€ 500",IF(G12="Matig","€ 0",IF(G12="Onvoldoende","KNOCK OUT"," ")))))</f>
        <v xml:space="preserve"> </v>
      </c>
      <c r="H13" s="87"/>
      <c r="I13" s="9"/>
      <c r="J13" s="34" t="str">
        <f>IF(J12="Uitmuntend","€ 5.000",IF(J12="Goed","€ 2.500",IF(J12="Voldoende","€ 500",IF(J12="Matig","€ 0",IF(J12="Onvoldoende","KNOCK OUT"," ")))))</f>
        <v xml:space="preserve"> </v>
      </c>
      <c r="K13" s="87"/>
    </row>
    <row r="14" spans="1:11" ht="49" customHeight="1" x14ac:dyDescent="0.2">
      <c r="A14" s="88" t="str">
        <f>'Beoordelen 1. Open vragen'!A10</f>
        <v>3.	 UP-TO-DATE HOUDEN E&amp;W</v>
      </c>
      <c r="B14" s="36" t="s">
        <v>4</v>
      </c>
      <c r="C14" s="9"/>
      <c r="D14" s="37" t="str">
        <f>'Beoordelaar 1'!C7</f>
        <v>SCORE:</v>
      </c>
      <c r="E14" s="87" t="s">
        <v>3</v>
      </c>
      <c r="F14" s="9"/>
      <c r="G14" s="37" t="str">
        <f>'Beoordelaar 1'!F7</f>
        <v>SCORE:</v>
      </c>
      <c r="H14" s="87" t="s">
        <v>3</v>
      </c>
      <c r="I14" s="9"/>
      <c r="J14" s="37" t="str">
        <f>'Beoordelaar 1'!I7</f>
        <v>SCORE:</v>
      </c>
      <c r="K14" s="87" t="s">
        <v>3</v>
      </c>
    </row>
    <row r="15" spans="1:11" ht="49" customHeight="1" x14ac:dyDescent="0.2">
      <c r="A15" s="89"/>
      <c r="B15" s="36" t="s">
        <v>5</v>
      </c>
      <c r="C15" s="9"/>
      <c r="D15" s="37" t="str">
        <f>'Beoordelaar 2'!C7</f>
        <v>SCORE:</v>
      </c>
      <c r="E15" s="87"/>
      <c r="F15" s="9"/>
      <c r="G15" s="37" t="str">
        <f>'Beoordelaar 2'!F7</f>
        <v>SCORE:</v>
      </c>
      <c r="H15" s="87"/>
      <c r="I15" s="9"/>
      <c r="J15" s="37" t="str">
        <f>'Beoordelaar 2'!I7</f>
        <v>SCORE:</v>
      </c>
      <c r="K15" s="87"/>
    </row>
    <row r="16" spans="1:11" ht="49" customHeight="1" x14ac:dyDescent="0.2">
      <c r="A16" s="89"/>
      <c r="B16" s="36" t="s">
        <v>6</v>
      </c>
      <c r="C16" s="9"/>
      <c r="D16" s="37" t="str">
        <f>'Beoordelaar 3'!C7</f>
        <v>SCORE:</v>
      </c>
      <c r="E16" s="87"/>
      <c r="F16" s="9"/>
      <c r="G16" s="37" t="str">
        <f>'Beoordelaar 3'!F7</f>
        <v>SCORE:</v>
      </c>
      <c r="H16" s="87"/>
      <c r="I16" s="9"/>
      <c r="J16" s="37" t="str">
        <f>'Beoordelaar 3'!I7</f>
        <v>SCORE:</v>
      </c>
      <c r="K16" s="87"/>
    </row>
    <row r="17" spans="1:11" ht="20" customHeight="1" x14ac:dyDescent="0.2">
      <c r="A17" s="95" t="s">
        <v>24</v>
      </c>
      <c r="B17" s="95"/>
      <c r="C17" s="9"/>
      <c r="D17" s="35" t="s">
        <v>30</v>
      </c>
      <c r="E17" s="87"/>
      <c r="F17" s="9"/>
      <c r="G17" s="35" t="s">
        <v>30</v>
      </c>
      <c r="H17" s="87"/>
      <c r="I17" s="9"/>
      <c r="J17" s="35" t="s">
        <v>30</v>
      </c>
      <c r="K17" s="87"/>
    </row>
    <row r="18" spans="1:11" ht="20" customHeight="1" x14ac:dyDescent="0.2">
      <c r="A18" s="86"/>
      <c r="B18" s="86"/>
      <c r="C18" s="9"/>
      <c r="D18" s="34" t="str">
        <f>IF(D17="Uitmuntend","€ 12.000",IF(D17="Goed","€ 6.000",IF(D17="Voldoende","€ 1.200",IF(D17="Matig","€ 0",IF(D17="Onvoldoende","KNOCK OUT"," ")))))</f>
        <v xml:space="preserve"> </v>
      </c>
      <c r="E18" s="87"/>
      <c r="F18" s="9"/>
      <c r="G18" s="34" t="str">
        <f>IF(G17="Uitmuntend","€ 12.000",IF(G17="Goed","€ 6.000",IF(G17="Voldoende","€ 1.200",IF(G17="Matig","€ 0",IF(G17="Onvoldoende","KNOCK OUT"," ")))))</f>
        <v xml:space="preserve"> </v>
      </c>
      <c r="H18" s="87"/>
      <c r="I18" s="9"/>
      <c r="J18" s="34" t="str">
        <f>IF(J17="Uitmuntend","€ 12.000",IF(J17="Goed","€ 6.000",IF(J17="Voldoende","€ 1.200",IF(J17="Matig","€ 0",IF(J17="Onvoldoende","KNOCK OUT"," ")))))</f>
        <v xml:space="preserve"> </v>
      </c>
      <c r="K18" s="87"/>
    </row>
    <row r="19" spans="1:11" ht="50" customHeight="1" x14ac:dyDescent="0.2">
      <c r="A19" s="88" t="str">
        <f>'Beoordelen 1. Open vragen'!A13</f>
        <v>4.	 RAPPORTAGES</v>
      </c>
      <c r="B19" s="36" t="s">
        <v>4</v>
      </c>
      <c r="C19" s="9"/>
      <c r="D19" s="37" t="str">
        <f>'Beoordelaar 1'!C9</f>
        <v>SCORE:</v>
      </c>
      <c r="E19" s="92" t="s">
        <v>3</v>
      </c>
      <c r="F19" s="9"/>
      <c r="G19" s="37" t="str">
        <f>'Beoordelaar 1'!F9</f>
        <v>SCORE:</v>
      </c>
      <c r="H19" s="92" t="s">
        <v>3</v>
      </c>
      <c r="I19" s="9"/>
      <c r="J19" s="37" t="str">
        <f>'Beoordelaar 1'!I9</f>
        <v>SCORE:</v>
      </c>
      <c r="K19" s="92" t="s">
        <v>3</v>
      </c>
    </row>
    <row r="20" spans="1:11" ht="50" customHeight="1" x14ac:dyDescent="0.2">
      <c r="A20" s="89"/>
      <c r="B20" s="36" t="s">
        <v>5</v>
      </c>
      <c r="C20" s="9"/>
      <c r="D20" s="37" t="str">
        <f>'Beoordelaar 2'!C9</f>
        <v>SCORE:</v>
      </c>
      <c r="E20" s="93"/>
      <c r="F20" s="9"/>
      <c r="G20" s="37" t="str">
        <f>'Beoordelaar 2'!F9</f>
        <v>SCORE:</v>
      </c>
      <c r="H20" s="93"/>
      <c r="I20" s="9"/>
      <c r="J20" s="37" t="str">
        <f>'Beoordelaar 2'!I9</f>
        <v>SCORE:</v>
      </c>
      <c r="K20" s="93"/>
    </row>
    <row r="21" spans="1:11" ht="50" customHeight="1" x14ac:dyDescent="0.2">
      <c r="A21" s="89"/>
      <c r="B21" s="36" t="s">
        <v>6</v>
      </c>
      <c r="C21" s="9"/>
      <c r="D21" s="37" t="str">
        <f>'Beoordelaar 3'!C9</f>
        <v>SCORE:</v>
      </c>
      <c r="E21" s="93"/>
      <c r="F21" s="9"/>
      <c r="G21" s="37" t="str">
        <f>'Beoordelaar 3'!F9</f>
        <v>SCORE:</v>
      </c>
      <c r="H21" s="93"/>
      <c r="I21" s="9"/>
      <c r="J21" s="37" t="str">
        <f>'Beoordelaar 3'!I9</f>
        <v>SCORE:</v>
      </c>
      <c r="K21" s="93"/>
    </row>
    <row r="22" spans="1:11" ht="20" customHeight="1" x14ac:dyDescent="0.2">
      <c r="A22" s="95" t="s">
        <v>24</v>
      </c>
      <c r="B22" s="95"/>
      <c r="C22" s="9"/>
      <c r="D22" s="35" t="s">
        <v>30</v>
      </c>
      <c r="E22" s="93"/>
      <c r="F22" s="9"/>
      <c r="G22" s="35" t="s">
        <v>30</v>
      </c>
      <c r="H22" s="93"/>
      <c r="I22" s="9"/>
      <c r="J22" s="35" t="s">
        <v>30</v>
      </c>
      <c r="K22" s="93"/>
    </row>
    <row r="23" spans="1:11" ht="20" customHeight="1" x14ac:dyDescent="0.2">
      <c r="A23" s="86"/>
      <c r="B23" s="86"/>
      <c r="C23" s="9"/>
      <c r="D23" s="34" t="str">
        <f>IF(D22="Uitmuntend","€ 5.000",IF(D22="Goed","€ 2.500",IF(D22="Voldoende","€ 500",IF(D22="Matig","€ 0",IF(D22="Onvoldoende","KNOCK OUT"," ")))))</f>
        <v xml:space="preserve"> </v>
      </c>
      <c r="E23" s="94"/>
      <c r="F23" s="9"/>
      <c r="G23" s="34" t="str">
        <f>IF(G22="Uitmuntend","€ 5.000",IF(G22="Goed","€ 2.500",IF(G22="Voldoende","€ 500",IF(G22="Matig","€ 0",IF(G22="Onvoldoende","KNOCK OUT"," ")))))</f>
        <v xml:space="preserve"> </v>
      </c>
      <c r="H23" s="94"/>
      <c r="I23" s="9"/>
      <c r="J23" s="34" t="str">
        <f>IF(J22="Uitmuntend","€ 5.000",IF(J22="Goed","€ 2.500",IF(J22="Voldoende","€ 500",IF(J22="Matig","€ 0",IF(J22="Onvoldoende","KNOCK OUT"," ")))))</f>
        <v xml:space="preserve"> </v>
      </c>
      <c r="K23" s="94"/>
    </row>
    <row r="24" spans="1:11" ht="50" customHeight="1" x14ac:dyDescent="0.2">
      <c r="A24" s="88" t="str">
        <f>'Beoordelen 1. Open vragen'!A16</f>
        <v>5.	 "GROENER GROEIEN"</v>
      </c>
      <c r="B24" s="36" t="s">
        <v>4</v>
      </c>
      <c r="C24" s="9"/>
      <c r="D24" s="37" t="str">
        <f>'Beoordelaar 1'!C11</f>
        <v>SCORE:</v>
      </c>
      <c r="E24" s="92" t="s">
        <v>3</v>
      </c>
      <c r="F24" s="9"/>
      <c r="G24" s="37" t="str">
        <f>'Beoordelaar 1'!F11</f>
        <v>SCORE:</v>
      </c>
      <c r="H24" s="92" t="s">
        <v>3</v>
      </c>
      <c r="I24" s="9"/>
      <c r="J24" s="37" t="str">
        <f>'Beoordelaar 1'!I11</f>
        <v>SCORE:</v>
      </c>
      <c r="K24" s="92" t="s">
        <v>3</v>
      </c>
    </row>
    <row r="25" spans="1:11" ht="50" customHeight="1" x14ac:dyDescent="0.2">
      <c r="A25" s="89"/>
      <c r="B25" s="36" t="s">
        <v>5</v>
      </c>
      <c r="C25" s="56"/>
      <c r="D25" s="37" t="str">
        <f>'Beoordelaar 2'!C11</f>
        <v>SCORE:</v>
      </c>
      <c r="E25" s="93"/>
      <c r="F25" s="56"/>
      <c r="G25" s="37" t="str">
        <f>'Beoordelaar 2'!F11</f>
        <v>SCORE:</v>
      </c>
      <c r="H25" s="93"/>
      <c r="I25" s="56"/>
      <c r="J25" s="37" t="str">
        <f>'Beoordelaar 2'!I11</f>
        <v>SCORE:</v>
      </c>
      <c r="K25" s="93"/>
    </row>
    <row r="26" spans="1:11" ht="50" customHeight="1" x14ac:dyDescent="0.2">
      <c r="A26" s="89"/>
      <c r="B26" s="36" t="s">
        <v>6</v>
      </c>
      <c r="C26" s="56"/>
      <c r="D26" s="37" t="str">
        <f>'Beoordelaar 3'!C11</f>
        <v>SCORE:</v>
      </c>
      <c r="E26" s="93"/>
      <c r="F26" s="56"/>
      <c r="G26" s="37" t="str">
        <f>'Beoordelaar 3'!F11</f>
        <v>SCORE:</v>
      </c>
      <c r="H26" s="93"/>
      <c r="I26" s="56"/>
      <c r="J26" s="37" t="str">
        <f>'Beoordelaar 3'!I11</f>
        <v>SCORE:</v>
      </c>
      <c r="K26" s="93"/>
    </row>
    <row r="27" spans="1:11" ht="21" customHeight="1" x14ac:dyDescent="0.2">
      <c r="A27" s="95" t="s">
        <v>24</v>
      </c>
      <c r="B27" s="95"/>
      <c r="C27" s="56"/>
      <c r="D27" s="35" t="s">
        <v>30</v>
      </c>
      <c r="E27" s="57"/>
      <c r="F27" s="56"/>
      <c r="G27" s="35" t="s">
        <v>30</v>
      </c>
      <c r="H27" s="57"/>
      <c r="I27" s="56"/>
      <c r="J27" s="35" t="s">
        <v>30</v>
      </c>
      <c r="K27" s="57"/>
    </row>
    <row r="28" spans="1:11" ht="21" customHeight="1" x14ac:dyDescent="0.2">
      <c r="A28" s="86"/>
      <c r="B28" s="86"/>
      <c r="C28" s="56"/>
      <c r="D28" s="34" t="str">
        <f>IF(D27="Uitmuntend","€ 3.000",IF(D27="Goed","€ 1.500",IF(D27="Voldoende","€ 300",IF(D27="Matig","€ 0",IF(D27="Onvoldoende","KNOCK OUT"," ")))))</f>
        <v xml:space="preserve"> </v>
      </c>
      <c r="E28" s="57"/>
      <c r="F28" s="56"/>
      <c r="G28" s="34" t="str">
        <f>IF(G27="Uitmuntend","€ 3.000",IF(G27="Goed","€ 1.500",IF(G27="Voldoende","€ 300",IF(G27="Matig","€ 0",IF(G27="Onvoldoende","KNOCK OUT"," ")))))</f>
        <v xml:space="preserve"> </v>
      </c>
      <c r="H28" s="57"/>
      <c r="I28" s="56"/>
      <c r="J28" s="34" t="str">
        <f>IF(J27="Uitmuntend","€ 3.000",IF(J27="Goed","€ 1.500",IF(J27="Voldoende","€ 300",IF(J27="Matig","€ 0",IF(J27="Onvoldoende","KNOCK OUT"," ")))))</f>
        <v xml:space="preserve"> </v>
      </c>
      <c r="K28" s="57"/>
    </row>
    <row r="29" spans="1:11" ht="50" customHeight="1" x14ac:dyDescent="0.2">
      <c r="A29" s="90" t="str">
        <f>'Beoordelen 1. Open vragen'!A19</f>
        <v>6.	 TOEKOMST VAKGEBIED</v>
      </c>
      <c r="B29" s="36" t="s">
        <v>4</v>
      </c>
      <c r="C29" s="56"/>
      <c r="D29" s="37" t="str">
        <f>'Beoordelaar 1'!C13</f>
        <v>SCORE:</v>
      </c>
      <c r="E29" s="87" t="s">
        <v>3</v>
      </c>
      <c r="F29" s="56"/>
      <c r="G29" s="37" t="str">
        <f>'Beoordelaar 1'!F13</f>
        <v>SCORE:</v>
      </c>
      <c r="H29" s="87" t="s">
        <v>3</v>
      </c>
      <c r="I29" s="56"/>
      <c r="J29" s="37" t="str">
        <f>'Beoordelaar 1'!I13</f>
        <v>SCORE:</v>
      </c>
      <c r="K29" s="87" t="s">
        <v>3</v>
      </c>
    </row>
    <row r="30" spans="1:11" ht="50" customHeight="1" x14ac:dyDescent="0.2">
      <c r="A30" s="91"/>
      <c r="B30" s="36" t="s">
        <v>5</v>
      </c>
      <c r="C30" s="56"/>
      <c r="D30" s="37" t="str">
        <f>'Beoordelaar 2'!C13</f>
        <v>SCORE:</v>
      </c>
      <c r="E30" s="87"/>
      <c r="F30" s="56"/>
      <c r="G30" s="37" t="str">
        <f>'Beoordelaar 2'!F13</f>
        <v>SCORE:</v>
      </c>
      <c r="H30" s="87"/>
      <c r="I30" s="56"/>
      <c r="J30" s="37" t="str">
        <f>'Beoordelaar 2'!I13</f>
        <v>SCORE:</v>
      </c>
      <c r="K30" s="87"/>
    </row>
    <row r="31" spans="1:11" ht="50" customHeight="1" x14ac:dyDescent="0.2">
      <c r="A31" s="91"/>
      <c r="B31" s="36" t="s">
        <v>6</v>
      </c>
      <c r="C31" s="56"/>
      <c r="D31" s="37" t="str">
        <f>'Beoordelaar 3'!C13</f>
        <v>SCORE:</v>
      </c>
      <c r="E31" s="87"/>
      <c r="F31" s="56"/>
      <c r="G31" s="37" t="str">
        <f>'Beoordelaar 3'!F13</f>
        <v>SCORE:</v>
      </c>
      <c r="H31" s="87"/>
      <c r="I31" s="56"/>
      <c r="J31" s="37" t="str">
        <f>'Beoordelaar 3'!I13</f>
        <v>SCORE:</v>
      </c>
      <c r="K31" s="87"/>
    </row>
    <row r="32" spans="1:11" ht="20" customHeight="1" x14ac:dyDescent="0.2">
      <c r="A32" s="95" t="s">
        <v>24</v>
      </c>
      <c r="B32" s="95"/>
      <c r="C32" s="56"/>
      <c r="D32" s="35" t="s">
        <v>30</v>
      </c>
      <c r="E32" s="87"/>
      <c r="F32" s="56"/>
      <c r="G32" s="35" t="s">
        <v>30</v>
      </c>
      <c r="H32" s="87"/>
      <c r="I32" s="56"/>
      <c r="J32" s="35" t="s">
        <v>30</v>
      </c>
      <c r="K32" s="87"/>
    </row>
    <row r="33" spans="1:11" ht="20" customHeight="1" x14ac:dyDescent="0.2">
      <c r="A33" s="86"/>
      <c r="B33" s="86"/>
      <c r="C33"/>
      <c r="D33" s="34" t="str">
        <f>IF(D32="Uitmuntend","€ 3.000",IF(D32="Goed","€ 1.500",IF(D32="Voldoende","€ 300",IF(D32="Matig","€ 0",IF(D32="Onvoldoende","KNOCK OUT"," ")))))</f>
        <v xml:space="preserve"> </v>
      </c>
      <c r="E33" s="87"/>
      <c r="F33"/>
      <c r="G33" s="34" t="str">
        <f>IF(G32="Uitmuntend","€ 3.000",IF(G32="Goed","€ 1.500",IF(G32="Voldoende","€ 300",IF(G32="Matig","€ 0",IF(G32="Onvoldoende","KNOCK OUT"," ")))))</f>
        <v xml:space="preserve"> </v>
      </c>
      <c r="H33" s="87"/>
      <c r="I33"/>
      <c r="J33" s="34" t="str">
        <f>IF(J32="Uitmuntend","€ 3.000",IF(J32="Goed","€ 1.500",IF(J32="Voldoende","€ 300",IF(J32="Matig","€ 0",IF(J32="Onvoldoende","KNOCK OUT"," ")))))</f>
        <v xml:space="preserve"> </v>
      </c>
      <c r="K33" s="87"/>
    </row>
    <row r="34" spans="1:11" ht="20" customHeight="1" x14ac:dyDescent="0.2">
      <c r="C34"/>
      <c r="F34"/>
      <c r="I34"/>
    </row>
    <row r="35" spans="1:11" ht="50" customHeight="1" x14ac:dyDescent="0.2">
      <c r="A35" s="98" t="s">
        <v>21</v>
      </c>
      <c r="B35" s="98"/>
      <c r="C35" s="9"/>
      <c r="D35" s="31" t="e">
        <f>D8+D13+D18+D23+D28+D33</f>
        <v>#VALUE!</v>
      </c>
      <c r="E35" s="32"/>
      <c r="F35" s="16"/>
      <c r="G35" s="31" t="e">
        <f>G8+G13+G18+G23+G28+G33</f>
        <v>#VALUE!</v>
      </c>
      <c r="H35" s="32"/>
      <c r="I35" s="16"/>
      <c r="J35" s="31" t="e">
        <f>J8+J13+J18+J23+J28+J33</f>
        <v>#VALUE!</v>
      </c>
      <c r="K35" s="33"/>
    </row>
    <row r="36" spans="1:11" ht="15" customHeight="1" x14ac:dyDescent="0.2">
      <c r="A36" s="15"/>
      <c r="B36" s="15"/>
      <c r="C36" s="15"/>
      <c r="D36" s="15"/>
      <c r="E36" s="15"/>
      <c r="F36" s="15"/>
      <c r="G36" s="15"/>
      <c r="H36" s="15"/>
      <c r="I36" s="15"/>
      <c r="J36" s="15"/>
    </row>
    <row r="37" spans="1:11" ht="15" customHeight="1" x14ac:dyDescent="0.2">
      <c r="A37" s="15"/>
      <c r="B37" s="15"/>
      <c r="C37" s="15"/>
      <c r="D37" s="15"/>
      <c r="E37" s="15"/>
      <c r="F37" s="15"/>
      <c r="G37" s="15"/>
      <c r="H37" s="15"/>
      <c r="I37" s="15"/>
      <c r="J37" s="15"/>
    </row>
  </sheetData>
  <sheetProtection algorithmName="SHA-512" hashValue="P1+aiiITZiHSxkP9NjIso0ALvKQNw3TpMI1RdzqGqaWUP/VaR3W0nBv6xh9glC4VHbU5Ms7eWwOBIpVrMqLOkg==" saltValue="z+E482tcdyOqaik5YyN1bg==" spinCount="100000" sheet="1" objects="1" scenarios="1"/>
  <mergeCells count="41">
    <mergeCell ref="A35:B35"/>
    <mergeCell ref="A32:B32"/>
    <mergeCell ref="J1:K1"/>
    <mergeCell ref="G1:H1"/>
    <mergeCell ref="D1:E1"/>
    <mergeCell ref="E4:E8"/>
    <mergeCell ref="H4:H8"/>
    <mergeCell ref="K4:K8"/>
    <mergeCell ref="E9:E13"/>
    <mergeCell ref="E14:E18"/>
    <mergeCell ref="H9:H13"/>
    <mergeCell ref="H14:H18"/>
    <mergeCell ref="K9:K13"/>
    <mergeCell ref="K14:K18"/>
    <mergeCell ref="H24:H26"/>
    <mergeCell ref="K24:K26"/>
    <mergeCell ref="A1:B1"/>
    <mergeCell ref="A27:B27"/>
    <mergeCell ref="A18:B18"/>
    <mergeCell ref="A7:B7"/>
    <mergeCell ref="A8:B8"/>
    <mergeCell ref="A12:B12"/>
    <mergeCell ref="A13:B13"/>
    <mergeCell ref="A17:B17"/>
    <mergeCell ref="A4:A6"/>
    <mergeCell ref="A33:B33"/>
    <mergeCell ref="E29:E33"/>
    <mergeCell ref="H29:H33"/>
    <mergeCell ref="K29:K33"/>
    <mergeCell ref="A9:A11"/>
    <mergeCell ref="A14:A16"/>
    <mergeCell ref="A19:A21"/>
    <mergeCell ref="A24:A26"/>
    <mergeCell ref="A29:A31"/>
    <mergeCell ref="A28:B28"/>
    <mergeCell ref="E19:E23"/>
    <mergeCell ref="H19:H23"/>
    <mergeCell ref="K19:K23"/>
    <mergeCell ref="A22:B22"/>
    <mergeCell ref="A23:B23"/>
    <mergeCell ref="E24:E26"/>
  </mergeCell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errorStyle="warning" allowBlank="1" showErrorMessage="1" xr:uid="{A93229DC-2359-554C-9564-DBCAA01ACEFC}">
          <x14:formula1>
            <xm:f>'Beoordelen 1. Open vragen'!$A$28:$A$33</xm:f>
          </x14:formula1>
          <xm:sqref>D7 G7 J7 D12 G12 J12 D17 G17 J17 G22 D22 J22 G27 D27 J27 D32 G32 J32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3BD7D7-90BC-2D41-A84E-7FCCFF5FF637}">
  <dimension ref="A1:G18"/>
  <sheetViews>
    <sheetView showGridLines="0" workbookViewId="0">
      <selection activeCell="C3" sqref="C3"/>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0" customHeight="1" x14ac:dyDescent="0.2">
      <c r="A1" s="43" t="s">
        <v>27</v>
      </c>
      <c r="B1" s="11"/>
      <c r="C1" s="44"/>
      <c r="D1" s="11"/>
      <c r="E1" s="44"/>
      <c r="F1" s="11"/>
      <c r="G1" s="44"/>
    </row>
    <row r="2" spans="1:7" ht="30" customHeight="1" x14ac:dyDescent="0.2">
      <c r="A2" s="47" t="s">
        <v>9</v>
      </c>
      <c r="B2" s="11"/>
      <c r="C2" s="48" t="str">
        <f>'Beoordelaar 1'!C1</f>
        <v>Inschrijver 1</v>
      </c>
      <c r="D2" s="14"/>
      <c r="E2" s="48" t="str">
        <f>'Beoordelaar 1'!F1</f>
        <v>Inschrijver 2</v>
      </c>
      <c r="F2" s="14"/>
      <c r="G2" s="48" t="str">
        <f>'Beoordelaar 1'!I1</f>
        <v>Inschrijver 3</v>
      </c>
    </row>
    <row r="3" spans="1:7" s="1" customFormat="1" ht="35" customHeight="1" x14ac:dyDescent="0.2">
      <c r="A3" s="51" t="str">
        <f>'Beoordelen 1. Open vragen'!A1:G1</f>
        <v>1.	OPEN VRAGEN PERCEEL 1</v>
      </c>
      <c r="B3" s="11"/>
      <c r="C3" s="52" t="e">
        <f>Consensus!D35</f>
        <v>#VALUE!</v>
      </c>
      <c r="D3" s="14"/>
      <c r="E3" s="52" t="e">
        <f>Consensus!G35</f>
        <v>#VALUE!</v>
      </c>
      <c r="F3" s="14"/>
      <c r="G3" s="52" t="e">
        <f>Consensus!J35</f>
        <v>#VALUE!</v>
      </c>
    </row>
    <row r="4" spans="1:7" ht="30" customHeight="1" x14ac:dyDescent="0.2">
      <c r="A4" s="50" t="s">
        <v>10</v>
      </c>
      <c r="B4" s="11"/>
      <c r="C4" s="49" t="e">
        <f>C3</f>
        <v>#VALUE!</v>
      </c>
      <c r="D4" s="14"/>
      <c r="E4" s="49" t="e">
        <f>E3</f>
        <v>#VALUE!</v>
      </c>
      <c r="F4" s="14"/>
      <c r="G4" s="49" t="e">
        <f>G3</f>
        <v>#VALUE!</v>
      </c>
    </row>
    <row r="5" spans="1:7" ht="15" customHeight="1" x14ac:dyDescent="0.2"/>
    <row r="6" spans="1:7" ht="30" customHeight="1" x14ac:dyDescent="0.2">
      <c r="A6" s="53" t="s">
        <v>11</v>
      </c>
      <c r="B6" s="11"/>
      <c r="C6" s="54">
        <v>0</v>
      </c>
      <c r="D6" s="14"/>
      <c r="E6" s="54">
        <v>0</v>
      </c>
      <c r="F6" s="14"/>
      <c r="G6" s="54">
        <v>0</v>
      </c>
    </row>
    <row r="8" spans="1:7" ht="30" customHeight="1" x14ac:dyDescent="0.2">
      <c r="A8" s="45" t="s">
        <v>26</v>
      </c>
      <c r="B8" s="11"/>
      <c r="C8" s="46" t="e">
        <f>C6-C4</f>
        <v>#VALUE!</v>
      </c>
      <c r="D8" s="18"/>
      <c r="E8" s="46" t="e">
        <f>E6-E4</f>
        <v>#VALUE!</v>
      </c>
      <c r="F8" s="18"/>
      <c r="G8" s="46" t="e">
        <f>G6-G4</f>
        <v>#VALUE!</v>
      </c>
    </row>
    <row r="15" spans="1:7" ht="16" x14ac:dyDescent="0.2">
      <c r="C15" s="17"/>
    </row>
    <row r="16" spans="1:7" ht="16" x14ac:dyDescent="0.2">
      <c r="C16" s="17"/>
    </row>
    <row r="17" spans="3:3" ht="16" x14ac:dyDescent="0.2">
      <c r="C17" s="17"/>
    </row>
    <row r="18" spans="3:3" ht="16" x14ac:dyDescent="0.2">
      <c r="C18" s="17"/>
    </row>
  </sheetData>
  <sheetProtection algorithmName="SHA-512" hashValue="Lg0twvY18MG7YPEPfcglSt0DNNFZE9npO9l641WJe7+mXTTXPXMafO9aurT//MUm/HuvGMEpMCWoSC+QRs+D8w==" saltValue="suY1xv0lyrf1Kbkv9Ry5rw==" spinCount="100000" sheet="1" objects="1" scenario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Beoordelen 1. Open vragen</vt:lpstr>
      <vt:lpstr>Beoordelaar 1</vt:lpstr>
      <vt:lpstr>Beoordelaar 2</vt:lpstr>
      <vt:lpstr>Beoordelaar 3</vt:lpstr>
      <vt:lpstr>Consensus</vt:lpstr>
      <vt:lpstr>Eindscores</vt:lpstr>
      <vt:lpstr>SCORE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2021-08-31T13:07:45Z</dcterms:modified>
</cp:coreProperties>
</file>