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ttps://inkada.sharepoint.com/Gedeelde documenten/10 Projecten/Amstelveen College/Schoonmaak 2022/Bestek/"/>
    </mc:Choice>
  </mc:AlternateContent>
  <xr:revisionPtr revIDLastSave="439" documentId="8_{DF9F4F31-B437-42C9-AFE5-C3A147929F2A}" xr6:coauthVersionLast="47" xr6:coauthVersionMax="47" xr10:uidLastSave="{BBA202A9-23EC-4AAC-8443-A1ADA00F9F33}"/>
  <bookViews>
    <workbookView xWindow="-110" yWindow="-110" windowWidth="19420" windowHeight="10420" xr2:uid="{00000000-000D-0000-FFFF-FFFF00000000}"/>
  </bookViews>
  <sheets>
    <sheet name="KPI scoringsmodel" sheetId="4" r:id="rId1"/>
  </sheets>
  <definedNames>
    <definedName name="_xlnm.Print_Area" localSheetId="0">'KPI scoringsmodel'!$A$1:$S$74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4" l="1"/>
  <c r="H53" i="4"/>
  <c r="H63" i="4"/>
  <c r="H67" i="4"/>
  <c r="Q50" i="4" l="1"/>
  <c r="O50" i="4"/>
  <c r="M50" i="4"/>
  <c r="K50" i="4"/>
  <c r="Q49" i="4"/>
  <c r="O49" i="4"/>
  <c r="M49" i="4"/>
  <c r="K49" i="4"/>
  <c r="Q48" i="4"/>
  <c r="O48" i="4"/>
  <c r="M48" i="4"/>
  <c r="K48" i="4"/>
  <c r="Q47" i="4"/>
  <c r="O47" i="4"/>
  <c r="M47" i="4"/>
  <c r="K47" i="4"/>
  <c r="Q52" i="4"/>
  <c r="O52" i="4"/>
  <c r="M52" i="4"/>
  <c r="K52" i="4"/>
  <c r="Q51" i="4"/>
  <c r="O51" i="4"/>
  <c r="M51" i="4"/>
  <c r="K51" i="4"/>
  <c r="Q25" i="4"/>
  <c r="O25" i="4"/>
  <c r="M25" i="4"/>
  <c r="K25" i="4"/>
  <c r="Q24" i="4"/>
  <c r="O24" i="4"/>
  <c r="M24" i="4"/>
  <c r="K24" i="4"/>
  <c r="Q23" i="4"/>
  <c r="O23" i="4"/>
  <c r="M23" i="4"/>
  <c r="K23" i="4"/>
  <c r="Q20" i="4"/>
  <c r="O20" i="4"/>
  <c r="M20" i="4"/>
  <c r="K20" i="4"/>
  <c r="Q19" i="4"/>
  <c r="O19" i="4"/>
  <c r="M19" i="4"/>
  <c r="K19" i="4"/>
  <c r="Q16" i="4"/>
  <c r="O16" i="4"/>
  <c r="M16" i="4"/>
  <c r="K16" i="4"/>
  <c r="Q15" i="4"/>
  <c r="O15" i="4"/>
  <c r="M15" i="4"/>
  <c r="K15" i="4"/>
  <c r="Q14" i="4"/>
  <c r="O14" i="4"/>
  <c r="M14" i="4"/>
  <c r="K14" i="4"/>
  <c r="Q13" i="4"/>
  <c r="O13" i="4"/>
  <c r="M13" i="4"/>
  <c r="K13" i="4"/>
  <c r="Q12" i="4"/>
  <c r="O12" i="4"/>
  <c r="M12" i="4"/>
  <c r="K12" i="4"/>
  <c r="Q11" i="4"/>
  <c r="O11" i="4"/>
  <c r="M11" i="4"/>
  <c r="K11" i="4"/>
  <c r="Q58" i="4" l="1"/>
  <c r="O58" i="4"/>
  <c r="M58" i="4"/>
  <c r="K58" i="4"/>
  <c r="Q57" i="4"/>
  <c r="O57" i="4"/>
  <c r="M57" i="4"/>
  <c r="K57" i="4"/>
  <c r="K35" i="4" l="1"/>
  <c r="M35" i="4"/>
  <c r="O35" i="4"/>
  <c r="Q35" i="4"/>
  <c r="K34" i="4"/>
  <c r="M34" i="4"/>
  <c r="O34" i="4"/>
  <c r="Q34" i="4"/>
  <c r="K33" i="4"/>
  <c r="M33" i="4"/>
  <c r="O33" i="4"/>
  <c r="Q33" i="4"/>
  <c r="K32" i="4"/>
  <c r="M32" i="4"/>
  <c r="O32" i="4"/>
  <c r="Q32" i="4"/>
  <c r="Q46" i="4"/>
  <c r="O46" i="4"/>
  <c r="M46" i="4"/>
  <c r="K46" i="4"/>
  <c r="Q45" i="4"/>
  <c r="O45" i="4"/>
  <c r="M45" i="4"/>
  <c r="K45" i="4"/>
  <c r="Q39" i="4"/>
  <c r="O39" i="4"/>
  <c r="M39" i="4"/>
  <c r="K39" i="4"/>
  <c r="Q38" i="4"/>
  <c r="O38" i="4"/>
  <c r="M38" i="4"/>
  <c r="K38" i="4"/>
  <c r="H70" i="4" l="1"/>
  <c r="K65" i="4" l="1"/>
  <c r="M65" i="4"/>
  <c r="O65" i="4"/>
  <c r="K59" i="4"/>
  <c r="M59" i="4"/>
  <c r="O59" i="4"/>
  <c r="K60" i="4"/>
  <c r="M60" i="4"/>
  <c r="O60" i="4"/>
  <c r="K61" i="4"/>
  <c r="M61" i="4"/>
  <c r="O61" i="4"/>
  <c r="K62" i="4"/>
  <c r="M62" i="4"/>
  <c r="O62" i="4"/>
  <c r="K55" i="4"/>
  <c r="M55" i="4"/>
  <c r="O55" i="4"/>
  <c r="K56" i="4"/>
  <c r="M56" i="4"/>
  <c r="O56" i="4"/>
  <c r="K28" i="4"/>
  <c r="M28" i="4"/>
  <c r="O28" i="4"/>
  <c r="K29" i="4"/>
  <c r="M29" i="4"/>
  <c r="O29" i="4"/>
  <c r="K30" i="4"/>
  <c r="M30" i="4"/>
  <c r="O30" i="4"/>
  <c r="K31" i="4"/>
  <c r="M31" i="4"/>
  <c r="O31" i="4"/>
  <c r="K36" i="4"/>
  <c r="M36" i="4"/>
  <c r="O36" i="4"/>
  <c r="K37" i="4"/>
  <c r="M37" i="4"/>
  <c r="O37" i="4"/>
  <c r="K40" i="4"/>
  <c r="M40" i="4"/>
  <c r="O40" i="4"/>
  <c r="K41" i="4"/>
  <c r="M41" i="4"/>
  <c r="O41" i="4"/>
  <c r="K42" i="4"/>
  <c r="M42" i="4"/>
  <c r="O42" i="4"/>
  <c r="K43" i="4"/>
  <c r="M43" i="4"/>
  <c r="O43" i="4"/>
  <c r="K44" i="4"/>
  <c r="M44" i="4"/>
  <c r="O44" i="4"/>
  <c r="K4" i="4"/>
  <c r="M4" i="4"/>
  <c r="O4" i="4"/>
  <c r="K5" i="4"/>
  <c r="M5" i="4"/>
  <c r="O5" i="4"/>
  <c r="K6" i="4"/>
  <c r="M6" i="4"/>
  <c r="O6" i="4"/>
  <c r="K7" i="4"/>
  <c r="M7" i="4"/>
  <c r="O7" i="4"/>
  <c r="K8" i="4"/>
  <c r="M8" i="4"/>
  <c r="O8" i="4"/>
  <c r="K9" i="4"/>
  <c r="M9" i="4"/>
  <c r="O9" i="4"/>
  <c r="K10" i="4"/>
  <c r="M10" i="4"/>
  <c r="O10" i="4"/>
  <c r="K17" i="4"/>
  <c r="M17" i="4"/>
  <c r="O17" i="4"/>
  <c r="K18" i="4"/>
  <c r="M18" i="4"/>
  <c r="O18" i="4"/>
  <c r="K21" i="4"/>
  <c r="M21" i="4"/>
  <c r="O21" i="4"/>
  <c r="K22" i="4"/>
  <c r="M22" i="4"/>
  <c r="O22" i="4"/>
  <c r="Q66" i="4"/>
  <c r="Q65" i="4"/>
  <c r="Q62" i="4"/>
  <c r="Q61" i="4"/>
  <c r="Q60" i="4"/>
  <c r="Q59" i="4"/>
  <c r="Q56" i="4"/>
  <c r="Q55" i="4"/>
  <c r="Q44" i="4"/>
  <c r="Q43" i="4"/>
  <c r="Q42" i="4"/>
  <c r="Q41" i="4"/>
  <c r="Q40" i="4"/>
  <c r="Q37" i="4"/>
  <c r="Q36" i="4"/>
  <c r="Q31" i="4"/>
  <c r="Q30" i="4"/>
  <c r="Q29" i="4"/>
  <c r="Q28" i="4"/>
  <c r="Q22" i="4"/>
  <c r="Q21" i="4"/>
  <c r="Q18" i="4"/>
  <c r="Q17" i="4"/>
  <c r="Q10" i="4"/>
  <c r="Q9" i="4"/>
  <c r="Q8" i="4"/>
  <c r="Q7" i="4"/>
  <c r="Q6" i="4"/>
  <c r="Q5" i="4"/>
  <c r="Q4" i="4"/>
  <c r="O66" i="4"/>
  <c r="M66" i="4"/>
  <c r="K66" i="4"/>
  <c r="P67" i="4" l="1"/>
  <c r="J67" i="4"/>
  <c r="L67" i="4"/>
  <c r="N67" i="4"/>
  <c r="J53" i="4"/>
  <c r="J63" i="4"/>
  <c r="N63" i="4"/>
  <c r="L63" i="4"/>
  <c r="P63" i="4"/>
  <c r="P53" i="4"/>
  <c r="N53" i="4"/>
  <c r="L53" i="4"/>
  <c r="J26" i="4" l="1"/>
  <c r="J70" i="4" s="1"/>
  <c r="J72" i="4" s="1"/>
  <c r="P26" i="4"/>
  <c r="P70" i="4" s="1"/>
  <c r="P72" i="4" s="1"/>
  <c r="N26" i="4"/>
  <c r="N70" i="4" s="1"/>
  <c r="N72" i="4" s="1"/>
  <c r="L26" i="4"/>
  <c r="L70" i="4" s="1"/>
  <c r="L72" i="4" s="1"/>
</calcChain>
</file>

<file path=xl/sharedStrings.xml><?xml version="1.0" encoding="utf-8"?>
<sst xmlns="http://schemas.openxmlformats.org/spreadsheetml/2006/main" count="268" uniqueCount="169">
  <si>
    <t>Logboek</t>
  </si>
  <si>
    <t>Uitvoering</t>
  </si>
  <si>
    <t>Werkkleding</t>
  </si>
  <si>
    <t>Communicatie en evaluatie</t>
  </si>
  <si>
    <t>KPI nr.</t>
  </si>
  <si>
    <t>Norm</t>
  </si>
  <si>
    <t>Per kwartaal</t>
  </si>
  <si>
    <t>Scorings-mogelijkheden</t>
  </si>
  <si>
    <t>Score Q1</t>
  </si>
  <si>
    <t>Score Q2</t>
  </si>
  <si>
    <t>Score Q3</t>
  </si>
  <si>
    <t>Score Q4</t>
  </si>
  <si>
    <t>Inzet vaste medewerkers</t>
  </si>
  <si>
    <t>Meer dan afgesproken aantal</t>
  </si>
  <si>
    <t>Afgesproken aantal</t>
  </si>
  <si>
    <t>Minder dan afgesproken aantal</t>
  </si>
  <si>
    <t>Opleidingseisen personeel</t>
  </si>
  <si>
    <t>Iedere medewerker geinstrueerd</t>
  </si>
  <si>
    <t>Niet iedere medewerker tijdig geinstrueerd</t>
  </si>
  <si>
    <t>Iedere medewerker beschikt binnen 6 maanden na indiensttreding over een RAS-diploma of gelijkwaardig</t>
  </si>
  <si>
    <t>Iedere medewerker gediplomeerd</t>
  </si>
  <si>
    <t>Niet iedere medewerker tijdig gediplomeerd</t>
  </si>
  <si>
    <t>Verklaring Omtrent Gedrag (VOG)</t>
  </si>
  <si>
    <t>Voor iedere medewerker verstrekt</t>
  </si>
  <si>
    <t>Niet voor iedere medewerker verstrekt</t>
  </si>
  <si>
    <t>Iedere medewerker draagt herkenbare, nette en deugdelijke werkkleding tijdens de uitvoering van de werkzaamheden.</t>
  </si>
  <si>
    <t>Alle medewerkers dragen werkkleding</t>
  </si>
  <si>
    <t>Niet alle medewerkers dragen werkkleding</t>
  </si>
  <si>
    <t>Opleidingseisen Leidinggevende</t>
  </si>
  <si>
    <t>Medewerker gediplomeerd</t>
  </si>
  <si>
    <t>Medewerker ongediplomeerd</t>
  </si>
  <si>
    <t>Kwaliteitscontroles DKS</t>
  </si>
  <si>
    <t>Alle DKS metingen uitgevoerd</t>
  </si>
  <si>
    <t>Max. 50% van de DKS metingen uitgevoerd</t>
  </si>
  <si>
    <t>Max. 25% van de DKS metingen uitgevoerd</t>
  </si>
  <si>
    <t>Minder dan 25% van de DKS metingen uitgevoerd</t>
  </si>
  <si>
    <t>Verbeterplannen</t>
  </si>
  <si>
    <t>Voor iedere onvoldoende tijdig een plan</t>
  </si>
  <si>
    <t>Niet voor iedere onvoldoende een plan</t>
  </si>
  <si>
    <t>Betreding en sluiten van gebouwen en alarm</t>
  </si>
  <si>
    <t>Géén indicenten</t>
  </si>
  <si>
    <t>Totaal</t>
  </si>
  <si>
    <t>Evaluaties en verslaglegging</t>
  </si>
  <si>
    <t>Klachten en afhandeling</t>
  </si>
  <si>
    <t>Geen gegronde klachten</t>
  </si>
  <si>
    <t>Werkzaamheden zijn volgens afspraak opgeleverd</t>
  </si>
  <si>
    <t>Werkzaamheden zijn niet volgens afspraak opgeleverd</t>
  </si>
  <si>
    <t>Financieel</t>
  </si>
  <si>
    <t>Correcte facturering</t>
  </si>
  <si>
    <t>Alle facturen zijn tijdig en correct</t>
  </si>
  <si>
    <t>Eén of meerdere facturen niet tijdig of correct</t>
  </si>
  <si>
    <t>TOTAAL SCORE</t>
  </si>
  <si>
    <t>Inkada (tijdens kwaliteitsmeting)</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</si>
  <si>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</si>
  <si>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</si>
  <si>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</si>
  <si>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</si>
  <si>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</si>
  <si>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</si>
  <si>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</si>
  <si>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</si>
  <si>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</si>
  <si>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</si>
  <si>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</si>
  <si>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Oplevering samen met opdrachtgever</t>
  </si>
  <si>
    <t>De facturen zijn tijdig ingediend en correct gefactureerd. Eventuele regiewerkzaamheden worden gefactureerd middels werkbonnen met handtekening van opdrachtgever</t>
  </si>
  <si>
    <t>Maximale score</t>
  </si>
  <si>
    <t>Opleidingseisen nieuw ingezet personeel</t>
  </si>
  <si>
    <t>Contractafspraken</t>
  </si>
  <si>
    <t>Alle contractafspraken zijn uitgevoerd en nagekomen</t>
  </si>
  <si>
    <t>Opleverstaten dagelijks</t>
  </si>
  <si>
    <t>Werkplanning periodiek</t>
  </si>
  <si>
    <t>Meer dan afgesproken percentage</t>
  </si>
  <si>
    <t>Afgesproken percentage</t>
  </si>
  <si>
    <t>Minder dan afgesproken percentage</t>
  </si>
  <si>
    <t>Ja, rapportage aanleveren</t>
  </si>
  <si>
    <t>Contractafspraken zijn niet uitgevoerd en/of nagekomen</t>
  </si>
  <si>
    <t>Ja, eenmalig overleggen  of bevestiging vanuit HR SMB</t>
  </si>
  <si>
    <t>De uitkomst van de kwaliteitsmeting(en) bevat geen onvoldoende(s)/afkeur(en).</t>
  </si>
  <si>
    <t>Managementrapportage</t>
  </si>
  <si>
    <t>Score per kwartaal</t>
  </si>
  <si>
    <t>Opmerking SMB</t>
  </si>
  <si>
    <t>Voor iedere medewerker is vóór tewerkstelling, een VOG verstrekt</t>
  </si>
  <si>
    <t>Inzet jeugd, leerlingen en ouders van leerlingen</t>
  </si>
  <si>
    <t>De inzet van jeugdigen (jonger dan 22 jaar) is niet meer dan 10%. De inzet van eigen leerlingen en ouders van leerlingen is niet toegestaan.</t>
  </si>
  <si>
    <t>Er wordt niet meer dan 10% jeugdigen ingezet en er worden geen eigen leerlingen of ouders van leerlingen ingezet</t>
  </si>
  <si>
    <t>Er wordt meer dan 10% jeugdigen ingezet en/of er worden eigen leerlingen of ouders van leerlingen ingezet</t>
  </si>
  <si>
    <t>Flexpool</t>
  </si>
  <si>
    <t>Indien het vaste personeel van het schoonmaakbedrijf verhinderd is, dienen er vaste invalkrachten (flexpool) door het schoonmaakbedrijf ingezet te worden. Deze invalkrachten dienen van te voren bekend te zijn met het gebouw en de daarbij behorende afspraken over de uitvoering van de schoonmaak binnen het betreffende gebouw.</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</si>
  <si>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</si>
  <si>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</si>
  <si>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De managementrapportage zoals beschreven in c-&amp;-e-5. wordt tijdig en volledig aangeleverd.</t>
  </si>
  <si>
    <t>In- en uitruimen</t>
  </si>
  <si>
    <t>Opdrachtnemer is verantwoordelijk voor het in- en uitruimen van de inventaris van de ruimten. Alle ruimten dienen na het inruimen op dezelfde wijze te zijn ingericht als vóór het uitruimen het geval was.</t>
  </si>
  <si>
    <t>De ruimten zijn bij het uitvoeren van specialistisch vloeronderhoud in- en uitgeruimd en vervolgens op dezelfde wijze weer ingericht</t>
  </si>
  <si>
    <t>De ruimten zijn bij het uitvoeren van specialistisch vloeronderhoud niet in- en uitgeruimd en/of niet op dezelfde wijze weer ingericht</t>
  </si>
  <si>
    <t>Inzet medewerkers SROI</t>
  </si>
  <si>
    <t>Onafhankelijk inkoopadvies-bureau</t>
  </si>
  <si>
    <t>Alle toezeggingen in de beantwoording van de open vragen worden nagekomen door SMB. Deze KPI wordt na definitieve gunning uitgewerkt.</t>
  </si>
  <si>
    <t>P1</t>
  </si>
  <si>
    <t>P2</t>
  </si>
  <si>
    <t>P3</t>
  </si>
  <si>
    <t>P4</t>
  </si>
  <si>
    <t>P5</t>
  </si>
  <si>
    <t>P6</t>
  </si>
  <si>
    <t>P7</t>
  </si>
  <si>
    <t>P8</t>
  </si>
  <si>
    <t>P9</t>
  </si>
  <si>
    <t>P11</t>
  </si>
  <si>
    <t>U1</t>
  </si>
  <si>
    <t>U2</t>
  </si>
  <si>
    <t>U3</t>
  </si>
  <si>
    <t>U4</t>
  </si>
  <si>
    <t>U5</t>
  </si>
  <si>
    <t>U6</t>
  </si>
  <si>
    <t>U7</t>
  </si>
  <si>
    <t>U8</t>
  </si>
  <si>
    <t>U9</t>
  </si>
  <si>
    <t>U10</t>
  </si>
  <si>
    <t>C1</t>
  </si>
  <si>
    <t>C2</t>
  </si>
  <si>
    <t>C3</t>
  </si>
  <si>
    <t>F1</t>
  </si>
  <si>
    <t xml:space="preserve">Bijlage 8. KPI scoringsmodel </t>
  </si>
  <si>
    <t>90% van de ingezette medewerkers heeft een contract voor onbepaalde tijd.</t>
  </si>
  <si>
    <t>Alle evaluaties zijn uitgevoerd en genotuleerd. Daarnaast zijn de actiepunten uitgevoerd door SMB.</t>
  </si>
  <si>
    <t>Maximaal 2 overleggen gemist of niet genotuleerd of actiepunten niet uitgevoerd.</t>
  </si>
  <si>
    <t>De rapportage is tijdig verstuurd. Alle onderwerpen zijn opgenomen en/of onderbouwd.</t>
  </si>
  <si>
    <t>De rapportage is niet tijdig verstuurd of niet alle onderwerpen zijn opgenomen / onderbouwd.</t>
  </si>
  <si>
    <t>SMB (in de management-rapportage)</t>
  </si>
  <si>
    <t>Iedere medewerker heeft bij aanvang van de werkzaamheden bij Opdrachtgever een schoonmaak-instructie gekregen. De schoonmaakinstructie is onder andere gericht op dit programma van eisen en het werkprogramma. In deze instructie dient ook aandacht besteed te worden aan het terugdringen van milieubelastende schoonmaakactiviteiten.</t>
  </si>
  <si>
    <t>De objectleider is in het bezit van diploma "Basismodule algemene schoonmaak", "Midden Kader Leidinggevenden Schoonmaakonderhoud" of vergelijkbaar, en SVS-diploma "DKS" of vergelijkbaar.</t>
  </si>
  <si>
    <t>Bij onvoldoende op een externe kwaliteitscontrole levert SMB binnen één week een verbeterplan aan.</t>
  </si>
  <si>
    <t xml:space="preserve">Alle schoonmaakmedewerkers (werkkar) en alle contactpersonen van Opdrachtgever beschikken over een actuele opleverstaat, overeenkomstig het calculatieblad. </t>
  </si>
  <si>
    <t xml:space="preserve">Alle periodieke werkzaamheden (vloer / inventaris / sanitair) zijn ingepland en vastgelegd in een jaarplanning. Alle contactpersonen vnan Opdrachtgever beschikken over deze jaarplanning. </t>
  </si>
  <si>
    <t>Overleg vindt plaats zoals beschreven in eis c-&amp;-e-1.
SMB initieërt, plant en notuleert deze overleggen. De actiepunten worden daarnaast uitgevoerd door SMB.</t>
  </si>
  <si>
    <t>- Klachten over de reguliere schoonmaak worden (op werkdagen) binnen 24 uur hersteld;
- Bij ernstige verstoringen, waaronder calamiteiten, geldt een reactietijd van 1 uur;
- Van alle ontvangen verstoringen op werkdagen (maandag t/m vrijdag) wordt en maatregel en opvolging binnen 24 uur teruggekoppeld; 
- Alle klachten die schriftelijk of in een formeel overleg worden gemeld worden, inclusief maatregel en opvolging, geregistreerd én opgenomen in de managementrapportage.</t>
  </si>
  <si>
    <t xml:space="preserve">Opdrachtnemer dient te allen tijde zorg te dragen voor een BHV'er. </t>
  </si>
  <si>
    <t>Er is minimaal één medewerker BHV getraind</t>
  </si>
  <si>
    <t>Er zijn geen medewerkers BHV getraind</t>
  </si>
  <si>
    <t>BHV</t>
  </si>
  <si>
    <t>De medewerkers SROI is conform afspraak contract.                            Percentage 5% conform PVE / inschrijving SMB.</t>
  </si>
  <si>
    <t>Minimaal éénmaal per maand wordt voor alle (taken) op locatie een DKS meting door leverancier uitgevoerd, rapportages worden opgestuurd naar opdrachtgever.</t>
  </si>
  <si>
    <t>Kwaliteitsmeting (VSR)</t>
  </si>
  <si>
    <t xml:space="preserve">De kwaliteit op locatie zal volgens de VSR-KMS worden vastgesteld. </t>
  </si>
  <si>
    <t>De uitkomst van de kwaliteitsmeting(en) bevat maximaal 1 onvoldoende/afkeur op een ruimtecategorie.</t>
  </si>
  <si>
    <t>De uitkomst van de kwaliteitsmeting(en) bevat 2 onvoldoendes/afkeuren op een ruimtecategorie.</t>
  </si>
  <si>
    <t>De uitkomst van de kwaliteitsmeting(en) bevat meer dan 2 onvoldoendes/afkeuren op een ruimtecategorie.</t>
  </si>
  <si>
    <t>SMB is verantwoordelijk is voor het openen of afsluiten en/of het in- of uitstakelen van het alarm, geschiedt dit zonder verwijtbare incidenten.
Verwijtbaar houdt in een alarm door fout/vergissing van medewerker</t>
  </si>
  <si>
    <t>Maximaal 1 incident</t>
  </si>
  <si>
    <t>Méér dan 1 incident</t>
  </si>
  <si>
    <t>Opleverstaat is conform het calculatieblad, aanwezig op elke werkkar en in bezit van de CP</t>
  </si>
  <si>
    <t>Opleverstaat niet conform het calculatieblad, niet op werkkar of niet in bezit van CP</t>
  </si>
  <si>
    <t>Planningen zijn conform het calculatieblad, aanwezig op locatie en in bezit van de CP</t>
  </si>
  <si>
    <t>Planningen zijn conform het calculatieblad, niet aanwezig op locatie en niet in bezit van de CP</t>
  </si>
  <si>
    <t>Oplevering specialistisch periodiek onderhoud (vloer en- of inventaris)</t>
  </si>
  <si>
    <t>Na uitvoering van specialistisch periodiek onderhoudvoert SMB een controle uit om vervolgens aan de aangewezen vertegenwoordiger van opdrachtgever op te leveren.</t>
  </si>
  <si>
    <t>Minder dan gemiddeld twee gegronde klachten, tijdig opgelost en teruggekoppeld</t>
  </si>
  <si>
    <t>Méér dan gemiddeld twee gegronde klachten óf niet alle klachten tijdig opgelost en teruggekoppeld</t>
  </si>
  <si>
    <t>Méér dan gemiddeld twee gegronde klachten én niet alle klachten tijdig opgelost en teruggekoppeld</t>
  </si>
  <si>
    <t>Looptijd contract: 1 september 2022 - 31 augustus 2025. Optiejaren: 5 x 1 jaar
Opdrachtnemer: &lt;&gt;</t>
  </si>
  <si>
    <t>Opmerking Amstelveen College</t>
  </si>
  <si>
    <t>Amstelveen College</t>
  </si>
  <si>
    <t>SMB / Amstelveen College</t>
  </si>
  <si>
    <t>SMB (in de management-rapportage) en Amstelveen College</t>
  </si>
  <si>
    <t xml:space="preserve">De score dient in het eerste contractjaar per kwartaal minimaal 80% te zijn.  In het tweede contractjaar dient de score per kwartaal minimaal 85% te zijn. Vanaf het derde contractjaar dient de score per kwartaal minimaal 90% te zijn. </t>
  </si>
  <si>
    <t>In het gebouw is een logboek op locatie, waarin dagelijks door SMB wordt geschreven, (op- en of aanmerkingen of paraaf “voor gezien”).</t>
  </si>
  <si>
    <t>Het logboek is op locatie aanwezig en wordt dagelijks gebruikt</t>
  </si>
  <si>
    <t>Het logboek is niet op locatie aanwezig of wordt niet dagelijks gebruikt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</si>
</sst>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b/>
      <sz val="11"/>
      <color theme="1"/>
      <name val="Verdana"/>
      <family val="2"/>
    </font>
    <font>
      <sz val="11"/>
      <color theme="1"/>
      <name val="Calibri"/>
      <family val="2"/>
      <scheme val="minor"/>
    </font>
    <font>
      <b/>
      <sz val="11"/>
      <color theme="1"/>
      <name val="Calibri"/>
      <family val="2"/>
      <scheme val="minor"/>
    </font>
    <font>
      <b/>
      <sz val="8"/>
      <color theme="0"/>
      <name val="Verdana"/>
      <family val="2"/>
    </font>
    <font>
      <sz val="8"/>
      <color theme="1"/>
      <name val="Verdana"/>
      <family val="2"/>
    </font>
    <font>
      <b/>
      <sz val="8"/>
      <color theme="1"/>
      <name val="Verdana"/>
      <family val="2"/>
    </font>
    <font>
      <b/>
      <sz val="8"/>
      <color rgb="FF000000"/>
      <name val="Verdana"/>
      <family val="2"/>
    </font>
    <font>
      <sz val="11"/>
      <color theme="1"/>
      <name val="Verdana"/>
      <family val="2"/>
    </font>
    <font>
      <sz val="8"/>
      <color rgb="FFFF0000"/>
      <name val="Verdana"/>
      <family val="2"/>
    </font>
    <font>
      <b/>
      <sz val="8"/>
      <name val="Verdana"/>
      <family val="2"/>
    </font>
    <font>
      <sz val="8"/>
      <name val="Verdana"/>
      <family val="2"/>
    </font>
    <font>
      <b/>
      <sz val="1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3" fillId="0" borderId="0" applyFont="0" applyFill="0" applyBorder="0" applyAlignment="0" applyProtection="0"/>
    <xf numFmtId="0" fontId="3" fillId="0" borderId="0"/>
  </cellStyleXfs>
  <cellXfs count="122">
    <xf numFmtId="0" fontId="0" fillId="0" borderId="0" xfId="0"/>
    <xf numFmtId="0" fontId="5"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0" xfId="0" applyFont="1"/>
    <xf numFmtId="0" fontId="0" fillId="0" borderId="0" xfId="0" applyAlignment="1">
      <alignment horizontal="center"/>
    </xf>
    <xf numFmtId="0" fontId="0" fillId="0" borderId="0" xfId="0" applyAlignment="1">
      <alignment horizontal="left"/>
    </xf>
    <xf numFmtId="0" fontId="6" fillId="2"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6" fillId="2" borderId="2" xfId="2" applyNumberFormat="1" applyFont="1" applyFill="1" applyBorder="1" applyAlignment="1">
      <alignment horizontal="center" vertical="center" wrapText="1"/>
    </xf>
    <xf numFmtId="164" fontId="0" fillId="0" borderId="0" xfId="0" applyNumberFormat="1"/>
    <xf numFmtId="0" fontId="0" fillId="0" borderId="0" xfId="0" applyAlignment="1">
      <alignment horizontal="center" vertical="center"/>
    </xf>
    <xf numFmtId="0" fontId="9" fillId="0" borderId="9" xfId="0" applyFont="1" applyBorder="1" applyAlignment="1">
      <alignment vertical="center" wrapText="1"/>
    </xf>
    <xf numFmtId="1" fontId="11" fillId="4" borderId="2" xfId="2" applyNumberFormat="1" applyFont="1" applyFill="1" applyBorder="1" applyAlignment="1">
      <alignment horizontal="center" vertical="center" wrapText="1"/>
    </xf>
    <xf numFmtId="0" fontId="6" fillId="2" borderId="2" xfId="0" applyFont="1" applyFill="1" applyBorder="1" applyAlignment="1">
      <alignment vertical="center" wrapText="1"/>
    </xf>
    <xf numFmtId="1" fontId="11" fillId="4" borderId="1" xfId="2"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vertical="center" wrapText="1"/>
    </xf>
    <xf numFmtId="1" fontId="7" fillId="4" borderId="2" xfId="2" applyNumberFormat="1" applyFont="1" applyFill="1" applyBorder="1" applyAlignment="1">
      <alignment horizontal="center" vertical="center" wrapText="1"/>
    </xf>
    <xf numFmtId="0" fontId="4" fillId="4" borderId="2" xfId="0" applyFont="1" applyFill="1" applyBorder="1"/>
    <xf numFmtId="0" fontId="0" fillId="2" borderId="0" xfId="0" applyFill="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vertical="center" wrapText="1"/>
    </xf>
    <xf numFmtId="0" fontId="8" fillId="5" borderId="2" xfId="0" applyFont="1" applyFill="1" applyBorder="1" applyAlignment="1">
      <alignment vertical="center" wrapText="1"/>
    </xf>
    <xf numFmtId="0" fontId="8" fillId="5" borderId="2" xfId="0" applyFont="1" applyFill="1" applyBorder="1" applyAlignment="1">
      <alignment horizontal="left" vertical="center" wrapText="1"/>
    </xf>
    <xf numFmtId="1"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9" fontId="4" fillId="4" borderId="0" xfId="2" applyFont="1" applyFill="1" applyAlignment="1">
      <alignment vertical="center"/>
    </xf>
    <xf numFmtId="9" fontId="4" fillId="0" borderId="0" xfId="2" applyFont="1" applyFill="1" applyAlignment="1">
      <alignment vertical="center"/>
    </xf>
    <xf numFmtId="164" fontId="4" fillId="0" borderId="2" xfId="0" applyNumberFormat="1" applyFont="1" applyBorder="1"/>
    <xf numFmtId="0" fontId="0" fillId="0" borderId="2" xfId="0" applyBorder="1"/>
    <xf numFmtId="9" fontId="4" fillId="4" borderId="2" xfId="2" applyFont="1" applyFill="1" applyBorder="1" applyAlignment="1">
      <alignment vertical="center"/>
    </xf>
    <xf numFmtId="0" fontId="4" fillId="4" borderId="8" xfId="0" applyFont="1" applyFill="1" applyBorder="1" applyAlignment="1">
      <alignment horizontal="center"/>
    </xf>
    <xf numFmtId="0" fontId="6" fillId="2"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6" fillId="6" borderId="2" xfId="0" applyFont="1" applyFill="1" applyBorder="1" applyAlignment="1">
      <alignment vertical="center" wrapText="1"/>
    </xf>
    <xf numFmtId="164" fontId="6" fillId="6" borderId="2" xfId="2"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0" fillId="6" borderId="2" xfId="0" applyFill="1" applyBorder="1"/>
    <xf numFmtId="164" fontId="6" fillId="6" borderId="2"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12" fillId="6" borderId="2" xfId="0" applyFont="1" applyFill="1" applyBorder="1" applyAlignment="1">
      <alignment vertical="center" wrapText="1"/>
    </xf>
    <xf numFmtId="164" fontId="12" fillId="6" borderId="2" xfId="0" applyNumberFormat="1" applyFont="1" applyFill="1" applyBorder="1" applyAlignment="1">
      <alignment horizontal="center" vertical="center" wrapText="1"/>
    </xf>
    <xf numFmtId="0" fontId="0" fillId="6" borderId="2" xfId="0" applyFill="1" applyBorder="1" applyAlignment="1">
      <alignment horizontal="center" vertical="center"/>
    </xf>
    <xf numFmtId="0" fontId="6" fillId="6" borderId="5" xfId="0" applyFont="1" applyFill="1" applyBorder="1" applyAlignment="1">
      <alignment vertical="center" wrapText="1"/>
    </xf>
    <xf numFmtId="0" fontId="4" fillId="6" borderId="2" xfId="0" applyFont="1" applyFill="1" applyBorder="1"/>
    <xf numFmtId="0" fontId="4" fillId="2" borderId="0" xfId="0" applyFont="1" applyFill="1"/>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2" fillId="2" borderId="2" xfId="0" applyFont="1" applyFill="1" applyBorder="1" applyAlignment="1">
      <alignment vertical="center" wrapText="1"/>
    </xf>
    <xf numFmtId="164" fontId="12" fillId="2" borderId="2" xfId="2" applyNumberFormat="1" applyFont="1" applyFill="1" applyBorder="1" applyAlignment="1">
      <alignment horizontal="center" vertical="center" wrapText="1"/>
    </xf>
    <xf numFmtId="0" fontId="0" fillId="2" borderId="2" xfId="0" applyFill="1" applyBorder="1"/>
    <xf numFmtId="0" fontId="6" fillId="2" borderId="5" xfId="0" applyFont="1" applyFill="1" applyBorder="1" applyAlignment="1">
      <alignment vertical="center" wrapText="1"/>
    </xf>
    <xf numFmtId="0" fontId="0" fillId="6" borderId="0" xfId="0" applyFill="1"/>
    <xf numFmtId="0" fontId="0" fillId="2" borderId="2" xfId="0" applyFill="1" applyBorder="1" applyAlignment="1">
      <alignment horizontal="center" vertical="center"/>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13" fillId="0" borderId="10" xfId="0" applyFont="1" applyBorder="1" applyAlignment="1">
      <alignment horizontal="left" vertical="center" wrapText="1"/>
    </xf>
    <xf numFmtId="0" fontId="13" fillId="0" borderId="0"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2" fillId="6" borderId="3"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2" xfId="0" applyFont="1" applyFill="1" applyBorder="1" applyAlignment="1">
      <alignment horizontal="left" vertical="center" wrapText="1"/>
    </xf>
    <xf numFmtId="0" fontId="6" fillId="6"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2" fillId="0" borderId="4" xfId="0" applyFont="1" applyBorder="1" applyAlignment="1">
      <alignment horizontal="center" vertical="top"/>
    </xf>
    <xf numFmtId="0" fontId="2" fillId="0" borderId="0" xfId="0" applyFont="1" applyBorder="1" applyAlignment="1">
      <alignment horizontal="center" vertical="top"/>
    </xf>
    <xf numFmtId="0" fontId="10" fillId="6" borderId="2"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2" borderId="7"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2" xfId="0" applyFont="1" applyFill="1" applyBorder="1" applyAlignment="1">
      <alignment vertical="center" wrapText="1"/>
    </xf>
    <xf numFmtId="164" fontId="12" fillId="7" borderId="2" xfId="0" applyNumberFormat="1" applyFont="1" applyFill="1" applyBorder="1" applyAlignment="1">
      <alignment horizontal="center" vertical="center" wrapText="1"/>
    </xf>
    <xf numFmtId="0" fontId="0" fillId="7" borderId="0" xfId="0" applyFill="1"/>
    <xf numFmtId="0" fontId="6" fillId="7" borderId="2"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0" fillId="7" borderId="2" xfId="0" applyFill="1" applyBorder="1"/>
    <xf numFmtId="0" fontId="12" fillId="7" borderId="7" xfId="0" applyFont="1" applyFill="1" applyBorder="1" applyAlignment="1">
      <alignment horizontal="left" vertical="center" wrapText="1"/>
    </xf>
    <xf numFmtId="0" fontId="6" fillId="7" borderId="7"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6" fillId="2" borderId="6" xfId="0" applyFont="1" applyFill="1" applyBorder="1" applyAlignment="1">
      <alignment vertical="center" wrapText="1"/>
    </xf>
    <xf numFmtId="1" fontId="6" fillId="2" borderId="2" xfId="2" applyNumberFormat="1" applyFont="1" applyFill="1" applyBorder="1" applyAlignment="1">
      <alignment horizontal="center" vertical="center" wrapText="1"/>
    </xf>
    <xf numFmtId="0" fontId="12" fillId="2" borderId="7" xfId="0" applyFont="1" applyFill="1" applyBorder="1" applyAlignment="1">
      <alignment horizontal="left" vertical="center" wrapText="1"/>
    </xf>
    <xf numFmtId="0" fontId="12" fillId="6" borderId="5" xfId="0" applyFont="1" applyFill="1" applyBorder="1" applyAlignment="1">
      <alignment vertical="center" wrapText="1"/>
    </xf>
    <xf numFmtId="0" fontId="6" fillId="2" borderId="2" xfId="0" quotePrefix="1" applyFont="1" applyFill="1" applyBorder="1" applyAlignment="1">
      <alignment horizontal="lef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S74"/>
  <sheetViews>
    <sheetView tabSelected="1" view="pageBreakPreview" zoomScale="55" zoomScaleNormal="100" zoomScaleSheetLayoutView="55" workbookViewId="0">
      <pane ySplit="3" topLeftCell="A4" activePane="bottomLeft" state="frozen"/>
      <selection pane="bottomLeft" activeCell="E59" sqref="E59:E62"/>
    </sheetView>
  </sheetViews>
  <sheetFormatPr defaultRowHeight="14.5" x14ac:dyDescent="0.35"/>
  <cols>
    <col min="1" max="1" width="1.81640625" customWidth="1"/>
    <col min="2" max="2" width="7.26953125" customWidth="1"/>
    <col min="3" max="3" width="21.81640625" style="6" customWidth="1"/>
    <col min="4" max="4" width="16.81640625" style="6" customWidth="1"/>
    <col min="5" max="5" width="19.26953125" style="6" customWidth="1"/>
    <col min="6" max="6" width="48.26953125" style="6" customWidth="1"/>
    <col min="7" max="7" width="44.1796875" customWidth="1"/>
    <col min="8" max="8" width="17.54296875" style="10" bestFit="1" customWidth="1"/>
    <col min="9" max="9" width="1.81640625" customWidth="1"/>
    <col min="10" max="10" width="8.1796875" style="11" bestFit="1" customWidth="1"/>
    <col min="11" max="11" width="6.26953125" style="5" hidden="1" customWidth="1"/>
    <col min="12" max="12" width="7.54296875" style="5" bestFit="1" customWidth="1"/>
    <col min="13" max="13" width="6.26953125" style="5" hidden="1" customWidth="1"/>
    <col min="14" max="14" width="6.26953125" style="5" bestFit="1" customWidth="1"/>
    <col min="15" max="15" width="6.26953125" style="5" hidden="1" customWidth="1"/>
    <col min="16" max="16" width="6.26953125" style="5" bestFit="1" customWidth="1"/>
    <col min="17" max="17" width="6.26953125" style="5" hidden="1" customWidth="1"/>
    <col min="18" max="18" width="14.1796875" customWidth="1"/>
    <col min="19" max="19" width="14.453125" customWidth="1"/>
  </cols>
  <sheetData>
    <row r="1" spans="2:19" x14ac:dyDescent="0.35">
      <c r="B1" s="91" t="s">
        <v>123</v>
      </c>
      <c r="C1" s="91"/>
      <c r="D1" s="91"/>
      <c r="E1" s="91"/>
      <c r="F1" s="91"/>
      <c r="G1" s="91"/>
      <c r="H1" s="91"/>
      <c r="I1" s="92"/>
      <c r="J1" s="92"/>
      <c r="K1" s="92"/>
      <c r="L1" s="92"/>
      <c r="M1" s="92"/>
      <c r="N1" s="92"/>
      <c r="O1" s="92"/>
      <c r="P1" s="92"/>
    </row>
    <row r="2" spans="2:19" ht="34.5" customHeight="1" x14ac:dyDescent="0.35">
      <c r="B2" s="97" t="s">
        <v>160</v>
      </c>
      <c r="C2" s="97"/>
      <c r="D2" s="97"/>
      <c r="E2" s="97"/>
      <c r="F2" s="97"/>
      <c r="G2" s="97"/>
      <c r="H2" s="12"/>
      <c r="J2" s="61">
        <v>2022</v>
      </c>
      <c r="K2" s="62"/>
      <c r="L2" s="61">
        <v>2023</v>
      </c>
      <c r="M2" s="63"/>
      <c r="N2" s="63"/>
      <c r="O2" s="63"/>
      <c r="P2" s="63"/>
      <c r="Q2" s="62"/>
    </row>
    <row r="3" spans="2:19" ht="30" x14ac:dyDescent="0.35">
      <c r="B3" s="1" t="s">
        <v>4</v>
      </c>
      <c r="C3" s="2" t="s">
        <v>54</v>
      </c>
      <c r="D3" s="3" t="s">
        <v>58</v>
      </c>
      <c r="E3" s="3" t="s">
        <v>59</v>
      </c>
      <c r="F3" s="2" t="s">
        <v>5</v>
      </c>
      <c r="G3" s="1" t="s">
        <v>6</v>
      </c>
      <c r="H3" s="8" t="s">
        <v>7</v>
      </c>
      <c r="J3" s="3" t="s">
        <v>11</v>
      </c>
      <c r="K3" s="3" t="s">
        <v>53</v>
      </c>
      <c r="L3" s="3" t="s">
        <v>8</v>
      </c>
      <c r="M3" s="3" t="s">
        <v>53</v>
      </c>
      <c r="N3" s="3" t="s">
        <v>9</v>
      </c>
      <c r="O3" s="3" t="s">
        <v>53</v>
      </c>
      <c r="P3" s="3" t="s">
        <v>10</v>
      </c>
      <c r="Q3" s="3" t="s">
        <v>53</v>
      </c>
      <c r="R3" s="3" t="s">
        <v>161</v>
      </c>
      <c r="S3" s="3" t="s">
        <v>81</v>
      </c>
    </row>
    <row r="4" spans="2:19" ht="16" customHeight="1" x14ac:dyDescent="0.35">
      <c r="B4" s="67" t="s">
        <v>99</v>
      </c>
      <c r="C4" s="66" t="s">
        <v>12</v>
      </c>
      <c r="D4" s="78" t="s">
        <v>129</v>
      </c>
      <c r="E4" s="78" t="s">
        <v>60</v>
      </c>
      <c r="F4" s="66" t="s">
        <v>124</v>
      </c>
      <c r="G4" s="14" t="s">
        <v>13</v>
      </c>
      <c r="H4" s="9">
        <v>10</v>
      </c>
      <c r="J4" s="7"/>
      <c r="K4" s="7">
        <f t="shared" ref="K4:K22" si="0">IF(J4="x",H4,0)</f>
        <v>0</v>
      </c>
      <c r="L4" s="7"/>
      <c r="M4" s="7">
        <f t="shared" ref="M4:M22" si="1">IF(L4="x",H4,0)</f>
        <v>0</v>
      </c>
      <c r="N4" s="7"/>
      <c r="O4" s="7">
        <f t="shared" ref="O4:O22" si="2">IF(N4="x",H4,0)</f>
        <v>0</v>
      </c>
      <c r="P4" s="7"/>
      <c r="Q4" s="7">
        <f t="shared" ref="Q4:Q22" si="3">IF(P4="x",H4,0)</f>
        <v>0</v>
      </c>
      <c r="R4" s="34"/>
      <c r="S4" s="34"/>
    </row>
    <row r="5" spans="2:19" ht="16" customHeight="1" x14ac:dyDescent="0.35">
      <c r="B5" s="67"/>
      <c r="C5" s="66"/>
      <c r="D5" s="94"/>
      <c r="E5" s="94"/>
      <c r="F5" s="66"/>
      <c r="G5" s="14" t="s">
        <v>14</v>
      </c>
      <c r="H5" s="9">
        <v>5</v>
      </c>
      <c r="I5" s="22"/>
      <c r="J5" s="7"/>
      <c r="K5" s="7">
        <f t="shared" si="0"/>
        <v>0</v>
      </c>
      <c r="L5" s="7"/>
      <c r="M5" s="7">
        <f t="shared" si="1"/>
        <v>0</v>
      </c>
      <c r="N5" s="7"/>
      <c r="O5" s="7">
        <f t="shared" si="2"/>
        <v>0</v>
      </c>
      <c r="P5" s="7"/>
      <c r="Q5" s="7">
        <f t="shared" si="3"/>
        <v>0</v>
      </c>
      <c r="R5" s="34"/>
      <c r="S5" s="34"/>
    </row>
    <row r="6" spans="2:19" ht="16" customHeight="1" x14ac:dyDescent="0.35">
      <c r="B6" s="67"/>
      <c r="C6" s="66"/>
      <c r="D6" s="79"/>
      <c r="E6" s="79"/>
      <c r="F6" s="66"/>
      <c r="G6" s="14" t="s">
        <v>15</v>
      </c>
      <c r="H6" s="9">
        <v>0</v>
      </c>
      <c r="I6" s="22"/>
      <c r="J6" s="7"/>
      <c r="K6" s="7">
        <f t="shared" si="0"/>
        <v>0</v>
      </c>
      <c r="L6" s="7"/>
      <c r="M6" s="7">
        <f t="shared" si="1"/>
        <v>0</v>
      </c>
      <c r="N6" s="7"/>
      <c r="O6" s="7">
        <f t="shared" si="2"/>
        <v>0</v>
      </c>
      <c r="P6" s="7"/>
      <c r="Q6" s="7">
        <f t="shared" si="3"/>
        <v>0</v>
      </c>
      <c r="R6" s="34"/>
      <c r="S6" s="34"/>
    </row>
    <row r="7" spans="2:19" ht="39.75" customHeight="1" x14ac:dyDescent="0.35">
      <c r="B7" s="77" t="s">
        <v>100</v>
      </c>
      <c r="C7" s="89" t="s">
        <v>67</v>
      </c>
      <c r="D7" s="74" t="s">
        <v>129</v>
      </c>
      <c r="E7" s="70" t="s">
        <v>62</v>
      </c>
      <c r="F7" s="76" t="s">
        <v>130</v>
      </c>
      <c r="G7" s="39" t="s">
        <v>17</v>
      </c>
      <c r="H7" s="40">
        <v>3</v>
      </c>
      <c r="I7" s="22"/>
      <c r="J7" s="41"/>
      <c r="K7" s="41">
        <f t="shared" si="0"/>
        <v>0</v>
      </c>
      <c r="L7" s="41"/>
      <c r="M7" s="41">
        <f t="shared" si="1"/>
        <v>0</v>
      </c>
      <c r="N7" s="41"/>
      <c r="O7" s="41">
        <f t="shared" si="2"/>
        <v>0</v>
      </c>
      <c r="P7" s="41"/>
      <c r="Q7" s="41">
        <f t="shared" si="3"/>
        <v>0</v>
      </c>
      <c r="R7" s="42"/>
      <c r="S7" s="42"/>
    </row>
    <row r="8" spans="2:19" ht="39.75" customHeight="1" x14ac:dyDescent="0.35">
      <c r="B8" s="71"/>
      <c r="C8" s="89"/>
      <c r="D8" s="75"/>
      <c r="E8" s="71"/>
      <c r="F8" s="93"/>
      <c r="G8" s="39" t="s">
        <v>18</v>
      </c>
      <c r="H8" s="40">
        <v>0</v>
      </c>
      <c r="I8" s="22"/>
      <c r="J8" s="41"/>
      <c r="K8" s="41">
        <f t="shared" si="0"/>
        <v>0</v>
      </c>
      <c r="L8" s="41"/>
      <c r="M8" s="41">
        <f t="shared" si="1"/>
        <v>0</v>
      </c>
      <c r="N8" s="41"/>
      <c r="O8" s="41">
        <f t="shared" si="2"/>
        <v>0</v>
      </c>
      <c r="P8" s="41"/>
      <c r="Q8" s="41">
        <f t="shared" si="3"/>
        <v>0</v>
      </c>
      <c r="R8" s="42"/>
      <c r="S8" s="42"/>
    </row>
    <row r="9" spans="2:19" ht="16" customHeight="1" x14ac:dyDescent="0.35">
      <c r="B9" s="94" t="s">
        <v>101</v>
      </c>
      <c r="C9" s="66" t="s">
        <v>16</v>
      </c>
      <c r="D9" s="78" t="s">
        <v>129</v>
      </c>
      <c r="E9" s="78" t="s">
        <v>62</v>
      </c>
      <c r="F9" s="66" t="s">
        <v>19</v>
      </c>
      <c r="G9" s="14" t="s">
        <v>20</v>
      </c>
      <c r="H9" s="9">
        <v>5</v>
      </c>
      <c r="I9" s="22"/>
      <c r="J9" s="7"/>
      <c r="K9" s="7">
        <f t="shared" si="0"/>
        <v>0</v>
      </c>
      <c r="L9" s="7"/>
      <c r="M9" s="7">
        <f t="shared" si="1"/>
        <v>0</v>
      </c>
      <c r="N9" s="7"/>
      <c r="O9" s="7">
        <f t="shared" si="2"/>
        <v>0</v>
      </c>
      <c r="P9" s="7"/>
      <c r="Q9" s="7">
        <f t="shared" si="3"/>
        <v>0</v>
      </c>
      <c r="R9" s="34"/>
      <c r="S9" s="34"/>
    </row>
    <row r="10" spans="2:19" ht="16" customHeight="1" x14ac:dyDescent="0.35">
      <c r="B10" s="79"/>
      <c r="C10" s="66"/>
      <c r="D10" s="79"/>
      <c r="E10" s="79"/>
      <c r="F10" s="66"/>
      <c r="G10" s="14" t="s">
        <v>21</v>
      </c>
      <c r="H10" s="9">
        <v>0</v>
      </c>
      <c r="I10" s="22"/>
      <c r="J10" s="7"/>
      <c r="K10" s="7">
        <f t="shared" si="0"/>
        <v>0</v>
      </c>
      <c r="L10" s="7"/>
      <c r="M10" s="7">
        <f t="shared" si="1"/>
        <v>0</v>
      </c>
      <c r="N10" s="7"/>
      <c r="O10" s="7">
        <f t="shared" si="2"/>
        <v>0</v>
      </c>
      <c r="P10" s="7"/>
      <c r="Q10" s="7">
        <f t="shared" si="3"/>
        <v>0</v>
      </c>
      <c r="R10" s="34"/>
      <c r="S10" s="34"/>
    </row>
    <row r="11" spans="2:19" ht="23.25" customHeight="1" x14ac:dyDescent="0.35">
      <c r="B11" s="77" t="s">
        <v>102</v>
      </c>
      <c r="C11" s="89" t="s">
        <v>28</v>
      </c>
      <c r="D11" s="70" t="s">
        <v>129</v>
      </c>
      <c r="E11" s="70" t="s">
        <v>60</v>
      </c>
      <c r="F11" s="89" t="s">
        <v>131</v>
      </c>
      <c r="G11" s="39" t="s">
        <v>29</v>
      </c>
      <c r="H11" s="43">
        <v>3</v>
      </c>
      <c r="I11" s="22"/>
      <c r="J11" s="51"/>
      <c r="K11" s="51">
        <f t="shared" ref="K11:K16" si="4">IF(J11="x",H11,0)</f>
        <v>0</v>
      </c>
      <c r="L11" s="51"/>
      <c r="M11" s="51">
        <f t="shared" ref="M11:M16" si="5">IF(L11="x",H11,0)</f>
        <v>0</v>
      </c>
      <c r="N11" s="51"/>
      <c r="O11" s="51">
        <f t="shared" ref="O11:O16" si="6">IF(N11="x",H11,0)</f>
        <v>0</v>
      </c>
      <c r="P11" s="51"/>
      <c r="Q11" s="51">
        <f t="shared" ref="Q11:Q16" si="7">IF(P11="x",H11,0)</f>
        <v>0</v>
      </c>
      <c r="R11" s="42"/>
      <c r="S11" s="42"/>
    </row>
    <row r="12" spans="2:19" s="4" customFormat="1" ht="23.25" customHeight="1" x14ac:dyDescent="0.35">
      <c r="B12" s="71"/>
      <c r="C12" s="89"/>
      <c r="D12" s="71"/>
      <c r="E12" s="71"/>
      <c r="F12" s="89"/>
      <c r="G12" s="39" t="s">
        <v>30</v>
      </c>
      <c r="H12" s="43">
        <v>0</v>
      </c>
      <c r="I12" s="50"/>
      <c r="J12" s="51"/>
      <c r="K12" s="51">
        <f t="shared" si="4"/>
        <v>0</v>
      </c>
      <c r="L12" s="51"/>
      <c r="M12" s="51">
        <f t="shared" si="5"/>
        <v>0</v>
      </c>
      <c r="N12" s="51"/>
      <c r="O12" s="51">
        <f t="shared" si="6"/>
        <v>0</v>
      </c>
      <c r="P12" s="51"/>
      <c r="Q12" s="51">
        <f t="shared" si="7"/>
        <v>0</v>
      </c>
      <c r="R12" s="49"/>
      <c r="S12" s="49"/>
    </row>
    <row r="13" spans="2:19" ht="36.75" customHeight="1" x14ac:dyDescent="0.35">
      <c r="B13" s="94" t="s">
        <v>103</v>
      </c>
      <c r="C13" s="86" t="s">
        <v>83</v>
      </c>
      <c r="D13" s="80" t="s">
        <v>129</v>
      </c>
      <c r="E13" s="80" t="s">
        <v>60</v>
      </c>
      <c r="F13" s="82" t="s">
        <v>84</v>
      </c>
      <c r="G13" s="53" t="s">
        <v>85</v>
      </c>
      <c r="H13" s="54">
        <v>3</v>
      </c>
      <c r="I13" s="22"/>
      <c r="J13" s="52"/>
      <c r="K13" s="52">
        <f t="shared" si="4"/>
        <v>0</v>
      </c>
      <c r="L13" s="52"/>
      <c r="M13" s="52">
        <f t="shared" si="5"/>
        <v>0</v>
      </c>
      <c r="N13" s="52"/>
      <c r="O13" s="52">
        <f t="shared" si="6"/>
        <v>0</v>
      </c>
      <c r="P13" s="52"/>
      <c r="Q13" s="52">
        <f t="shared" si="7"/>
        <v>0</v>
      </c>
      <c r="R13" s="34"/>
      <c r="S13" s="34"/>
    </row>
    <row r="14" spans="2:19" ht="36.75" customHeight="1" x14ac:dyDescent="0.35">
      <c r="B14" s="79"/>
      <c r="C14" s="86"/>
      <c r="D14" s="81"/>
      <c r="E14" s="81"/>
      <c r="F14" s="83"/>
      <c r="G14" s="53" t="s">
        <v>86</v>
      </c>
      <c r="H14" s="54">
        <v>0</v>
      </c>
      <c r="I14" s="22"/>
      <c r="J14" s="52"/>
      <c r="K14" s="52">
        <f t="shared" si="4"/>
        <v>0</v>
      </c>
      <c r="L14" s="52"/>
      <c r="M14" s="52">
        <f t="shared" si="5"/>
        <v>0</v>
      </c>
      <c r="N14" s="52"/>
      <c r="O14" s="52">
        <f t="shared" si="6"/>
        <v>0</v>
      </c>
      <c r="P14" s="52"/>
      <c r="Q14" s="52">
        <f t="shared" si="7"/>
        <v>0</v>
      </c>
      <c r="R14" s="34"/>
      <c r="S14" s="34"/>
    </row>
    <row r="15" spans="2:19" ht="25.5" customHeight="1" x14ac:dyDescent="0.35">
      <c r="B15" s="70" t="s">
        <v>104</v>
      </c>
      <c r="C15" s="72" t="s">
        <v>140</v>
      </c>
      <c r="D15" s="74" t="s">
        <v>129</v>
      </c>
      <c r="E15" s="74" t="s">
        <v>60</v>
      </c>
      <c r="F15" s="72" t="s">
        <v>137</v>
      </c>
      <c r="G15" s="45" t="s">
        <v>138</v>
      </c>
      <c r="H15" s="46">
        <v>5</v>
      </c>
      <c r="I15" s="22"/>
      <c r="J15" s="51"/>
      <c r="K15" s="51">
        <f t="shared" si="4"/>
        <v>0</v>
      </c>
      <c r="L15" s="51"/>
      <c r="M15" s="51">
        <f t="shared" si="5"/>
        <v>0</v>
      </c>
      <c r="N15" s="51"/>
      <c r="O15" s="51">
        <f t="shared" si="6"/>
        <v>0</v>
      </c>
      <c r="P15" s="51"/>
      <c r="Q15" s="51">
        <f t="shared" si="7"/>
        <v>0</v>
      </c>
      <c r="R15" s="42"/>
      <c r="S15" s="42"/>
    </row>
    <row r="16" spans="2:19" ht="25.5" customHeight="1" x14ac:dyDescent="0.35">
      <c r="B16" s="71"/>
      <c r="C16" s="73"/>
      <c r="D16" s="75"/>
      <c r="E16" s="75"/>
      <c r="F16" s="73"/>
      <c r="G16" s="45" t="s">
        <v>139</v>
      </c>
      <c r="H16" s="46">
        <v>0</v>
      </c>
      <c r="I16" s="22"/>
      <c r="J16" s="51"/>
      <c r="K16" s="51">
        <f t="shared" si="4"/>
        <v>0</v>
      </c>
      <c r="L16" s="51"/>
      <c r="M16" s="51">
        <f t="shared" si="5"/>
        <v>0</v>
      </c>
      <c r="N16" s="51"/>
      <c r="O16" s="51">
        <f t="shared" si="6"/>
        <v>0</v>
      </c>
      <c r="P16" s="51"/>
      <c r="Q16" s="51">
        <f t="shared" si="7"/>
        <v>0</v>
      </c>
      <c r="R16" s="42"/>
      <c r="S16" s="42"/>
    </row>
    <row r="17" spans="2:19" ht="16" customHeight="1" x14ac:dyDescent="0.35">
      <c r="B17" s="78" t="s">
        <v>105</v>
      </c>
      <c r="C17" s="84" t="s">
        <v>22</v>
      </c>
      <c r="D17" s="78" t="s">
        <v>129</v>
      </c>
      <c r="E17" s="95" t="s">
        <v>77</v>
      </c>
      <c r="F17" s="84" t="s">
        <v>82</v>
      </c>
      <c r="G17" s="14" t="s">
        <v>23</v>
      </c>
      <c r="H17" s="16">
        <v>3</v>
      </c>
      <c r="I17" s="22"/>
      <c r="J17" s="52"/>
      <c r="K17" s="52">
        <f t="shared" si="0"/>
        <v>0</v>
      </c>
      <c r="L17" s="52"/>
      <c r="M17" s="52">
        <f t="shared" si="1"/>
        <v>0</v>
      </c>
      <c r="N17" s="52"/>
      <c r="O17" s="52">
        <f t="shared" si="2"/>
        <v>0</v>
      </c>
      <c r="P17" s="52"/>
      <c r="Q17" s="52">
        <f t="shared" si="3"/>
        <v>0</v>
      </c>
      <c r="R17" s="55"/>
      <c r="S17" s="55"/>
    </row>
    <row r="18" spans="2:19" ht="16" customHeight="1" x14ac:dyDescent="0.35">
      <c r="B18" s="79"/>
      <c r="C18" s="85"/>
      <c r="D18" s="79"/>
      <c r="E18" s="96"/>
      <c r="F18" s="85"/>
      <c r="G18" s="14" t="s">
        <v>24</v>
      </c>
      <c r="H18" s="16">
        <v>0</v>
      </c>
      <c r="I18" s="22"/>
      <c r="J18" s="52"/>
      <c r="K18" s="52">
        <f t="shared" si="0"/>
        <v>0</v>
      </c>
      <c r="L18" s="52"/>
      <c r="M18" s="52">
        <f t="shared" si="1"/>
        <v>0</v>
      </c>
      <c r="N18" s="52"/>
      <c r="O18" s="52">
        <f t="shared" si="2"/>
        <v>0</v>
      </c>
      <c r="P18" s="52"/>
      <c r="Q18" s="52">
        <f t="shared" si="3"/>
        <v>0</v>
      </c>
      <c r="R18" s="55"/>
      <c r="S18" s="55"/>
    </row>
    <row r="19" spans="2:19" ht="45.75" customHeight="1" x14ac:dyDescent="0.35">
      <c r="B19" s="70" t="s">
        <v>106</v>
      </c>
      <c r="C19" s="72" t="s">
        <v>87</v>
      </c>
      <c r="D19" s="74" t="s">
        <v>129</v>
      </c>
      <c r="E19" s="74" t="s">
        <v>60</v>
      </c>
      <c r="F19" s="72" t="s">
        <v>88</v>
      </c>
      <c r="G19" s="45" t="s">
        <v>89</v>
      </c>
      <c r="H19" s="46">
        <v>5</v>
      </c>
      <c r="I19" s="22"/>
      <c r="J19" s="51"/>
      <c r="K19" s="51">
        <f t="shared" si="0"/>
        <v>0</v>
      </c>
      <c r="L19" s="51"/>
      <c r="M19" s="51">
        <f t="shared" si="1"/>
        <v>0</v>
      </c>
      <c r="N19" s="51"/>
      <c r="O19" s="51">
        <f t="shared" si="2"/>
        <v>0</v>
      </c>
      <c r="P19" s="51"/>
      <c r="Q19" s="51">
        <f t="shared" si="3"/>
        <v>0</v>
      </c>
      <c r="R19" s="42"/>
      <c r="S19" s="42"/>
    </row>
    <row r="20" spans="2:19" ht="45.75" customHeight="1" x14ac:dyDescent="0.35">
      <c r="B20" s="71"/>
      <c r="C20" s="73"/>
      <c r="D20" s="75"/>
      <c r="E20" s="75"/>
      <c r="F20" s="73"/>
      <c r="G20" s="45" t="s">
        <v>90</v>
      </c>
      <c r="H20" s="46">
        <v>0</v>
      </c>
      <c r="I20" s="22"/>
      <c r="J20" s="51"/>
      <c r="K20" s="51">
        <f t="shared" si="0"/>
        <v>0</v>
      </c>
      <c r="L20" s="51"/>
      <c r="M20" s="51">
        <f t="shared" si="1"/>
        <v>0</v>
      </c>
      <c r="N20" s="51"/>
      <c r="O20" s="51">
        <f t="shared" si="2"/>
        <v>0</v>
      </c>
      <c r="P20" s="51"/>
      <c r="Q20" s="51">
        <f t="shared" si="3"/>
        <v>0</v>
      </c>
      <c r="R20" s="42"/>
      <c r="S20" s="42"/>
    </row>
    <row r="21" spans="2:19" ht="16" customHeight="1" x14ac:dyDescent="0.35">
      <c r="B21" s="78" t="s">
        <v>107</v>
      </c>
      <c r="C21" s="84" t="s">
        <v>2</v>
      </c>
      <c r="D21" s="78" t="s">
        <v>162</v>
      </c>
      <c r="E21" s="78" t="s">
        <v>61</v>
      </c>
      <c r="F21" s="84" t="s">
        <v>25</v>
      </c>
      <c r="G21" s="14" t="s">
        <v>26</v>
      </c>
      <c r="H21" s="16">
        <v>3</v>
      </c>
      <c r="I21" s="22"/>
      <c r="J21" s="7"/>
      <c r="K21" s="7">
        <f t="shared" si="0"/>
        <v>0</v>
      </c>
      <c r="L21" s="7"/>
      <c r="M21" s="7">
        <f t="shared" si="1"/>
        <v>0</v>
      </c>
      <c r="N21" s="7"/>
      <c r="O21" s="7">
        <f t="shared" si="2"/>
        <v>0</v>
      </c>
      <c r="P21" s="7"/>
      <c r="Q21" s="7">
        <f t="shared" si="3"/>
        <v>0</v>
      </c>
      <c r="R21" s="34"/>
      <c r="S21" s="34"/>
    </row>
    <row r="22" spans="2:19" ht="16" customHeight="1" x14ac:dyDescent="0.35">
      <c r="B22" s="79"/>
      <c r="C22" s="85"/>
      <c r="D22" s="79"/>
      <c r="E22" s="79"/>
      <c r="F22" s="85"/>
      <c r="G22" s="14" t="s">
        <v>27</v>
      </c>
      <c r="H22" s="16">
        <v>0</v>
      </c>
      <c r="I22" s="22"/>
      <c r="J22" s="7"/>
      <c r="K22" s="7">
        <f t="shared" si="0"/>
        <v>0</v>
      </c>
      <c r="L22" s="7"/>
      <c r="M22" s="7">
        <f t="shared" si="1"/>
        <v>0</v>
      </c>
      <c r="N22" s="7"/>
      <c r="O22" s="7">
        <f t="shared" si="2"/>
        <v>0</v>
      </c>
      <c r="P22" s="7"/>
      <c r="Q22" s="7">
        <f t="shared" si="3"/>
        <v>0</v>
      </c>
      <c r="R22" s="34"/>
      <c r="S22" s="34"/>
    </row>
    <row r="23" spans="2:19" s="22" customFormat="1" ht="16" customHeight="1" x14ac:dyDescent="0.35">
      <c r="B23" s="102" t="s">
        <v>108</v>
      </c>
      <c r="C23" s="103" t="s">
        <v>96</v>
      </c>
      <c r="D23" s="102" t="s">
        <v>129</v>
      </c>
      <c r="E23" s="102" t="s">
        <v>60</v>
      </c>
      <c r="F23" s="104" t="s">
        <v>141</v>
      </c>
      <c r="G23" s="105" t="s">
        <v>72</v>
      </c>
      <c r="H23" s="106">
        <v>10</v>
      </c>
      <c r="I23" s="107"/>
      <c r="J23" s="108"/>
      <c r="K23" s="108">
        <f t="shared" ref="K23:K24" si="8">IF(J23="x",H23,0)</f>
        <v>0</v>
      </c>
      <c r="L23" s="108"/>
      <c r="M23" s="108">
        <f t="shared" ref="M23:M24" si="9">IF(L23="x",H23,0)</f>
        <v>0</v>
      </c>
      <c r="N23" s="108"/>
      <c r="O23" s="108">
        <f t="shared" ref="O23:O24" si="10">IF(N23="x",H23,0)</f>
        <v>0</v>
      </c>
      <c r="P23" s="108"/>
      <c r="Q23" s="109">
        <f t="shared" ref="Q23:Q24" si="11">IF(P23="x",H23,0)</f>
        <v>0</v>
      </c>
      <c r="R23" s="110"/>
      <c r="S23" s="110"/>
    </row>
    <row r="24" spans="2:19" s="22" customFormat="1" ht="16" customHeight="1" x14ac:dyDescent="0.35">
      <c r="B24" s="102"/>
      <c r="C24" s="111"/>
      <c r="D24" s="102"/>
      <c r="E24" s="102"/>
      <c r="F24" s="112"/>
      <c r="G24" s="105" t="s">
        <v>73</v>
      </c>
      <c r="H24" s="106">
        <v>5</v>
      </c>
      <c r="I24" s="107"/>
      <c r="J24" s="108"/>
      <c r="K24" s="108">
        <f t="shared" si="8"/>
        <v>0</v>
      </c>
      <c r="L24" s="108"/>
      <c r="M24" s="108">
        <f t="shared" si="9"/>
        <v>0</v>
      </c>
      <c r="N24" s="108"/>
      <c r="O24" s="108">
        <f t="shared" si="10"/>
        <v>0</v>
      </c>
      <c r="P24" s="108"/>
      <c r="Q24" s="109">
        <f t="shared" si="11"/>
        <v>0</v>
      </c>
      <c r="R24" s="110"/>
      <c r="S24" s="110"/>
    </row>
    <row r="25" spans="2:19" s="22" customFormat="1" ht="16" customHeight="1" x14ac:dyDescent="0.35">
      <c r="B25" s="102"/>
      <c r="C25" s="113"/>
      <c r="D25" s="102"/>
      <c r="E25" s="102"/>
      <c r="F25" s="114"/>
      <c r="G25" s="105" t="s">
        <v>74</v>
      </c>
      <c r="H25" s="106">
        <v>0</v>
      </c>
      <c r="I25" s="107"/>
      <c r="J25" s="108"/>
      <c r="K25" s="108">
        <f>IF(J25="x",H25,0)</f>
        <v>0</v>
      </c>
      <c r="L25" s="108"/>
      <c r="M25" s="108">
        <f>IF(L25="x",H25,0)</f>
        <v>0</v>
      </c>
      <c r="N25" s="108"/>
      <c r="O25" s="108">
        <f>IF(N25="x",H25,0)</f>
        <v>0</v>
      </c>
      <c r="P25" s="108"/>
      <c r="Q25" s="109">
        <f>IF(P25="x",H25,0)</f>
        <v>0</v>
      </c>
      <c r="R25" s="110"/>
      <c r="S25" s="110"/>
    </row>
    <row r="26" spans="2:19" s="4" customFormat="1" x14ac:dyDescent="0.35">
      <c r="B26" s="17"/>
      <c r="C26" s="18"/>
      <c r="D26" s="18"/>
      <c r="E26" s="18"/>
      <c r="F26" s="18"/>
      <c r="G26" s="19"/>
      <c r="H26" s="13">
        <f>H4+H7+H9+H11+H13+H15+H17+H19+H21+H23</f>
        <v>50</v>
      </c>
      <c r="I26" s="50"/>
      <c r="J26" s="20">
        <f>SUM(K4:K25)</f>
        <v>0</v>
      </c>
      <c r="K26" s="21"/>
      <c r="L26" s="20">
        <f>SUM(M4:M25)</f>
        <v>0</v>
      </c>
      <c r="M26" s="20"/>
      <c r="N26" s="20">
        <f>SUM(O4:O25)</f>
        <v>0</v>
      </c>
      <c r="O26" s="20"/>
      <c r="P26" s="20">
        <f>SUM(Q4:Q25)</f>
        <v>0</v>
      </c>
      <c r="Q26" s="36"/>
      <c r="R26" s="20"/>
      <c r="S26" s="20"/>
    </row>
    <row r="27" spans="2:19" ht="30" x14ac:dyDescent="0.35">
      <c r="B27" s="1" t="s">
        <v>4</v>
      </c>
      <c r="C27" s="2" t="s">
        <v>55</v>
      </c>
      <c r="D27" s="3" t="s">
        <v>58</v>
      </c>
      <c r="E27" s="3" t="s">
        <v>59</v>
      </c>
      <c r="F27" s="2" t="s">
        <v>5</v>
      </c>
      <c r="G27" s="1" t="s">
        <v>6</v>
      </c>
      <c r="H27" s="8" t="s">
        <v>7</v>
      </c>
      <c r="I27" s="22"/>
      <c r="J27" s="3" t="s">
        <v>11</v>
      </c>
      <c r="K27" s="3" t="s">
        <v>53</v>
      </c>
      <c r="L27" s="3" t="s">
        <v>8</v>
      </c>
      <c r="M27" s="3" t="s">
        <v>53</v>
      </c>
      <c r="N27" s="3" t="s">
        <v>9</v>
      </c>
      <c r="O27" s="3" t="s">
        <v>53</v>
      </c>
      <c r="P27" s="3" t="s">
        <v>10</v>
      </c>
      <c r="Q27" s="3" t="s">
        <v>53</v>
      </c>
      <c r="R27" s="3" t="s">
        <v>161</v>
      </c>
      <c r="S27" s="3" t="s">
        <v>81</v>
      </c>
    </row>
    <row r="28" spans="2:19" ht="16" customHeight="1" x14ac:dyDescent="0.35">
      <c r="B28" s="67" t="s">
        <v>109</v>
      </c>
      <c r="C28" s="66" t="s">
        <v>31</v>
      </c>
      <c r="D28" s="67" t="s">
        <v>129</v>
      </c>
      <c r="E28" s="67" t="s">
        <v>63</v>
      </c>
      <c r="F28" s="66" t="s">
        <v>142</v>
      </c>
      <c r="G28" s="14" t="s">
        <v>32</v>
      </c>
      <c r="H28" s="16">
        <v>10</v>
      </c>
      <c r="I28" s="22"/>
      <c r="J28" s="60"/>
      <c r="K28" s="60">
        <f t="shared" ref="K28:K35" si="12">IF(J28="x",H28,0)</f>
        <v>0</v>
      </c>
      <c r="L28" s="60"/>
      <c r="M28" s="60">
        <f t="shared" ref="M28:M35" si="13">IF(L28="x",H28,0)</f>
        <v>0</v>
      </c>
      <c r="N28" s="60"/>
      <c r="O28" s="60">
        <f t="shared" ref="O28:O35" si="14">IF(N28="x",H28,0)</f>
        <v>0</v>
      </c>
      <c r="P28" s="60"/>
      <c r="Q28" s="37">
        <f t="shared" ref="Q28:Q35" si="15">IF(P28="x",H28,0)</f>
        <v>0</v>
      </c>
      <c r="R28" s="55"/>
      <c r="S28" s="55"/>
    </row>
    <row r="29" spans="2:19" ht="16" customHeight="1" x14ac:dyDescent="0.35">
      <c r="B29" s="67"/>
      <c r="C29" s="66"/>
      <c r="D29" s="67"/>
      <c r="E29" s="67"/>
      <c r="F29" s="66"/>
      <c r="G29" s="14" t="s">
        <v>33</v>
      </c>
      <c r="H29" s="16">
        <v>6</v>
      </c>
      <c r="I29" s="22"/>
      <c r="J29" s="60"/>
      <c r="K29" s="60">
        <f t="shared" si="12"/>
        <v>0</v>
      </c>
      <c r="L29" s="60"/>
      <c r="M29" s="60">
        <f t="shared" si="13"/>
        <v>0</v>
      </c>
      <c r="N29" s="60"/>
      <c r="O29" s="60">
        <f t="shared" si="14"/>
        <v>0</v>
      </c>
      <c r="P29" s="60"/>
      <c r="Q29" s="37">
        <f t="shared" si="15"/>
        <v>0</v>
      </c>
      <c r="R29" s="55"/>
      <c r="S29" s="55"/>
    </row>
    <row r="30" spans="2:19" ht="16" customHeight="1" x14ac:dyDescent="0.35">
      <c r="B30" s="67"/>
      <c r="C30" s="66"/>
      <c r="D30" s="67"/>
      <c r="E30" s="67"/>
      <c r="F30" s="66"/>
      <c r="G30" s="14" t="s">
        <v>34</v>
      </c>
      <c r="H30" s="16">
        <v>3</v>
      </c>
      <c r="I30" s="22"/>
      <c r="J30" s="60"/>
      <c r="K30" s="60">
        <f t="shared" si="12"/>
        <v>0</v>
      </c>
      <c r="L30" s="60"/>
      <c r="M30" s="60">
        <f t="shared" si="13"/>
        <v>0</v>
      </c>
      <c r="N30" s="60"/>
      <c r="O30" s="60">
        <f t="shared" si="14"/>
        <v>0</v>
      </c>
      <c r="P30" s="60"/>
      <c r="Q30" s="37">
        <f t="shared" si="15"/>
        <v>0</v>
      </c>
      <c r="R30" s="55"/>
      <c r="S30" s="55"/>
    </row>
    <row r="31" spans="2:19" ht="16" customHeight="1" x14ac:dyDescent="0.35">
      <c r="B31" s="67"/>
      <c r="C31" s="66"/>
      <c r="D31" s="67"/>
      <c r="E31" s="67"/>
      <c r="F31" s="66"/>
      <c r="G31" s="14" t="s">
        <v>35</v>
      </c>
      <c r="H31" s="16">
        <v>0</v>
      </c>
      <c r="I31" s="22"/>
      <c r="J31" s="60"/>
      <c r="K31" s="60">
        <f t="shared" si="12"/>
        <v>0</v>
      </c>
      <c r="L31" s="60"/>
      <c r="M31" s="60">
        <f t="shared" si="13"/>
        <v>0</v>
      </c>
      <c r="N31" s="60"/>
      <c r="O31" s="60">
        <f t="shared" si="14"/>
        <v>0</v>
      </c>
      <c r="P31" s="60"/>
      <c r="Q31" s="37">
        <f t="shared" si="15"/>
        <v>0</v>
      </c>
      <c r="R31" s="55"/>
      <c r="S31" s="55"/>
    </row>
    <row r="32" spans="2:19" ht="20" x14ac:dyDescent="0.35">
      <c r="B32" s="88" t="s">
        <v>110</v>
      </c>
      <c r="C32" s="76" t="s">
        <v>143</v>
      </c>
      <c r="D32" s="88" t="s">
        <v>97</v>
      </c>
      <c r="E32" s="70" t="s">
        <v>75</v>
      </c>
      <c r="F32" s="72" t="s">
        <v>144</v>
      </c>
      <c r="G32" s="45" t="s">
        <v>78</v>
      </c>
      <c r="H32" s="46">
        <v>10</v>
      </c>
      <c r="I32" s="57"/>
      <c r="J32" s="59"/>
      <c r="K32" s="59">
        <f t="shared" si="12"/>
        <v>0</v>
      </c>
      <c r="L32" s="59"/>
      <c r="M32" s="59">
        <f t="shared" si="13"/>
        <v>0</v>
      </c>
      <c r="N32" s="59"/>
      <c r="O32" s="59">
        <f t="shared" si="14"/>
        <v>0</v>
      </c>
      <c r="P32" s="59"/>
      <c r="Q32" s="44">
        <f t="shared" si="15"/>
        <v>0</v>
      </c>
      <c r="R32" s="42"/>
      <c r="S32" s="42"/>
    </row>
    <row r="33" spans="2:19" ht="20" x14ac:dyDescent="0.35">
      <c r="B33" s="88"/>
      <c r="C33" s="93"/>
      <c r="D33" s="88"/>
      <c r="E33" s="77"/>
      <c r="F33" s="115"/>
      <c r="G33" s="45" t="s">
        <v>145</v>
      </c>
      <c r="H33" s="46">
        <v>5</v>
      </c>
      <c r="I33" s="57"/>
      <c r="J33" s="59"/>
      <c r="K33" s="59">
        <f t="shared" si="12"/>
        <v>0</v>
      </c>
      <c r="L33" s="59"/>
      <c r="M33" s="59">
        <f t="shared" si="13"/>
        <v>0</v>
      </c>
      <c r="N33" s="59"/>
      <c r="O33" s="59">
        <f t="shared" si="14"/>
        <v>0</v>
      </c>
      <c r="P33" s="59"/>
      <c r="Q33" s="44">
        <f t="shared" si="15"/>
        <v>0</v>
      </c>
      <c r="R33" s="42"/>
      <c r="S33" s="42"/>
    </row>
    <row r="34" spans="2:19" ht="20" x14ac:dyDescent="0.35">
      <c r="B34" s="88"/>
      <c r="C34" s="93"/>
      <c r="D34" s="88"/>
      <c r="E34" s="77"/>
      <c r="F34" s="115"/>
      <c r="G34" s="45" t="s">
        <v>146</v>
      </c>
      <c r="H34" s="46">
        <v>2</v>
      </c>
      <c r="I34" s="57"/>
      <c r="J34" s="59"/>
      <c r="K34" s="59">
        <f t="shared" si="12"/>
        <v>0</v>
      </c>
      <c r="L34" s="59"/>
      <c r="M34" s="59">
        <f t="shared" si="13"/>
        <v>0</v>
      </c>
      <c r="N34" s="59"/>
      <c r="O34" s="59">
        <f t="shared" si="14"/>
        <v>0</v>
      </c>
      <c r="P34" s="59"/>
      <c r="Q34" s="44">
        <f t="shared" si="15"/>
        <v>0</v>
      </c>
      <c r="R34" s="42"/>
      <c r="S34" s="42"/>
    </row>
    <row r="35" spans="2:19" ht="20" x14ac:dyDescent="0.35">
      <c r="B35" s="88"/>
      <c r="C35" s="93"/>
      <c r="D35" s="88"/>
      <c r="E35" s="71"/>
      <c r="F35" s="116"/>
      <c r="G35" s="45" t="s">
        <v>147</v>
      </c>
      <c r="H35" s="46">
        <v>0</v>
      </c>
      <c r="I35" s="57"/>
      <c r="J35" s="59"/>
      <c r="K35" s="59">
        <f t="shared" si="12"/>
        <v>0</v>
      </c>
      <c r="L35" s="59"/>
      <c r="M35" s="59">
        <f t="shared" si="13"/>
        <v>0</v>
      </c>
      <c r="N35" s="59"/>
      <c r="O35" s="59">
        <f t="shared" si="14"/>
        <v>0</v>
      </c>
      <c r="P35" s="59"/>
      <c r="Q35" s="44">
        <f t="shared" si="15"/>
        <v>0</v>
      </c>
      <c r="R35" s="42"/>
      <c r="S35" s="42"/>
    </row>
    <row r="36" spans="2:19" ht="16" customHeight="1" x14ac:dyDescent="0.35">
      <c r="B36" s="87" t="s">
        <v>111</v>
      </c>
      <c r="C36" s="66" t="s">
        <v>36</v>
      </c>
      <c r="D36" s="67" t="s">
        <v>163</v>
      </c>
      <c r="E36" s="67" t="s">
        <v>60</v>
      </c>
      <c r="F36" s="66" t="s">
        <v>132</v>
      </c>
      <c r="G36" s="14" t="s">
        <v>37</v>
      </c>
      <c r="H36" s="16">
        <v>6</v>
      </c>
      <c r="I36" s="22"/>
      <c r="J36" s="60"/>
      <c r="K36" s="60">
        <f t="shared" ref="K36:K52" si="16">IF(J36="x",H36,0)</f>
        <v>0</v>
      </c>
      <c r="L36" s="60"/>
      <c r="M36" s="60">
        <f t="shared" ref="M36:M52" si="17">IF(L36="x",H36,0)</f>
        <v>0</v>
      </c>
      <c r="N36" s="60"/>
      <c r="O36" s="60">
        <f t="shared" ref="O36:O52" si="18">IF(N36="x",H36,0)</f>
        <v>0</v>
      </c>
      <c r="P36" s="60"/>
      <c r="Q36" s="37">
        <f t="shared" ref="Q36:Q52" si="19">IF(P36="x",H36,0)</f>
        <v>0</v>
      </c>
      <c r="R36" s="55"/>
      <c r="S36" s="55"/>
    </row>
    <row r="37" spans="2:19" ht="16" customHeight="1" x14ac:dyDescent="0.35">
      <c r="B37" s="87"/>
      <c r="C37" s="66"/>
      <c r="D37" s="67"/>
      <c r="E37" s="67"/>
      <c r="F37" s="66"/>
      <c r="G37" s="14" t="s">
        <v>38</v>
      </c>
      <c r="H37" s="16">
        <v>0</v>
      </c>
      <c r="I37" s="22"/>
      <c r="J37" s="60"/>
      <c r="K37" s="60">
        <f t="shared" si="16"/>
        <v>0</v>
      </c>
      <c r="L37" s="60"/>
      <c r="M37" s="60">
        <f t="shared" si="17"/>
        <v>0</v>
      </c>
      <c r="N37" s="60"/>
      <c r="O37" s="60">
        <f t="shared" si="18"/>
        <v>0</v>
      </c>
      <c r="P37" s="60"/>
      <c r="Q37" s="37">
        <f t="shared" si="19"/>
        <v>0</v>
      </c>
      <c r="R37" s="55"/>
      <c r="S37" s="55"/>
    </row>
    <row r="38" spans="2:19" ht="22.5" customHeight="1" x14ac:dyDescent="0.35">
      <c r="B38" s="88" t="s">
        <v>112</v>
      </c>
      <c r="C38" s="76" t="s">
        <v>68</v>
      </c>
      <c r="D38" s="90" t="s">
        <v>163</v>
      </c>
      <c r="E38" s="90" t="s">
        <v>61</v>
      </c>
      <c r="F38" s="76" t="s">
        <v>98</v>
      </c>
      <c r="G38" s="45" t="s">
        <v>69</v>
      </c>
      <c r="H38" s="46">
        <v>15</v>
      </c>
      <c r="I38" s="57"/>
      <c r="J38" s="59"/>
      <c r="K38" s="59">
        <f t="shared" si="16"/>
        <v>0</v>
      </c>
      <c r="L38" s="59"/>
      <c r="M38" s="59">
        <f t="shared" si="17"/>
        <v>0</v>
      </c>
      <c r="N38" s="59"/>
      <c r="O38" s="59">
        <f t="shared" si="18"/>
        <v>0</v>
      </c>
      <c r="P38" s="59"/>
      <c r="Q38" s="44">
        <f t="shared" si="19"/>
        <v>0</v>
      </c>
      <c r="R38" s="42"/>
      <c r="S38" s="42"/>
    </row>
    <row r="39" spans="2:19" ht="22.5" customHeight="1" x14ac:dyDescent="0.35">
      <c r="B39" s="88"/>
      <c r="C39" s="76"/>
      <c r="D39" s="90"/>
      <c r="E39" s="90"/>
      <c r="F39" s="76"/>
      <c r="G39" s="45" t="s">
        <v>76</v>
      </c>
      <c r="H39" s="46">
        <v>0</v>
      </c>
      <c r="I39" s="57"/>
      <c r="J39" s="59"/>
      <c r="K39" s="59">
        <f t="shared" si="16"/>
        <v>0</v>
      </c>
      <c r="L39" s="59"/>
      <c r="M39" s="59">
        <f t="shared" si="17"/>
        <v>0</v>
      </c>
      <c r="N39" s="59"/>
      <c r="O39" s="59">
        <f t="shared" si="18"/>
        <v>0</v>
      </c>
      <c r="P39" s="59"/>
      <c r="Q39" s="44">
        <f t="shared" si="19"/>
        <v>0</v>
      </c>
      <c r="R39" s="42"/>
      <c r="S39" s="42"/>
    </row>
    <row r="40" spans="2:19" ht="23.5" customHeight="1" x14ac:dyDescent="0.35">
      <c r="B40" s="87" t="s">
        <v>113</v>
      </c>
      <c r="C40" s="66" t="s">
        <v>0</v>
      </c>
      <c r="D40" s="78" t="s">
        <v>162</v>
      </c>
      <c r="E40" s="78" t="s">
        <v>61</v>
      </c>
      <c r="F40" s="66" t="s">
        <v>166</v>
      </c>
      <c r="G40" s="14" t="s">
        <v>167</v>
      </c>
      <c r="H40" s="16">
        <v>2</v>
      </c>
      <c r="I40" s="22"/>
      <c r="J40" s="60"/>
      <c r="K40" s="60">
        <f t="shared" si="16"/>
        <v>0</v>
      </c>
      <c r="L40" s="60"/>
      <c r="M40" s="60">
        <f t="shared" si="17"/>
        <v>0</v>
      </c>
      <c r="N40" s="60"/>
      <c r="O40" s="60">
        <f t="shared" si="18"/>
        <v>0</v>
      </c>
      <c r="P40" s="60"/>
      <c r="Q40" s="37">
        <f t="shared" si="19"/>
        <v>0</v>
      </c>
      <c r="R40" s="55"/>
      <c r="S40" s="55"/>
    </row>
    <row r="41" spans="2:19" ht="23.5" customHeight="1" x14ac:dyDescent="0.35">
      <c r="B41" s="87"/>
      <c r="C41" s="66"/>
      <c r="D41" s="79"/>
      <c r="E41" s="79"/>
      <c r="F41" s="66"/>
      <c r="G41" s="14" t="s">
        <v>168</v>
      </c>
      <c r="H41" s="16">
        <v>0</v>
      </c>
      <c r="I41" s="22"/>
      <c r="J41" s="60"/>
      <c r="K41" s="60">
        <f t="shared" si="16"/>
        <v>0</v>
      </c>
      <c r="L41" s="60"/>
      <c r="M41" s="60">
        <f t="shared" si="17"/>
        <v>0</v>
      </c>
      <c r="N41" s="60"/>
      <c r="O41" s="60">
        <f t="shared" si="18"/>
        <v>0</v>
      </c>
      <c r="P41" s="60"/>
      <c r="Q41" s="37">
        <f t="shared" si="19"/>
        <v>0</v>
      </c>
      <c r="R41" s="55"/>
      <c r="S41" s="55"/>
    </row>
    <row r="42" spans="2:19" ht="19.5" customHeight="1" x14ac:dyDescent="0.35">
      <c r="B42" s="88" t="s">
        <v>114</v>
      </c>
      <c r="C42" s="89" t="s">
        <v>39</v>
      </c>
      <c r="D42" s="90" t="s">
        <v>162</v>
      </c>
      <c r="E42" s="90" t="s">
        <v>61</v>
      </c>
      <c r="F42" s="76" t="s">
        <v>148</v>
      </c>
      <c r="G42" s="39" t="s">
        <v>40</v>
      </c>
      <c r="H42" s="43">
        <v>3</v>
      </c>
      <c r="I42" s="57"/>
      <c r="J42" s="47"/>
      <c r="K42" s="59">
        <f t="shared" si="16"/>
        <v>0</v>
      </c>
      <c r="L42" s="47"/>
      <c r="M42" s="59">
        <f t="shared" si="17"/>
        <v>0</v>
      </c>
      <c r="N42" s="47"/>
      <c r="O42" s="59">
        <f t="shared" si="18"/>
        <v>0</v>
      </c>
      <c r="P42" s="47"/>
      <c r="Q42" s="44">
        <f t="shared" si="19"/>
        <v>0</v>
      </c>
      <c r="R42" s="42"/>
      <c r="S42" s="42"/>
    </row>
    <row r="43" spans="2:19" x14ac:dyDescent="0.35">
      <c r="B43" s="88"/>
      <c r="C43" s="89"/>
      <c r="D43" s="90"/>
      <c r="E43" s="90"/>
      <c r="F43" s="76"/>
      <c r="G43" s="45" t="s">
        <v>149</v>
      </c>
      <c r="H43" s="43">
        <v>1</v>
      </c>
      <c r="I43" s="57"/>
      <c r="J43" s="47"/>
      <c r="K43" s="59">
        <f t="shared" si="16"/>
        <v>0</v>
      </c>
      <c r="L43" s="47"/>
      <c r="M43" s="59">
        <f t="shared" si="17"/>
        <v>0</v>
      </c>
      <c r="N43" s="47"/>
      <c r="O43" s="59">
        <f t="shared" si="18"/>
        <v>0</v>
      </c>
      <c r="P43" s="47"/>
      <c r="Q43" s="44">
        <f t="shared" si="19"/>
        <v>0</v>
      </c>
      <c r="R43" s="42"/>
      <c r="S43" s="42"/>
    </row>
    <row r="44" spans="2:19" x14ac:dyDescent="0.35">
      <c r="B44" s="88"/>
      <c r="C44" s="89"/>
      <c r="D44" s="90"/>
      <c r="E44" s="90"/>
      <c r="F44" s="76"/>
      <c r="G44" s="45" t="s">
        <v>150</v>
      </c>
      <c r="H44" s="43">
        <v>0</v>
      </c>
      <c r="I44" s="57"/>
      <c r="J44" s="47"/>
      <c r="K44" s="59">
        <f t="shared" si="16"/>
        <v>0</v>
      </c>
      <c r="L44" s="47"/>
      <c r="M44" s="59">
        <f t="shared" si="17"/>
        <v>0</v>
      </c>
      <c r="N44" s="47"/>
      <c r="O44" s="59">
        <f t="shared" si="18"/>
        <v>0</v>
      </c>
      <c r="P44" s="47"/>
      <c r="Q44" s="44">
        <f t="shared" si="19"/>
        <v>0</v>
      </c>
      <c r="R44" s="42"/>
      <c r="S44" s="42"/>
    </row>
    <row r="45" spans="2:19" ht="20" x14ac:dyDescent="0.35">
      <c r="B45" s="67" t="s">
        <v>115</v>
      </c>
      <c r="C45" s="84" t="s">
        <v>70</v>
      </c>
      <c r="D45" s="67" t="s">
        <v>52</v>
      </c>
      <c r="E45" s="67" t="s">
        <v>61</v>
      </c>
      <c r="F45" s="84" t="s">
        <v>133</v>
      </c>
      <c r="G45" s="56" t="s">
        <v>151</v>
      </c>
      <c r="H45" s="30">
        <v>5</v>
      </c>
      <c r="I45" s="22"/>
      <c r="J45" s="60"/>
      <c r="K45" s="60">
        <f t="shared" si="16"/>
        <v>0</v>
      </c>
      <c r="L45" s="60"/>
      <c r="M45" s="60">
        <f t="shared" si="17"/>
        <v>0</v>
      </c>
      <c r="N45" s="60"/>
      <c r="O45" s="60">
        <f t="shared" si="18"/>
        <v>0</v>
      </c>
      <c r="P45" s="60"/>
      <c r="Q45" s="37">
        <f t="shared" si="19"/>
        <v>0</v>
      </c>
      <c r="R45" s="55"/>
      <c r="S45" s="55"/>
    </row>
    <row r="46" spans="2:19" ht="20" x14ac:dyDescent="0.35">
      <c r="B46" s="67"/>
      <c r="C46" s="85"/>
      <c r="D46" s="67"/>
      <c r="E46" s="67"/>
      <c r="F46" s="85"/>
      <c r="G46" s="117" t="s">
        <v>152</v>
      </c>
      <c r="H46" s="30">
        <v>0</v>
      </c>
      <c r="I46" s="22"/>
      <c r="J46" s="60"/>
      <c r="K46" s="60">
        <f t="shared" si="16"/>
        <v>0</v>
      </c>
      <c r="L46" s="60"/>
      <c r="M46" s="60">
        <f t="shared" si="17"/>
        <v>0</v>
      </c>
      <c r="N46" s="60"/>
      <c r="O46" s="60">
        <f t="shared" si="18"/>
        <v>0</v>
      </c>
      <c r="P46" s="60"/>
      <c r="Q46" s="37">
        <f t="shared" si="19"/>
        <v>0</v>
      </c>
      <c r="R46" s="55"/>
      <c r="S46" s="55"/>
    </row>
    <row r="47" spans="2:19" ht="28.5" customHeight="1" x14ac:dyDescent="0.35">
      <c r="B47" s="90" t="s">
        <v>116</v>
      </c>
      <c r="C47" s="72" t="s">
        <v>71</v>
      </c>
      <c r="D47" s="90" t="s">
        <v>162</v>
      </c>
      <c r="E47" s="90" t="s">
        <v>61</v>
      </c>
      <c r="F47" s="72" t="s">
        <v>134</v>
      </c>
      <c r="G47" s="48" t="s">
        <v>153</v>
      </c>
      <c r="H47" s="46">
        <v>5</v>
      </c>
      <c r="I47" s="57"/>
      <c r="J47" s="59"/>
      <c r="K47" s="59">
        <f t="shared" ref="K47:K50" si="20">IF(J47="x",H47,0)</f>
        <v>0</v>
      </c>
      <c r="L47" s="59"/>
      <c r="M47" s="59">
        <f t="shared" ref="M47:M50" si="21">IF(L47="x",H47,0)</f>
        <v>0</v>
      </c>
      <c r="N47" s="59"/>
      <c r="O47" s="59">
        <f t="shared" ref="O47:O50" si="22">IF(N47="x",H47,0)</f>
        <v>0</v>
      </c>
      <c r="P47" s="59"/>
      <c r="Q47" s="44">
        <f t="shared" ref="Q47:Q50" si="23">IF(P47="x",H47,0)</f>
        <v>0</v>
      </c>
      <c r="R47" s="42"/>
      <c r="S47" s="42"/>
    </row>
    <row r="48" spans="2:19" ht="28.5" customHeight="1" x14ac:dyDescent="0.35">
      <c r="B48" s="90"/>
      <c r="C48" s="73"/>
      <c r="D48" s="90"/>
      <c r="E48" s="90"/>
      <c r="F48" s="73"/>
      <c r="G48" s="48" t="s">
        <v>154</v>
      </c>
      <c r="H48" s="46">
        <v>0</v>
      </c>
      <c r="I48" s="57"/>
      <c r="J48" s="59"/>
      <c r="K48" s="59">
        <f t="shared" si="20"/>
        <v>0</v>
      </c>
      <c r="L48" s="59"/>
      <c r="M48" s="59">
        <f t="shared" si="21"/>
        <v>0</v>
      </c>
      <c r="N48" s="59"/>
      <c r="O48" s="59">
        <f t="shared" si="22"/>
        <v>0</v>
      </c>
      <c r="P48" s="59"/>
      <c r="Q48" s="44">
        <f t="shared" si="23"/>
        <v>0</v>
      </c>
      <c r="R48" s="42"/>
      <c r="S48" s="42"/>
    </row>
    <row r="49" spans="2:19" ht="33.75" customHeight="1" x14ac:dyDescent="0.35">
      <c r="B49" s="78" t="s">
        <v>117</v>
      </c>
      <c r="C49" s="68" t="s">
        <v>92</v>
      </c>
      <c r="D49" s="95" t="s">
        <v>162</v>
      </c>
      <c r="E49" s="95" t="s">
        <v>61</v>
      </c>
      <c r="F49" s="99" t="s">
        <v>93</v>
      </c>
      <c r="G49" s="53" t="s">
        <v>94</v>
      </c>
      <c r="H49" s="30">
        <v>3</v>
      </c>
      <c r="I49" s="22"/>
      <c r="J49" s="60"/>
      <c r="K49" s="60">
        <f t="shared" si="20"/>
        <v>0</v>
      </c>
      <c r="L49" s="60"/>
      <c r="M49" s="60">
        <f t="shared" si="21"/>
        <v>0</v>
      </c>
      <c r="N49" s="60"/>
      <c r="O49" s="60">
        <f t="shared" si="22"/>
        <v>0</v>
      </c>
      <c r="P49" s="60"/>
      <c r="Q49" s="37">
        <f t="shared" si="23"/>
        <v>0</v>
      </c>
      <c r="R49" s="55"/>
      <c r="S49" s="55"/>
    </row>
    <row r="50" spans="2:19" ht="33.75" customHeight="1" x14ac:dyDescent="0.35">
      <c r="B50" s="79"/>
      <c r="C50" s="69"/>
      <c r="D50" s="96"/>
      <c r="E50" s="96"/>
      <c r="F50" s="99"/>
      <c r="G50" s="53" t="s">
        <v>95</v>
      </c>
      <c r="H50" s="30">
        <v>0</v>
      </c>
      <c r="I50" s="22"/>
      <c r="J50" s="60"/>
      <c r="K50" s="60">
        <f t="shared" si="20"/>
        <v>0</v>
      </c>
      <c r="L50" s="60"/>
      <c r="M50" s="60">
        <f t="shared" si="21"/>
        <v>0</v>
      </c>
      <c r="N50" s="60"/>
      <c r="O50" s="60">
        <f t="shared" si="22"/>
        <v>0</v>
      </c>
      <c r="P50" s="60"/>
      <c r="Q50" s="37">
        <f t="shared" si="23"/>
        <v>0</v>
      </c>
      <c r="R50" s="55"/>
      <c r="S50" s="55"/>
    </row>
    <row r="51" spans="2:19" ht="29.25" customHeight="1" x14ac:dyDescent="0.35">
      <c r="B51" s="70" t="s">
        <v>118</v>
      </c>
      <c r="C51" s="72" t="s">
        <v>155</v>
      </c>
      <c r="D51" s="70" t="s">
        <v>164</v>
      </c>
      <c r="E51" s="70" t="s">
        <v>64</v>
      </c>
      <c r="F51" s="89" t="s">
        <v>156</v>
      </c>
      <c r="G51" s="39" t="s">
        <v>45</v>
      </c>
      <c r="H51" s="43">
        <v>8</v>
      </c>
      <c r="I51" s="57"/>
      <c r="J51" s="59"/>
      <c r="K51" s="59">
        <f t="shared" si="16"/>
        <v>0</v>
      </c>
      <c r="L51" s="59"/>
      <c r="M51" s="59">
        <f t="shared" si="17"/>
        <v>0</v>
      </c>
      <c r="N51" s="59"/>
      <c r="O51" s="59">
        <f t="shared" si="18"/>
        <v>0</v>
      </c>
      <c r="P51" s="59"/>
      <c r="Q51" s="44">
        <f t="shared" si="19"/>
        <v>0</v>
      </c>
      <c r="R51" s="42"/>
      <c r="S51" s="42"/>
    </row>
    <row r="52" spans="2:19" ht="29.25" customHeight="1" x14ac:dyDescent="0.35">
      <c r="B52" s="71"/>
      <c r="C52" s="73"/>
      <c r="D52" s="71"/>
      <c r="E52" s="71"/>
      <c r="F52" s="89"/>
      <c r="G52" s="39" t="s">
        <v>46</v>
      </c>
      <c r="H52" s="43">
        <v>0</v>
      </c>
      <c r="I52" s="57"/>
      <c r="J52" s="59"/>
      <c r="K52" s="59">
        <f t="shared" si="16"/>
        <v>0</v>
      </c>
      <c r="L52" s="59"/>
      <c r="M52" s="59">
        <f t="shared" si="17"/>
        <v>0</v>
      </c>
      <c r="N52" s="59"/>
      <c r="O52" s="59">
        <f t="shared" si="18"/>
        <v>0</v>
      </c>
      <c r="P52" s="59"/>
      <c r="Q52" s="44">
        <f t="shared" si="19"/>
        <v>0</v>
      </c>
      <c r="R52" s="42"/>
      <c r="S52" s="42"/>
    </row>
    <row r="53" spans="2:19" s="4" customFormat="1" x14ac:dyDescent="0.35">
      <c r="B53" s="23" t="s">
        <v>41</v>
      </c>
      <c r="C53" s="24" t="s">
        <v>1</v>
      </c>
      <c r="D53" s="24"/>
      <c r="E53" s="24"/>
      <c r="F53" s="24"/>
      <c r="G53" s="25"/>
      <c r="H53" s="15">
        <f>H28+H32+H36+H38+H40+H42+H45+H47+H49+H51</f>
        <v>67</v>
      </c>
      <c r="I53" s="50"/>
      <c r="J53" s="20">
        <f>SUM(K28:K52)</f>
        <v>0</v>
      </c>
      <c r="K53" s="20"/>
      <c r="L53" s="20">
        <f>SUM(M28:M52)</f>
        <v>0</v>
      </c>
      <c r="M53" s="20"/>
      <c r="N53" s="20">
        <f>SUM(O28:O52)</f>
        <v>0</v>
      </c>
      <c r="O53" s="20"/>
      <c r="P53" s="20">
        <f>SUM(Q28:Q52)</f>
        <v>0</v>
      </c>
      <c r="Q53" s="36"/>
      <c r="R53" s="20"/>
      <c r="S53" s="20"/>
    </row>
    <row r="54" spans="2:19" ht="30" x14ac:dyDescent="0.35">
      <c r="B54" s="1" t="s">
        <v>4</v>
      </c>
      <c r="C54" s="2" t="s">
        <v>56</v>
      </c>
      <c r="D54" s="3" t="s">
        <v>58</v>
      </c>
      <c r="E54" s="3" t="s">
        <v>59</v>
      </c>
      <c r="F54" s="2" t="s">
        <v>5</v>
      </c>
      <c r="G54" s="1" t="s">
        <v>6</v>
      </c>
      <c r="H54" s="8" t="s">
        <v>7</v>
      </c>
      <c r="I54" s="22"/>
      <c r="J54" s="3" t="s">
        <v>11</v>
      </c>
      <c r="K54" s="3" t="s">
        <v>53</v>
      </c>
      <c r="L54" s="3" t="s">
        <v>8</v>
      </c>
      <c r="M54" s="3" t="s">
        <v>53</v>
      </c>
      <c r="N54" s="3" t="s">
        <v>9</v>
      </c>
      <c r="O54" s="3" t="s">
        <v>53</v>
      </c>
      <c r="P54" s="3" t="s">
        <v>10</v>
      </c>
      <c r="Q54" s="3" t="s">
        <v>53</v>
      </c>
      <c r="R54" s="3" t="s">
        <v>161</v>
      </c>
      <c r="S54" s="3" t="s">
        <v>81</v>
      </c>
    </row>
    <row r="55" spans="2:19" ht="28.5" customHeight="1" x14ac:dyDescent="0.35">
      <c r="B55" s="78" t="s">
        <v>119</v>
      </c>
      <c r="C55" s="84" t="s">
        <v>42</v>
      </c>
      <c r="D55" s="78" t="s">
        <v>162</v>
      </c>
      <c r="E55" s="78" t="s">
        <v>61</v>
      </c>
      <c r="F55" s="68" t="s">
        <v>135</v>
      </c>
      <c r="G55" s="14" t="s">
        <v>125</v>
      </c>
      <c r="H55" s="16">
        <v>5</v>
      </c>
      <c r="I55" s="22"/>
      <c r="J55" s="118"/>
      <c r="K55" s="60">
        <f t="shared" ref="K55:K62" si="24">IF(J55="x",H55,0)</f>
        <v>0</v>
      </c>
      <c r="L55" s="118"/>
      <c r="M55" s="60">
        <f t="shared" ref="M55:M62" si="25">IF(L55="x",H55,0)</f>
        <v>0</v>
      </c>
      <c r="N55" s="118"/>
      <c r="O55" s="60">
        <f t="shared" ref="O55:O62" si="26">IF(N55="x",H55,0)</f>
        <v>0</v>
      </c>
      <c r="P55" s="118"/>
      <c r="Q55" s="37">
        <f t="shared" ref="Q55:Q62" si="27">IF(P55="x",H55,0)</f>
        <v>0</v>
      </c>
      <c r="R55" s="55"/>
      <c r="S55" s="55"/>
    </row>
    <row r="56" spans="2:19" ht="24.75" customHeight="1" x14ac:dyDescent="0.35">
      <c r="B56" s="94"/>
      <c r="C56" s="98"/>
      <c r="D56" s="94"/>
      <c r="E56" s="94"/>
      <c r="F56" s="119"/>
      <c r="G56" s="53" t="s">
        <v>126</v>
      </c>
      <c r="H56" s="16">
        <v>0</v>
      </c>
      <c r="I56" s="22"/>
      <c r="J56" s="118"/>
      <c r="K56" s="60">
        <f t="shared" si="24"/>
        <v>0</v>
      </c>
      <c r="L56" s="118"/>
      <c r="M56" s="60">
        <f t="shared" si="25"/>
        <v>0</v>
      </c>
      <c r="N56" s="118"/>
      <c r="O56" s="60">
        <f t="shared" si="26"/>
        <v>0</v>
      </c>
      <c r="P56" s="118"/>
      <c r="Q56" s="37">
        <f t="shared" si="27"/>
        <v>0</v>
      </c>
      <c r="R56" s="55"/>
      <c r="S56" s="55"/>
    </row>
    <row r="57" spans="2:19" ht="22" customHeight="1" x14ac:dyDescent="0.35">
      <c r="B57" s="70" t="s">
        <v>120</v>
      </c>
      <c r="C57" s="100" t="s">
        <v>79</v>
      </c>
      <c r="D57" s="70" t="s">
        <v>162</v>
      </c>
      <c r="E57" s="70" t="s">
        <v>61</v>
      </c>
      <c r="F57" s="72" t="s">
        <v>91</v>
      </c>
      <c r="G57" s="120" t="s">
        <v>127</v>
      </c>
      <c r="H57" s="43">
        <v>5</v>
      </c>
      <c r="I57" s="57"/>
      <c r="J57" s="59"/>
      <c r="K57" s="59">
        <f t="shared" ref="K57:K58" si="28">IF(J57="x",H57,0)</f>
        <v>0</v>
      </c>
      <c r="L57" s="59"/>
      <c r="M57" s="59">
        <f t="shared" ref="M57:M58" si="29">IF(L57="x",H57,0)</f>
        <v>0</v>
      </c>
      <c r="N57" s="59"/>
      <c r="O57" s="59">
        <f t="shared" ref="O57:O58" si="30">IF(N57="x",H57,0)</f>
        <v>0</v>
      </c>
      <c r="P57" s="59"/>
      <c r="Q57" s="44">
        <f t="shared" ref="Q57:Q58" si="31">IF(P57="x",H57,0)</f>
        <v>0</v>
      </c>
      <c r="R57" s="42"/>
      <c r="S57" s="42"/>
    </row>
    <row r="58" spans="2:19" ht="22" customHeight="1" x14ac:dyDescent="0.35">
      <c r="B58" s="71"/>
      <c r="C58" s="101"/>
      <c r="D58" s="71"/>
      <c r="E58" s="71"/>
      <c r="F58" s="73"/>
      <c r="G58" s="45" t="s">
        <v>128</v>
      </c>
      <c r="H58" s="43">
        <v>0</v>
      </c>
      <c r="I58" s="57"/>
      <c r="J58" s="59"/>
      <c r="K58" s="59">
        <f t="shared" si="28"/>
        <v>0</v>
      </c>
      <c r="L58" s="59"/>
      <c r="M58" s="59">
        <f t="shared" si="29"/>
        <v>0</v>
      </c>
      <c r="N58" s="59"/>
      <c r="O58" s="59">
        <f t="shared" si="30"/>
        <v>0</v>
      </c>
      <c r="P58" s="59"/>
      <c r="Q58" s="44">
        <f t="shared" si="31"/>
        <v>0</v>
      </c>
      <c r="R58" s="42"/>
      <c r="S58" s="42"/>
    </row>
    <row r="59" spans="2:19" ht="30" customHeight="1" x14ac:dyDescent="0.35">
      <c r="B59" s="67" t="s">
        <v>121</v>
      </c>
      <c r="C59" s="84" t="s">
        <v>43</v>
      </c>
      <c r="D59" s="78" t="s">
        <v>162</v>
      </c>
      <c r="E59" s="78" t="s">
        <v>61</v>
      </c>
      <c r="F59" s="121" t="s">
        <v>136</v>
      </c>
      <c r="G59" s="14" t="s">
        <v>44</v>
      </c>
      <c r="H59" s="16">
        <v>10</v>
      </c>
      <c r="I59" s="22"/>
      <c r="J59" s="58"/>
      <c r="K59" s="60">
        <f t="shared" si="24"/>
        <v>0</v>
      </c>
      <c r="L59" s="58"/>
      <c r="M59" s="60">
        <f t="shared" si="25"/>
        <v>0</v>
      </c>
      <c r="N59" s="58"/>
      <c r="O59" s="60">
        <f t="shared" si="26"/>
        <v>0</v>
      </c>
      <c r="P59" s="58"/>
      <c r="Q59" s="37">
        <f t="shared" si="27"/>
        <v>0</v>
      </c>
      <c r="R59" s="55"/>
      <c r="S59" s="55"/>
    </row>
    <row r="60" spans="2:19" ht="30" customHeight="1" x14ac:dyDescent="0.35">
      <c r="B60" s="67"/>
      <c r="C60" s="98"/>
      <c r="D60" s="94"/>
      <c r="E60" s="94"/>
      <c r="F60" s="66"/>
      <c r="G60" s="14" t="s">
        <v>157</v>
      </c>
      <c r="H60" s="16">
        <v>6</v>
      </c>
      <c r="I60" s="22"/>
      <c r="J60" s="58"/>
      <c r="K60" s="60">
        <f t="shared" si="24"/>
        <v>0</v>
      </c>
      <c r="L60" s="58"/>
      <c r="M60" s="60">
        <f t="shared" si="25"/>
        <v>0</v>
      </c>
      <c r="N60" s="58"/>
      <c r="O60" s="60">
        <f t="shared" si="26"/>
        <v>0</v>
      </c>
      <c r="P60" s="58"/>
      <c r="Q60" s="37">
        <f t="shared" si="27"/>
        <v>0</v>
      </c>
      <c r="R60" s="55"/>
      <c r="S60" s="55"/>
    </row>
    <row r="61" spans="2:19" ht="30" customHeight="1" x14ac:dyDescent="0.35">
      <c r="B61" s="67"/>
      <c r="C61" s="98"/>
      <c r="D61" s="94"/>
      <c r="E61" s="94"/>
      <c r="F61" s="66"/>
      <c r="G61" s="14" t="s">
        <v>158</v>
      </c>
      <c r="H61" s="16">
        <v>3</v>
      </c>
      <c r="I61" s="22"/>
      <c r="J61" s="58"/>
      <c r="K61" s="60">
        <f t="shared" si="24"/>
        <v>0</v>
      </c>
      <c r="L61" s="58"/>
      <c r="M61" s="60">
        <f t="shared" si="25"/>
        <v>0</v>
      </c>
      <c r="N61" s="58"/>
      <c r="O61" s="60">
        <f t="shared" si="26"/>
        <v>0</v>
      </c>
      <c r="P61" s="58"/>
      <c r="Q61" s="37">
        <f t="shared" si="27"/>
        <v>0</v>
      </c>
      <c r="R61" s="55"/>
      <c r="S61" s="55"/>
    </row>
    <row r="62" spans="2:19" ht="30" customHeight="1" x14ac:dyDescent="0.35">
      <c r="B62" s="67"/>
      <c r="C62" s="85"/>
      <c r="D62" s="79"/>
      <c r="E62" s="79"/>
      <c r="F62" s="66"/>
      <c r="G62" s="14" t="s">
        <v>159</v>
      </c>
      <c r="H62" s="16">
        <v>0</v>
      </c>
      <c r="I62" s="22"/>
      <c r="J62" s="58"/>
      <c r="K62" s="60">
        <f t="shared" si="24"/>
        <v>0</v>
      </c>
      <c r="L62" s="58"/>
      <c r="M62" s="60">
        <f t="shared" si="25"/>
        <v>0</v>
      </c>
      <c r="N62" s="58"/>
      <c r="O62" s="60">
        <f t="shared" si="26"/>
        <v>0</v>
      </c>
      <c r="P62" s="58"/>
      <c r="Q62" s="37">
        <f t="shared" si="27"/>
        <v>0</v>
      </c>
      <c r="R62" s="55"/>
      <c r="S62" s="55"/>
    </row>
    <row r="63" spans="2:19" s="4" customFormat="1" ht="20" x14ac:dyDescent="0.35">
      <c r="B63" s="23" t="s">
        <v>41</v>
      </c>
      <c r="C63" s="24" t="s">
        <v>3</v>
      </c>
      <c r="D63" s="24"/>
      <c r="E63" s="24"/>
      <c r="F63" s="24"/>
      <c r="G63" s="25"/>
      <c r="H63" s="15">
        <f>H55+H57+H59</f>
        <v>20</v>
      </c>
      <c r="I63" s="50"/>
      <c r="J63" s="20">
        <f>SUM(K55:K62)</f>
        <v>0</v>
      </c>
      <c r="K63" s="20"/>
      <c r="L63" s="20">
        <f>SUM(M55:M62)</f>
        <v>0</v>
      </c>
      <c r="M63" s="20"/>
      <c r="N63" s="20">
        <f>SUM(O55:O62)</f>
        <v>0</v>
      </c>
      <c r="O63" s="20"/>
      <c r="P63" s="20">
        <f>SUM(Q55:Q62)</f>
        <v>0</v>
      </c>
      <c r="Q63" s="36"/>
      <c r="R63" s="20"/>
      <c r="S63" s="20"/>
    </row>
    <row r="64" spans="2:19" ht="30" x14ac:dyDescent="0.35">
      <c r="B64" s="1" t="s">
        <v>4</v>
      </c>
      <c r="C64" s="2" t="s">
        <v>57</v>
      </c>
      <c r="D64" s="3" t="s">
        <v>58</v>
      </c>
      <c r="E64" s="3" t="s">
        <v>59</v>
      </c>
      <c r="F64" s="2" t="s">
        <v>5</v>
      </c>
      <c r="G64" s="1" t="s">
        <v>6</v>
      </c>
      <c r="H64" s="8" t="s">
        <v>7</v>
      </c>
      <c r="I64" s="22"/>
      <c r="J64" s="3" t="s">
        <v>11</v>
      </c>
      <c r="K64" s="3" t="s">
        <v>53</v>
      </c>
      <c r="L64" s="3" t="s">
        <v>8</v>
      </c>
      <c r="M64" s="3" t="s">
        <v>53</v>
      </c>
      <c r="N64" s="3" t="s">
        <v>9</v>
      </c>
      <c r="O64" s="3" t="s">
        <v>53</v>
      </c>
      <c r="P64" s="3" t="s">
        <v>10</v>
      </c>
      <c r="Q64" s="3" t="s">
        <v>53</v>
      </c>
      <c r="R64" s="3" t="s">
        <v>161</v>
      </c>
      <c r="S64" s="3" t="s">
        <v>81</v>
      </c>
    </row>
    <row r="65" spans="2:19" ht="22.5" customHeight="1" x14ac:dyDescent="0.35">
      <c r="B65" s="70" t="s">
        <v>122</v>
      </c>
      <c r="C65" s="100" t="s">
        <v>48</v>
      </c>
      <c r="D65" s="70" t="s">
        <v>162</v>
      </c>
      <c r="E65" s="70" t="s">
        <v>61</v>
      </c>
      <c r="F65" s="72" t="s">
        <v>65</v>
      </c>
      <c r="G65" s="39" t="s">
        <v>49</v>
      </c>
      <c r="H65" s="43">
        <v>5</v>
      </c>
      <c r="I65" s="57"/>
      <c r="J65" s="59"/>
      <c r="K65" s="59">
        <f>IF(J65="x",H65,0)</f>
        <v>0</v>
      </c>
      <c r="L65" s="59"/>
      <c r="M65" s="59">
        <f>IF(L65="x",H65,0)</f>
        <v>0</v>
      </c>
      <c r="N65" s="59"/>
      <c r="O65" s="59">
        <f>IF(N65="x",H65,0)</f>
        <v>0</v>
      </c>
      <c r="P65" s="59"/>
      <c r="Q65" s="44">
        <f>IF(P65="x",H65,0)</f>
        <v>0</v>
      </c>
      <c r="R65" s="42"/>
      <c r="S65" s="42"/>
    </row>
    <row r="66" spans="2:19" ht="22.5" customHeight="1" x14ac:dyDescent="0.35">
      <c r="B66" s="71"/>
      <c r="C66" s="101"/>
      <c r="D66" s="71"/>
      <c r="E66" s="71"/>
      <c r="F66" s="73"/>
      <c r="G66" s="39" t="s">
        <v>50</v>
      </c>
      <c r="H66" s="43">
        <v>0</v>
      </c>
      <c r="I66" s="57"/>
      <c r="J66" s="59"/>
      <c r="K66" s="59">
        <f>IF(J66="x",H66,0)</f>
        <v>0</v>
      </c>
      <c r="L66" s="59"/>
      <c r="M66" s="59">
        <f>IF(L66="x",H66,0)</f>
        <v>0</v>
      </c>
      <c r="N66" s="59"/>
      <c r="O66" s="59">
        <f>IF(N66="x",H66,0)</f>
        <v>0</v>
      </c>
      <c r="P66" s="59"/>
      <c r="Q66" s="44">
        <f>IF(P66="x",H66,0)</f>
        <v>0</v>
      </c>
      <c r="R66" s="42"/>
      <c r="S66" s="42"/>
    </row>
    <row r="67" spans="2:19" s="4" customFormat="1" x14ac:dyDescent="0.35">
      <c r="B67" s="23" t="s">
        <v>41</v>
      </c>
      <c r="C67" s="24" t="s">
        <v>47</v>
      </c>
      <c r="D67" s="24"/>
      <c r="E67" s="24"/>
      <c r="F67" s="24"/>
      <c r="G67" s="25"/>
      <c r="H67" s="15">
        <f>H65</f>
        <v>5</v>
      </c>
      <c r="I67" s="50"/>
      <c r="J67" s="20">
        <f>SUM(K65:K66)</f>
        <v>0</v>
      </c>
      <c r="K67" s="20"/>
      <c r="L67" s="20">
        <f>SUM(M65:M66)</f>
        <v>0</v>
      </c>
      <c r="M67" s="20"/>
      <c r="N67" s="20">
        <f>SUM(O65:O66)</f>
        <v>0</v>
      </c>
      <c r="O67" s="20"/>
      <c r="P67" s="20">
        <f>SUM(Q65:Q66)</f>
        <v>0</v>
      </c>
      <c r="Q67" s="36"/>
      <c r="R67" s="20"/>
      <c r="S67" s="20"/>
    </row>
    <row r="68" spans="2:19" x14ac:dyDescent="0.35">
      <c r="I68" s="22"/>
      <c r="R68" s="34"/>
      <c r="S68" s="34"/>
    </row>
    <row r="69" spans="2:19" s="4" customFormat="1" ht="30" x14ac:dyDescent="0.35">
      <c r="B69" s="1"/>
      <c r="C69" s="2" t="s">
        <v>51</v>
      </c>
      <c r="D69" s="2"/>
      <c r="E69" s="3"/>
      <c r="F69" s="2"/>
      <c r="G69" s="1"/>
      <c r="H69" s="8" t="s">
        <v>66</v>
      </c>
      <c r="J69" s="3" t="s">
        <v>11</v>
      </c>
      <c r="K69" s="3" t="s">
        <v>53</v>
      </c>
      <c r="L69" s="3" t="s">
        <v>8</v>
      </c>
      <c r="M69" s="3" t="s">
        <v>53</v>
      </c>
      <c r="N69" s="3" t="s">
        <v>9</v>
      </c>
      <c r="O69" s="3" t="s">
        <v>53</v>
      </c>
      <c r="P69" s="3" t="s">
        <v>10</v>
      </c>
      <c r="Q69" s="3" t="s">
        <v>53</v>
      </c>
      <c r="R69" s="3" t="s">
        <v>161</v>
      </c>
      <c r="S69" s="3" t="s">
        <v>81</v>
      </c>
    </row>
    <row r="70" spans="2:19" ht="26.25" customHeight="1" x14ac:dyDescent="0.35">
      <c r="B70" s="26"/>
      <c r="C70" s="27" t="s">
        <v>51</v>
      </c>
      <c r="D70" s="27"/>
      <c r="E70" s="27"/>
      <c r="F70" s="27"/>
      <c r="G70" s="26"/>
      <c r="H70" s="28">
        <f>H67+H63+H53+H26</f>
        <v>142</v>
      </c>
      <c r="J70" s="28">
        <f>J67+J63+J53+J26</f>
        <v>0</v>
      </c>
      <c r="K70" s="29"/>
      <c r="L70" s="28">
        <f>L67+L63+L53+L26</f>
        <v>0</v>
      </c>
      <c r="M70" s="29"/>
      <c r="N70" s="28">
        <f>N67+N63+N53+N26</f>
        <v>0</v>
      </c>
      <c r="O70" s="29"/>
      <c r="P70" s="28">
        <f>P67+P63+P53+P26</f>
        <v>0</v>
      </c>
      <c r="Q70" s="38"/>
      <c r="R70" s="34"/>
      <c r="S70" s="34"/>
    </row>
    <row r="72" spans="2:19" ht="15" customHeight="1" x14ac:dyDescent="0.35">
      <c r="B72" s="64" t="s">
        <v>165</v>
      </c>
      <c r="C72" s="65"/>
      <c r="D72" s="65"/>
      <c r="E72" s="65"/>
      <c r="F72" s="65"/>
      <c r="H72" s="33" t="s">
        <v>80</v>
      </c>
      <c r="I72" s="34"/>
      <c r="J72" s="35">
        <f>J70/$H$70</f>
        <v>0</v>
      </c>
      <c r="K72" s="31"/>
      <c r="L72" s="35">
        <f>L70/$H$70</f>
        <v>0</v>
      </c>
      <c r="N72" s="35">
        <f>N70/$H$70</f>
        <v>0</v>
      </c>
      <c r="P72" s="35">
        <f>P70/$H$70</f>
        <v>0</v>
      </c>
    </row>
    <row r="73" spans="2:19" ht="21" customHeight="1" x14ac:dyDescent="0.35">
      <c r="B73" s="64"/>
      <c r="C73" s="65"/>
      <c r="D73" s="65"/>
      <c r="E73" s="65"/>
      <c r="F73" s="65"/>
      <c r="J73" s="32"/>
      <c r="K73" s="31"/>
      <c r="L73" s="32"/>
    </row>
    <row r="74" spans="2:19" ht="26.25" customHeight="1" x14ac:dyDescent="0.35">
      <c r="B74" s="64"/>
      <c r="C74" s="65"/>
      <c r="D74" s="65"/>
      <c r="E74" s="65"/>
      <c r="F74" s="65"/>
    </row>
  </sheetData>
  <mergeCells count="125">
    <mergeCell ref="B65:B66"/>
    <mergeCell ref="C65:C66"/>
    <mergeCell ref="F65:F66"/>
    <mergeCell ref="B59:B62"/>
    <mergeCell ref="C59:C62"/>
    <mergeCell ref="F59:F62"/>
    <mergeCell ref="B55:B56"/>
    <mergeCell ref="C55:C56"/>
    <mergeCell ref="F55:F56"/>
    <mergeCell ref="D55:D56"/>
    <mergeCell ref="D59:D62"/>
    <mergeCell ref="E57:E58"/>
    <mergeCell ref="F57:F58"/>
    <mergeCell ref="B57:B58"/>
    <mergeCell ref="C57:C58"/>
    <mergeCell ref="D57:D58"/>
    <mergeCell ref="F40:F41"/>
    <mergeCell ref="F42:F44"/>
    <mergeCell ref="B45:B46"/>
    <mergeCell ref="C45:C46"/>
    <mergeCell ref="F45:F46"/>
    <mergeCell ref="D42:D44"/>
    <mergeCell ref="D45:D46"/>
    <mergeCell ref="E42:E44"/>
    <mergeCell ref="E45:E46"/>
    <mergeCell ref="F32:F35"/>
    <mergeCell ref="B32:B35"/>
    <mergeCell ref="D32:D35"/>
    <mergeCell ref="E32:E35"/>
    <mergeCell ref="B38:B39"/>
    <mergeCell ref="C38:C39"/>
    <mergeCell ref="D38:D39"/>
    <mergeCell ref="E38:E39"/>
    <mergeCell ref="F38:F39"/>
    <mergeCell ref="E36:E37"/>
    <mergeCell ref="F36:F37"/>
    <mergeCell ref="D9:D10"/>
    <mergeCell ref="F15:F16"/>
    <mergeCell ref="F21:F22"/>
    <mergeCell ref="B28:B31"/>
    <mergeCell ref="C28:C31"/>
    <mergeCell ref="F28:F31"/>
    <mergeCell ref="F23:F25"/>
    <mergeCell ref="D28:D31"/>
    <mergeCell ref="E28:E31"/>
    <mergeCell ref="E21:E22"/>
    <mergeCell ref="D21:D22"/>
    <mergeCell ref="B23:B25"/>
    <mergeCell ref="C23:C25"/>
    <mergeCell ref="D23:D25"/>
    <mergeCell ref="E23:E25"/>
    <mergeCell ref="E11:E12"/>
    <mergeCell ref="F19:F20"/>
    <mergeCell ref="C13:C14"/>
    <mergeCell ref="B1:P1"/>
    <mergeCell ref="B4:B6"/>
    <mergeCell ref="C4:C6"/>
    <mergeCell ref="F4:F6"/>
    <mergeCell ref="B7:B8"/>
    <mergeCell ref="C7:C8"/>
    <mergeCell ref="F7:F8"/>
    <mergeCell ref="B17:B18"/>
    <mergeCell ref="C17:C18"/>
    <mergeCell ref="F17:F18"/>
    <mergeCell ref="B9:B10"/>
    <mergeCell ref="C9:C10"/>
    <mergeCell ref="F9:F10"/>
    <mergeCell ref="E4:E6"/>
    <mergeCell ref="E7:E8"/>
    <mergeCell ref="E9:E10"/>
    <mergeCell ref="E17:E18"/>
    <mergeCell ref="B2:G2"/>
    <mergeCell ref="C11:C12"/>
    <mergeCell ref="D11:D12"/>
    <mergeCell ref="D4:D6"/>
    <mergeCell ref="F11:F12"/>
    <mergeCell ref="B13:B14"/>
    <mergeCell ref="D7:D8"/>
    <mergeCell ref="C51:C52"/>
    <mergeCell ref="D51:D52"/>
    <mergeCell ref="E51:E52"/>
    <mergeCell ref="B15:B16"/>
    <mergeCell ref="C15:C16"/>
    <mergeCell ref="D15:D16"/>
    <mergeCell ref="E15:E16"/>
    <mergeCell ref="B21:B22"/>
    <mergeCell ref="C21:C22"/>
    <mergeCell ref="C32:C35"/>
    <mergeCell ref="B42:B44"/>
    <mergeCell ref="C42:C44"/>
    <mergeCell ref="B19:B20"/>
    <mergeCell ref="C19:C20"/>
    <mergeCell ref="D19:D20"/>
    <mergeCell ref="E19:E20"/>
    <mergeCell ref="B36:B37"/>
    <mergeCell ref="C36:C37"/>
    <mergeCell ref="D36:D37"/>
    <mergeCell ref="D40:D41"/>
    <mergeCell ref="E40:E41"/>
    <mergeCell ref="B40:B41"/>
    <mergeCell ref="C40:C41"/>
    <mergeCell ref="J2:K2"/>
    <mergeCell ref="L2:Q2"/>
    <mergeCell ref="B72:F74"/>
    <mergeCell ref="F51:F52"/>
    <mergeCell ref="B47:B48"/>
    <mergeCell ref="C47:C48"/>
    <mergeCell ref="D47:D48"/>
    <mergeCell ref="E47:E48"/>
    <mergeCell ref="F47:F48"/>
    <mergeCell ref="B49:B50"/>
    <mergeCell ref="C49:C50"/>
    <mergeCell ref="D49:D50"/>
    <mergeCell ref="E49:E50"/>
    <mergeCell ref="F49:F50"/>
    <mergeCell ref="E65:E66"/>
    <mergeCell ref="E55:E56"/>
    <mergeCell ref="E59:E62"/>
    <mergeCell ref="D65:D66"/>
    <mergeCell ref="D13:D14"/>
    <mergeCell ref="E13:E14"/>
    <mergeCell ref="F13:F14"/>
    <mergeCell ref="D17:D18"/>
    <mergeCell ref="B11:B12"/>
    <mergeCell ref="B51:B52"/>
  </mergeCells>
  <phoneticPr fontId="14" type="noConversion"/>
  <pageMargins left="0.7" right="0.7" top="0.75" bottom="0.75" header="0.3" footer="0.3"/>
  <pageSetup paperSize="9" scale="55" fitToHeight="0" orientation="landscape" r:id="rId1"/>
  <rowBreaks count="2" manualBreakCount="2">
    <brk id="26" max="16383" man="1"/>
    <brk id="48"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3F60B-3229-4567-A49C-D27BB56EB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3.xml><?xml version="1.0" encoding="utf-8"?>
<ds:datastoreItem xmlns:ds="http://schemas.openxmlformats.org/officeDocument/2006/customXml" ds:itemID="{6D32E632-2A9E-46A6-ACBF-43F39C5D7C91}">
  <ds:schemaRefs>
    <ds:schemaRef ds:uri="46c995e6-7f53-48aa-a5ad-a9d38912b46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807127-6dfe-4777-9fc9-8a2ccfc388c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Marlijn Dijkhuis | Inkada Inkoop &amp; Advies</cp:lastModifiedBy>
  <cp:lastPrinted>2021-01-25T15:49:53Z</cp:lastPrinted>
  <dcterms:created xsi:type="dcterms:W3CDTF">2017-12-27T15:21:38Z</dcterms:created>
  <dcterms:modified xsi:type="dcterms:W3CDTF">2022-02-22T13:53:44Z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