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Veiligheidsregio Drenthe/Ladderwagens 2022/NvI/1e NvI/"/>
    </mc:Choice>
  </mc:AlternateContent>
  <xr:revisionPtr revIDLastSave="296" documentId="8_{0AD692C1-AF03-4BAA-8939-BC68E5738F2C}" xr6:coauthVersionLast="47" xr6:coauthVersionMax="47" xr10:uidLastSave="{50B7082D-A74C-4D78-8975-013A01CB138D}"/>
  <bookViews>
    <workbookView xWindow="-120" yWindow="-120" windowWidth="29040" windowHeight="15840" xr2:uid="{00000000-000D-0000-FFFF-FFFF00000000}"/>
  </bookViews>
  <sheets>
    <sheet name="ladderwagens" sheetId="1" r:id="rId1"/>
    <sheet name="materiaallijst" sheetId="2" r:id="rId2"/>
    <sheet name="Totaal " sheetId="5" r:id="rId3"/>
  </sheets>
  <definedNames>
    <definedName name="_xlnm.Print_Area" localSheetId="0">ladderwagens!$A$1:$H$77</definedName>
    <definedName name="_xlnm.Print_Area" localSheetId="2">'Totaal '!$A$1:$H$18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4" i="2" l="1"/>
  <c r="D13" i="2"/>
  <c r="D12" i="2"/>
  <c r="D11" i="2"/>
  <c r="E46" i="1"/>
  <c r="D44" i="1"/>
  <c r="C44" i="1"/>
  <c r="E29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F44" i="1" l="1"/>
  <c r="E6" i="1"/>
  <c r="E13" i="1"/>
  <c r="E12" i="1"/>
  <c r="E17" i="1"/>
  <c r="E16" i="1"/>
  <c r="E15" i="1"/>
  <c r="G68" i="1"/>
  <c r="G69" i="1"/>
  <c r="E59" i="1"/>
  <c r="F59" i="1" s="1"/>
  <c r="E58" i="1"/>
  <c r="F58" i="1" s="1"/>
  <c r="E56" i="1"/>
  <c r="F56" i="1" s="1"/>
  <c r="E55" i="1"/>
  <c r="F55" i="1" s="1"/>
  <c r="E54" i="1"/>
  <c r="F54" i="1" s="1"/>
  <c r="E48" i="1"/>
  <c r="E47" i="1"/>
  <c r="F49" i="1" s="1"/>
  <c r="D6" i="2"/>
  <c r="D5" i="2"/>
  <c r="E8" i="1"/>
  <c r="E7" i="1"/>
  <c r="F50" i="1" l="1"/>
  <c r="D4" i="5" s="1"/>
  <c r="F60" i="1"/>
  <c r="D5" i="5" s="1"/>
  <c r="E60" i="1"/>
  <c r="D15" i="2"/>
  <c r="D8" i="2"/>
  <c r="D17" i="2" l="1"/>
  <c r="E9" i="1"/>
  <c r="E19" i="1" s="1"/>
  <c r="E21" i="1" s="1"/>
  <c r="F23" i="1" s="1"/>
  <c r="E23" i="1" l="1"/>
  <c r="F62" i="1" l="1"/>
  <c r="D8" i="5" s="1"/>
  <c r="D11" i="5" s="1"/>
  <c r="D3" i="5"/>
</calcChain>
</file>

<file path=xl/sharedStrings.xml><?xml version="1.0" encoding="utf-8"?>
<sst xmlns="http://schemas.openxmlformats.org/spreadsheetml/2006/main" count="113" uniqueCount="101">
  <si>
    <t xml:space="preserve"> </t>
  </si>
  <si>
    <t>opmerkingen</t>
  </si>
  <si>
    <t>Gegevens tbv de TCO berekening</t>
  </si>
  <si>
    <t>aantal</t>
  </si>
  <si>
    <t>Eenmalige aanschafkosten</t>
  </si>
  <si>
    <t>Opleidingskosten:</t>
  </si>
  <si>
    <t>jaarlijkse kosten</t>
  </si>
  <si>
    <t>In te vullen door Inschrijver</t>
  </si>
  <si>
    <t>uren</t>
  </si>
  <si>
    <t>merk/type</t>
  </si>
  <si>
    <t>Software en/of uitleesapparatuur voor het diagnosticeren van storingen.</t>
  </si>
  <si>
    <t>Speciaal gereedschap</t>
  </si>
  <si>
    <t>A</t>
  </si>
  <si>
    <t>B</t>
  </si>
  <si>
    <t>C</t>
  </si>
  <si>
    <t>Totaal opleidings kosten per jaar</t>
  </si>
  <si>
    <t>frequentie in 15 jaar</t>
  </si>
  <si>
    <t>prijs/beurt</t>
  </si>
  <si>
    <t>totaal kosten over 15 jaar</t>
  </si>
  <si>
    <t>kosten materialen/  middelen inzet /15 jaar</t>
  </si>
  <si>
    <t>Daarbij dient u een opgave aan te leveren van de materialen en middelen per gevraagde inspectie welke benodigd zijn.</t>
  </si>
  <si>
    <t>Kosten voor een veiligheidsinspectie en keuring (Tüv /Amtek/Keboma oid)</t>
  </si>
  <si>
    <t>nb: u dient aan te  geven om welke werkzaamheden het gaat en welke tijd er mee gemoeid is</t>
  </si>
  <si>
    <t>voorrijdkosten</t>
  </si>
  <si>
    <t>uurtarief</t>
  </si>
  <si>
    <t>ondersteuning bij complexere storingen</t>
  </si>
  <si>
    <t>overige kosten</t>
  </si>
  <si>
    <t>Preventief onderhoud wordt voornamelijk in eigen beheer uitgevoerd dus hier graag aangeven hoeveel uur er met welke frequentie moet worden besteed aan preventief onderhoud</t>
  </si>
  <si>
    <t>Hierbij wel de kosten opgeven voor de benodigde service onderdelen zoals filters, diverse olie en smeermiddelen, slijtdelen, enz.</t>
  </si>
  <si>
    <t>inspecties en keuringen</t>
  </si>
  <si>
    <t>naam Inschrijver</t>
  </si>
  <si>
    <t>datum</t>
  </si>
  <si>
    <t>handtekening</t>
  </si>
  <si>
    <t>autoladder met knikarm</t>
  </si>
  <si>
    <t>totaal tbv gunning autoladder</t>
  </si>
  <si>
    <t xml:space="preserve">Calculatieblad </t>
  </si>
  <si>
    <t>2022/022022wma</t>
  </si>
  <si>
    <t>Lijst tbv in eigenbeheer uitvoeren van dagelijks en periodiek onderhoud</t>
  </si>
  <si>
    <t>in te vullen door Inschrijver</t>
  </si>
  <si>
    <t>Software e.d.</t>
  </si>
  <si>
    <t>kosten</t>
  </si>
  <si>
    <t>totaal kosten</t>
  </si>
  <si>
    <t>totaal</t>
  </si>
  <si>
    <t xml:space="preserve">TOTAALPRIJS </t>
  </si>
  <si>
    <t>Kosten aan te leveren materialen</t>
  </si>
  <si>
    <t>omschrijving</t>
  </si>
  <si>
    <t>overgenomen uit materiaallijst</t>
  </si>
  <si>
    <t>totaal kosten per jaar</t>
  </si>
  <si>
    <t>Totaal tbv Gunning TCO over 15 jaar</t>
  </si>
  <si>
    <t>som A+B+C</t>
  </si>
  <si>
    <t>korting</t>
  </si>
  <si>
    <t>als negatief bedrag invullen</t>
  </si>
  <si>
    <t xml:space="preserve">totaal generaal </t>
  </si>
  <si>
    <t>Totaal 4 voertuigen</t>
  </si>
  <si>
    <t>Opleiding betreffende standaard periodiek onderhoud aan 6 monteurs</t>
  </si>
  <si>
    <t>Opleiding betreffende het diagnosticeren en analyseren van storingen. Aan team 6 monteurs</t>
  </si>
  <si>
    <t>Kosten chassis per voertuig</t>
  </si>
  <si>
    <t>Kosten opbouw, ladderpakket per voertuig</t>
  </si>
  <si>
    <t>Kosten inbouw inventaris/bepakking per voertuig</t>
  </si>
  <si>
    <t>kosten per voertuig</t>
  </si>
  <si>
    <t>totaal kosten eenmalig</t>
  </si>
  <si>
    <t>Kosten per jaar/15 jaar (afschrijving zonder financieringslasten) voor de 4 autoladderwagens</t>
  </si>
  <si>
    <t>Overige kosten (door inschrijver op te geven)</t>
  </si>
  <si>
    <t>Jaarlijkse herhalingsopleidingskosten:</t>
  </si>
  <si>
    <t>over 14 jaar</t>
  </si>
  <si>
    <t>herhalings opleiding betreffende standaard periodiek onderhoud. 6 monteurs</t>
  </si>
  <si>
    <t>herhalingsopleiding betreffende het diagnosticeren en analyseren van storingen. 6 monteurs</t>
  </si>
  <si>
    <t>eenmalige aanschaf en opleiding Autoladderwagens</t>
  </si>
  <si>
    <t>Jaarlijkse onderhoudskosten en herhalingsopleidingen</t>
  </si>
  <si>
    <t>4 voertuigen</t>
  </si>
  <si>
    <t>reiskosten en uren gemaximaliseerd op 300,-</t>
  </si>
  <si>
    <t>Autoladderwagen met Knikarm kosten looptijd overeenkomst van 15 jaar incl. eenmalige kosten</t>
  </si>
  <si>
    <t>tco over 15 jaar 4  autoladderwagens</t>
  </si>
  <si>
    <t xml:space="preserve">Totaal generaal  over 15 jaar </t>
  </si>
  <si>
    <t xml:space="preserve">Overige (herhalings) opleidingskosten </t>
  </si>
  <si>
    <t>Opleiding voor de bediening voor 12 kerninstructeurs (tbv eindgebruikers).</t>
  </si>
  <si>
    <t>herhalingsopleiding voor de bediening voor kerninstructeurs (tbv eindgebruikers) 12 instructeurs.</t>
  </si>
  <si>
    <t>Verklaringen: betreffende het onderhoud voor 4 voertuigen</t>
  </si>
  <si>
    <t>jaar</t>
  </si>
  <si>
    <t>garantie jaar</t>
  </si>
  <si>
    <t>aantal 4 voertuigen over een periode van 15 jaar</t>
  </si>
  <si>
    <t>aangeven welke jaarlijkse werkzaamheden het betreft</t>
  </si>
  <si>
    <t>kosten  per 4 voertuigen per jaar</t>
  </si>
  <si>
    <t>Jaarlijkse inspecties en keuringen (incl materialen/middelen. Kosten per voertuig</t>
  </si>
  <si>
    <t>Preventief onderhoud, incl. materialen middelen, kosten per voertuig</t>
  </si>
  <si>
    <t>Uitgaand van service intervallen en vervangingstermijnen volgens opgave fabrikant en met welke "proven components" zoals toegepaste hydraulische cilinders, lier(en), hydraulische- en elektronische installatie, draaikrans, , onderhoud motor en chassis etc. Dus voor  het volledige voertuig</t>
  </si>
  <si>
    <t>Overige kosten (door inschrijver op te geven) kosten per voertuig</t>
  </si>
  <si>
    <t>inclusief alle voorrijdkosten, transportkosten, storingshulp onderweg, bereikbaarheidsservice, rapportage en administratiekosten ed</t>
  </si>
  <si>
    <t>moet corresponderen met cel D 44</t>
  </si>
  <si>
    <t>moet corresponderen met cel C 44</t>
  </si>
  <si>
    <t>Totaal onderhoudskosten over de gehele looptijd 15 jaar</t>
  </si>
  <si>
    <t>aanschaf 4 voetuigen</t>
  </si>
  <si>
    <t>preventief onderhoud incl. midlife update</t>
  </si>
  <si>
    <t>4 voertuigen compleet met opleiding</t>
  </si>
  <si>
    <t>Totaal</t>
  </si>
  <si>
    <t>aanschaf  4 autoladders  met knikarm, incl. 1e opleiding</t>
  </si>
  <si>
    <t>herhalings opleidingen over 15 jaar</t>
  </si>
  <si>
    <t>Aanvullende zaken tbv beheer, door Inschrijver op te geven voor 4 voertuigen</t>
  </si>
  <si>
    <t>incl. aanvullende materialen voor 4 voertuigen</t>
  </si>
  <si>
    <t>Opdrachtgever levert een KAR systeem voorzien van benodige connectoren en antennes (excl. bekabeling) aan die door Opdrachtnemer dient te worden ingebouwd. . De opdrachtgever maakt per voertuig de keuze en maakt de keuze kenbaar bij de opdracht.</t>
  </si>
  <si>
    <t>Optioneel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</si>
</sst>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#,##0.00_ ;\-#,##0.00\ 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i/>
      <u/>
      <sz val="10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b/>
      <u val="singleAccounting"/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223">
    <xf numFmtId="0" fontId="0" fillId="0" borderId="0" xfId="0"/>
    <xf numFmtId="0" fontId="0" fillId="3" borderId="9" xfId="0" applyFill="1" applyBorder="1"/>
    <xf numFmtId="0" fontId="0" fillId="5" borderId="9" xfId="0" applyFill="1" applyBorder="1"/>
    <xf numFmtId="0" fontId="0" fillId="0" borderId="18" xfId="0" applyBorder="1"/>
    <xf numFmtId="0" fontId="0" fillId="0" borderId="19" xfId="0" applyBorder="1"/>
    <xf numFmtId="0" fontId="3" fillId="0" borderId="1" xfId="0" applyFont="1" applyBorder="1"/>
    <xf numFmtId="0" fontId="3" fillId="0" borderId="2" xfId="0" applyFont="1" applyBorder="1"/>
    <xf numFmtId="0" fontId="0" fillId="3" borderId="2" xfId="0" applyFill="1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164" fontId="0" fillId="0" borderId="5" xfId="1" applyNumberFormat="1" applyFont="1" applyBorder="1"/>
    <xf numFmtId="0" fontId="0" fillId="10" borderId="4" xfId="0" applyFill="1" applyBorder="1"/>
    <xf numFmtId="0" fontId="0" fillId="10" borderId="0" xfId="0" applyFill="1" applyBorder="1"/>
    <xf numFmtId="44" fontId="0" fillId="10" borderId="0" xfId="0" applyNumberFormat="1" applyFill="1" applyBorder="1"/>
    <xf numFmtId="0" fontId="7" fillId="0" borderId="0" xfId="0" applyFont="1"/>
    <xf numFmtId="0" fontId="7" fillId="0" borderId="0" xfId="0" applyFont="1" applyAlignment="1">
      <alignment wrapText="1"/>
    </xf>
    <xf numFmtId="0" fontId="8" fillId="0" borderId="0" xfId="0" applyFont="1"/>
    <xf numFmtId="44" fontId="7" fillId="0" borderId="0" xfId="0" applyNumberFormat="1" applyFont="1"/>
    <xf numFmtId="0" fontId="7" fillId="0" borderId="12" xfId="0" applyFont="1" applyBorder="1"/>
    <xf numFmtId="44" fontId="7" fillId="4" borderId="9" xfId="0" applyNumberFormat="1" applyFont="1" applyFill="1" applyBorder="1"/>
    <xf numFmtId="44" fontId="7" fillId="3" borderId="9" xfId="0" applyNumberFormat="1" applyFont="1" applyFill="1" applyBorder="1"/>
    <xf numFmtId="44" fontId="9" fillId="6" borderId="9" xfId="0" applyNumberFormat="1" applyFont="1" applyFill="1" applyBorder="1"/>
    <xf numFmtId="0" fontId="7" fillId="0" borderId="16" xfId="0" applyFont="1" applyBorder="1" applyAlignment="1">
      <alignment horizontal="center"/>
    </xf>
    <xf numFmtId="44" fontId="7" fillId="0" borderId="9" xfId="0" applyNumberFormat="1" applyFont="1" applyBorder="1"/>
    <xf numFmtId="0" fontId="7" fillId="5" borderId="18" xfId="0" applyFont="1" applyFill="1" applyBorder="1" applyAlignment="1">
      <alignment wrapText="1"/>
    </xf>
    <xf numFmtId="44" fontId="7" fillId="5" borderId="19" xfId="0" applyNumberFormat="1" applyFont="1" applyFill="1" applyBorder="1"/>
    <xf numFmtId="0" fontId="8" fillId="5" borderId="10" xfId="0" applyFont="1" applyFill="1" applyBorder="1" applyAlignment="1">
      <alignment wrapText="1"/>
    </xf>
    <xf numFmtId="0" fontId="7" fillId="0" borderId="25" xfId="0" applyFont="1" applyBorder="1" applyAlignment="1">
      <alignment wrapText="1"/>
    </xf>
    <xf numFmtId="44" fontId="7" fillId="0" borderId="23" xfId="0" applyNumberFormat="1" applyFont="1" applyBorder="1" applyAlignment="1">
      <alignment wrapText="1"/>
    </xf>
    <xf numFmtId="44" fontId="7" fillId="0" borderId="28" xfId="0" applyNumberFormat="1" applyFont="1" applyBorder="1" applyAlignment="1">
      <alignment wrapText="1"/>
    </xf>
    <xf numFmtId="44" fontId="7" fillId="0" borderId="26" xfId="0" applyNumberFormat="1" applyFont="1" applyBorder="1"/>
    <xf numFmtId="0" fontId="7" fillId="0" borderId="15" xfId="0" applyFont="1" applyBorder="1" applyAlignment="1">
      <alignment horizontal="center" vertical="top"/>
    </xf>
    <xf numFmtId="0" fontId="7" fillId="0" borderId="16" xfId="0" applyFont="1" applyBorder="1" applyAlignment="1">
      <alignment horizontal="center" vertical="top"/>
    </xf>
    <xf numFmtId="44" fontId="7" fillId="0" borderId="16" xfId="0" applyNumberFormat="1" applyFont="1" applyBorder="1" applyAlignment="1">
      <alignment wrapText="1"/>
    </xf>
    <xf numFmtId="0" fontId="7" fillId="0" borderId="2" xfId="0" applyFont="1" applyBorder="1" applyAlignment="1">
      <alignment vertical="top" wrapText="1"/>
    </xf>
    <xf numFmtId="44" fontId="7" fillId="0" borderId="15" xfId="0" applyNumberFormat="1" applyFont="1" applyBorder="1" applyAlignment="1">
      <alignment horizontal="left" wrapText="1"/>
    </xf>
    <xf numFmtId="0" fontId="7" fillId="0" borderId="7" xfId="0" applyFont="1" applyBorder="1" applyAlignment="1">
      <alignment wrapText="1"/>
    </xf>
    <xf numFmtId="0" fontId="7" fillId="0" borderId="12" xfId="0" applyFont="1" applyBorder="1" applyAlignment="1">
      <alignment horizontal="center" vertical="top"/>
    </xf>
    <xf numFmtId="165" fontId="7" fillId="3" borderId="12" xfId="0" applyNumberFormat="1" applyFont="1" applyFill="1" applyBorder="1" applyAlignment="1">
      <alignment horizontal="center"/>
    </xf>
    <xf numFmtId="0" fontId="7" fillId="0" borderId="15" xfId="0" applyFont="1" applyBorder="1" applyAlignment="1">
      <alignment vertical="top" wrapText="1"/>
    </xf>
    <xf numFmtId="44" fontId="7" fillId="0" borderId="15" xfId="0" applyNumberFormat="1" applyFont="1" applyBorder="1" applyAlignment="1">
      <alignment vertical="top" wrapText="1"/>
    </xf>
    <xf numFmtId="44" fontId="7" fillId="0" borderId="2" xfId="0" applyNumberFormat="1" applyFont="1" applyBorder="1" applyAlignment="1">
      <alignment vertical="top" wrapText="1"/>
    </xf>
    <xf numFmtId="44" fontId="7" fillId="0" borderId="3" xfId="0" applyNumberFormat="1" applyFont="1" applyBorder="1" applyAlignment="1">
      <alignment vertical="top" wrapText="1"/>
    </xf>
    <xf numFmtId="0" fontId="7" fillId="0" borderId="17" xfId="0" applyFont="1" applyBorder="1" applyAlignment="1">
      <alignment horizontal="center" vertical="top"/>
    </xf>
    <xf numFmtId="0" fontId="7" fillId="0" borderId="17" xfId="0" applyFont="1" applyBorder="1" applyAlignment="1">
      <alignment vertical="top" wrapText="1"/>
    </xf>
    <xf numFmtId="44" fontId="7" fillId="0" borderId="17" xfId="0" applyNumberFormat="1" applyFont="1" applyBorder="1" applyAlignment="1">
      <alignment vertical="top" wrapText="1"/>
    </xf>
    <xf numFmtId="44" fontId="7" fillId="0" borderId="0" xfId="0" applyNumberFormat="1" applyFont="1" applyBorder="1" applyAlignment="1">
      <alignment vertical="top" wrapText="1"/>
    </xf>
    <xf numFmtId="44" fontId="7" fillId="0" borderId="5" xfId="0" applyNumberFormat="1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44" fontId="7" fillId="0" borderId="16" xfId="0" applyNumberFormat="1" applyFont="1" applyBorder="1" applyAlignment="1">
      <alignment vertical="top" wrapText="1"/>
    </xf>
    <xf numFmtId="44" fontId="7" fillId="3" borderId="16" xfId="0" applyNumberFormat="1" applyFont="1" applyFill="1" applyBorder="1" applyAlignment="1">
      <alignment vertical="top" wrapText="1"/>
    </xf>
    <xf numFmtId="44" fontId="7" fillId="0" borderId="7" xfId="0" applyNumberFormat="1" applyFont="1" applyBorder="1" applyAlignment="1">
      <alignment vertical="top" wrapText="1"/>
    </xf>
    <xf numFmtId="44" fontId="7" fillId="0" borderId="8" xfId="0" applyNumberFormat="1" applyFont="1" applyBorder="1" applyAlignment="1">
      <alignment vertical="top" wrapText="1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vertical="top" wrapText="1"/>
    </xf>
    <xf numFmtId="0" fontId="7" fillId="0" borderId="0" xfId="0" applyFont="1" applyAlignment="1"/>
    <xf numFmtId="44" fontId="7" fillId="0" borderId="0" xfId="0" applyNumberFormat="1" applyFont="1" applyAlignment="1"/>
    <xf numFmtId="0" fontId="3" fillId="0" borderId="4" xfId="0" applyFont="1" applyBorder="1"/>
    <xf numFmtId="0" fontId="3" fillId="0" borderId="0" xfId="0" applyFont="1" applyBorder="1"/>
    <xf numFmtId="0" fontId="6" fillId="4" borderId="22" xfId="0" applyFont="1" applyFill="1" applyBorder="1" applyAlignment="1"/>
    <xf numFmtId="0" fontId="6" fillId="4" borderId="21" xfId="0" applyFont="1" applyFill="1" applyBorder="1" applyAlignment="1"/>
    <xf numFmtId="0" fontId="6" fillId="4" borderId="29" xfId="0" applyFont="1" applyFill="1" applyBorder="1" applyAlignment="1"/>
    <xf numFmtId="44" fontId="0" fillId="3" borderId="9" xfId="2" applyFont="1" applyFill="1" applyBorder="1"/>
    <xf numFmtId="164" fontId="0" fillId="8" borderId="24" xfId="0" applyNumberFormat="1" applyFill="1" applyBorder="1"/>
    <xf numFmtId="0" fontId="7" fillId="0" borderId="4" xfId="0" applyFont="1" applyBorder="1" applyAlignment="1">
      <alignment horizontal="center"/>
    </xf>
    <xf numFmtId="0" fontId="7" fillId="0" borderId="9" xfId="0" applyFont="1" applyBorder="1" applyAlignment="1">
      <alignment wrapText="1"/>
    </xf>
    <xf numFmtId="0" fontId="8" fillId="2" borderId="9" xfId="0" applyFont="1" applyFill="1" applyBorder="1" applyAlignment="1">
      <alignment horizontal="center" wrapText="1"/>
    </xf>
    <xf numFmtId="1" fontId="8" fillId="2" borderId="9" xfId="0" applyNumberFormat="1" applyFont="1" applyFill="1" applyBorder="1" applyAlignment="1">
      <alignment horizontal="center"/>
    </xf>
    <xf numFmtId="44" fontId="7" fillId="0" borderId="13" xfId="0" applyNumberFormat="1" applyFont="1" applyBorder="1"/>
    <xf numFmtId="44" fontId="7" fillId="3" borderId="13" xfId="0" applyNumberFormat="1" applyFont="1" applyFill="1" applyBorder="1"/>
    <xf numFmtId="0" fontId="7" fillId="0" borderId="3" xfId="0" applyFont="1" applyBorder="1"/>
    <xf numFmtId="0" fontId="7" fillId="0" borderId="5" xfId="0" applyFont="1" applyBorder="1"/>
    <xf numFmtId="44" fontId="7" fillId="0" borderId="20" xfId="0" applyNumberFormat="1" applyFont="1" applyFill="1" applyBorder="1"/>
    <xf numFmtId="0" fontId="7" fillId="4" borderId="9" xfId="0" applyFont="1" applyFill="1" applyBorder="1"/>
    <xf numFmtId="44" fontId="7" fillId="4" borderId="13" xfId="0" applyNumberFormat="1" applyFont="1" applyFill="1" applyBorder="1"/>
    <xf numFmtId="0" fontId="0" fillId="10" borderId="18" xfId="0" applyFill="1" applyBorder="1"/>
    <xf numFmtId="0" fontId="0" fillId="10" borderId="19" xfId="0" applyFill="1" applyBorder="1" applyAlignment="1">
      <alignment horizontal="right"/>
    </xf>
    <xf numFmtId="44" fontId="0" fillId="10" borderId="24" xfId="0" applyNumberFormat="1" applyFill="1" applyBorder="1"/>
    <xf numFmtId="0" fontId="7" fillId="0" borderId="15" xfId="0" applyFont="1" applyBorder="1"/>
    <xf numFmtId="0" fontId="7" fillId="0" borderId="17" xfId="0" applyFont="1" applyBorder="1"/>
    <xf numFmtId="0" fontId="7" fillId="0" borderId="16" xfId="0" applyFont="1" applyBorder="1"/>
    <xf numFmtId="0" fontId="7" fillId="12" borderId="15" xfId="0" applyFont="1" applyFill="1" applyBorder="1"/>
    <xf numFmtId="0" fontId="8" fillId="12" borderId="1" xfId="0" applyFont="1" applyFill="1" applyBorder="1" applyAlignment="1">
      <alignment wrapText="1"/>
    </xf>
    <xf numFmtId="44" fontId="7" fillId="12" borderId="2" xfId="0" applyNumberFormat="1" applyFont="1" applyFill="1" applyBorder="1" applyAlignment="1">
      <alignment horizontal="center"/>
    </xf>
    <xf numFmtId="0" fontId="7" fillId="9" borderId="18" xfId="0" applyFont="1" applyFill="1" applyBorder="1" applyAlignment="1">
      <alignment horizontal="center"/>
    </xf>
    <xf numFmtId="44" fontId="11" fillId="9" borderId="19" xfId="0" applyNumberFormat="1" applyFont="1" applyFill="1" applyBorder="1" applyAlignment="1">
      <alignment horizontal="center" wrapText="1"/>
    </xf>
    <xf numFmtId="44" fontId="12" fillId="9" borderId="19" xfId="0" applyNumberFormat="1" applyFont="1" applyFill="1" applyBorder="1" applyAlignment="1">
      <alignment horizontal="center" wrapText="1"/>
    </xf>
    <xf numFmtId="44" fontId="12" fillId="9" borderId="19" xfId="0" applyNumberFormat="1" applyFont="1" applyFill="1" applyBorder="1"/>
    <xf numFmtId="0" fontId="7" fillId="9" borderId="24" xfId="0" applyFont="1" applyFill="1" applyBorder="1"/>
    <xf numFmtId="0" fontId="7" fillId="12" borderId="5" xfId="0" applyFont="1" applyFill="1" applyBorder="1"/>
    <xf numFmtId="44" fontId="11" fillId="9" borderId="7" xfId="0" applyNumberFormat="1" applyFont="1" applyFill="1" applyBorder="1" applyAlignment="1">
      <alignment horizontal="center" wrapText="1"/>
    </xf>
    <xf numFmtId="44" fontId="12" fillId="9" borderId="7" xfId="0" applyNumberFormat="1" applyFont="1" applyFill="1" applyBorder="1" applyAlignment="1">
      <alignment horizontal="center" wrapText="1"/>
    </xf>
    <xf numFmtId="44" fontId="12" fillId="9" borderId="7" xfId="0" applyNumberFormat="1" applyFont="1" applyFill="1" applyBorder="1"/>
    <xf numFmtId="44" fontId="7" fillId="2" borderId="9" xfId="0" applyNumberFormat="1" applyFont="1" applyFill="1" applyBorder="1"/>
    <xf numFmtId="44" fontId="7" fillId="11" borderId="9" xfId="0" applyNumberFormat="1" applyFont="1" applyFill="1" applyBorder="1"/>
    <xf numFmtId="44" fontId="7" fillId="7" borderId="9" xfId="0" applyNumberFormat="1" applyFont="1" applyFill="1" applyBorder="1"/>
    <xf numFmtId="44" fontId="7" fillId="0" borderId="9" xfId="0" applyNumberFormat="1" applyFont="1" applyFill="1" applyBorder="1"/>
    <xf numFmtId="0" fontId="7" fillId="9" borderId="6" xfId="0" applyFont="1" applyFill="1" applyBorder="1" applyAlignment="1">
      <alignment horizontal="center"/>
    </xf>
    <xf numFmtId="0" fontId="7" fillId="9" borderId="8" xfId="0" applyFont="1" applyFill="1" applyBorder="1"/>
    <xf numFmtId="0" fontId="7" fillId="0" borderId="6" xfId="0" applyFont="1" applyBorder="1" applyAlignment="1">
      <alignment horizontal="center"/>
    </xf>
    <xf numFmtId="44" fontId="7" fillId="0" borderId="14" xfId="0" applyNumberFormat="1" applyFont="1" applyBorder="1" applyAlignment="1">
      <alignment wrapText="1"/>
    </xf>
    <xf numFmtId="44" fontId="9" fillId="6" borderId="14" xfId="0" applyNumberFormat="1" applyFont="1" applyFill="1" applyBorder="1"/>
    <xf numFmtId="0" fontId="7" fillId="12" borderId="8" xfId="0" applyFont="1" applyFill="1" applyBorder="1"/>
    <xf numFmtId="0" fontId="15" fillId="2" borderId="18" xfId="0" applyFont="1" applyFill="1" applyBorder="1" applyAlignment="1">
      <alignment wrapText="1"/>
    </xf>
    <xf numFmtId="44" fontId="7" fillId="2" borderId="19" xfId="0" applyNumberFormat="1" applyFont="1" applyFill="1" applyBorder="1"/>
    <xf numFmtId="44" fontId="7" fillId="2" borderId="30" xfId="0" applyNumberFormat="1" applyFont="1" applyFill="1" applyBorder="1"/>
    <xf numFmtId="44" fontId="8" fillId="2" borderId="30" xfId="0" applyNumberFormat="1" applyFont="1" applyFill="1" applyBorder="1"/>
    <xf numFmtId="0" fontId="8" fillId="0" borderId="4" xfId="0" applyFont="1" applyBorder="1" applyAlignment="1">
      <alignment horizontal="center"/>
    </xf>
    <xf numFmtId="44" fontId="7" fillId="0" borderId="13" xfId="0" applyNumberFormat="1" applyFont="1" applyBorder="1" applyAlignment="1">
      <alignment wrapText="1"/>
    </xf>
    <xf numFmtId="44" fontId="7" fillId="0" borderId="32" xfId="0" applyNumberFormat="1" applyFont="1" applyFill="1" applyBorder="1"/>
    <xf numFmtId="44" fontId="7" fillId="4" borderId="32" xfId="0" applyNumberFormat="1" applyFont="1" applyFill="1" applyBorder="1"/>
    <xf numFmtId="0" fontId="8" fillId="5" borderId="33" xfId="0" applyFont="1" applyFill="1" applyBorder="1" applyAlignment="1">
      <alignment wrapText="1"/>
    </xf>
    <xf numFmtId="44" fontId="7" fillId="5" borderId="24" xfId="0" applyNumberFormat="1" applyFont="1" applyFill="1" applyBorder="1"/>
    <xf numFmtId="44" fontId="7" fillId="0" borderId="27" xfId="0" applyNumberFormat="1" applyFont="1" applyFill="1" applyBorder="1"/>
    <xf numFmtId="0" fontId="7" fillId="0" borderId="1" xfId="0" applyFont="1" applyBorder="1" applyAlignment="1">
      <alignment wrapText="1"/>
    </xf>
    <xf numFmtId="44" fontId="7" fillId="0" borderId="2" xfId="0" applyNumberFormat="1" applyFont="1" applyBorder="1"/>
    <xf numFmtId="44" fontId="7" fillId="0" borderId="3" xfId="0" applyNumberFormat="1" applyFont="1" applyBorder="1"/>
    <xf numFmtId="0" fontId="7" fillId="4" borderId="11" xfId="0" applyFont="1" applyFill="1" applyBorder="1"/>
    <xf numFmtId="44" fontId="7" fillId="12" borderId="19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44" fontId="8" fillId="2" borderId="34" xfId="0" applyNumberFormat="1" applyFont="1" applyFill="1" applyBorder="1"/>
    <xf numFmtId="44" fontId="8" fillId="2" borderId="35" xfId="0" applyNumberFormat="1" applyFont="1" applyFill="1" applyBorder="1"/>
    <xf numFmtId="44" fontId="16" fillId="2" borderId="30" xfId="0" applyNumberFormat="1" applyFont="1" applyFill="1" applyBorder="1"/>
    <xf numFmtId="0" fontId="7" fillId="0" borderId="23" xfId="0" applyFont="1" applyBorder="1"/>
    <xf numFmtId="44" fontId="7" fillId="2" borderId="34" xfId="0" applyNumberFormat="1" applyFont="1" applyFill="1" applyBorder="1"/>
    <xf numFmtId="0" fontId="7" fillId="0" borderId="17" xfId="0" applyFont="1" applyBorder="1" applyAlignment="1">
      <alignment wrapText="1"/>
    </xf>
    <xf numFmtId="44" fontId="7" fillId="0" borderId="17" xfId="0" applyNumberFormat="1" applyFont="1" applyBorder="1" applyAlignment="1">
      <alignment wrapText="1"/>
    </xf>
    <xf numFmtId="0" fontId="7" fillId="0" borderId="4" xfId="0" applyFont="1" applyBorder="1"/>
    <xf numFmtId="0" fontId="13" fillId="0" borderId="0" xfId="0" applyFont="1" applyBorder="1"/>
    <xf numFmtId="44" fontId="13" fillId="0" borderId="0" xfId="0" applyNumberFormat="1" applyFont="1" applyBorder="1"/>
    <xf numFmtId="44" fontId="7" fillId="6" borderId="17" xfId="0" applyNumberFormat="1" applyFont="1" applyFill="1" applyBorder="1" applyAlignment="1">
      <alignment wrapText="1"/>
    </xf>
    <xf numFmtId="0" fontId="7" fillId="0" borderId="18" xfId="0" applyFont="1" applyBorder="1" applyAlignment="1">
      <alignment vertical="top" wrapText="1"/>
    </xf>
    <xf numFmtId="44" fontId="7" fillId="0" borderId="12" xfId="0" applyNumberFormat="1" applyFont="1" applyBorder="1" applyAlignment="1">
      <alignment vertical="top" wrapText="1"/>
    </xf>
    <xf numFmtId="164" fontId="7" fillId="3" borderId="12" xfId="0" applyNumberFormat="1" applyFont="1" applyFill="1" applyBorder="1" applyAlignment="1">
      <alignment horizontal="center"/>
    </xf>
    <xf numFmtId="44" fontId="7" fillId="3" borderId="12" xfId="0" applyNumberFormat="1" applyFont="1" applyFill="1" applyBorder="1" applyAlignment="1">
      <alignment horizontal="center"/>
    </xf>
    <xf numFmtId="4" fontId="7" fillId="3" borderId="9" xfId="0" applyNumberFormat="1" applyFont="1" applyFill="1" applyBorder="1" applyAlignment="1">
      <alignment horizontal="center" wrapText="1"/>
    </xf>
    <xf numFmtId="0" fontId="9" fillId="4" borderId="9" xfId="0" applyFont="1" applyFill="1" applyBorder="1" applyAlignment="1">
      <alignment horizontal="center" wrapText="1"/>
    </xf>
    <xf numFmtId="44" fontId="5" fillId="10" borderId="0" xfId="2" applyFont="1" applyFill="1" applyBorder="1"/>
    <xf numFmtId="44" fontId="7" fillId="7" borderId="13" xfId="0" applyNumberFormat="1" applyFont="1" applyFill="1" applyBorder="1"/>
    <xf numFmtId="44" fontId="7" fillId="4" borderId="13" xfId="0" applyNumberFormat="1" applyFont="1" applyFill="1" applyBorder="1" applyAlignment="1">
      <alignment wrapText="1"/>
    </xf>
    <xf numFmtId="44" fontId="7" fillId="4" borderId="13" xfId="0" applyNumberFormat="1" applyFont="1" applyFill="1" applyBorder="1" applyAlignment="1">
      <alignment horizontal="center" wrapText="1"/>
    </xf>
    <xf numFmtId="0" fontId="7" fillId="4" borderId="13" xfId="0" applyFont="1" applyFill="1" applyBorder="1" applyAlignment="1">
      <alignment wrapText="1"/>
    </xf>
    <xf numFmtId="44" fontId="7" fillId="11" borderId="26" xfId="0" applyNumberFormat="1" applyFont="1" applyFill="1" applyBorder="1"/>
    <xf numFmtId="44" fontId="7" fillId="11" borderId="32" xfId="0" applyNumberFormat="1" applyFont="1" applyFill="1" applyBorder="1"/>
    <xf numFmtId="44" fontId="7" fillId="11" borderId="30" xfId="0" applyNumberFormat="1" applyFont="1" applyFill="1" applyBorder="1"/>
    <xf numFmtId="0" fontId="8" fillId="8" borderId="18" xfId="0" applyFont="1" applyFill="1" applyBorder="1"/>
    <xf numFmtId="0" fontId="8" fillId="8" borderId="19" xfId="0" applyFont="1" applyFill="1" applyBorder="1" applyAlignment="1">
      <alignment wrapText="1"/>
    </xf>
    <xf numFmtId="44" fontId="8" fillId="8" borderId="19" xfId="0" applyNumberFormat="1" applyFont="1" applyFill="1" applyBorder="1"/>
    <xf numFmtId="44" fontId="7" fillId="8" borderId="19" xfId="0" applyNumberFormat="1" applyFont="1" applyFill="1" applyBorder="1"/>
    <xf numFmtId="0" fontId="7" fillId="8" borderId="19" xfId="0" applyFont="1" applyFill="1" applyBorder="1"/>
    <xf numFmtId="44" fontId="8" fillId="8" borderId="24" xfId="0" applyNumberFormat="1" applyFont="1" applyFill="1" applyBorder="1" applyAlignment="1">
      <alignment wrapText="1"/>
    </xf>
    <xf numFmtId="0" fontId="7" fillId="11" borderId="12" xfId="0" applyFont="1" applyFill="1" applyBorder="1"/>
    <xf numFmtId="0" fontId="14" fillId="0" borderId="0" xfId="0" applyFont="1" applyBorder="1" applyAlignment="1">
      <alignment horizontal="center" wrapText="1"/>
    </xf>
    <xf numFmtId="0" fontId="8" fillId="0" borderId="41" xfId="0" applyFont="1" applyBorder="1" applyAlignment="1">
      <alignment horizontal="center" vertical="top"/>
    </xf>
    <xf numFmtId="0" fontId="8" fillId="0" borderId="41" xfId="0" applyFont="1" applyBorder="1" applyAlignment="1"/>
    <xf numFmtId="0" fontId="7" fillId="7" borderId="20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wrapText="1"/>
    </xf>
    <xf numFmtId="0" fontId="4" fillId="0" borderId="0" xfId="0" applyFont="1" applyBorder="1"/>
    <xf numFmtId="44" fontId="7" fillId="0" borderId="0" xfId="0" applyNumberFormat="1" applyFont="1" applyBorder="1"/>
    <xf numFmtId="0" fontId="8" fillId="2" borderId="10" xfId="0" applyFont="1" applyFill="1" applyBorder="1" applyAlignment="1">
      <alignment wrapText="1"/>
    </xf>
    <xf numFmtId="0" fontId="7" fillId="0" borderId="10" xfId="0" applyFont="1" applyBorder="1" applyAlignment="1">
      <alignment wrapText="1"/>
    </xf>
    <xf numFmtId="0" fontId="9" fillId="4" borderId="10" xfId="0" applyFont="1" applyFill="1" applyBorder="1" applyAlignment="1">
      <alignment horizontal="center" wrapText="1"/>
    </xf>
    <xf numFmtId="0" fontId="7" fillId="3" borderId="10" xfId="0" applyFont="1" applyFill="1" applyBorder="1" applyAlignment="1">
      <alignment wrapText="1"/>
    </xf>
    <xf numFmtId="44" fontId="7" fillId="0" borderId="10" xfId="0" applyNumberFormat="1" applyFont="1" applyBorder="1"/>
    <xf numFmtId="0" fontId="9" fillId="6" borderId="10" xfId="0" applyFont="1" applyFill="1" applyBorder="1" applyAlignment="1">
      <alignment wrapText="1"/>
    </xf>
    <xf numFmtId="0" fontId="10" fillId="9" borderId="18" xfId="0" applyFont="1" applyFill="1" applyBorder="1" applyAlignment="1">
      <alignment wrapText="1"/>
    </xf>
    <xf numFmtId="0" fontId="7" fillId="0" borderId="42" xfId="0" applyFont="1" applyBorder="1" applyAlignment="1">
      <alignment wrapText="1"/>
    </xf>
    <xf numFmtId="44" fontId="7" fillId="4" borderId="11" xfId="0" applyNumberFormat="1" applyFont="1" applyFill="1" applyBorder="1"/>
    <xf numFmtId="0" fontId="8" fillId="12" borderId="18" xfId="0" applyFont="1" applyFill="1" applyBorder="1" applyAlignment="1">
      <alignment wrapText="1"/>
    </xf>
    <xf numFmtId="44" fontId="7" fillId="12" borderId="24" xfId="0" applyNumberFormat="1" applyFont="1" applyFill="1" applyBorder="1" applyAlignment="1">
      <alignment horizontal="center"/>
    </xf>
    <xf numFmtId="0" fontId="10" fillId="9" borderId="6" xfId="0" applyFont="1" applyFill="1" applyBorder="1" applyAlignment="1">
      <alignment wrapText="1"/>
    </xf>
    <xf numFmtId="0" fontId="7" fillId="4" borderId="31" xfId="0" applyFont="1" applyFill="1" applyBorder="1" applyAlignment="1">
      <alignment vertical="top" wrapText="1"/>
    </xf>
    <xf numFmtId="0" fontId="7" fillId="0" borderId="31" xfId="0" applyFont="1" applyBorder="1" applyAlignment="1">
      <alignment wrapText="1"/>
    </xf>
    <xf numFmtId="44" fontId="7" fillId="3" borderId="31" xfId="0" applyNumberFormat="1" applyFont="1" applyFill="1" applyBorder="1"/>
    <xf numFmtId="44" fontId="7" fillId="0" borderId="44" xfId="0" applyNumberFormat="1" applyFont="1" applyFill="1" applyBorder="1"/>
    <xf numFmtId="44" fontId="7" fillId="11" borderId="11" xfId="0" applyNumberFormat="1" applyFont="1" applyFill="1" applyBorder="1"/>
    <xf numFmtId="0" fontId="7" fillId="0" borderId="41" xfId="0" applyFont="1" applyBorder="1" applyAlignment="1">
      <alignment wrapText="1"/>
    </xf>
    <xf numFmtId="44" fontId="8" fillId="2" borderId="46" xfId="0" applyNumberFormat="1" applyFont="1" applyFill="1" applyBorder="1"/>
    <xf numFmtId="44" fontId="0" fillId="11" borderId="5" xfId="0" applyNumberFormat="1" applyFill="1" applyBorder="1"/>
    <xf numFmtId="0" fontId="0" fillId="11" borderId="0" xfId="0" applyFill="1" applyBorder="1"/>
    <xf numFmtId="44" fontId="0" fillId="11" borderId="0" xfId="0" applyNumberFormat="1" applyFill="1" applyBorder="1"/>
    <xf numFmtId="0" fontId="17" fillId="11" borderId="47" xfId="0" applyFont="1" applyFill="1" applyBorder="1"/>
    <xf numFmtId="44" fontId="16" fillId="0" borderId="9" xfId="0" applyNumberFormat="1" applyFont="1" applyBorder="1"/>
    <xf numFmtId="44" fontId="16" fillId="3" borderId="18" xfId="0" applyNumberFormat="1" applyFont="1" applyFill="1" applyBorder="1" applyAlignment="1">
      <alignment horizontal="center" vertical="center"/>
    </xf>
    <xf numFmtId="44" fontId="16" fillId="3" borderId="19" xfId="0" applyNumberFormat="1" applyFont="1" applyFill="1" applyBorder="1" applyAlignment="1">
      <alignment horizontal="center" vertical="center"/>
    </xf>
    <xf numFmtId="44" fontId="16" fillId="3" borderId="24" xfId="0" applyNumberFormat="1" applyFont="1" applyFill="1" applyBorder="1" applyAlignment="1">
      <alignment horizontal="center" vertical="center"/>
    </xf>
    <xf numFmtId="0" fontId="8" fillId="11" borderId="18" xfId="0" applyFont="1" applyFill="1" applyBorder="1" applyAlignment="1">
      <alignment horizontal="center"/>
    </xf>
    <xf numFmtId="0" fontId="8" fillId="11" borderId="19" xfId="0" applyFont="1" applyFill="1" applyBorder="1" applyAlignment="1">
      <alignment horizontal="center"/>
    </xf>
    <xf numFmtId="0" fontId="8" fillId="11" borderId="24" xfId="0" applyFont="1" applyFill="1" applyBorder="1" applyAlignment="1">
      <alignment horizontal="center"/>
    </xf>
    <xf numFmtId="0" fontId="4" fillId="0" borderId="0" xfId="0" applyFont="1" applyAlignment="1">
      <alignment horizontal="center" vertical="top" wrapText="1"/>
    </xf>
    <xf numFmtId="0" fontId="9" fillId="4" borderId="10" xfId="0" applyFont="1" applyFill="1" applyBorder="1" applyAlignment="1">
      <alignment horizontal="center" wrapText="1"/>
    </xf>
    <xf numFmtId="0" fontId="9" fillId="4" borderId="9" xfId="0" applyFont="1" applyFill="1" applyBorder="1" applyAlignment="1">
      <alignment horizontal="center" wrapText="1"/>
    </xf>
    <xf numFmtId="0" fontId="8" fillId="2" borderId="18" xfId="0" applyFont="1" applyFill="1" applyBorder="1" applyAlignment="1">
      <alignment horizontal="center" wrapText="1"/>
    </xf>
    <xf numFmtId="0" fontId="8" fillId="2" borderId="36" xfId="0" applyFont="1" applyFill="1" applyBorder="1" applyAlignment="1">
      <alignment horizontal="center" wrapText="1"/>
    </xf>
    <xf numFmtId="0" fontId="9" fillId="4" borderId="20" xfId="0" applyFont="1" applyFill="1" applyBorder="1" applyAlignment="1">
      <alignment horizontal="center" wrapText="1"/>
    </xf>
    <xf numFmtId="44" fontId="16" fillId="12" borderId="19" xfId="0" applyNumberFormat="1" applyFont="1" applyFill="1" applyBorder="1" applyAlignment="1">
      <alignment horizontal="center"/>
    </xf>
    <xf numFmtId="0" fontId="8" fillId="5" borderId="43" xfId="0" applyFont="1" applyFill="1" applyBorder="1" applyAlignment="1">
      <alignment horizontal="center" vertical="top" wrapText="1"/>
    </xf>
    <xf numFmtId="0" fontId="8" fillId="5" borderId="37" xfId="0" applyFont="1" applyFill="1" applyBorder="1" applyAlignment="1">
      <alignment horizontal="center" vertical="top" wrapText="1"/>
    </xf>
    <xf numFmtId="0" fontId="8" fillId="5" borderId="38" xfId="0" applyFont="1" applyFill="1" applyBorder="1" applyAlignment="1">
      <alignment horizontal="center" vertical="top" wrapText="1"/>
    </xf>
    <xf numFmtId="0" fontId="7" fillId="0" borderId="45" xfId="0" applyFont="1" applyBorder="1" applyAlignment="1">
      <alignment horizontal="center" vertical="top" wrapText="1"/>
    </xf>
    <xf numFmtId="0" fontId="7" fillId="0" borderId="39" xfId="0" applyFont="1" applyBorder="1" applyAlignment="1">
      <alignment horizontal="center" vertical="top" wrapText="1"/>
    </xf>
    <xf numFmtId="0" fontId="7" fillId="0" borderId="40" xfId="0" applyFont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18" fillId="10" borderId="1" xfId="0" applyFont="1" applyFill="1" applyBorder="1" applyAlignment="1">
      <alignment horizontal="center"/>
    </xf>
    <xf numFmtId="0" fontId="18" fillId="10" borderId="2" xfId="0" applyFont="1" applyFill="1" applyBorder="1" applyAlignment="1">
      <alignment horizontal="center"/>
    </xf>
    <xf numFmtId="0" fontId="18" fillId="10" borderId="3" xfId="0" applyFont="1" applyFill="1" applyBorder="1" applyAlignment="1">
      <alignment horizontal="center"/>
    </xf>
    <xf numFmtId="0" fontId="0" fillId="0" borderId="10" xfId="0" applyBorder="1" applyAlignment="1">
      <alignment wrapText="1"/>
    </xf>
    <xf numFmtId="44" fontId="1" fillId="9" borderId="11" xfId="0" applyNumberFormat="1" applyFont="1" applyFill="1" applyBorder="1"/>
    <xf numFmtId="0" fontId="0" fillId="0" borderId="10" xfId="0" applyBorder="1"/>
    <xf numFmtId="0" fontId="0" fillId="3" borderId="10" xfId="0" applyFill="1" applyBorder="1"/>
    <xf numFmtId="44" fontId="0" fillId="0" borderId="5" xfId="0" applyNumberFormat="1" applyBorder="1"/>
    <xf numFmtId="0" fontId="0" fillId="0" borderId="6" xfId="0" applyBorder="1" applyAlignment="1">
      <alignment wrapText="1"/>
    </xf>
    <xf numFmtId="0" fontId="0" fillId="5" borderId="14" xfId="0" applyFill="1" applyBorder="1"/>
    <xf numFmtId="44" fontId="0" fillId="3" borderId="14" xfId="2" applyFont="1" applyFill="1" applyBorder="1"/>
    <xf numFmtId="44" fontId="1" fillId="9" borderId="48" xfId="0" applyNumberFormat="1" applyFont="1" applyFill="1" applyBorder="1"/>
    <xf numFmtId="0" fontId="6" fillId="4" borderId="4" xfId="0" applyFont="1" applyFill="1" applyBorder="1"/>
    <xf numFmtId="0" fontId="6" fillId="4" borderId="0" xfId="0" applyFont="1" applyFill="1" applyBorder="1"/>
    <xf numFmtId="0" fontId="6" fillId="4" borderId="5" xfId="0" applyFont="1" applyFill="1" applyBorder="1"/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126999</xdr:colOff>
      <xdr:row>0</xdr:row>
      <xdr:rowOff>87313</xdr:rowOff>
    </xdr:from>
    <xdr:to>
      <xdr:col>5</xdr:col>
      <xdr:colOff>1551047</xdr:colOff>
      <xdr:row>2</xdr:row>
      <xdr:rowOff>23813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2F8EAA7-9C52-4D7C-8055-B5CC51E3A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24937" y="87313"/>
          <a:ext cx="1424048" cy="2936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180975</xdr:colOff>
      <xdr:row>0</xdr:row>
      <xdr:rowOff>133350</xdr:rowOff>
    </xdr:from>
    <xdr:to>
      <xdr:col>3</xdr:col>
      <xdr:colOff>1605023</xdr:colOff>
      <xdr:row>2</xdr:row>
      <xdr:rowOff>46038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EF4685C-5C89-411F-BC00-9DA7DCE14B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10325" y="133350"/>
          <a:ext cx="1424048" cy="2936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7</xdr:col>
      <xdr:colOff>207388</xdr:colOff>
      <xdr:row>3</xdr:row>
      <xdr:rowOff>108230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3413076-AAA5-4E68-BD4A-BABBAD21A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07100" y="393700"/>
          <a:ext cx="1426588" cy="2987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6"/>
  <sheetViews>
    <sheetView tabSelected="1" zoomScale="120" zoomScaleNormal="120" zoomScaleSheetLayoutView="120" workbookViewId="0"/>
  </sheetViews>
  <sheetFormatPr defaultColWidth="9.140625" defaultRowHeight="12.75" x14ac:dyDescent="0.2"/>
  <cols>
    <col min="1" max="1" width="5" style="16" customWidth="1"/>
    <col min="2" max="2" width="39.7109375" style="17" customWidth="1"/>
    <col min="3" max="3" width="35.7109375" style="19" customWidth="1"/>
    <col min="4" max="4" width="35.5703125" style="19" customWidth="1"/>
    <col min="5" max="5" width="17.42578125" style="19" customWidth="1"/>
    <col min="6" max="6" width="24.85546875" style="16" customWidth="1"/>
    <col min="7" max="7" width="18.7109375" style="16" customWidth="1"/>
    <col min="8" max="8" width="28.5703125" style="16" bestFit="1" customWidth="1"/>
    <col min="9" max="9" width="9.140625" style="16" customWidth="1"/>
    <col min="10" max="16384" width="9.140625" style="16"/>
  </cols>
  <sheetData>
    <row r="1" spans="1:6" ht="15.75" thickBot="1" x14ac:dyDescent="0.25">
      <c r="A1" s="16" t="s">
        <v>35</v>
      </c>
      <c r="B1" s="116"/>
      <c r="C1" s="186" t="s">
        <v>7</v>
      </c>
      <c r="D1" s="187"/>
      <c r="E1" s="188"/>
      <c r="F1" s="72"/>
    </row>
    <row r="2" spans="1:6" x14ac:dyDescent="0.2">
      <c r="A2" s="18" t="s">
        <v>36</v>
      </c>
      <c r="B2" s="159"/>
      <c r="C2" s="160"/>
      <c r="D2" s="160"/>
      <c r="E2" s="161"/>
      <c r="F2" s="73"/>
    </row>
    <row r="3" spans="1:6" ht="13.5" thickBot="1" x14ac:dyDescent="0.25">
      <c r="B3" s="159"/>
      <c r="C3" s="161"/>
      <c r="D3" s="161"/>
      <c r="E3" s="161"/>
      <c r="F3" s="73"/>
    </row>
    <row r="4" spans="1:6" ht="25.5" x14ac:dyDescent="0.2">
      <c r="A4" s="121" t="s">
        <v>12</v>
      </c>
      <c r="B4" s="84" t="s">
        <v>67</v>
      </c>
      <c r="C4" s="85" t="s">
        <v>3</v>
      </c>
      <c r="D4" s="85"/>
      <c r="E4" s="85"/>
      <c r="F4" s="83"/>
    </row>
    <row r="5" spans="1:6" x14ac:dyDescent="0.2">
      <c r="A5" s="109"/>
      <c r="B5" s="162" t="s">
        <v>33</v>
      </c>
      <c r="C5" s="68">
        <v>4</v>
      </c>
      <c r="D5" s="69" t="s">
        <v>9</v>
      </c>
      <c r="E5" s="95" t="s">
        <v>53</v>
      </c>
      <c r="F5" s="91"/>
    </row>
    <row r="6" spans="1:6" x14ac:dyDescent="0.2">
      <c r="A6" s="66" t="s">
        <v>0</v>
      </c>
      <c r="B6" s="163" t="s">
        <v>56</v>
      </c>
      <c r="C6" s="22">
        <v>0</v>
      </c>
      <c r="D6" s="22"/>
      <c r="E6" s="96">
        <f>C6*$C$5</f>
        <v>0</v>
      </c>
      <c r="F6" s="91"/>
    </row>
    <row r="7" spans="1:6" x14ac:dyDescent="0.2">
      <c r="A7" s="66" t="s">
        <v>0</v>
      </c>
      <c r="B7" s="163" t="s">
        <v>57</v>
      </c>
      <c r="C7" s="22">
        <v>0</v>
      </c>
      <c r="D7" s="22"/>
      <c r="E7" s="96">
        <f t="shared" ref="E7:E8" si="0">C7*$C$5</f>
        <v>0</v>
      </c>
      <c r="F7" s="91"/>
    </row>
    <row r="8" spans="1:6" ht="14.25" customHeight="1" x14ac:dyDescent="0.2">
      <c r="A8" s="66" t="s">
        <v>0</v>
      </c>
      <c r="B8" s="163" t="s">
        <v>58</v>
      </c>
      <c r="C8" s="22">
        <v>0</v>
      </c>
      <c r="D8" s="67"/>
      <c r="E8" s="96">
        <f t="shared" si="0"/>
        <v>0</v>
      </c>
      <c r="F8" s="91"/>
    </row>
    <row r="9" spans="1:6" ht="17.25" customHeight="1" x14ac:dyDescent="0.35">
      <c r="A9" s="66"/>
      <c r="B9" s="163" t="s">
        <v>44</v>
      </c>
      <c r="C9" s="185" t="s">
        <v>46</v>
      </c>
      <c r="D9" s="25"/>
      <c r="E9" s="97">
        <f>materiaallijst!D17</f>
        <v>0</v>
      </c>
      <c r="F9" s="91"/>
    </row>
    <row r="10" spans="1:6" x14ac:dyDescent="0.2">
      <c r="A10" s="66"/>
      <c r="B10" s="193" t="s">
        <v>62</v>
      </c>
      <c r="C10" s="194"/>
      <c r="D10" s="21"/>
      <c r="E10" s="21" t="s">
        <v>53</v>
      </c>
      <c r="F10" s="91"/>
    </row>
    <row r="11" spans="1:6" x14ac:dyDescent="0.2">
      <c r="A11" s="66"/>
      <c r="B11" s="164" t="s">
        <v>45</v>
      </c>
      <c r="C11" s="138" t="s">
        <v>59</v>
      </c>
      <c r="D11" s="21"/>
      <c r="E11" s="21"/>
      <c r="F11" s="91"/>
    </row>
    <row r="12" spans="1:6" ht="19.149999999999999" customHeight="1" x14ac:dyDescent="0.2">
      <c r="A12" s="66"/>
      <c r="B12" s="165"/>
      <c r="C12" s="22">
        <v>0</v>
      </c>
      <c r="D12" s="22"/>
      <c r="E12" s="96">
        <f>C12*C5</f>
        <v>0</v>
      </c>
      <c r="F12" s="91"/>
    </row>
    <row r="13" spans="1:6" ht="19.149999999999999" customHeight="1" x14ac:dyDescent="0.2">
      <c r="A13" s="66"/>
      <c r="B13" s="165"/>
      <c r="C13" s="22">
        <v>0</v>
      </c>
      <c r="D13" s="22"/>
      <c r="E13" s="96">
        <f>C13*C5</f>
        <v>0</v>
      </c>
      <c r="F13" s="91"/>
    </row>
    <row r="14" spans="1:6" ht="19.149999999999999" customHeight="1" x14ac:dyDescent="0.2">
      <c r="A14" s="66"/>
      <c r="B14" s="162" t="s">
        <v>5</v>
      </c>
      <c r="C14" s="68" t="s">
        <v>8</v>
      </c>
      <c r="D14" s="69" t="s">
        <v>60</v>
      </c>
      <c r="E14" s="95" t="s">
        <v>6</v>
      </c>
      <c r="F14" s="91"/>
    </row>
    <row r="15" spans="1:6" ht="25.5" x14ac:dyDescent="0.2">
      <c r="A15" s="66"/>
      <c r="B15" s="163" t="s">
        <v>54</v>
      </c>
      <c r="C15" s="137">
        <v>0</v>
      </c>
      <c r="D15" s="22">
        <v>0</v>
      </c>
      <c r="E15" s="98">
        <f>D15*C15</f>
        <v>0</v>
      </c>
      <c r="F15" s="91"/>
    </row>
    <row r="16" spans="1:6" ht="25.5" x14ac:dyDescent="0.2">
      <c r="A16" s="66"/>
      <c r="B16" s="163" t="s">
        <v>55</v>
      </c>
      <c r="C16" s="137">
        <v>0</v>
      </c>
      <c r="D16" s="22">
        <v>0</v>
      </c>
      <c r="E16" s="98">
        <f t="shared" ref="E16:E17" si="1">D16*C16</f>
        <v>0</v>
      </c>
      <c r="F16" s="91"/>
    </row>
    <row r="17" spans="1:6" ht="25.5" x14ac:dyDescent="0.2">
      <c r="A17" s="66"/>
      <c r="B17" s="163" t="s">
        <v>75</v>
      </c>
      <c r="C17" s="137">
        <v>0</v>
      </c>
      <c r="D17" s="22">
        <v>0</v>
      </c>
      <c r="E17" s="98">
        <f t="shared" si="1"/>
        <v>0</v>
      </c>
      <c r="F17" s="91"/>
    </row>
    <row r="18" spans="1:6" ht="8.25" customHeight="1" x14ac:dyDescent="0.2">
      <c r="A18" s="66"/>
      <c r="B18" s="166"/>
      <c r="C18" s="25"/>
      <c r="D18" s="25"/>
      <c r="E18" s="25"/>
      <c r="F18" s="91"/>
    </row>
    <row r="19" spans="1:6" ht="18" customHeight="1" thickBot="1" x14ac:dyDescent="0.25">
      <c r="A19" s="66"/>
      <c r="B19" s="167" t="s">
        <v>4</v>
      </c>
      <c r="C19" s="23" t="s">
        <v>93</v>
      </c>
      <c r="D19" s="23"/>
      <c r="E19" s="23">
        <f>SUM(E6:E18)</f>
        <v>0</v>
      </c>
      <c r="F19" s="91"/>
    </row>
    <row r="20" spans="1:6" ht="7.15" customHeight="1" thickBot="1" x14ac:dyDescent="0.25">
      <c r="A20" s="86"/>
      <c r="B20" s="168"/>
      <c r="C20" s="87"/>
      <c r="D20" s="88"/>
      <c r="E20" s="89"/>
      <c r="F20" s="90"/>
    </row>
    <row r="21" spans="1:6" ht="13.5" thickBot="1" x14ac:dyDescent="0.25">
      <c r="A21" s="101"/>
      <c r="B21" s="169"/>
      <c r="C21" s="102"/>
      <c r="D21" s="103" t="s">
        <v>94</v>
      </c>
      <c r="E21" s="103">
        <f>SUM(E19)</f>
        <v>0</v>
      </c>
      <c r="F21" s="104"/>
    </row>
    <row r="22" spans="1:6" ht="17.25" customHeight="1" thickBot="1" x14ac:dyDescent="0.25">
      <c r="A22" s="86"/>
      <c r="B22" s="168"/>
      <c r="C22" s="87"/>
      <c r="D22" s="88"/>
      <c r="E22" s="89"/>
      <c r="F22" s="170" t="s">
        <v>91</v>
      </c>
    </row>
    <row r="23" spans="1:6" ht="33.75" customHeight="1" thickBot="1" x14ac:dyDescent="0.25">
      <c r="A23" s="101"/>
      <c r="B23" s="105" t="s">
        <v>61</v>
      </c>
      <c r="C23" s="106"/>
      <c r="D23" s="106"/>
      <c r="E23" s="146">
        <f>E21/15</f>
        <v>0</v>
      </c>
      <c r="F23" s="108">
        <f>E21</f>
        <v>0</v>
      </c>
    </row>
    <row r="24" spans="1:6" ht="7.15" customHeight="1" thickBot="1" x14ac:dyDescent="0.25">
      <c r="A24" s="86"/>
      <c r="B24" s="168"/>
      <c r="C24" s="87"/>
      <c r="D24" s="88"/>
      <c r="E24" s="89"/>
      <c r="F24" s="90"/>
    </row>
    <row r="25" spans="1:6" ht="33.75" customHeight="1" thickBot="1" x14ac:dyDescent="0.4">
      <c r="A25" s="155" t="s">
        <v>13</v>
      </c>
      <c r="B25" s="171" t="s">
        <v>68</v>
      </c>
      <c r="C25" s="198" t="s">
        <v>80</v>
      </c>
      <c r="D25" s="198"/>
      <c r="E25" s="120"/>
      <c r="F25" s="172"/>
    </row>
    <row r="26" spans="1:6" ht="7.15" customHeight="1" thickBot="1" x14ac:dyDescent="0.25">
      <c r="A26" s="99"/>
      <c r="B26" s="173"/>
      <c r="C26" s="92"/>
      <c r="D26" s="93"/>
      <c r="E26" s="94"/>
      <c r="F26" s="100"/>
    </row>
    <row r="27" spans="1:6" ht="32.25" customHeight="1" x14ac:dyDescent="0.2">
      <c r="A27" s="156"/>
      <c r="B27" s="199" t="s">
        <v>85</v>
      </c>
      <c r="C27" s="200"/>
      <c r="D27" s="200"/>
      <c r="E27" s="200"/>
      <c r="F27" s="201"/>
    </row>
    <row r="28" spans="1:6" ht="25.5" x14ac:dyDescent="0.2">
      <c r="A28" s="156" t="s">
        <v>78</v>
      </c>
      <c r="B28" s="174" t="s">
        <v>81</v>
      </c>
      <c r="C28" s="141" t="s">
        <v>83</v>
      </c>
      <c r="D28" s="142" t="s">
        <v>84</v>
      </c>
      <c r="E28" s="143" t="s">
        <v>82</v>
      </c>
      <c r="F28" s="112" t="s">
        <v>18</v>
      </c>
    </row>
    <row r="29" spans="1:6" x14ac:dyDescent="0.2">
      <c r="A29" s="157">
        <v>1</v>
      </c>
      <c r="B29" s="175" t="s">
        <v>79</v>
      </c>
      <c r="C29" s="140"/>
      <c r="D29" s="140"/>
      <c r="E29" s="70">
        <f>SUM(D29+C29)*$C$5</f>
        <v>0</v>
      </c>
      <c r="F29" s="111"/>
    </row>
    <row r="30" spans="1:6" x14ac:dyDescent="0.2">
      <c r="A30" s="157">
        <v>2</v>
      </c>
      <c r="B30" s="176"/>
      <c r="C30" s="71">
        <v>0</v>
      </c>
      <c r="D30" s="71">
        <v>0</v>
      </c>
      <c r="E30" s="70">
        <f t="shared" ref="E30:E43" si="2">SUM(D30+C30)*$C$5</f>
        <v>0</v>
      </c>
      <c r="F30" s="111"/>
    </row>
    <row r="31" spans="1:6" x14ac:dyDescent="0.2">
      <c r="A31" s="157">
        <v>3</v>
      </c>
      <c r="B31" s="176"/>
      <c r="C31" s="71">
        <v>0</v>
      </c>
      <c r="D31" s="71">
        <v>0</v>
      </c>
      <c r="E31" s="70">
        <f t="shared" si="2"/>
        <v>0</v>
      </c>
      <c r="F31" s="111"/>
    </row>
    <row r="32" spans="1:6" x14ac:dyDescent="0.2">
      <c r="A32" s="157">
        <v>4</v>
      </c>
      <c r="B32" s="176"/>
      <c r="C32" s="71">
        <v>0</v>
      </c>
      <c r="D32" s="71">
        <v>0</v>
      </c>
      <c r="E32" s="70">
        <f t="shared" si="2"/>
        <v>0</v>
      </c>
      <c r="F32" s="111"/>
    </row>
    <row r="33" spans="1:6" x14ac:dyDescent="0.2">
      <c r="A33" s="157">
        <v>5</v>
      </c>
      <c r="B33" s="176"/>
      <c r="C33" s="71">
        <v>0</v>
      </c>
      <c r="D33" s="71">
        <v>0</v>
      </c>
      <c r="E33" s="70">
        <f t="shared" si="2"/>
        <v>0</v>
      </c>
      <c r="F33" s="111"/>
    </row>
    <row r="34" spans="1:6" x14ac:dyDescent="0.2">
      <c r="A34" s="157">
        <v>6</v>
      </c>
      <c r="B34" s="176"/>
      <c r="C34" s="71">
        <v>0</v>
      </c>
      <c r="D34" s="71">
        <v>0</v>
      </c>
      <c r="E34" s="70">
        <f t="shared" si="2"/>
        <v>0</v>
      </c>
      <c r="F34" s="111"/>
    </row>
    <row r="35" spans="1:6" x14ac:dyDescent="0.2">
      <c r="A35" s="157">
        <v>7</v>
      </c>
      <c r="B35" s="176"/>
      <c r="C35" s="71">
        <v>0</v>
      </c>
      <c r="D35" s="71">
        <v>0</v>
      </c>
      <c r="E35" s="70">
        <f t="shared" si="2"/>
        <v>0</v>
      </c>
      <c r="F35" s="111"/>
    </row>
    <row r="36" spans="1:6" x14ac:dyDescent="0.2">
      <c r="A36" s="157">
        <v>8</v>
      </c>
      <c r="B36" s="176"/>
      <c r="C36" s="71">
        <v>0</v>
      </c>
      <c r="D36" s="71">
        <v>0</v>
      </c>
      <c r="E36" s="70">
        <f t="shared" si="2"/>
        <v>0</v>
      </c>
      <c r="F36" s="111"/>
    </row>
    <row r="37" spans="1:6" x14ac:dyDescent="0.2">
      <c r="A37" s="157">
        <v>9</v>
      </c>
      <c r="B37" s="176"/>
      <c r="C37" s="71">
        <v>0</v>
      </c>
      <c r="D37" s="71">
        <v>0</v>
      </c>
      <c r="E37" s="70">
        <f t="shared" si="2"/>
        <v>0</v>
      </c>
      <c r="F37" s="111"/>
    </row>
    <row r="38" spans="1:6" x14ac:dyDescent="0.2">
      <c r="A38" s="157">
        <v>10</v>
      </c>
      <c r="B38" s="176"/>
      <c r="C38" s="71">
        <v>0</v>
      </c>
      <c r="D38" s="71">
        <v>0</v>
      </c>
      <c r="E38" s="70">
        <f t="shared" si="2"/>
        <v>0</v>
      </c>
      <c r="F38" s="111"/>
    </row>
    <row r="39" spans="1:6" x14ac:dyDescent="0.2">
      <c r="A39" s="157">
        <v>11</v>
      </c>
      <c r="B39" s="176"/>
      <c r="C39" s="71">
        <v>0</v>
      </c>
      <c r="D39" s="71">
        <v>0</v>
      </c>
      <c r="E39" s="70">
        <f t="shared" si="2"/>
        <v>0</v>
      </c>
      <c r="F39" s="111"/>
    </row>
    <row r="40" spans="1:6" x14ac:dyDescent="0.2">
      <c r="A40" s="157">
        <v>12</v>
      </c>
      <c r="B40" s="176"/>
      <c r="C40" s="71">
        <v>0</v>
      </c>
      <c r="D40" s="71">
        <v>0</v>
      </c>
      <c r="E40" s="70">
        <f t="shared" si="2"/>
        <v>0</v>
      </c>
      <c r="F40" s="111"/>
    </row>
    <row r="41" spans="1:6" x14ac:dyDescent="0.2">
      <c r="A41" s="157">
        <v>13</v>
      </c>
      <c r="B41" s="176"/>
      <c r="C41" s="71">
        <v>0</v>
      </c>
      <c r="D41" s="71">
        <v>0</v>
      </c>
      <c r="E41" s="70">
        <f t="shared" si="2"/>
        <v>0</v>
      </c>
      <c r="F41" s="111"/>
    </row>
    <row r="42" spans="1:6" x14ac:dyDescent="0.2">
      <c r="A42" s="157">
        <v>14</v>
      </c>
      <c r="B42" s="176"/>
      <c r="C42" s="71">
        <v>0</v>
      </c>
      <c r="D42" s="71">
        <v>0</v>
      </c>
      <c r="E42" s="70">
        <f t="shared" si="2"/>
        <v>0</v>
      </c>
      <c r="F42" s="111"/>
    </row>
    <row r="43" spans="1:6" x14ac:dyDescent="0.2">
      <c r="A43" s="157">
        <v>15</v>
      </c>
      <c r="B43" s="176"/>
      <c r="C43" s="71">
        <v>0</v>
      </c>
      <c r="D43" s="71">
        <v>0</v>
      </c>
      <c r="E43" s="70">
        <f t="shared" si="2"/>
        <v>0</v>
      </c>
      <c r="F43" s="111"/>
    </row>
    <row r="44" spans="1:6" ht="15" customHeight="1" x14ac:dyDescent="0.2">
      <c r="A44" s="115"/>
      <c r="B44" s="177"/>
      <c r="C44" s="145">
        <f>SUM(C30:C43)</f>
        <v>0</v>
      </c>
      <c r="D44" s="145">
        <f>SUM(D30:D43)</f>
        <v>0</v>
      </c>
      <c r="E44" s="70"/>
      <c r="F44" s="178">
        <f>SUM(E30:E43)</f>
        <v>0</v>
      </c>
    </row>
    <row r="45" spans="1:6" x14ac:dyDescent="0.2">
      <c r="A45" s="66"/>
      <c r="B45" s="193" t="s">
        <v>86</v>
      </c>
      <c r="C45" s="194"/>
      <c r="D45" s="75"/>
      <c r="E45" s="76"/>
      <c r="F45" s="112" t="s">
        <v>18</v>
      </c>
    </row>
    <row r="46" spans="1:6" x14ac:dyDescent="0.2">
      <c r="A46" s="66">
        <v>1</v>
      </c>
      <c r="B46" s="165"/>
      <c r="C46" s="110"/>
      <c r="D46" s="22">
        <v>0</v>
      </c>
      <c r="E46" s="70">
        <f>D46*$C$5</f>
        <v>0</v>
      </c>
      <c r="F46" s="111"/>
    </row>
    <row r="47" spans="1:6" x14ac:dyDescent="0.2">
      <c r="A47" s="66">
        <v>2</v>
      </c>
      <c r="B47" s="165"/>
      <c r="C47" s="110"/>
      <c r="D47" s="22">
        <v>0</v>
      </c>
      <c r="E47" s="70">
        <f t="shared" ref="E47:E48" si="3">D47*$C$5</f>
        <v>0</v>
      </c>
      <c r="F47" s="111"/>
    </row>
    <row r="48" spans="1:6" x14ac:dyDescent="0.2">
      <c r="A48" s="66">
        <v>3</v>
      </c>
      <c r="B48" s="165"/>
      <c r="C48" s="110"/>
      <c r="D48" s="22">
        <v>0</v>
      </c>
      <c r="E48" s="70">
        <f t="shared" si="3"/>
        <v>0</v>
      </c>
      <c r="F48" s="111"/>
    </row>
    <row r="49" spans="1:6" ht="15" customHeight="1" thickBot="1" x14ac:dyDescent="0.25">
      <c r="A49" s="66"/>
      <c r="B49" s="202" t="s">
        <v>87</v>
      </c>
      <c r="C49" s="203"/>
      <c r="D49" s="204"/>
      <c r="E49" s="125"/>
      <c r="F49" s="144">
        <f>SUM(E46:E48)*15</f>
        <v>0</v>
      </c>
    </row>
    <row r="50" spans="1:6" ht="16.149999999999999" customHeight="1" thickBot="1" x14ac:dyDescent="0.25">
      <c r="A50" s="66"/>
      <c r="B50" s="195" t="s">
        <v>90</v>
      </c>
      <c r="C50" s="196"/>
      <c r="D50" s="126"/>
      <c r="E50" s="126"/>
      <c r="F50" s="107">
        <f>SUM(F29:F49)</f>
        <v>0</v>
      </c>
    </row>
    <row r="51" spans="1:6" ht="9.6" customHeight="1" thickBot="1" x14ac:dyDescent="0.25">
      <c r="A51" s="86"/>
      <c r="B51" s="168"/>
      <c r="C51" s="87"/>
      <c r="D51" s="88"/>
      <c r="E51" s="89"/>
      <c r="F51" s="90"/>
    </row>
    <row r="52" spans="1:6" x14ac:dyDescent="0.2">
      <c r="A52" s="158"/>
      <c r="B52" s="116"/>
      <c r="C52" s="117"/>
      <c r="D52" s="117"/>
      <c r="E52" s="118"/>
      <c r="F52" s="72"/>
    </row>
    <row r="53" spans="1:6" x14ac:dyDescent="0.2">
      <c r="A53" s="109" t="s">
        <v>14</v>
      </c>
      <c r="B53" s="28" t="s">
        <v>63</v>
      </c>
      <c r="C53" s="28" t="s">
        <v>8</v>
      </c>
      <c r="D53" s="28" t="s">
        <v>47</v>
      </c>
      <c r="E53" s="28" t="s">
        <v>6</v>
      </c>
      <c r="F53" s="113" t="s">
        <v>64</v>
      </c>
    </row>
    <row r="54" spans="1:6" ht="25.5" x14ac:dyDescent="0.2">
      <c r="A54" s="66"/>
      <c r="B54" s="179" t="s">
        <v>65</v>
      </c>
      <c r="C54" s="137">
        <v>0</v>
      </c>
      <c r="D54" s="22">
        <v>0</v>
      </c>
      <c r="E54" s="74">
        <f>D54*C54</f>
        <v>0</v>
      </c>
      <c r="F54" s="32">
        <f>E54*14</f>
        <v>0</v>
      </c>
    </row>
    <row r="55" spans="1:6" ht="38.25" x14ac:dyDescent="0.2">
      <c r="A55" s="66"/>
      <c r="B55" s="179" t="s">
        <v>66</v>
      </c>
      <c r="C55" s="137">
        <v>0</v>
      </c>
      <c r="D55" s="22">
        <v>0</v>
      </c>
      <c r="E55" s="74">
        <f t="shared" ref="E55:E59" si="4">D55*C55</f>
        <v>0</v>
      </c>
      <c r="F55" s="32">
        <f t="shared" ref="F55:F56" si="5">E55*14</f>
        <v>0</v>
      </c>
    </row>
    <row r="56" spans="1:6" ht="38.25" x14ac:dyDescent="0.2">
      <c r="A56" s="66"/>
      <c r="B56" s="179" t="s">
        <v>76</v>
      </c>
      <c r="C56" s="137">
        <v>0</v>
      </c>
      <c r="D56" s="22">
        <v>0</v>
      </c>
      <c r="E56" s="74">
        <f t="shared" si="4"/>
        <v>0</v>
      </c>
      <c r="F56" s="32">
        <f t="shared" si="5"/>
        <v>0</v>
      </c>
    </row>
    <row r="57" spans="1:6" x14ac:dyDescent="0.2">
      <c r="A57" s="66"/>
      <c r="B57" s="193" t="s">
        <v>74</v>
      </c>
      <c r="C57" s="194"/>
      <c r="D57" s="194"/>
      <c r="E57" s="197"/>
      <c r="F57" s="119"/>
    </row>
    <row r="58" spans="1:6" x14ac:dyDescent="0.2">
      <c r="A58" s="66"/>
      <c r="B58" s="165"/>
      <c r="C58" s="137">
        <v>0</v>
      </c>
      <c r="D58" s="71">
        <v>0</v>
      </c>
      <c r="E58" s="115">
        <f t="shared" si="4"/>
        <v>0</v>
      </c>
      <c r="F58" s="32">
        <f t="shared" ref="F58:F59" si="6">E58*14</f>
        <v>0</v>
      </c>
    </row>
    <row r="59" spans="1:6" ht="13.5" thickBot="1" x14ac:dyDescent="0.25">
      <c r="A59" s="66"/>
      <c r="B59" s="165"/>
      <c r="C59" s="137">
        <v>0</v>
      </c>
      <c r="D59" s="22">
        <v>0</v>
      </c>
      <c r="E59" s="74">
        <f t="shared" si="4"/>
        <v>0</v>
      </c>
      <c r="F59" s="32">
        <f t="shared" si="6"/>
        <v>0</v>
      </c>
    </row>
    <row r="60" spans="1:6" ht="13.5" thickBot="1" x14ac:dyDescent="0.25">
      <c r="A60" s="66"/>
      <c r="B60" s="26" t="s">
        <v>15</v>
      </c>
      <c r="C60" s="27"/>
      <c r="D60" s="27"/>
      <c r="E60" s="27">
        <f>SUM(E52:E59)</f>
        <v>0</v>
      </c>
      <c r="F60" s="114">
        <f>SUM(F54:F59)</f>
        <v>0</v>
      </c>
    </row>
    <row r="61" spans="1:6" ht="13.5" thickBot="1" x14ac:dyDescent="0.25">
      <c r="A61" s="66"/>
      <c r="B61" s="29"/>
      <c r="C61" s="30"/>
      <c r="D61" s="31"/>
      <c r="E61" s="32"/>
      <c r="F61" s="73"/>
    </row>
    <row r="62" spans="1:6" ht="15.75" thickBot="1" x14ac:dyDescent="0.4">
      <c r="A62" s="101"/>
      <c r="B62" s="180" t="s">
        <v>49</v>
      </c>
      <c r="C62" s="122" t="s">
        <v>48</v>
      </c>
      <c r="D62" s="123" t="s">
        <v>69</v>
      </c>
      <c r="E62" s="123"/>
      <c r="F62" s="124">
        <f>F60+F50+F23</f>
        <v>0</v>
      </c>
    </row>
    <row r="64" spans="1:6" ht="16.149999999999999" customHeight="1" thickBot="1" x14ac:dyDescent="0.25">
      <c r="B64" s="192"/>
      <c r="C64" s="192"/>
      <c r="D64" s="192"/>
      <c r="E64" s="192"/>
    </row>
    <row r="65" spans="1:8" ht="15.75" customHeight="1" thickBot="1" x14ac:dyDescent="0.25">
      <c r="A65" s="189" t="s">
        <v>77</v>
      </c>
      <c r="B65" s="190"/>
      <c r="C65" s="190"/>
      <c r="D65" s="190"/>
      <c r="E65" s="190"/>
      <c r="F65" s="190"/>
      <c r="G65" s="191"/>
      <c r="H65" s="153" t="s">
        <v>1</v>
      </c>
    </row>
    <row r="66" spans="1:8" ht="13.5" thickBot="1" x14ac:dyDescent="0.25">
      <c r="A66" s="147" t="s">
        <v>2</v>
      </c>
      <c r="B66" s="148"/>
      <c r="C66" s="149" t="s">
        <v>1</v>
      </c>
      <c r="D66" s="150"/>
      <c r="E66" s="151"/>
      <c r="F66" s="151"/>
      <c r="G66" s="152"/>
      <c r="H66" s="81"/>
    </row>
    <row r="67" spans="1:8" ht="26.25" thickBot="1" x14ac:dyDescent="0.25">
      <c r="A67" s="129"/>
      <c r="B67" s="130"/>
      <c r="C67" s="131"/>
      <c r="D67" s="128" t="s">
        <v>16</v>
      </c>
      <c r="E67" s="127" t="s">
        <v>17</v>
      </c>
      <c r="F67" s="154" t="s">
        <v>19</v>
      </c>
      <c r="G67" s="132" t="s">
        <v>18</v>
      </c>
      <c r="H67" s="81"/>
    </row>
    <row r="68" spans="1:8" ht="36.6" customHeight="1" thickBot="1" x14ac:dyDescent="0.25">
      <c r="A68" s="39">
        <v>1</v>
      </c>
      <c r="B68" s="133" t="s">
        <v>29</v>
      </c>
      <c r="C68" s="134" t="s">
        <v>21</v>
      </c>
      <c r="D68" s="40">
        <v>0</v>
      </c>
      <c r="E68" s="135">
        <v>0</v>
      </c>
      <c r="F68" s="135">
        <v>0</v>
      </c>
      <c r="G68" s="136">
        <f>SUM(D68*E68)+F68</f>
        <v>0</v>
      </c>
      <c r="H68" s="20" t="s">
        <v>89</v>
      </c>
    </row>
    <row r="69" spans="1:8" ht="64.5" thickBot="1" x14ac:dyDescent="0.25">
      <c r="A69" s="33">
        <v>2</v>
      </c>
      <c r="B69" s="36" t="s">
        <v>92</v>
      </c>
      <c r="C69" s="37" t="s">
        <v>27</v>
      </c>
      <c r="D69" s="40">
        <v>0</v>
      </c>
      <c r="E69" s="135">
        <v>0</v>
      </c>
      <c r="F69" s="135">
        <v>0</v>
      </c>
      <c r="G69" s="136">
        <f t="shared" ref="G69" si="7">SUM(D69*E69)+F69</f>
        <v>0</v>
      </c>
      <c r="H69" s="80" t="s">
        <v>88</v>
      </c>
    </row>
    <row r="70" spans="1:8" ht="58.9" customHeight="1" thickBot="1" x14ac:dyDescent="0.25">
      <c r="A70" s="24"/>
      <c r="B70" s="38" t="s">
        <v>0</v>
      </c>
      <c r="C70" s="35" t="s">
        <v>28</v>
      </c>
      <c r="D70" s="82"/>
      <c r="E70" s="82"/>
      <c r="F70" s="82"/>
      <c r="G70" s="82"/>
      <c r="H70" s="82"/>
    </row>
    <row r="71" spans="1:8" x14ac:dyDescent="0.2">
      <c r="A71" s="33"/>
      <c r="B71" s="41"/>
      <c r="C71" s="42"/>
      <c r="D71" s="42"/>
      <c r="E71" s="42"/>
      <c r="F71" s="43"/>
      <c r="G71" s="44"/>
      <c r="H71" s="80"/>
    </row>
    <row r="72" spans="1:8" ht="25.5" x14ac:dyDescent="0.2">
      <c r="A72" s="45">
        <v>3</v>
      </c>
      <c r="B72" s="46" t="s">
        <v>26</v>
      </c>
      <c r="C72" s="47" t="s">
        <v>25</v>
      </c>
      <c r="D72" s="47" t="s">
        <v>23</v>
      </c>
      <c r="E72" s="47" t="s">
        <v>24</v>
      </c>
      <c r="F72" s="48" t="s">
        <v>70</v>
      </c>
      <c r="G72" s="49"/>
      <c r="H72" s="127"/>
    </row>
    <row r="73" spans="1:8" ht="13.5" thickBot="1" x14ac:dyDescent="0.25">
      <c r="A73" s="34"/>
      <c r="B73" s="50"/>
      <c r="C73" s="51"/>
      <c r="D73" s="52">
        <v>0</v>
      </c>
      <c r="E73" s="52">
        <v>0</v>
      </c>
      <c r="F73" s="53"/>
      <c r="G73" s="54"/>
      <c r="H73" s="82"/>
    </row>
    <row r="74" spans="1:8" x14ac:dyDescent="0.2">
      <c r="A74" s="55"/>
      <c r="B74" s="56"/>
      <c r="C74" s="48"/>
      <c r="D74" s="48"/>
      <c r="E74" s="48"/>
      <c r="F74" s="48"/>
      <c r="G74" s="48"/>
    </row>
    <row r="75" spans="1:8" x14ac:dyDescent="0.2">
      <c r="B75" s="57" t="s">
        <v>22</v>
      </c>
      <c r="C75" s="57"/>
      <c r="D75" s="57"/>
      <c r="E75" s="57"/>
    </row>
    <row r="76" spans="1:8" x14ac:dyDescent="0.2">
      <c r="B76" s="57" t="s">
        <v>20</v>
      </c>
      <c r="C76" s="58"/>
      <c r="D76" s="58"/>
    </row>
  </sheetData>
  <mergeCells count="11">
    <mergeCell ref="C1:E1"/>
    <mergeCell ref="A65:G65"/>
    <mergeCell ref="B64:E64"/>
    <mergeCell ref="B10:C10"/>
    <mergeCell ref="B45:C45"/>
    <mergeCell ref="B50:C50"/>
    <mergeCell ref="B57:C57"/>
    <mergeCell ref="D57:E57"/>
    <mergeCell ref="C25:D25"/>
    <mergeCell ref="B27:F27"/>
    <mergeCell ref="B49:D49"/>
  </mergeCells>
  <pageMargins left="0.98425196850393704" right="0.98425196850393704" top="0.98425196850393704" bottom="0.98425196850393704" header="0.51181102362204722" footer="0.51181102362204722"/>
  <pageSetup paperSize="8" scale="67" orientation="portrait" r:id="rId1"/>
  <headerFooter>
    <oddFooter>&amp;Chandtekening Inschrijver&amp;R &amp;8 2015/0108WMA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D20"/>
  <sheetViews>
    <sheetView view="pageBreakPreview" zoomScaleNormal="100" zoomScaleSheetLayoutView="100" workbookViewId="0"/>
  </sheetViews>
  <sheetFormatPr defaultRowHeight="15" x14ac:dyDescent="0.25"/>
  <cols>
    <col min="1" max="1" width="53.7109375" customWidth="1"/>
    <col min="2" max="2" width="6.140625" bestFit="1" customWidth="1"/>
    <col min="3" max="3" width="33.5703125" customWidth="1"/>
    <col min="4" max="4" width="30.28515625" customWidth="1"/>
  </cols>
  <sheetData>
    <row r="1" spans="1:4" x14ac:dyDescent="0.25">
      <c r="A1" s="5"/>
      <c r="B1" s="6"/>
      <c r="C1" s="7" t="s">
        <v>38</v>
      </c>
      <c r="D1" s="8"/>
    </row>
    <row r="2" spans="1:4" x14ac:dyDescent="0.25">
      <c r="A2" s="59" t="s">
        <v>37</v>
      </c>
      <c r="B2" s="60"/>
      <c r="C2" s="10"/>
      <c r="D2" s="11"/>
    </row>
    <row r="3" spans="1:4" x14ac:dyDescent="0.25">
      <c r="A3" s="9"/>
      <c r="B3" s="10" t="s">
        <v>3</v>
      </c>
      <c r="C3" s="10" t="s">
        <v>40</v>
      </c>
      <c r="D3" s="11"/>
    </row>
    <row r="4" spans="1:4" x14ac:dyDescent="0.25">
      <c r="A4" s="61" t="s">
        <v>39</v>
      </c>
      <c r="B4" s="62" t="s">
        <v>3</v>
      </c>
      <c r="C4" s="62" t="s">
        <v>40</v>
      </c>
      <c r="D4" s="63" t="s">
        <v>41</v>
      </c>
    </row>
    <row r="5" spans="1:4" ht="30" x14ac:dyDescent="0.25">
      <c r="A5" s="211" t="s">
        <v>10</v>
      </c>
      <c r="B5" s="2">
        <v>4</v>
      </c>
      <c r="C5" s="64">
        <v>0</v>
      </c>
      <c r="D5" s="212">
        <f>C5*B5</f>
        <v>0</v>
      </c>
    </row>
    <row r="6" spans="1:4" x14ac:dyDescent="0.25">
      <c r="A6" s="213" t="s">
        <v>11</v>
      </c>
      <c r="B6" s="2">
        <v>4</v>
      </c>
      <c r="C6" s="64">
        <v>0</v>
      </c>
      <c r="D6" s="212">
        <f>C6*B6</f>
        <v>0</v>
      </c>
    </row>
    <row r="7" spans="1:4" ht="15.75" thickBot="1" x14ac:dyDescent="0.3">
      <c r="A7" s="9"/>
      <c r="B7" s="10"/>
      <c r="C7" s="10"/>
      <c r="D7" s="12"/>
    </row>
    <row r="8" spans="1:4" ht="15.75" thickBot="1" x14ac:dyDescent="0.3">
      <c r="A8" s="3" t="s">
        <v>43</v>
      </c>
      <c r="B8" s="4"/>
      <c r="C8" s="4"/>
      <c r="D8" s="65">
        <f>SUM(D4:D7)</f>
        <v>0</v>
      </c>
    </row>
    <row r="9" spans="1:4" ht="15.75" thickBot="1" x14ac:dyDescent="0.3">
      <c r="A9" s="9"/>
      <c r="B9" s="10"/>
      <c r="C9" s="10"/>
      <c r="D9" s="11"/>
    </row>
    <row r="10" spans="1:4" x14ac:dyDescent="0.25">
      <c r="A10" s="205" t="s">
        <v>97</v>
      </c>
      <c r="B10" s="206"/>
      <c r="C10" s="206"/>
      <c r="D10" s="207"/>
    </row>
    <row r="11" spans="1:4" x14ac:dyDescent="0.25">
      <c r="A11" s="214"/>
      <c r="B11" s="1">
        <v>0</v>
      </c>
      <c r="C11" s="64">
        <v>0</v>
      </c>
      <c r="D11" s="212">
        <f>C11*B11*4</f>
        <v>0</v>
      </c>
    </row>
    <row r="12" spans="1:4" x14ac:dyDescent="0.25">
      <c r="A12" s="214"/>
      <c r="B12" s="1">
        <v>0</v>
      </c>
      <c r="C12" s="64">
        <v>0</v>
      </c>
      <c r="D12" s="212">
        <f t="shared" ref="D12:D14" si="0">C12*B12*4</f>
        <v>0</v>
      </c>
    </row>
    <row r="13" spans="1:4" x14ac:dyDescent="0.25">
      <c r="A13" s="214"/>
      <c r="B13" s="1">
        <v>0</v>
      </c>
      <c r="C13" s="64">
        <v>0</v>
      </c>
      <c r="D13" s="212">
        <f t="shared" si="0"/>
        <v>0</v>
      </c>
    </row>
    <row r="14" spans="1:4" x14ac:dyDescent="0.25">
      <c r="A14" s="214"/>
      <c r="B14" s="1">
        <v>0</v>
      </c>
      <c r="C14" s="64">
        <v>0</v>
      </c>
      <c r="D14" s="212">
        <f t="shared" si="0"/>
        <v>0</v>
      </c>
    </row>
    <row r="15" spans="1:4" x14ac:dyDescent="0.25">
      <c r="A15" s="9"/>
      <c r="B15" s="10"/>
      <c r="C15" s="10"/>
      <c r="D15" s="215">
        <f>SUM(D11:D14)</f>
        <v>0</v>
      </c>
    </row>
    <row r="16" spans="1:4" x14ac:dyDescent="0.25">
      <c r="A16" s="9"/>
      <c r="B16" s="10"/>
      <c r="C16" s="10"/>
      <c r="D16" s="215"/>
    </row>
    <row r="17" spans="1:4" x14ac:dyDescent="0.25">
      <c r="A17" s="9"/>
      <c r="B17" s="10"/>
      <c r="C17" s="10" t="s">
        <v>42</v>
      </c>
      <c r="D17" s="181">
        <f>D15+D8</f>
        <v>0</v>
      </c>
    </row>
    <row r="18" spans="1:4" x14ac:dyDescent="0.25">
      <c r="A18" s="9"/>
      <c r="B18" s="10"/>
      <c r="C18" s="10"/>
      <c r="D18" s="10"/>
    </row>
    <row r="19" spans="1:4" x14ac:dyDescent="0.25">
      <c r="A19" s="220" t="s">
        <v>100</v>
      </c>
      <c r="B19" s="221"/>
      <c r="C19" s="221"/>
      <c r="D19" s="222"/>
    </row>
    <row r="20" spans="1:4" ht="75.75" thickBot="1" x14ac:dyDescent="0.3">
      <c r="A20" s="216" t="s">
        <v>99</v>
      </c>
      <c r="B20" s="217">
        <v>1</v>
      </c>
      <c r="C20" s="218">
        <v>0</v>
      </c>
      <c r="D20" s="219"/>
    </row>
  </sheetData>
  <mergeCells count="1">
    <mergeCell ref="A10:D10"/>
  </mergeCells>
  <pageMargins left="1" right="1" top="1" bottom="1" header="0.5" footer="0.5"/>
  <pageSetup paperSize="8" scale="9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H18"/>
  <sheetViews>
    <sheetView view="pageBreakPreview" zoomScale="150" zoomScaleNormal="100" zoomScaleSheetLayoutView="150" workbookViewId="0">
      <selection sqref="A1:H1"/>
    </sheetView>
  </sheetViews>
  <sheetFormatPr defaultRowHeight="15" x14ac:dyDescent="0.25"/>
  <cols>
    <col min="2" max="2" width="34.7109375" bestFit="1" customWidth="1"/>
    <col min="3" max="3" width="22.85546875" customWidth="1"/>
    <col min="4" max="4" width="14.140625" customWidth="1"/>
  </cols>
  <sheetData>
    <row r="1" spans="1:8" ht="15.75" x14ac:dyDescent="0.25">
      <c r="A1" s="208" t="s">
        <v>71</v>
      </c>
      <c r="B1" s="209"/>
      <c r="C1" s="209"/>
      <c r="D1" s="209"/>
      <c r="E1" s="209"/>
      <c r="F1" s="209"/>
      <c r="G1" s="209"/>
      <c r="H1" s="210"/>
    </row>
    <row r="2" spans="1:8" x14ac:dyDescent="0.25">
      <c r="A2" s="13"/>
      <c r="B2" s="14"/>
      <c r="C2" s="14"/>
      <c r="D2" s="14"/>
      <c r="E2" s="14"/>
      <c r="F2" s="14"/>
      <c r="G2" s="14"/>
      <c r="H2" s="14"/>
    </row>
    <row r="3" spans="1:8" x14ac:dyDescent="0.25">
      <c r="A3" s="13"/>
      <c r="B3" s="14" t="s">
        <v>95</v>
      </c>
      <c r="C3" s="15"/>
      <c r="D3" s="15">
        <f>ladderwagens!F23</f>
        <v>0</v>
      </c>
      <c r="E3" s="14"/>
      <c r="F3" s="14"/>
      <c r="G3" s="14"/>
      <c r="H3" s="14"/>
    </row>
    <row r="4" spans="1:8" x14ac:dyDescent="0.25">
      <c r="A4" s="13"/>
      <c r="B4" s="14" t="s">
        <v>72</v>
      </c>
      <c r="C4" s="15"/>
      <c r="D4" s="15">
        <f>ladderwagens!F50</f>
        <v>0</v>
      </c>
      <c r="E4" s="14"/>
      <c r="F4" s="14"/>
      <c r="G4" s="14"/>
      <c r="H4" s="14"/>
    </row>
    <row r="5" spans="1:8" x14ac:dyDescent="0.25">
      <c r="A5" s="13"/>
      <c r="B5" s="14" t="s">
        <v>96</v>
      </c>
      <c r="C5" s="14"/>
      <c r="D5" s="15">
        <f>ladderwagens!F60</f>
        <v>0</v>
      </c>
      <c r="E5" s="14"/>
      <c r="F5" s="14"/>
      <c r="G5" s="14"/>
      <c r="H5" s="14"/>
    </row>
    <row r="6" spans="1:8" x14ac:dyDescent="0.25">
      <c r="A6" s="13"/>
      <c r="B6" s="14" t="s">
        <v>98</v>
      </c>
      <c r="C6" s="14"/>
      <c r="D6" s="15"/>
      <c r="E6" s="14"/>
      <c r="F6" s="14"/>
      <c r="G6" s="14"/>
      <c r="H6" s="14"/>
    </row>
    <row r="7" spans="1:8" x14ac:dyDescent="0.25">
      <c r="A7" s="13"/>
      <c r="B7" s="14"/>
      <c r="C7" s="14"/>
      <c r="D7" s="14"/>
      <c r="E7" s="14"/>
      <c r="F7" s="14"/>
      <c r="G7" s="14"/>
      <c r="H7" s="14"/>
    </row>
    <row r="8" spans="1:8" x14ac:dyDescent="0.25">
      <c r="A8" s="13"/>
      <c r="B8" s="182" t="s">
        <v>34</v>
      </c>
      <c r="C8" s="182"/>
      <c r="D8" s="183">
        <f>ladderwagens!F62</f>
        <v>0</v>
      </c>
      <c r="E8" s="14"/>
      <c r="F8" s="14"/>
      <c r="G8" s="14"/>
      <c r="H8" s="14"/>
    </row>
    <row r="9" spans="1:8" x14ac:dyDescent="0.25">
      <c r="A9" s="13"/>
      <c r="B9" s="14" t="s">
        <v>50</v>
      </c>
      <c r="C9" s="14"/>
      <c r="D9" s="139">
        <v>0</v>
      </c>
      <c r="E9" s="14"/>
      <c r="F9" s="14" t="s">
        <v>51</v>
      </c>
      <c r="G9" s="14"/>
      <c r="H9" s="14"/>
    </row>
    <row r="10" spans="1:8" ht="15.75" thickBot="1" x14ac:dyDescent="0.3">
      <c r="A10" s="13"/>
      <c r="B10" s="14"/>
      <c r="C10" s="14"/>
      <c r="D10" s="14"/>
      <c r="E10" s="14"/>
      <c r="F10" s="14"/>
      <c r="G10" s="14"/>
      <c r="H10" s="14"/>
    </row>
    <row r="11" spans="1:8" ht="15.75" thickBot="1" x14ac:dyDescent="0.3">
      <c r="A11" s="13"/>
      <c r="B11" s="77" t="s">
        <v>73</v>
      </c>
      <c r="C11" s="78"/>
      <c r="D11" s="79">
        <f>SUM(D8:D9)</f>
        <v>0</v>
      </c>
      <c r="E11" s="14"/>
      <c r="F11" s="14" t="s">
        <v>52</v>
      </c>
      <c r="G11" s="14"/>
      <c r="H11" s="14"/>
    </row>
    <row r="12" spans="1:8" x14ac:dyDescent="0.25">
      <c r="A12" s="13"/>
      <c r="B12" s="14"/>
      <c r="C12" s="14"/>
      <c r="D12" s="14"/>
      <c r="E12" s="14"/>
      <c r="F12" s="14"/>
      <c r="G12" s="14"/>
      <c r="H12" s="14"/>
    </row>
    <row r="13" spans="1:8" x14ac:dyDescent="0.25">
      <c r="A13" s="13"/>
      <c r="B13" s="184" t="s">
        <v>30</v>
      </c>
      <c r="C13" s="184"/>
      <c r="D13" s="184"/>
      <c r="E13" s="184"/>
      <c r="F13" s="14"/>
      <c r="G13" s="14"/>
      <c r="H13" s="14"/>
    </row>
    <row r="14" spans="1:8" x14ac:dyDescent="0.25">
      <c r="A14" s="13"/>
      <c r="B14" s="182" t="s">
        <v>31</v>
      </c>
      <c r="C14" s="182"/>
      <c r="D14" s="182"/>
      <c r="E14" s="182"/>
      <c r="F14" s="14"/>
      <c r="G14" s="14"/>
      <c r="H14" s="14"/>
    </row>
    <row r="15" spans="1:8" x14ac:dyDescent="0.25">
      <c r="A15" s="13"/>
      <c r="B15" s="182"/>
      <c r="C15" s="182"/>
      <c r="D15" s="182"/>
      <c r="E15" s="182"/>
      <c r="F15" s="14"/>
      <c r="G15" s="14"/>
      <c r="H15" s="14"/>
    </row>
    <row r="16" spans="1:8" x14ac:dyDescent="0.25">
      <c r="A16" s="13"/>
      <c r="B16" s="182"/>
      <c r="C16" s="182"/>
      <c r="D16" s="182"/>
      <c r="E16" s="182"/>
      <c r="F16" s="14"/>
      <c r="G16" s="14"/>
      <c r="H16" s="14"/>
    </row>
    <row r="17" spans="1:8" x14ac:dyDescent="0.25">
      <c r="A17" s="13"/>
      <c r="B17" s="182" t="s">
        <v>32</v>
      </c>
      <c r="C17" s="182"/>
      <c r="D17" s="182"/>
      <c r="E17" s="182"/>
      <c r="F17" s="14"/>
      <c r="G17" s="14"/>
      <c r="H17" s="14"/>
    </row>
    <row r="18" spans="1:8" x14ac:dyDescent="0.25">
      <c r="A18" s="13"/>
      <c r="B18" s="182"/>
      <c r="C18" s="182"/>
      <c r="D18" s="182"/>
      <c r="E18" s="182"/>
      <c r="F18" s="14"/>
      <c r="G18" s="14"/>
      <c r="H18" s="14"/>
    </row>
  </sheetData>
  <mergeCells count="1">
    <mergeCell ref="A1:H1"/>
  </mergeCells>
  <pageMargins left="0.70866141732283472" right="0.70866141732283472" top="1.7322834645669292" bottom="0.74803149606299213" header="0.31496062992125984" footer="0.31496062992125984"/>
  <pageSetup paperSize="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3" ma:contentTypeDescription="Een nieuw document maken." ma:contentTypeScope="" ma:versionID="98080e8d0335049c4c9d07ed5bbb2931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a7bdbd7908ef4cf4b1dd8cfb59281212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395420E-2E61-44DF-BE23-57F82E6904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8485D3F-3D49-4C38-BAC6-C2583873A6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31ADD2-6CC4-472A-AACA-A88B0683645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ladderwagens</vt:lpstr>
      <vt:lpstr>materiaallijst</vt:lpstr>
      <vt:lpstr>Totaal </vt:lpstr>
      <vt:lpstr>ladderwagens!Afdrukbereik</vt:lpstr>
      <vt:lpstr>'Totaal '!Afdrukbereik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dkeizers</dc:creator>
  <cp:lastModifiedBy>Willem Maassen van den Brink | Inkada Inkoop &amp; Advies</cp:lastModifiedBy>
  <cp:lastPrinted>2016-01-20T13:02:46Z</cp:lastPrinted>
  <dcterms:created xsi:type="dcterms:W3CDTF">2012-01-23T15:28:59Z</dcterms:created>
  <dcterms:modified xsi:type="dcterms:W3CDTF">2022-03-25T14:27:54Z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