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Drenthe/Ladderwagens 2022/Bestek/"/>
    </mc:Choice>
  </mc:AlternateContent>
  <xr:revisionPtr revIDLastSave="233" documentId="8_{A49212B8-8C28-4684-AEA0-DAC13B91475C}" xr6:coauthVersionLast="47" xr6:coauthVersionMax="47" xr10:uidLastSave="{77E9028D-877D-45E5-9B1F-B8D1BD5B2384}"/>
  <bookViews>
    <workbookView xWindow="-108" yWindow="-108" windowWidth="23256" windowHeight="12576" xr2:uid="{00000000-000D-0000-FFFF-FFFF00000000}"/>
  </bookViews>
  <sheets>
    <sheet name="ladderwagens" sheetId="1" r:id="rId1"/>
    <sheet name="materiaallijst" sheetId="2" r:id="rId2"/>
    <sheet name="Totaal " sheetId="5" r:id="rId3"/>
  </sheets>
  <definedNames>
    <definedName name="_xlnm.Print_Area" localSheetId="0">ladderwagens!$A$1:$H$68</definedName>
    <definedName name="_xlnm.Print_Area" localSheetId="2">'Totaal 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2" i="1" l="1"/>
  <c r="F49" i="1"/>
  <c r="F48" i="1"/>
  <c r="F47" i="1"/>
  <c r="F46" i="1"/>
  <c r="F44" i="1"/>
  <c r="F43" i="1"/>
  <c r="F42" i="1"/>
  <c r="E6" i="1"/>
  <c r="E13" i="1"/>
  <c r="E12" i="1"/>
  <c r="E17" i="1"/>
  <c r="E16" i="1"/>
  <c r="E15" i="1"/>
  <c r="G58" i="1"/>
  <c r="G59" i="1"/>
  <c r="E49" i="1"/>
  <c r="E48" i="1"/>
  <c r="E47" i="1"/>
  <c r="E46" i="1"/>
  <c r="E44" i="1"/>
  <c r="E43" i="1"/>
  <c r="E42" i="1"/>
  <c r="E36" i="1"/>
  <c r="F36" i="1" s="1"/>
  <c r="E35" i="1"/>
  <c r="F35" i="1" s="1"/>
  <c r="E34" i="1"/>
  <c r="F34" i="1" s="1"/>
  <c r="E33" i="1"/>
  <c r="F33" i="1" s="1"/>
  <c r="E32" i="1"/>
  <c r="F32" i="1" s="1"/>
  <c r="E30" i="1"/>
  <c r="F30" i="1" s="1"/>
  <c r="E29" i="1"/>
  <c r="F29" i="1" s="1"/>
  <c r="E28" i="1"/>
  <c r="D14" i="2"/>
  <c r="D13" i="2"/>
  <c r="D12" i="2"/>
  <c r="D11" i="2"/>
  <c r="D6" i="2"/>
  <c r="D5" i="2"/>
  <c r="E8" i="1"/>
  <c r="E7" i="1"/>
  <c r="G61" i="1"/>
  <c r="E38" i="1" l="1"/>
  <c r="F50" i="1"/>
  <c r="E50" i="1"/>
  <c r="F28" i="1"/>
  <c r="D15" i="2"/>
  <c r="D8" i="2"/>
  <c r="F38" i="1" l="1"/>
  <c r="D4" i="5" s="1"/>
  <c r="D17" i="2"/>
  <c r="E9" i="1" s="1"/>
  <c r="E19" i="1" s="1"/>
  <c r="E21" i="1" l="1"/>
  <c r="F23" i="1" s="1"/>
  <c r="D6" i="5" l="1"/>
  <c r="D9" i="5" s="1"/>
  <c r="D10" i="5" s="1"/>
  <c r="D3" i="5"/>
  <c r="E23" i="1"/>
</calcChain>
</file>

<file path=xl/sharedStrings.xml><?xml version="1.0" encoding="utf-8"?>
<sst xmlns="http://schemas.openxmlformats.org/spreadsheetml/2006/main" count="121" uniqueCount="99">
  <si>
    <t xml:space="preserve"> </t>
  </si>
  <si>
    <t>opmerkingen</t>
  </si>
  <si>
    <t>Gegevens tbv de TCO berekening</t>
  </si>
  <si>
    <t xml:space="preserve">inspecties en keuringen </t>
  </si>
  <si>
    <t>preventief onderhoud</t>
  </si>
  <si>
    <t>inclusief alle voorrijdkosten, transportkosten, storingshulp onderweg, bereikbaarheidsservice, rapportage en administratiekosten</t>
  </si>
  <si>
    <t>aantal</t>
  </si>
  <si>
    <t>Eenmalige aanschafkosten</t>
  </si>
  <si>
    <t>midlife update</t>
  </si>
  <si>
    <t>Opleidingskosten:</t>
  </si>
  <si>
    <t>jaarlijkse kosten</t>
  </si>
  <si>
    <t>In te vullen door Inschrijver</t>
  </si>
  <si>
    <t>uren</t>
  </si>
  <si>
    <t>merk/type</t>
  </si>
  <si>
    <t>Software en/of uitleesapparatuur voor het diagnosticeren van storingen.</t>
  </si>
  <si>
    <t>Speciaal gereedschap</t>
  </si>
  <si>
    <t>A</t>
  </si>
  <si>
    <t>B</t>
  </si>
  <si>
    <t>C</t>
  </si>
  <si>
    <t>Totaal aanschaf redvoertuig</t>
  </si>
  <si>
    <t>Totaal opleidings kosten per jaar</t>
  </si>
  <si>
    <t>frequentie in 15 jaar</t>
  </si>
  <si>
    <t>prijs/beurt</t>
  </si>
  <si>
    <t>totaal kosten over 15 jaar</t>
  </si>
  <si>
    <t>kosten materialen/  middelen inzet /15 jaar</t>
  </si>
  <si>
    <t>Daarbij dient u een opgave aan te leveren van de materialen en middelen per gevraagde inspectie welke benodigd zijn.</t>
  </si>
  <si>
    <t>Kosten voor een veiligheidsinspectie en keuring (Tüv /Amtek/Keboma oid)</t>
  </si>
  <si>
    <t>nb: u dient aan te  geven om welke werkzaamheden het gaat en welke tijd er mee gemoeid is</t>
  </si>
  <si>
    <t>Indien van toepassing, de kosten voor een tussentijdse revisie / groot onderhoud</t>
  </si>
  <si>
    <t>voorrijdkosten</t>
  </si>
  <si>
    <t>uurtarief</t>
  </si>
  <si>
    <t>ondersteuning bij complexere storingen</t>
  </si>
  <si>
    <t>overige kosten</t>
  </si>
  <si>
    <t>Preventief onderhoud wordt voornamelijk in eigen beheer uitgevoerd dus hier graag aangeven hoeveel uur er met welke frequentie moet worden besteed aan preventief onderhoud</t>
  </si>
  <si>
    <t>Hierbij wel de kosten opgeven voor de benodigde service onderdelen zoals filters, diverse olie en smeermiddelen, slijtdelen, enz.</t>
  </si>
  <si>
    <t>inspecties en keuringen</t>
  </si>
  <si>
    <t xml:space="preserve">aanschaf </t>
  </si>
  <si>
    <t>naam Inschrijver</t>
  </si>
  <si>
    <t>datum</t>
  </si>
  <si>
    <t>handtekening</t>
  </si>
  <si>
    <t>autoladder met knikarm</t>
  </si>
  <si>
    <t>totaal tbv gunning autoladder</t>
  </si>
  <si>
    <t xml:space="preserve">Calculatieblad </t>
  </si>
  <si>
    <t>2022/022022wma</t>
  </si>
  <si>
    <t>Lijst tbv in eigenbeheer uitvoeren van dagelijks en periodiek onderhoud</t>
  </si>
  <si>
    <t>in te vullen door Inschrijver</t>
  </si>
  <si>
    <t>Aanvullende zaken tbv beheer, door Inschrijver op te geven</t>
  </si>
  <si>
    <t>Software e.d.</t>
  </si>
  <si>
    <t>kosten</t>
  </si>
  <si>
    <t>totaal kosten</t>
  </si>
  <si>
    <t>totaal</t>
  </si>
  <si>
    <t xml:space="preserve">TOTAALPRIJS </t>
  </si>
  <si>
    <t>Kosten aan te leveren materialen</t>
  </si>
  <si>
    <t>omschrijving</t>
  </si>
  <si>
    <t>overgenomen uit materiaallijst</t>
  </si>
  <si>
    <t>Totaal bijkomende kosten gemiddeld per jaar / looptijd 15 jaar</t>
  </si>
  <si>
    <t>totaal kosten per jaar</t>
  </si>
  <si>
    <t>Totaal tbv Gunning TCO over 15 jaar</t>
  </si>
  <si>
    <t>som A+B+C</t>
  </si>
  <si>
    <t>TCO</t>
  </si>
  <si>
    <t>korting</t>
  </si>
  <si>
    <t>als negatief bedrag invullen</t>
  </si>
  <si>
    <t xml:space="preserve">totaal generaal </t>
  </si>
  <si>
    <t>Totaal 4 voertuigen</t>
  </si>
  <si>
    <t>Opleiding betreffende standaard periodiek onderhoud aan 6 monteurs</t>
  </si>
  <si>
    <t>Opleiding betreffende het diagnosticeren en analyseren van storingen. Aan team 6 monteurs</t>
  </si>
  <si>
    <t>4 voertuigen compleet</t>
  </si>
  <si>
    <t>Kosten chassis per voertuig</t>
  </si>
  <si>
    <t>Kosten opbouw, ladderpakket per voertuig</t>
  </si>
  <si>
    <t>Kosten inbouw inventaris/bepakking per voertuig</t>
  </si>
  <si>
    <t>kosten per voertuig</t>
  </si>
  <si>
    <t>totaal kosten eenmalig</t>
  </si>
  <si>
    <t>Kosten per jaar/15 jaar (afschrijving zonder financieringslasten) voor de 4 autoladderwagens</t>
  </si>
  <si>
    <t>kosten  4 voertuigen</t>
  </si>
  <si>
    <t>gemiddeld per jaar</t>
  </si>
  <si>
    <t>gemiddelde jaarlijkse kosten per voertuig</t>
  </si>
  <si>
    <t>Overige kosten (door inschrijver op te geven)</t>
  </si>
  <si>
    <t>Jaarlijkse herhalingsopleidingskosten:</t>
  </si>
  <si>
    <t>over 14 jaar</t>
  </si>
  <si>
    <t>herhalings opleiding betreffende standaard periodiek onderhoud. 6 monteurs</t>
  </si>
  <si>
    <t>herhalingsopleiding betreffende het diagnosticeren en analyseren van storingen. 6 monteurs</t>
  </si>
  <si>
    <t>eenmalige aanschaf en opleiding Autoladderwagens</t>
  </si>
  <si>
    <t>Jaarlijkse onderhoudskosten en herhalingsopleidingen</t>
  </si>
  <si>
    <t>4 voertuigen</t>
  </si>
  <si>
    <t>reiskosten en uren gemaximaliseerd op 300,-</t>
  </si>
  <si>
    <t>moet corresponderen met cel D 28</t>
  </si>
  <si>
    <t>moet corresponderen met cel D 29</t>
  </si>
  <si>
    <t>moet corresponderen met cel D 30</t>
  </si>
  <si>
    <t>moet corresponderen met cel D 32 en verder</t>
  </si>
  <si>
    <t>Autoladderwagen met Knikarm kosten looptijd overeenkomst van 15 jaar incl. eenmalige kosten</t>
  </si>
  <si>
    <t xml:space="preserve"> 4 autoladders  met knikarm</t>
  </si>
  <si>
    <t>tco over 15 jaar 4  autoladderwagens</t>
  </si>
  <si>
    <t xml:space="preserve">Totaal generaal  over 15 jaar </t>
  </si>
  <si>
    <t xml:space="preserve">Uitgaand van service intervallen en vervangingstermijnen volgens opgave fabrikant en met welke "proven components" zoals toegepaste hydraulische cilinders, lier(en), hydraulische- en elektronische installatie, draaikrans, , onderhoud motor en chassis etc. </t>
  </si>
  <si>
    <t>Midlife update (binnen 15 jaar)</t>
  </si>
  <si>
    <t xml:space="preserve">Overige (herhalings) opleidingskosten </t>
  </si>
  <si>
    <t>Opleiding voor de bediening voor 12 kerninstructeurs (tbv eindgebruikers).</t>
  </si>
  <si>
    <t>herhalingsopleiding voor de bediening voor kerninstructeurs (tbv eindgebruikers) 12 instructeurs.</t>
  </si>
  <si>
    <t>Verklaringen: betreffende het onderhoud voor 4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</si>
</sst>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u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3">
    <xf numFmtId="0" fontId="0" fillId="0" borderId="0" xfId="0"/>
    <xf numFmtId="0" fontId="0" fillId="3" borderId="9" xfId="0" applyFill="1" applyBorder="1"/>
    <xf numFmtId="0" fontId="0" fillId="5" borderId="9" xfId="0" applyFill="1" applyBorder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3" fillId="0" borderId="1" xfId="0" applyFont="1" applyBorder="1"/>
    <xf numFmtId="0" fontId="3" fillId="0" borderId="2" xfId="0" applyFont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5" xfId="1" applyNumberFormat="1" applyFont="1" applyBorder="1"/>
    <xf numFmtId="0" fontId="0" fillId="10" borderId="4" xfId="0" applyFill="1" applyBorder="1"/>
    <xf numFmtId="0" fontId="0" fillId="10" borderId="0" xfId="0" applyFill="1" applyBorder="1"/>
    <xf numFmtId="44" fontId="0" fillId="10" borderId="0" xfId="0" applyNumberFormat="1" applyFill="1" applyBorder="1"/>
    <xf numFmtId="0" fontId="0" fillId="10" borderId="6" xfId="0" applyFill="1" applyBorder="1"/>
    <xf numFmtId="0" fontId="0" fillId="10" borderId="7" xfId="0" applyFill="1" applyBorder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44" fontId="8" fillId="0" borderId="0" xfId="0" applyNumberFormat="1" applyFont="1"/>
    <xf numFmtId="0" fontId="8" fillId="0" borderId="12" xfId="0" applyFont="1" applyBorder="1"/>
    <xf numFmtId="0" fontId="8" fillId="0" borderId="17" xfId="0" applyFont="1" applyBorder="1" applyAlignment="1">
      <alignment horizontal="center"/>
    </xf>
    <xf numFmtId="44" fontId="8" fillId="4" borderId="9" xfId="0" applyNumberFormat="1" applyFont="1" applyFill="1" applyBorder="1"/>
    <xf numFmtId="44" fontId="8" fillId="3" borderId="9" xfId="0" applyNumberFormat="1" applyFont="1" applyFill="1" applyBorder="1"/>
    <xf numFmtId="44" fontId="10" fillId="6" borderId="9" xfId="0" applyNumberFormat="1" applyFont="1" applyFill="1" applyBorder="1"/>
    <xf numFmtId="0" fontId="8" fillId="0" borderId="16" xfId="0" applyFont="1" applyBorder="1" applyAlignment="1">
      <alignment horizontal="center"/>
    </xf>
    <xf numFmtId="44" fontId="8" fillId="0" borderId="9" xfId="0" applyNumberFormat="1" applyFont="1" applyBorder="1"/>
    <xf numFmtId="0" fontId="8" fillId="5" borderId="18" xfId="0" applyFont="1" applyFill="1" applyBorder="1" applyAlignment="1">
      <alignment wrapText="1"/>
    </xf>
    <xf numFmtId="44" fontId="8" fillId="5" borderId="19" xfId="0" applyNumberFormat="1" applyFont="1" applyFill="1" applyBorder="1"/>
    <xf numFmtId="0" fontId="9" fillId="5" borderId="10" xfId="0" applyFont="1" applyFill="1" applyBorder="1" applyAlignment="1">
      <alignment wrapText="1"/>
    </xf>
    <xf numFmtId="0" fontId="8" fillId="0" borderId="25" xfId="0" applyFont="1" applyBorder="1" applyAlignment="1">
      <alignment wrapText="1"/>
    </xf>
    <xf numFmtId="44" fontId="8" fillId="0" borderId="23" xfId="0" applyNumberFormat="1" applyFont="1" applyBorder="1" applyAlignment="1">
      <alignment wrapText="1"/>
    </xf>
    <xf numFmtId="44" fontId="8" fillId="0" borderId="28" xfId="0" applyNumberFormat="1" applyFont="1" applyBorder="1" applyAlignment="1">
      <alignment wrapText="1"/>
    </xf>
    <xf numFmtId="44" fontId="8" fillId="0" borderId="26" xfId="0" applyNumberFormat="1" applyFont="1" applyBorder="1"/>
    <xf numFmtId="0" fontId="15" fillId="0" borderId="0" xfId="0" applyFont="1" applyAlignment="1">
      <alignment horizontal="center" wrapText="1"/>
    </xf>
    <xf numFmtId="0" fontId="8" fillId="0" borderId="15" xfId="0" applyFont="1" applyBorder="1" applyAlignment="1">
      <alignment horizontal="center" vertical="top"/>
    </xf>
    <xf numFmtId="165" fontId="8" fillId="3" borderId="15" xfId="0" applyNumberFormat="1" applyFont="1" applyFill="1" applyBorder="1" applyAlignment="1">
      <alignment horizontal="center"/>
    </xf>
    <xf numFmtId="164" fontId="8" fillId="3" borderId="15" xfId="0" applyNumberFormat="1" applyFont="1" applyFill="1" applyBorder="1" applyAlignment="1">
      <alignment horizontal="center"/>
    </xf>
    <xf numFmtId="0" fontId="8" fillId="0" borderId="16" xfId="0" applyFont="1" applyBorder="1" applyAlignment="1">
      <alignment horizontal="center" vertical="top"/>
    </xf>
    <xf numFmtId="44" fontId="8" fillId="0" borderId="16" xfId="0" applyNumberFormat="1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44" fontId="8" fillId="0" borderId="15" xfId="0" applyNumberFormat="1" applyFont="1" applyBorder="1" applyAlignment="1">
      <alignment horizontal="left" wrapText="1"/>
    </xf>
    <xf numFmtId="0" fontId="8" fillId="0" borderId="7" xfId="0" applyFont="1" applyBorder="1" applyAlignment="1">
      <alignment wrapText="1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vertical="top" wrapText="1"/>
    </xf>
    <xf numFmtId="44" fontId="8" fillId="0" borderId="19" xfId="0" applyNumberFormat="1" applyFont="1" applyBorder="1" applyAlignment="1">
      <alignment vertical="top" wrapText="1"/>
    </xf>
    <xf numFmtId="165" fontId="8" fillId="3" borderId="12" xfId="0" applyNumberFormat="1" applyFont="1" applyFill="1" applyBorder="1" applyAlignment="1">
      <alignment horizontal="center"/>
    </xf>
    <xf numFmtId="164" fontId="8" fillId="3" borderId="12" xfId="0" applyNumberFormat="1" applyFont="1" applyFill="1" applyBorder="1"/>
    <xf numFmtId="0" fontId="8" fillId="0" borderId="15" xfId="0" applyFont="1" applyBorder="1" applyAlignment="1">
      <alignment vertical="top" wrapText="1"/>
    </xf>
    <xf numFmtId="44" fontId="8" fillId="0" borderId="15" xfId="0" applyNumberFormat="1" applyFont="1" applyBorder="1" applyAlignment="1">
      <alignment vertical="top" wrapText="1"/>
    </xf>
    <xf numFmtId="44" fontId="8" fillId="0" borderId="2" xfId="0" applyNumberFormat="1" applyFont="1" applyBorder="1" applyAlignment="1">
      <alignment vertical="top" wrapText="1"/>
    </xf>
    <xf numFmtId="44" fontId="8" fillId="0" borderId="3" xfId="0" applyNumberFormat="1" applyFont="1" applyBorder="1" applyAlignment="1">
      <alignment vertical="top" wrapText="1"/>
    </xf>
    <xf numFmtId="0" fontId="8" fillId="0" borderId="17" xfId="0" applyFont="1" applyBorder="1" applyAlignment="1">
      <alignment horizontal="center" vertical="top"/>
    </xf>
    <xf numFmtId="0" fontId="8" fillId="0" borderId="17" xfId="0" applyFont="1" applyBorder="1" applyAlignment="1">
      <alignment vertical="top" wrapText="1"/>
    </xf>
    <xf numFmtId="44" fontId="8" fillId="0" borderId="17" xfId="0" applyNumberFormat="1" applyFont="1" applyBorder="1" applyAlignment="1">
      <alignment vertical="top" wrapText="1"/>
    </xf>
    <xf numFmtId="44" fontId="8" fillId="0" borderId="0" xfId="0" applyNumberFormat="1" applyFont="1" applyBorder="1" applyAlignment="1">
      <alignment vertical="top" wrapText="1"/>
    </xf>
    <xf numFmtId="44" fontId="8" fillId="0" borderId="5" xfId="0" applyNumberFormat="1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44" fontId="8" fillId="0" borderId="16" xfId="0" applyNumberFormat="1" applyFont="1" applyBorder="1" applyAlignment="1">
      <alignment vertical="top" wrapText="1"/>
    </xf>
    <xf numFmtId="44" fontId="8" fillId="3" borderId="16" xfId="0" applyNumberFormat="1" applyFont="1" applyFill="1" applyBorder="1" applyAlignment="1">
      <alignment vertical="top" wrapText="1"/>
    </xf>
    <xf numFmtId="44" fontId="8" fillId="0" borderId="7" xfId="0" applyNumberFormat="1" applyFont="1" applyBorder="1" applyAlignment="1">
      <alignment vertical="top" wrapText="1"/>
    </xf>
    <xf numFmtId="44" fontId="8" fillId="0" borderId="8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/>
    <xf numFmtId="44" fontId="8" fillId="0" borderId="0" xfId="0" applyNumberFormat="1" applyFont="1" applyAlignment="1"/>
    <xf numFmtId="0" fontId="3" fillId="0" borderId="4" xfId="0" applyFont="1" applyBorder="1"/>
    <xf numFmtId="0" fontId="3" fillId="0" borderId="0" xfId="0" applyFont="1" applyBorder="1"/>
    <xf numFmtId="0" fontId="7" fillId="4" borderId="22" xfId="0" applyFont="1" applyFill="1" applyBorder="1" applyAlignment="1"/>
    <xf numFmtId="0" fontId="7" fillId="4" borderId="21" xfId="0" applyFont="1" applyFill="1" applyBorder="1" applyAlignment="1"/>
    <xf numFmtId="0" fontId="7" fillId="4" borderId="29" xfId="0" applyFont="1" applyFill="1" applyBorder="1" applyAlignment="1"/>
    <xf numFmtId="44" fontId="0" fillId="3" borderId="9" xfId="2" applyFont="1" applyFill="1" applyBorder="1"/>
    <xf numFmtId="164" fontId="0" fillId="8" borderId="24" xfId="0" applyNumberFormat="1" applyFill="1" applyBorder="1"/>
    <xf numFmtId="44" fontId="0" fillId="0" borderId="0" xfId="0" applyNumberFormat="1" applyBorder="1"/>
    <xf numFmtId="44" fontId="1" fillId="9" borderId="9" xfId="0" applyNumberFormat="1" applyFont="1" applyFill="1" applyBorder="1"/>
    <xf numFmtId="0" fontId="0" fillId="0" borderId="9" xfId="0" applyBorder="1" applyAlignment="1">
      <alignment wrapText="1"/>
    </xf>
    <xf numFmtId="0" fontId="0" fillId="0" borderId="9" xfId="0" applyBorder="1"/>
    <xf numFmtId="44" fontId="0" fillId="0" borderId="5" xfId="0" applyNumberFormat="1" applyBorder="1"/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10" fillId="6" borderId="9" xfId="0" applyFont="1" applyFill="1" applyBorder="1" applyAlignment="1">
      <alignment wrapText="1"/>
    </xf>
    <xf numFmtId="0" fontId="9" fillId="2" borderId="9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wrapText="1"/>
    </xf>
    <xf numFmtId="1" fontId="9" fillId="2" borderId="9" xfId="0" applyNumberFormat="1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wrapText="1"/>
    </xf>
    <xf numFmtId="0" fontId="8" fillId="0" borderId="13" xfId="0" applyFont="1" applyBorder="1" applyAlignment="1">
      <alignment wrapText="1"/>
    </xf>
    <xf numFmtId="44" fontId="8" fillId="0" borderId="13" xfId="0" applyNumberFormat="1" applyFont="1" applyBorder="1"/>
    <xf numFmtId="44" fontId="8" fillId="3" borderId="13" xfId="0" applyNumberFormat="1" applyFont="1" applyFill="1" applyBorder="1"/>
    <xf numFmtId="0" fontId="8" fillId="0" borderId="13" xfId="0" applyFont="1" applyBorder="1"/>
    <xf numFmtId="0" fontId="8" fillId="5" borderId="13" xfId="0" applyFont="1" applyFill="1" applyBorder="1" applyAlignment="1">
      <alignment vertical="top" wrapText="1"/>
    </xf>
    <xf numFmtId="0" fontId="8" fillId="0" borderId="3" xfId="0" applyFont="1" applyBorder="1"/>
    <xf numFmtId="0" fontId="8" fillId="0" borderId="5" xfId="0" applyFont="1" applyBorder="1"/>
    <xf numFmtId="0" fontId="8" fillId="0" borderId="27" xfId="0" applyFont="1" applyBorder="1" applyAlignment="1">
      <alignment wrapText="1"/>
    </xf>
    <xf numFmtId="44" fontId="8" fillId="0" borderId="20" xfId="0" applyNumberFormat="1" applyFont="1" applyFill="1" applyBorder="1"/>
    <xf numFmtId="44" fontId="17" fillId="5" borderId="13" xfId="0" applyNumberFormat="1" applyFont="1" applyFill="1" applyBorder="1" applyAlignment="1">
      <alignment wrapText="1"/>
    </xf>
    <xf numFmtId="44" fontId="17" fillId="5" borderId="13" xfId="0" applyNumberFormat="1" applyFont="1" applyFill="1" applyBorder="1" applyAlignment="1">
      <alignment horizontal="center" wrapText="1"/>
    </xf>
    <xf numFmtId="0" fontId="8" fillId="4" borderId="9" xfId="0" applyFont="1" applyFill="1" applyBorder="1"/>
    <xf numFmtId="44" fontId="8" fillId="4" borderId="13" xfId="0" applyNumberFormat="1" applyFont="1" applyFill="1" applyBorder="1"/>
    <xf numFmtId="44" fontId="8" fillId="3" borderId="15" xfId="0" applyNumberFormat="1" applyFont="1" applyFill="1" applyBorder="1" applyAlignment="1">
      <alignment horizontal="center"/>
    </xf>
    <xf numFmtId="0" fontId="0" fillId="10" borderId="18" xfId="0" applyFill="1" applyBorder="1"/>
    <xf numFmtId="0" fontId="0" fillId="10" borderId="19" xfId="0" applyFill="1" applyBorder="1" applyAlignment="1">
      <alignment horizontal="right"/>
    </xf>
    <xf numFmtId="44" fontId="0" fillId="10" borderId="24" xfId="0" applyNumberFormat="1" applyFill="1" applyBorder="1"/>
    <xf numFmtId="0" fontId="8" fillId="0" borderId="15" xfId="0" applyFont="1" applyBorder="1"/>
    <xf numFmtId="0" fontId="8" fillId="0" borderId="17" xfId="0" applyFont="1" applyBorder="1"/>
    <xf numFmtId="0" fontId="8" fillId="0" borderId="16" xfId="0" applyFont="1" applyBorder="1"/>
    <xf numFmtId="0" fontId="8" fillId="12" borderId="15" xfId="0" applyFont="1" applyFill="1" applyBorder="1"/>
    <xf numFmtId="0" fontId="9" fillId="12" borderId="1" xfId="0" applyFont="1" applyFill="1" applyBorder="1" applyAlignment="1">
      <alignment wrapText="1"/>
    </xf>
    <xf numFmtId="44" fontId="8" fillId="12" borderId="2" xfId="0" applyNumberFormat="1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11" fillId="9" borderId="19" xfId="0" applyFont="1" applyFill="1" applyBorder="1" applyAlignment="1">
      <alignment wrapText="1"/>
    </xf>
    <xf numFmtId="44" fontId="12" fillId="9" borderId="19" xfId="0" applyNumberFormat="1" applyFont="1" applyFill="1" applyBorder="1" applyAlignment="1">
      <alignment horizontal="center" wrapText="1"/>
    </xf>
    <xf numFmtId="44" fontId="13" fillId="9" borderId="19" xfId="0" applyNumberFormat="1" applyFont="1" applyFill="1" applyBorder="1" applyAlignment="1">
      <alignment horizontal="center" wrapText="1"/>
    </xf>
    <xf numFmtId="44" fontId="13" fillId="9" borderId="19" xfId="0" applyNumberFormat="1" applyFont="1" applyFill="1" applyBorder="1"/>
    <xf numFmtId="0" fontId="8" fillId="9" borderId="24" xfId="0" applyFont="1" applyFill="1" applyBorder="1"/>
    <xf numFmtId="0" fontId="8" fillId="12" borderId="5" xfId="0" applyFont="1" applyFill="1" applyBorder="1"/>
    <xf numFmtId="0" fontId="11" fillId="9" borderId="7" xfId="0" applyFont="1" applyFill="1" applyBorder="1" applyAlignment="1">
      <alignment wrapText="1"/>
    </xf>
    <xf numFmtId="44" fontId="12" fillId="9" borderId="7" xfId="0" applyNumberFormat="1" applyFont="1" applyFill="1" applyBorder="1" applyAlignment="1">
      <alignment horizontal="center" wrapText="1"/>
    </xf>
    <xf numFmtId="44" fontId="13" fillId="9" borderId="7" xfId="0" applyNumberFormat="1" applyFont="1" applyFill="1" applyBorder="1" applyAlignment="1">
      <alignment horizontal="center" wrapText="1"/>
    </xf>
    <xf numFmtId="44" fontId="13" fillId="9" borderId="7" xfId="0" applyNumberFormat="1" applyFont="1" applyFill="1" applyBorder="1"/>
    <xf numFmtId="44" fontId="8" fillId="2" borderId="9" xfId="0" applyNumberFormat="1" applyFont="1" applyFill="1" applyBorder="1"/>
    <xf numFmtId="44" fontId="8" fillId="11" borderId="9" xfId="0" applyNumberFormat="1" applyFont="1" applyFill="1" applyBorder="1"/>
    <xf numFmtId="44" fontId="8" fillId="7" borderId="9" xfId="0" applyNumberFormat="1" applyFont="1" applyFill="1" applyBorder="1"/>
    <xf numFmtId="44" fontId="8" fillId="0" borderId="9" xfId="0" applyNumberFormat="1" applyFont="1" applyFill="1" applyBorder="1"/>
    <xf numFmtId="0" fontId="8" fillId="9" borderId="6" xfId="0" applyFont="1" applyFill="1" applyBorder="1" applyAlignment="1">
      <alignment horizontal="center"/>
    </xf>
    <xf numFmtId="0" fontId="8" fillId="9" borderId="8" xfId="0" applyFont="1" applyFill="1" applyBorder="1"/>
    <xf numFmtId="0" fontId="8" fillId="0" borderId="6" xfId="0" applyFont="1" applyBorder="1" applyAlignment="1">
      <alignment horizontal="center"/>
    </xf>
    <xf numFmtId="0" fontId="8" fillId="0" borderId="14" xfId="0" applyFont="1" applyBorder="1" applyAlignment="1">
      <alignment wrapText="1"/>
    </xf>
    <xf numFmtId="44" fontId="8" fillId="0" borderId="14" xfId="0" applyNumberFormat="1" applyFont="1" applyBorder="1" applyAlignment="1">
      <alignment wrapText="1"/>
    </xf>
    <xf numFmtId="44" fontId="10" fillId="6" borderId="14" xfId="0" applyNumberFormat="1" applyFont="1" applyFill="1" applyBorder="1"/>
    <xf numFmtId="0" fontId="8" fillId="12" borderId="8" xfId="0" applyFont="1" applyFill="1" applyBorder="1"/>
    <xf numFmtId="0" fontId="16" fillId="2" borderId="18" xfId="0" applyFont="1" applyFill="1" applyBorder="1" applyAlignment="1">
      <alignment wrapText="1"/>
    </xf>
    <xf numFmtId="44" fontId="8" fillId="2" borderId="19" xfId="0" applyNumberFormat="1" applyFont="1" applyFill="1" applyBorder="1"/>
    <xf numFmtId="44" fontId="8" fillId="2" borderId="30" xfId="0" applyNumberFormat="1" applyFont="1" applyFill="1" applyBorder="1"/>
    <xf numFmtId="44" fontId="9" fillId="2" borderId="30" xfId="0" applyNumberFormat="1" applyFont="1" applyFill="1" applyBorder="1"/>
    <xf numFmtId="0" fontId="9" fillId="0" borderId="4" xfId="0" applyFont="1" applyBorder="1" applyAlignment="1">
      <alignment horizontal="center"/>
    </xf>
    <xf numFmtId="44" fontId="8" fillId="0" borderId="13" xfId="0" applyNumberFormat="1" applyFont="1" applyBorder="1" applyAlignment="1">
      <alignment wrapText="1"/>
    </xf>
    <xf numFmtId="0" fontId="9" fillId="0" borderId="31" xfId="0" applyFont="1" applyBorder="1" applyAlignment="1">
      <alignment horizontal="center" vertical="top"/>
    </xf>
    <xf numFmtId="44" fontId="8" fillId="5" borderId="32" xfId="0" applyNumberFormat="1" applyFont="1" applyFill="1" applyBorder="1"/>
    <xf numFmtId="44" fontId="8" fillId="0" borderId="32" xfId="0" applyNumberFormat="1" applyFont="1" applyFill="1" applyBorder="1"/>
    <xf numFmtId="44" fontId="8" fillId="4" borderId="32" xfId="0" applyNumberFormat="1" applyFont="1" applyFill="1" applyBorder="1"/>
    <xf numFmtId="0" fontId="9" fillId="5" borderId="33" xfId="0" applyFont="1" applyFill="1" applyBorder="1" applyAlignment="1">
      <alignment wrapText="1"/>
    </xf>
    <xf numFmtId="44" fontId="8" fillId="5" borderId="24" xfId="0" applyNumberFormat="1" applyFont="1" applyFill="1" applyBorder="1"/>
    <xf numFmtId="44" fontId="8" fillId="0" borderId="27" xfId="0" applyNumberFormat="1" applyFont="1" applyFill="1" applyBorder="1"/>
    <xf numFmtId="0" fontId="9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4" fontId="8" fillId="0" borderId="2" xfId="0" applyNumberFormat="1" applyFont="1" applyBorder="1"/>
    <xf numFmtId="44" fontId="8" fillId="0" borderId="3" xfId="0" applyNumberFormat="1" applyFont="1" applyBorder="1"/>
    <xf numFmtId="0" fontId="8" fillId="4" borderId="11" xfId="0" applyFont="1" applyFill="1" applyBorder="1"/>
    <xf numFmtId="44" fontId="9" fillId="2" borderId="19" xfId="0" applyNumberFormat="1" applyFont="1" applyFill="1" applyBorder="1"/>
    <xf numFmtId="0" fontId="8" fillId="2" borderId="19" xfId="0" applyFont="1" applyFill="1" applyBorder="1"/>
    <xf numFmtId="0" fontId="9" fillId="2" borderId="18" xfId="0" applyFont="1" applyFill="1" applyBorder="1"/>
    <xf numFmtId="0" fontId="9" fillId="2" borderId="19" xfId="0" applyFont="1" applyFill="1" applyBorder="1" applyAlignment="1">
      <alignment wrapText="1"/>
    </xf>
    <xf numFmtId="44" fontId="9" fillId="2" borderId="24" xfId="0" applyNumberFormat="1" applyFont="1" applyFill="1" applyBorder="1" applyAlignment="1">
      <alignment wrapText="1"/>
    </xf>
    <xf numFmtId="0" fontId="9" fillId="12" borderId="19" xfId="0" applyFont="1" applyFill="1" applyBorder="1" applyAlignment="1">
      <alignment wrapText="1"/>
    </xf>
    <xf numFmtId="44" fontId="8" fillId="12" borderId="19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9" fillId="2" borderId="34" xfId="0" applyNumberFormat="1" applyFont="1" applyFill="1" applyBorder="1"/>
    <xf numFmtId="44" fontId="9" fillId="2" borderId="35" xfId="0" applyNumberFormat="1" applyFont="1" applyFill="1" applyBorder="1"/>
    <xf numFmtId="44" fontId="17" fillId="2" borderId="30" xfId="0" applyNumberFormat="1" applyFont="1" applyFill="1" applyBorder="1"/>
    <xf numFmtId="0" fontId="8" fillId="2" borderId="12" xfId="0" applyFont="1" applyFill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3" xfId="0" applyFont="1" applyBorder="1"/>
    <xf numFmtId="44" fontId="8" fillId="2" borderId="34" xfId="0" applyNumberFormat="1" applyFont="1" applyFill="1" applyBorder="1"/>
    <xf numFmtId="0" fontId="8" fillId="2" borderId="18" xfId="0" applyFont="1" applyFill="1" applyBorder="1" applyAlignment="1">
      <alignment horizontal="center"/>
    </xf>
    <xf numFmtId="0" fontId="8" fillId="0" borderId="17" xfId="0" applyFont="1" applyBorder="1" applyAlignment="1">
      <alignment wrapText="1"/>
    </xf>
    <xf numFmtId="44" fontId="8" fillId="0" borderId="17" xfId="0" applyNumberFormat="1" applyFont="1" applyBorder="1" applyAlignment="1">
      <alignment wrapText="1"/>
    </xf>
    <xf numFmtId="44" fontId="8" fillId="3" borderId="12" xfId="0" applyNumberFormat="1" applyFont="1" applyFill="1" applyBorder="1"/>
    <xf numFmtId="165" fontId="8" fillId="4" borderId="12" xfId="0" applyNumberFormat="1" applyFont="1" applyFill="1" applyBorder="1" applyAlignment="1">
      <alignment horizontal="center"/>
    </xf>
    <xf numFmtId="164" fontId="8" fillId="4" borderId="12" xfId="0" applyNumberFormat="1" applyFont="1" applyFill="1" applyBorder="1" applyAlignment="1">
      <alignment horizontal="center"/>
    </xf>
    <xf numFmtId="44" fontId="8" fillId="4" borderId="12" xfId="0" applyNumberFormat="1" applyFont="1" applyFill="1" applyBorder="1" applyAlignment="1">
      <alignment horizontal="center"/>
    </xf>
    <xf numFmtId="0" fontId="8" fillId="0" borderId="4" xfId="0" applyFont="1" applyBorder="1"/>
    <xf numFmtId="0" fontId="14" fillId="0" borderId="0" xfId="0" applyFont="1" applyBorder="1"/>
    <xf numFmtId="44" fontId="14" fillId="0" borderId="0" xfId="0" applyNumberFormat="1" applyFont="1" applyBorder="1"/>
    <xf numFmtId="44" fontId="8" fillId="6" borderId="17" xfId="0" applyNumberFormat="1" applyFont="1" applyFill="1" applyBorder="1" applyAlignment="1">
      <alignment wrapText="1"/>
    </xf>
    <xf numFmtId="0" fontId="8" fillId="0" borderId="18" xfId="0" applyFont="1" applyBorder="1" applyAlignment="1">
      <alignment vertical="top" wrapText="1"/>
    </xf>
    <xf numFmtId="44" fontId="8" fillId="0" borderId="12" xfId="0" applyNumberFormat="1" applyFont="1" applyBorder="1" applyAlignment="1">
      <alignment vertical="top" wrapText="1"/>
    </xf>
    <xf numFmtId="164" fontId="8" fillId="3" borderId="12" xfId="0" applyNumberFormat="1" applyFont="1" applyFill="1" applyBorder="1" applyAlignment="1">
      <alignment horizontal="center"/>
    </xf>
    <xf numFmtId="44" fontId="8" fillId="3" borderId="12" xfId="0" applyNumberFormat="1" applyFont="1" applyFill="1" applyBorder="1" applyAlignment="1">
      <alignment horizontal="center"/>
    </xf>
    <xf numFmtId="4" fontId="8" fillId="3" borderId="9" xfId="0" applyNumberFormat="1" applyFont="1" applyFill="1" applyBorder="1" applyAlignment="1">
      <alignment horizontal="center" wrapText="1"/>
    </xf>
    <xf numFmtId="44" fontId="17" fillId="3" borderId="18" xfId="0" applyNumberFormat="1" applyFont="1" applyFill="1" applyBorder="1" applyAlignment="1">
      <alignment horizontal="center" vertical="center"/>
    </xf>
    <xf numFmtId="44" fontId="17" fillId="3" borderId="19" xfId="0" applyNumberFormat="1" applyFont="1" applyFill="1" applyBorder="1" applyAlignment="1">
      <alignment horizontal="center" vertical="center"/>
    </xf>
    <xf numFmtId="44" fontId="17" fillId="3" borderId="24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wrapText="1"/>
    </xf>
    <xf numFmtId="0" fontId="9" fillId="2" borderId="35" xfId="0" applyFont="1" applyFill="1" applyBorder="1" applyAlignment="1">
      <alignment horizontal="center" wrapText="1"/>
    </xf>
    <xf numFmtId="0" fontId="9" fillId="2" borderId="36" xfId="0" applyFont="1" applyFill="1" applyBorder="1" applyAlignment="1">
      <alignment horizontal="center" wrapText="1"/>
    </xf>
    <xf numFmtId="0" fontId="10" fillId="4" borderId="20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44" fontId="6" fillId="10" borderId="0" xfId="2" applyFont="1" applyFill="1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zoomScale="120" zoomScaleNormal="120" zoomScaleSheetLayoutView="120" workbookViewId="0">
      <selection activeCell="C1" sqref="C1:E1"/>
    </sheetView>
  </sheetViews>
  <sheetFormatPr defaultColWidth="9.109375" defaultRowHeight="13.8" x14ac:dyDescent="0.3"/>
  <cols>
    <col min="1" max="1" width="5" style="19" customWidth="1"/>
    <col min="2" max="2" width="39.6640625" style="20" customWidth="1"/>
    <col min="3" max="3" width="35.6640625" style="22" customWidth="1"/>
    <col min="4" max="4" width="35.5546875" style="22" customWidth="1"/>
    <col min="5" max="5" width="17.44140625" style="22" customWidth="1"/>
    <col min="6" max="6" width="24.88671875" style="19" customWidth="1"/>
    <col min="7" max="7" width="18.6640625" style="19" customWidth="1"/>
    <col min="8" max="8" width="28.5546875" style="19" bestFit="1" customWidth="1"/>
    <col min="9" max="9" width="9.109375" style="19" customWidth="1"/>
    <col min="10" max="16384" width="9.109375" style="19"/>
  </cols>
  <sheetData>
    <row r="1" spans="1:6" ht="16.2" thickBot="1" x14ac:dyDescent="0.35">
      <c r="A1" s="19" t="s">
        <v>42</v>
      </c>
      <c r="C1" s="184" t="s">
        <v>11</v>
      </c>
      <c r="D1" s="185"/>
      <c r="E1" s="186"/>
    </row>
    <row r="2" spans="1:6" x14ac:dyDescent="0.3">
      <c r="A2" s="21" t="s">
        <v>43</v>
      </c>
      <c r="C2" s="3"/>
      <c r="D2" s="3"/>
    </row>
    <row r="3" spans="1:6" ht="14.4" thickBot="1" x14ac:dyDescent="0.35"/>
    <row r="4" spans="1:6" ht="27.6" x14ac:dyDescent="0.3">
      <c r="A4" s="160" t="s">
        <v>16</v>
      </c>
      <c r="B4" s="110" t="s">
        <v>81</v>
      </c>
      <c r="C4" s="111" t="s">
        <v>6</v>
      </c>
      <c r="D4" s="111"/>
      <c r="E4" s="111"/>
      <c r="F4" s="109"/>
    </row>
    <row r="5" spans="1:6" x14ac:dyDescent="0.3">
      <c r="A5" s="138"/>
      <c r="B5" s="86" t="s">
        <v>40</v>
      </c>
      <c r="C5" s="85">
        <v>4</v>
      </c>
      <c r="D5" s="87" t="s">
        <v>13</v>
      </c>
      <c r="E5" s="123" t="s">
        <v>63</v>
      </c>
      <c r="F5" s="118"/>
    </row>
    <row r="6" spans="1:6" x14ac:dyDescent="0.3">
      <c r="A6" s="81" t="s">
        <v>0</v>
      </c>
      <c r="B6" s="82" t="s">
        <v>67</v>
      </c>
      <c r="C6" s="26">
        <v>0</v>
      </c>
      <c r="D6" s="26"/>
      <c r="E6" s="124">
        <f>C6*$C$5</f>
        <v>0</v>
      </c>
      <c r="F6" s="118"/>
    </row>
    <row r="7" spans="1:6" x14ac:dyDescent="0.3">
      <c r="A7" s="81" t="s">
        <v>0</v>
      </c>
      <c r="B7" s="82" t="s">
        <v>68</v>
      </c>
      <c r="C7" s="26">
        <v>0</v>
      </c>
      <c r="D7" s="26"/>
      <c r="E7" s="124">
        <f t="shared" ref="E7:E8" si="0">C7*$C$5</f>
        <v>0</v>
      </c>
      <c r="F7" s="118"/>
    </row>
    <row r="8" spans="1:6" ht="14.25" customHeight="1" x14ac:dyDescent="0.3">
      <c r="A8" s="81" t="s">
        <v>0</v>
      </c>
      <c r="B8" s="82" t="s">
        <v>69</v>
      </c>
      <c r="C8" s="26">
        <v>0</v>
      </c>
      <c r="D8" s="82"/>
      <c r="E8" s="124">
        <f t="shared" si="0"/>
        <v>0</v>
      </c>
      <c r="F8" s="118"/>
    </row>
    <row r="9" spans="1:6" ht="14.25" customHeight="1" x14ac:dyDescent="0.3">
      <c r="A9" s="81"/>
      <c r="B9" s="82" t="s">
        <v>52</v>
      </c>
      <c r="C9" s="29" t="s">
        <v>54</v>
      </c>
      <c r="D9" s="29"/>
      <c r="E9" s="125">
        <f>materiaallijst!D17</f>
        <v>0</v>
      </c>
      <c r="F9" s="118"/>
    </row>
    <row r="10" spans="1:6" x14ac:dyDescent="0.3">
      <c r="A10" s="81"/>
      <c r="B10" s="192" t="s">
        <v>76</v>
      </c>
      <c r="C10" s="192"/>
      <c r="D10" s="25"/>
      <c r="E10" s="25" t="s">
        <v>63</v>
      </c>
      <c r="F10" s="118"/>
    </row>
    <row r="11" spans="1:6" x14ac:dyDescent="0.3">
      <c r="A11" s="81"/>
      <c r="B11" s="88" t="s">
        <v>53</v>
      </c>
      <c r="C11" s="88" t="s">
        <v>70</v>
      </c>
      <c r="D11" s="25"/>
      <c r="E11" s="25"/>
      <c r="F11" s="118"/>
    </row>
    <row r="12" spans="1:6" ht="19.2" customHeight="1" x14ac:dyDescent="0.3">
      <c r="A12" s="81"/>
      <c r="B12" s="83"/>
      <c r="C12" s="26">
        <v>0</v>
      </c>
      <c r="D12" s="26"/>
      <c r="E12" s="124">
        <f>C12*C5</f>
        <v>0</v>
      </c>
      <c r="F12" s="118"/>
    </row>
    <row r="13" spans="1:6" ht="19.2" customHeight="1" x14ac:dyDescent="0.3">
      <c r="A13" s="81"/>
      <c r="B13" s="83"/>
      <c r="C13" s="26">
        <v>0</v>
      </c>
      <c r="D13" s="26"/>
      <c r="E13" s="124">
        <f>C13*C5</f>
        <v>0</v>
      </c>
      <c r="F13" s="118"/>
    </row>
    <row r="14" spans="1:6" ht="19.2" customHeight="1" x14ac:dyDescent="0.3">
      <c r="A14" s="81"/>
      <c r="B14" s="86" t="s">
        <v>9</v>
      </c>
      <c r="C14" s="85" t="s">
        <v>12</v>
      </c>
      <c r="D14" s="87" t="s">
        <v>71</v>
      </c>
      <c r="E14" s="123" t="s">
        <v>10</v>
      </c>
      <c r="F14" s="118"/>
    </row>
    <row r="15" spans="1:6" ht="27.6" x14ac:dyDescent="0.3">
      <c r="A15" s="81"/>
      <c r="B15" s="82" t="s">
        <v>64</v>
      </c>
      <c r="C15" s="183">
        <v>0</v>
      </c>
      <c r="D15" s="26">
        <v>0</v>
      </c>
      <c r="E15" s="126">
        <f>D15*C15</f>
        <v>0</v>
      </c>
      <c r="F15" s="118"/>
    </row>
    <row r="16" spans="1:6" ht="27.6" x14ac:dyDescent="0.3">
      <c r="A16" s="81"/>
      <c r="B16" s="82" t="s">
        <v>65</v>
      </c>
      <c r="C16" s="183">
        <v>0</v>
      </c>
      <c r="D16" s="26">
        <v>0</v>
      </c>
      <c r="E16" s="126">
        <f t="shared" ref="E16:E17" si="1">D16*C16</f>
        <v>0</v>
      </c>
      <c r="F16" s="118"/>
    </row>
    <row r="17" spans="1:6" ht="27.6" x14ac:dyDescent="0.3">
      <c r="A17" s="81"/>
      <c r="B17" s="82" t="s">
        <v>96</v>
      </c>
      <c r="C17" s="183">
        <v>0</v>
      </c>
      <c r="D17" s="26">
        <v>0</v>
      </c>
      <c r="E17" s="126">
        <f t="shared" si="1"/>
        <v>0</v>
      </c>
      <c r="F17" s="118"/>
    </row>
    <row r="18" spans="1:6" ht="8.25" customHeight="1" x14ac:dyDescent="0.3">
      <c r="A18" s="81"/>
      <c r="B18" s="29"/>
      <c r="C18" s="29"/>
      <c r="D18" s="29"/>
      <c r="E18" s="29"/>
      <c r="F18" s="118"/>
    </row>
    <row r="19" spans="1:6" ht="18" customHeight="1" thickBot="1" x14ac:dyDescent="0.35">
      <c r="A19" s="81"/>
      <c r="B19" s="84" t="s">
        <v>7</v>
      </c>
      <c r="C19" s="27" t="s">
        <v>66</v>
      </c>
      <c r="D19" s="27"/>
      <c r="E19" s="27">
        <f>SUM(E6:E18)</f>
        <v>0</v>
      </c>
      <c r="F19" s="118"/>
    </row>
    <row r="20" spans="1:6" ht="7.2" customHeight="1" thickBot="1" x14ac:dyDescent="0.35">
      <c r="A20" s="112"/>
      <c r="B20" s="113"/>
      <c r="C20" s="114"/>
      <c r="D20" s="115"/>
      <c r="E20" s="116"/>
      <c r="F20" s="117"/>
    </row>
    <row r="21" spans="1:6" ht="14.4" thickBot="1" x14ac:dyDescent="0.35">
      <c r="A21" s="129"/>
      <c r="B21" s="130"/>
      <c r="C21" s="131"/>
      <c r="D21" s="132" t="s">
        <v>19</v>
      </c>
      <c r="E21" s="132">
        <f>SUM(E19)</f>
        <v>0</v>
      </c>
      <c r="F21" s="133"/>
    </row>
    <row r="22" spans="1:6" ht="6" customHeight="1" thickBot="1" x14ac:dyDescent="0.35">
      <c r="A22" s="112"/>
      <c r="B22" s="113"/>
      <c r="C22" s="114"/>
      <c r="D22" s="115"/>
      <c r="E22" s="116"/>
      <c r="F22" s="117"/>
    </row>
    <row r="23" spans="1:6" ht="33.75" customHeight="1" thickBot="1" x14ac:dyDescent="0.35">
      <c r="A23" s="164"/>
      <c r="B23" s="134" t="s">
        <v>72</v>
      </c>
      <c r="C23" s="135"/>
      <c r="D23" s="135"/>
      <c r="E23" s="136">
        <f>E21/15</f>
        <v>0</v>
      </c>
      <c r="F23" s="137">
        <f>E21</f>
        <v>0</v>
      </c>
    </row>
    <row r="24" spans="1:6" ht="7.2" customHeight="1" thickBot="1" x14ac:dyDescent="0.35">
      <c r="A24" s="112"/>
      <c r="B24" s="113"/>
      <c r="C24" s="114"/>
      <c r="D24" s="115"/>
      <c r="E24" s="116"/>
      <c r="F24" s="117"/>
    </row>
    <row r="25" spans="1:6" ht="33.75" customHeight="1" thickBot="1" x14ac:dyDescent="0.35">
      <c r="A25" s="140" t="s">
        <v>17</v>
      </c>
      <c r="B25" s="158" t="s">
        <v>82</v>
      </c>
      <c r="C25" s="159" t="s">
        <v>6</v>
      </c>
      <c r="D25" s="159"/>
      <c r="E25" s="159"/>
      <c r="F25" s="159"/>
    </row>
    <row r="26" spans="1:6" ht="7.2" customHeight="1" thickBot="1" x14ac:dyDescent="0.35">
      <c r="A26" s="127"/>
      <c r="B26" s="119"/>
      <c r="C26" s="120"/>
      <c r="D26" s="121"/>
      <c r="E26" s="122"/>
      <c r="F26" s="128"/>
    </row>
    <row r="27" spans="1:6" ht="82.8" x14ac:dyDescent="0.45">
      <c r="A27" s="140"/>
      <c r="B27" s="93" t="s">
        <v>93</v>
      </c>
      <c r="C27" s="98" t="s">
        <v>59</v>
      </c>
      <c r="D27" s="99" t="s">
        <v>74</v>
      </c>
      <c r="E27" s="92" t="s">
        <v>73</v>
      </c>
      <c r="F27" s="141" t="s">
        <v>23</v>
      </c>
    </row>
    <row r="28" spans="1:6" x14ac:dyDescent="0.3">
      <c r="A28" s="81">
        <v>1</v>
      </c>
      <c r="B28" s="89" t="s">
        <v>3</v>
      </c>
      <c r="C28" s="139" t="s">
        <v>75</v>
      </c>
      <c r="D28" s="91">
        <v>0</v>
      </c>
      <c r="E28" s="90">
        <f>D28*$C$5</f>
        <v>0</v>
      </c>
      <c r="F28" s="142">
        <f>E28*15</f>
        <v>0</v>
      </c>
    </row>
    <row r="29" spans="1:6" x14ac:dyDescent="0.3">
      <c r="A29" s="81">
        <v>2</v>
      </c>
      <c r="B29" s="82" t="s">
        <v>4</v>
      </c>
      <c r="C29" s="139" t="s">
        <v>75</v>
      </c>
      <c r="D29" s="26">
        <v>0</v>
      </c>
      <c r="E29" s="90">
        <f t="shared" ref="E29:E36" si="2">D29*$C$5</f>
        <v>0</v>
      </c>
      <c r="F29" s="142">
        <f t="shared" ref="F29:F36" si="3">E29*15</f>
        <v>0</v>
      </c>
    </row>
    <row r="30" spans="1:6" x14ac:dyDescent="0.3">
      <c r="A30" s="81">
        <v>3</v>
      </c>
      <c r="B30" s="82" t="s">
        <v>94</v>
      </c>
      <c r="C30" s="139" t="s">
        <v>75</v>
      </c>
      <c r="D30" s="26">
        <v>0</v>
      </c>
      <c r="E30" s="90">
        <f t="shared" si="2"/>
        <v>0</v>
      </c>
      <c r="F30" s="142">
        <f t="shared" si="3"/>
        <v>0</v>
      </c>
    </row>
    <row r="31" spans="1:6" x14ac:dyDescent="0.3">
      <c r="A31" s="81"/>
      <c r="B31" s="192" t="s">
        <v>76</v>
      </c>
      <c r="C31" s="192"/>
      <c r="D31" s="100"/>
      <c r="E31" s="101"/>
      <c r="F31" s="143"/>
    </row>
    <row r="32" spans="1:6" x14ac:dyDescent="0.3">
      <c r="A32" s="81">
        <v>4</v>
      </c>
      <c r="B32" s="83"/>
      <c r="C32" s="139" t="s">
        <v>75</v>
      </c>
      <c r="D32" s="26">
        <v>0</v>
      </c>
      <c r="E32" s="90">
        <f t="shared" si="2"/>
        <v>0</v>
      </c>
      <c r="F32" s="142">
        <f t="shared" si="3"/>
        <v>0</v>
      </c>
    </row>
    <row r="33" spans="1:6" x14ac:dyDescent="0.3">
      <c r="A33" s="81">
        <v>5</v>
      </c>
      <c r="B33" s="83"/>
      <c r="C33" s="139" t="s">
        <v>75</v>
      </c>
      <c r="D33" s="26">
        <v>0</v>
      </c>
      <c r="E33" s="90">
        <f t="shared" si="2"/>
        <v>0</v>
      </c>
      <c r="F33" s="142">
        <f t="shared" si="3"/>
        <v>0</v>
      </c>
    </row>
    <row r="34" spans="1:6" x14ac:dyDescent="0.3">
      <c r="A34" s="81">
        <v>6</v>
      </c>
      <c r="B34" s="83"/>
      <c r="C34" s="139" t="s">
        <v>75</v>
      </c>
      <c r="D34" s="26">
        <v>0</v>
      </c>
      <c r="E34" s="90">
        <f t="shared" si="2"/>
        <v>0</v>
      </c>
      <c r="F34" s="142">
        <f t="shared" si="3"/>
        <v>0</v>
      </c>
    </row>
    <row r="35" spans="1:6" x14ac:dyDescent="0.3">
      <c r="A35" s="81">
        <v>7</v>
      </c>
      <c r="B35" s="83"/>
      <c r="C35" s="139" t="s">
        <v>75</v>
      </c>
      <c r="D35" s="26">
        <v>0</v>
      </c>
      <c r="E35" s="90">
        <f t="shared" si="2"/>
        <v>0</v>
      </c>
      <c r="F35" s="142">
        <f t="shared" si="3"/>
        <v>0</v>
      </c>
    </row>
    <row r="36" spans="1:6" x14ac:dyDescent="0.3">
      <c r="A36" s="81">
        <v>8</v>
      </c>
      <c r="B36" s="83"/>
      <c r="C36" s="139" t="s">
        <v>75</v>
      </c>
      <c r="D36" s="26">
        <v>0</v>
      </c>
      <c r="E36" s="90">
        <f t="shared" si="2"/>
        <v>0</v>
      </c>
      <c r="F36" s="142">
        <f t="shared" si="3"/>
        <v>0</v>
      </c>
    </row>
    <row r="37" spans="1:6" ht="30.6" customHeight="1" thickBot="1" x14ac:dyDescent="0.35">
      <c r="A37" s="81"/>
      <c r="B37" s="191" t="s">
        <v>5</v>
      </c>
      <c r="C37" s="191"/>
      <c r="D37" s="165"/>
      <c r="E37" s="166"/>
      <c r="F37" s="36"/>
    </row>
    <row r="38" spans="1:6" ht="16.2" customHeight="1" thickBot="1" x14ac:dyDescent="0.35">
      <c r="A38" s="168"/>
      <c r="B38" s="193" t="s">
        <v>55</v>
      </c>
      <c r="C38" s="194"/>
      <c r="D38" s="167"/>
      <c r="E38" s="167">
        <f>SUM(E28:E37)</f>
        <v>0</v>
      </c>
      <c r="F38" s="136">
        <f>SUM(F28:F37)</f>
        <v>0</v>
      </c>
    </row>
    <row r="39" spans="1:6" ht="9.6" customHeight="1" thickBot="1" x14ac:dyDescent="0.35">
      <c r="A39" s="112"/>
      <c r="B39" s="113"/>
      <c r="C39" s="114"/>
      <c r="D39" s="115"/>
      <c r="E39" s="116"/>
      <c r="F39" s="117"/>
    </row>
    <row r="40" spans="1:6" x14ac:dyDescent="0.3">
      <c r="A40" s="148"/>
      <c r="B40" s="149"/>
      <c r="C40" s="150"/>
      <c r="D40" s="150"/>
      <c r="E40" s="151"/>
      <c r="F40" s="94"/>
    </row>
    <row r="41" spans="1:6" x14ac:dyDescent="0.3">
      <c r="A41" s="147" t="s">
        <v>18</v>
      </c>
      <c r="B41" s="32" t="s">
        <v>77</v>
      </c>
      <c r="C41" s="32" t="s">
        <v>12</v>
      </c>
      <c r="D41" s="32" t="s">
        <v>56</v>
      </c>
      <c r="E41" s="32" t="s">
        <v>10</v>
      </c>
      <c r="F41" s="144" t="s">
        <v>78</v>
      </c>
    </row>
    <row r="42" spans="1:6" ht="27.6" x14ac:dyDescent="0.3">
      <c r="A42" s="24"/>
      <c r="B42" s="96" t="s">
        <v>79</v>
      </c>
      <c r="C42" s="183">
        <v>0</v>
      </c>
      <c r="D42" s="26">
        <v>0</v>
      </c>
      <c r="E42" s="97">
        <f>D42*C42</f>
        <v>0</v>
      </c>
      <c r="F42" s="36">
        <f>E42*14</f>
        <v>0</v>
      </c>
    </row>
    <row r="43" spans="1:6" ht="41.4" x14ac:dyDescent="0.3">
      <c r="A43" s="24"/>
      <c r="B43" s="96" t="s">
        <v>80</v>
      </c>
      <c r="C43" s="183">
        <v>0</v>
      </c>
      <c r="D43" s="26">
        <v>0</v>
      </c>
      <c r="E43" s="97">
        <f t="shared" ref="E43:E49" si="4">D43*C43</f>
        <v>0</v>
      </c>
      <c r="F43" s="36">
        <f t="shared" ref="F43:F44" si="5">E43*14</f>
        <v>0</v>
      </c>
    </row>
    <row r="44" spans="1:6" ht="41.4" x14ac:dyDescent="0.3">
      <c r="A44" s="24"/>
      <c r="B44" s="96" t="s">
        <v>97</v>
      </c>
      <c r="C44" s="183">
        <v>0</v>
      </c>
      <c r="D44" s="26">
        <v>0</v>
      </c>
      <c r="E44" s="97">
        <f t="shared" si="4"/>
        <v>0</v>
      </c>
      <c r="F44" s="36">
        <f t="shared" si="5"/>
        <v>0</v>
      </c>
    </row>
    <row r="45" spans="1:6" x14ac:dyDescent="0.3">
      <c r="A45" s="81"/>
      <c r="B45" s="192" t="s">
        <v>95</v>
      </c>
      <c r="C45" s="192"/>
      <c r="D45" s="192"/>
      <c r="E45" s="195"/>
      <c r="F45" s="152"/>
    </row>
    <row r="46" spans="1:6" x14ac:dyDescent="0.3">
      <c r="A46" s="24"/>
      <c r="B46" s="83"/>
      <c r="C46" s="183">
        <v>0</v>
      </c>
      <c r="D46" s="91">
        <v>0</v>
      </c>
      <c r="E46" s="146">
        <f t="shared" si="4"/>
        <v>0</v>
      </c>
      <c r="F46" s="36">
        <f t="shared" ref="F46:F49" si="6">E46*14</f>
        <v>0</v>
      </c>
    </row>
    <row r="47" spans="1:6" x14ac:dyDescent="0.3">
      <c r="A47" s="24"/>
      <c r="B47" s="83"/>
      <c r="C47" s="183">
        <v>0</v>
      </c>
      <c r="D47" s="26">
        <v>0</v>
      </c>
      <c r="E47" s="97">
        <f t="shared" si="4"/>
        <v>0</v>
      </c>
      <c r="F47" s="36">
        <f t="shared" si="6"/>
        <v>0</v>
      </c>
    </row>
    <row r="48" spans="1:6" x14ac:dyDescent="0.3">
      <c r="A48" s="24"/>
      <c r="B48" s="83"/>
      <c r="C48" s="183">
        <v>0</v>
      </c>
      <c r="D48" s="26">
        <v>0</v>
      </c>
      <c r="E48" s="97">
        <f t="shared" si="4"/>
        <v>0</v>
      </c>
      <c r="F48" s="36">
        <f t="shared" si="6"/>
        <v>0</v>
      </c>
    </row>
    <row r="49" spans="1:8" ht="14.4" thickBot="1" x14ac:dyDescent="0.35">
      <c r="A49" s="24"/>
      <c r="B49" s="83"/>
      <c r="C49" s="183">
        <v>0</v>
      </c>
      <c r="D49" s="26">
        <v>0</v>
      </c>
      <c r="E49" s="97">
        <f t="shared" si="4"/>
        <v>0</v>
      </c>
      <c r="F49" s="36">
        <f t="shared" si="6"/>
        <v>0</v>
      </c>
    </row>
    <row r="50" spans="1:8" ht="14.4" thickBot="1" x14ac:dyDescent="0.35">
      <c r="A50" s="24"/>
      <c r="B50" s="30" t="s">
        <v>20</v>
      </c>
      <c r="C50" s="31"/>
      <c r="D50" s="31"/>
      <c r="E50" s="31">
        <f>SUM(E40:E49)</f>
        <v>0</v>
      </c>
      <c r="F50" s="145">
        <f>SUM(F42:F49)</f>
        <v>0</v>
      </c>
    </row>
    <row r="51" spans="1:8" ht="14.4" thickBot="1" x14ac:dyDescent="0.35">
      <c r="A51" s="24"/>
      <c r="B51" s="33"/>
      <c r="C51" s="34"/>
      <c r="D51" s="35"/>
      <c r="E51" s="36"/>
      <c r="F51" s="95"/>
    </row>
    <row r="52" spans="1:8" ht="16.2" thickBot="1" x14ac:dyDescent="0.5">
      <c r="A52" s="164"/>
      <c r="B52" s="161" t="s">
        <v>58</v>
      </c>
      <c r="C52" s="161" t="s">
        <v>57</v>
      </c>
      <c r="D52" s="162" t="s">
        <v>83</v>
      </c>
      <c r="E52" s="162"/>
      <c r="F52" s="163">
        <f>F50+F38+F23</f>
        <v>0</v>
      </c>
    </row>
    <row r="54" spans="1:8" ht="16.2" customHeight="1" thickBot="1" x14ac:dyDescent="0.35">
      <c r="B54" s="190"/>
      <c r="C54" s="190"/>
      <c r="D54" s="190"/>
      <c r="E54" s="190"/>
    </row>
    <row r="55" spans="1:8" ht="15.75" customHeight="1" thickBot="1" x14ac:dyDescent="0.35">
      <c r="A55" s="187" t="s">
        <v>98</v>
      </c>
      <c r="B55" s="188"/>
      <c r="C55" s="188"/>
      <c r="D55" s="188"/>
      <c r="E55" s="188"/>
      <c r="F55" s="188"/>
      <c r="G55" s="189"/>
      <c r="H55" s="106" t="s">
        <v>1</v>
      </c>
    </row>
    <row r="56" spans="1:8" ht="14.4" thickBot="1" x14ac:dyDescent="0.35">
      <c r="A56" s="155" t="s">
        <v>2</v>
      </c>
      <c r="B56" s="156"/>
      <c r="C56" s="153" t="s">
        <v>1</v>
      </c>
      <c r="D56" s="135"/>
      <c r="E56" s="154"/>
      <c r="F56" s="154"/>
      <c r="G56" s="157"/>
      <c r="H56" s="107"/>
    </row>
    <row r="57" spans="1:8" ht="28.2" thickBot="1" x14ac:dyDescent="0.35">
      <c r="A57" s="175"/>
      <c r="B57" s="176"/>
      <c r="C57" s="177"/>
      <c r="D57" s="170" t="s">
        <v>21</v>
      </c>
      <c r="E57" s="169" t="s">
        <v>22</v>
      </c>
      <c r="F57" s="37" t="s">
        <v>24</v>
      </c>
      <c r="G57" s="178" t="s">
        <v>23</v>
      </c>
      <c r="H57" s="107"/>
    </row>
    <row r="58" spans="1:8" ht="36.6" customHeight="1" thickBot="1" x14ac:dyDescent="0.35">
      <c r="A58" s="46">
        <v>1</v>
      </c>
      <c r="B58" s="179" t="s">
        <v>35</v>
      </c>
      <c r="C58" s="180" t="s">
        <v>26</v>
      </c>
      <c r="D58" s="49">
        <v>0</v>
      </c>
      <c r="E58" s="181">
        <v>0</v>
      </c>
      <c r="F58" s="181">
        <v>0</v>
      </c>
      <c r="G58" s="182">
        <f>SUM(D58*E58)+F58</f>
        <v>0</v>
      </c>
      <c r="H58" s="23" t="s">
        <v>85</v>
      </c>
    </row>
    <row r="59" spans="1:8" ht="87" customHeight="1" thickBot="1" x14ac:dyDescent="0.35">
      <c r="A59" s="38">
        <v>2</v>
      </c>
      <c r="B59" s="43" t="s">
        <v>4</v>
      </c>
      <c r="C59" s="44" t="s">
        <v>33</v>
      </c>
      <c r="D59" s="39">
        <v>0</v>
      </c>
      <c r="E59" s="40">
        <v>0</v>
      </c>
      <c r="F59" s="40">
        <v>0</v>
      </c>
      <c r="G59" s="102">
        <f t="shared" ref="G59" si="7">SUM(D59*E59)+F59</f>
        <v>0</v>
      </c>
      <c r="H59" s="106" t="s">
        <v>86</v>
      </c>
    </row>
    <row r="60" spans="1:8" ht="58.95" customHeight="1" thickBot="1" x14ac:dyDescent="0.35">
      <c r="A60" s="28"/>
      <c r="B60" s="45" t="s">
        <v>0</v>
      </c>
      <c r="C60" s="42" t="s">
        <v>34</v>
      </c>
      <c r="D60" s="172"/>
      <c r="E60" s="173"/>
      <c r="F60" s="173"/>
      <c r="G60" s="174"/>
      <c r="H60" s="108"/>
    </row>
    <row r="61" spans="1:8" ht="28.2" thickBot="1" x14ac:dyDescent="0.35">
      <c r="A61" s="46">
        <v>3</v>
      </c>
      <c r="B61" s="47" t="s">
        <v>8</v>
      </c>
      <c r="C61" s="48" t="s">
        <v>28</v>
      </c>
      <c r="D61" s="49">
        <v>0</v>
      </c>
      <c r="E61" s="50">
        <v>0</v>
      </c>
      <c r="F61" s="50">
        <v>0</v>
      </c>
      <c r="G61" s="171">
        <f>SUM(D61*E61)+F61</f>
        <v>0</v>
      </c>
      <c r="H61" s="23" t="s">
        <v>87</v>
      </c>
    </row>
    <row r="62" spans="1:8" x14ac:dyDescent="0.3">
      <c r="A62" s="38"/>
      <c r="B62" s="51"/>
      <c r="C62" s="52"/>
      <c r="D62" s="52"/>
      <c r="E62" s="52"/>
      <c r="F62" s="53"/>
      <c r="G62" s="54"/>
      <c r="H62" s="106"/>
    </row>
    <row r="63" spans="1:8" ht="27.6" x14ac:dyDescent="0.3">
      <c r="A63" s="55">
        <v>4</v>
      </c>
      <c r="B63" s="56" t="s">
        <v>32</v>
      </c>
      <c r="C63" s="57" t="s">
        <v>31</v>
      </c>
      <c r="D63" s="57" t="s">
        <v>29</v>
      </c>
      <c r="E63" s="57" t="s">
        <v>30</v>
      </c>
      <c r="F63" s="58" t="s">
        <v>84</v>
      </c>
      <c r="G63" s="59"/>
      <c r="H63" s="169" t="s">
        <v>88</v>
      </c>
    </row>
    <row r="64" spans="1:8" ht="14.4" thickBot="1" x14ac:dyDescent="0.35">
      <c r="A64" s="41"/>
      <c r="B64" s="60"/>
      <c r="C64" s="61"/>
      <c r="D64" s="62">
        <v>0</v>
      </c>
      <c r="E64" s="62">
        <v>0</v>
      </c>
      <c r="F64" s="63"/>
      <c r="G64" s="64"/>
      <c r="H64" s="108"/>
    </row>
    <row r="65" spans="1:7" x14ac:dyDescent="0.3">
      <c r="A65" s="65"/>
      <c r="B65" s="66"/>
      <c r="C65" s="58"/>
      <c r="D65" s="58"/>
      <c r="E65" s="58"/>
      <c r="F65" s="58"/>
      <c r="G65" s="58"/>
    </row>
    <row r="66" spans="1:7" ht="26.4" customHeight="1" x14ac:dyDescent="0.3">
      <c r="B66" s="67" t="s">
        <v>27</v>
      </c>
      <c r="C66" s="67"/>
      <c r="D66" s="67"/>
      <c r="E66" s="67"/>
    </row>
    <row r="67" spans="1:7" x14ac:dyDescent="0.3">
      <c r="B67" s="67" t="s">
        <v>25</v>
      </c>
      <c r="C67" s="68"/>
      <c r="D67" s="68"/>
    </row>
  </sheetData>
  <mergeCells count="9">
    <mergeCell ref="C1:E1"/>
    <mergeCell ref="A55:G55"/>
    <mergeCell ref="B54:E54"/>
    <mergeCell ref="B37:C37"/>
    <mergeCell ref="B10:C10"/>
    <mergeCell ref="B31:C31"/>
    <mergeCell ref="B38:C38"/>
    <mergeCell ref="B45:C45"/>
    <mergeCell ref="D45:E45"/>
  </mergeCells>
  <pageMargins left="0.98425196850393704" right="0.98425196850393704" top="0.98425196850393704" bottom="0.98425196850393704" header="0.51181102362204722" footer="0.51181102362204722"/>
  <pageSetup paperSize="8" scale="67" orientation="portrait" r:id="rId1"/>
  <headerFooter>
    <oddFooter>&amp;Chandtekening Inschrijver&amp;R &amp;8 2015/0108WMA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17"/>
  <sheetViews>
    <sheetView view="pageBreakPreview" zoomScaleNormal="100" zoomScaleSheetLayoutView="100" workbookViewId="0">
      <selection activeCell="B15" sqref="B15"/>
    </sheetView>
  </sheetViews>
  <sheetFormatPr defaultRowHeight="14.4" x14ac:dyDescent="0.3"/>
  <cols>
    <col min="1" max="1" width="53.6640625" customWidth="1"/>
    <col min="2" max="2" width="6.109375" bestFit="1" customWidth="1"/>
    <col min="3" max="3" width="33.5546875" customWidth="1"/>
    <col min="4" max="4" width="30.33203125" customWidth="1"/>
  </cols>
  <sheetData>
    <row r="1" spans="1:4" x14ac:dyDescent="0.3">
      <c r="A1" s="6"/>
      <c r="B1" s="7"/>
      <c r="C1" s="8" t="s">
        <v>45</v>
      </c>
      <c r="D1" s="9"/>
    </row>
    <row r="2" spans="1:4" x14ac:dyDescent="0.3">
      <c r="A2" s="69" t="s">
        <v>44</v>
      </c>
      <c r="B2" s="70"/>
      <c r="C2" s="11"/>
      <c r="D2" s="12"/>
    </row>
    <row r="3" spans="1:4" x14ac:dyDescent="0.3">
      <c r="A3" s="10"/>
      <c r="B3" s="11" t="s">
        <v>6</v>
      </c>
      <c r="C3" s="11" t="s">
        <v>48</v>
      </c>
      <c r="D3" s="12"/>
    </row>
    <row r="4" spans="1:4" x14ac:dyDescent="0.3">
      <c r="A4" s="71" t="s">
        <v>47</v>
      </c>
      <c r="B4" s="72" t="s">
        <v>6</v>
      </c>
      <c r="C4" s="72" t="s">
        <v>48</v>
      </c>
      <c r="D4" s="73" t="s">
        <v>49</v>
      </c>
    </row>
    <row r="5" spans="1:4" ht="28.8" x14ac:dyDescent="0.3">
      <c r="A5" s="78" t="s">
        <v>14</v>
      </c>
      <c r="B5" s="2">
        <v>4</v>
      </c>
      <c r="C5" s="74">
        <v>0</v>
      </c>
      <c r="D5" s="77">
        <f>C5*B5</f>
        <v>0</v>
      </c>
    </row>
    <row r="6" spans="1:4" x14ac:dyDescent="0.3">
      <c r="A6" s="79" t="s">
        <v>15</v>
      </c>
      <c r="B6" s="2">
        <v>4</v>
      </c>
      <c r="C6" s="74">
        <v>0</v>
      </c>
      <c r="D6" s="77">
        <f>C6*B6</f>
        <v>0</v>
      </c>
    </row>
    <row r="7" spans="1:4" ht="15" thickBot="1" x14ac:dyDescent="0.35">
      <c r="A7" s="10"/>
      <c r="B7" s="11"/>
      <c r="C7" s="11"/>
      <c r="D7" s="13"/>
    </row>
    <row r="8" spans="1:4" ht="15" thickBot="1" x14ac:dyDescent="0.35">
      <c r="A8" s="4" t="s">
        <v>51</v>
      </c>
      <c r="B8" s="5"/>
      <c r="C8" s="5"/>
      <c r="D8" s="75">
        <f>SUM(D4:D7)</f>
        <v>0</v>
      </c>
    </row>
    <row r="9" spans="1:4" ht="15" thickBot="1" x14ac:dyDescent="0.35">
      <c r="A9" s="10"/>
      <c r="B9" s="11"/>
      <c r="C9" s="11"/>
      <c r="D9" s="12"/>
    </row>
    <row r="10" spans="1:4" x14ac:dyDescent="0.3">
      <c r="A10" s="196" t="s">
        <v>46</v>
      </c>
      <c r="B10" s="197"/>
      <c r="C10" s="197"/>
      <c r="D10" s="198"/>
    </row>
    <row r="11" spans="1:4" x14ac:dyDescent="0.3">
      <c r="A11" s="1"/>
      <c r="B11" s="1">
        <v>0</v>
      </c>
      <c r="C11" s="74">
        <v>0</v>
      </c>
      <c r="D11" s="77">
        <f t="shared" ref="D11:D14" si="0">C11*B11</f>
        <v>0</v>
      </c>
    </row>
    <row r="12" spans="1:4" x14ac:dyDescent="0.3">
      <c r="A12" s="1"/>
      <c r="B12" s="1">
        <v>0</v>
      </c>
      <c r="C12" s="74">
        <v>0</v>
      </c>
      <c r="D12" s="77">
        <f t="shared" si="0"/>
        <v>0</v>
      </c>
    </row>
    <row r="13" spans="1:4" x14ac:dyDescent="0.3">
      <c r="A13" s="1"/>
      <c r="B13" s="1">
        <v>0</v>
      </c>
      <c r="C13" s="74">
        <v>0</v>
      </c>
      <c r="D13" s="77">
        <f t="shared" si="0"/>
        <v>0</v>
      </c>
    </row>
    <row r="14" spans="1:4" x14ac:dyDescent="0.3">
      <c r="A14" s="1"/>
      <c r="B14" s="1">
        <v>0</v>
      </c>
      <c r="C14" s="74">
        <v>0</v>
      </c>
      <c r="D14" s="77">
        <f t="shared" si="0"/>
        <v>0</v>
      </c>
    </row>
    <row r="15" spans="1:4" x14ac:dyDescent="0.3">
      <c r="A15" s="11"/>
      <c r="B15" s="11"/>
      <c r="C15" s="11"/>
      <c r="D15" s="76">
        <f>SUM(D11:D14)</f>
        <v>0</v>
      </c>
    </row>
    <row r="16" spans="1:4" x14ac:dyDescent="0.3">
      <c r="A16" s="10"/>
      <c r="B16" s="11"/>
      <c r="C16" s="11"/>
      <c r="D16" s="76"/>
    </row>
    <row r="17" spans="1:4" x14ac:dyDescent="0.3">
      <c r="A17" s="10"/>
      <c r="B17" s="11"/>
      <c r="C17" s="11" t="s">
        <v>50</v>
      </c>
      <c r="D17" s="80">
        <f>D15+D8</f>
        <v>0</v>
      </c>
    </row>
  </sheetData>
  <mergeCells count="1">
    <mergeCell ref="A10:D10"/>
  </mergeCells>
  <pageMargins left="1" right="1" top="1" bottom="1" header="0.5" footer="0.5"/>
  <pageSetup paperSize="8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20"/>
  <sheetViews>
    <sheetView view="pageBreakPreview" zoomScale="110" zoomScaleNormal="100" zoomScaleSheetLayoutView="110" workbookViewId="0">
      <selection sqref="A1:H1"/>
    </sheetView>
  </sheetViews>
  <sheetFormatPr defaultRowHeight="14.4" x14ac:dyDescent="0.3"/>
  <cols>
    <col min="2" max="2" width="34.6640625" bestFit="1" customWidth="1"/>
    <col min="3" max="3" width="22.88671875" customWidth="1"/>
    <col min="4" max="4" width="14.109375" customWidth="1"/>
  </cols>
  <sheetData>
    <row r="1" spans="1:8" ht="21" x14ac:dyDescent="0.4">
      <c r="A1" s="199" t="s">
        <v>89</v>
      </c>
      <c r="B1" s="200"/>
      <c r="C1" s="200"/>
      <c r="D1" s="200"/>
      <c r="E1" s="200"/>
      <c r="F1" s="200"/>
      <c r="G1" s="200"/>
      <c r="H1" s="201"/>
    </row>
    <row r="2" spans="1:8" x14ac:dyDescent="0.3">
      <c r="A2" s="14"/>
      <c r="B2" s="15"/>
      <c r="C2" s="15"/>
      <c r="D2" s="15"/>
      <c r="E2" s="15"/>
      <c r="F2" s="15"/>
      <c r="G2" s="15"/>
      <c r="H2" s="15"/>
    </row>
    <row r="3" spans="1:8" x14ac:dyDescent="0.3">
      <c r="A3" s="14" t="s">
        <v>36</v>
      </c>
      <c r="B3" s="15" t="s">
        <v>90</v>
      </c>
      <c r="C3" s="16"/>
      <c r="D3" s="16">
        <f>ladderwagens!F23</f>
        <v>0</v>
      </c>
      <c r="E3" s="15"/>
      <c r="F3" s="15"/>
      <c r="G3" s="15"/>
      <c r="H3" s="15"/>
    </row>
    <row r="4" spans="1:8" x14ac:dyDescent="0.3">
      <c r="A4" s="14"/>
      <c r="B4" s="15" t="s">
        <v>91</v>
      </c>
      <c r="C4" s="16"/>
      <c r="D4" s="16">
        <f>ladderwagens!F38</f>
        <v>0</v>
      </c>
      <c r="E4" s="15"/>
      <c r="F4" s="15"/>
      <c r="G4" s="15"/>
      <c r="H4" s="15"/>
    </row>
    <row r="5" spans="1:8" x14ac:dyDescent="0.3">
      <c r="A5" s="14"/>
      <c r="B5" s="15"/>
      <c r="C5" s="15"/>
      <c r="D5" s="15"/>
      <c r="E5" s="15"/>
      <c r="F5" s="15"/>
      <c r="G5" s="15"/>
      <c r="H5" s="15"/>
    </row>
    <row r="6" spans="1:8" x14ac:dyDescent="0.3">
      <c r="A6" s="14"/>
      <c r="B6" s="15" t="s">
        <v>41</v>
      </c>
      <c r="C6" s="15"/>
      <c r="D6" s="16">
        <f>ladderwagens!F52</f>
        <v>0</v>
      </c>
      <c r="E6" s="15"/>
      <c r="F6" s="15"/>
      <c r="G6" s="15"/>
      <c r="H6" s="15"/>
    </row>
    <row r="7" spans="1:8" x14ac:dyDescent="0.3">
      <c r="A7" s="14"/>
      <c r="B7" s="15" t="s">
        <v>60</v>
      </c>
      <c r="C7" s="15"/>
      <c r="D7" s="202">
        <v>0</v>
      </c>
      <c r="E7" s="15"/>
      <c r="F7" s="15" t="s">
        <v>61</v>
      </c>
      <c r="G7" s="15"/>
      <c r="H7" s="15"/>
    </row>
    <row r="8" spans="1:8" ht="15" thickBot="1" x14ac:dyDescent="0.35">
      <c r="A8" s="14"/>
      <c r="B8" s="15"/>
      <c r="C8" s="15"/>
      <c r="D8" s="15"/>
      <c r="E8" s="15"/>
      <c r="F8" s="15"/>
      <c r="G8" s="15"/>
      <c r="H8" s="15"/>
    </row>
    <row r="9" spans="1:8" ht="15" thickBot="1" x14ac:dyDescent="0.35">
      <c r="A9" s="14"/>
      <c r="B9" s="103" t="s">
        <v>92</v>
      </c>
      <c r="C9" s="104"/>
      <c r="D9" s="105">
        <f>SUM(D6:D7)</f>
        <v>0</v>
      </c>
      <c r="E9" s="15"/>
      <c r="F9" s="15" t="s">
        <v>62</v>
      </c>
      <c r="G9" s="15"/>
      <c r="H9" s="15"/>
    </row>
    <row r="10" spans="1:8" x14ac:dyDescent="0.3">
      <c r="A10" s="14"/>
      <c r="B10" s="15"/>
      <c r="C10" s="15"/>
      <c r="D10" s="16">
        <f>D9/15</f>
        <v>0</v>
      </c>
      <c r="E10" s="15"/>
      <c r="F10" s="15" t="s">
        <v>74</v>
      </c>
      <c r="G10" s="15"/>
      <c r="H10" s="15"/>
    </row>
    <row r="11" spans="1:8" x14ac:dyDescent="0.3">
      <c r="A11" s="14"/>
      <c r="B11" s="15"/>
      <c r="C11" s="15"/>
      <c r="D11" s="15"/>
      <c r="E11" s="15"/>
      <c r="F11" s="15"/>
      <c r="G11" s="15"/>
      <c r="H11" s="15"/>
    </row>
    <row r="12" spans="1:8" x14ac:dyDescent="0.3">
      <c r="A12" s="14"/>
      <c r="B12" s="15" t="s">
        <v>37</v>
      </c>
      <c r="C12" s="15"/>
      <c r="D12" s="15"/>
      <c r="E12" s="15"/>
      <c r="F12" s="15"/>
      <c r="G12" s="15"/>
      <c r="H12" s="15"/>
    </row>
    <row r="13" spans="1:8" x14ac:dyDescent="0.3">
      <c r="A13" s="14"/>
      <c r="B13" s="15" t="s">
        <v>38</v>
      </c>
      <c r="C13" s="15"/>
      <c r="D13" s="15"/>
      <c r="E13" s="15"/>
      <c r="F13" s="15"/>
      <c r="G13" s="15"/>
      <c r="H13" s="15"/>
    </row>
    <row r="14" spans="1:8" x14ac:dyDescent="0.3">
      <c r="A14" s="14"/>
      <c r="B14" s="15"/>
      <c r="C14" s="15"/>
      <c r="D14" s="15"/>
      <c r="E14" s="15"/>
      <c r="F14" s="15"/>
      <c r="G14" s="15"/>
      <c r="H14" s="15"/>
    </row>
    <row r="15" spans="1:8" x14ac:dyDescent="0.3">
      <c r="A15" s="14"/>
      <c r="B15" s="15"/>
      <c r="C15" s="15"/>
      <c r="D15" s="15"/>
      <c r="E15" s="15"/>
      <c r="F15" s="15"/>
      <c r="G15" s="15"/>
      <c r="H15" s="15"/>
    </row>
    <row r="16" spans="1:8" x14ac:dyDescent="0.3">
      <c r="A16" s="14"/>
      <c r="B16" s="15" t="s">
        <v>39</v>
      </c>
      <c r="C16" s="15"/>
      <c r="D16" s="15"/>
      <c r="E16" s="15"/>
      <c r="F16" s="15"/>
      <c r="G16" s="15"/>
      <c r="H16" s="15"/>
    </row>
    <row r="17" spans="1:8" x14ac:dyDescent="0.3">
      <c r="A17" s="14"/>
      <c r="B17" s="15"/>
      <c r="C17" s="15"/>
      <c r="D17" s="15"/>
      <c r="E17" s="15"/>
      <c r="F17" s="15"/>
      <c r="G17" s="15"/>
      <c r="H17" s="15"/>
    </row>
    <row r="18" spans="1:8" x14ac:dyDescent="0.3">
      <c r="A18" s="14"/>
      <c r="B18" s="15"/>
      <c r="C18" s="15"/>
      <c r="D18" s="15"/>
      <c r="E18" s="15"/>
      <c r="F18" s="15"/>
      <c r="G18" s="15"/>
      <c r="H18" s="15"/>
    </row>
    <row r="19" spans="1:8" x14ac:dyDescent="0.3">
      <c r="A19" s="14"/>
      <c r="B19" s="15"/>
      <c r="C19" s="15"/>
      <c r="D19" s="15"/>
      <c r="E19" s="15"/>
      <c r="F19" s="15"/>
      <c r="G19" s="15"/>
      <c r="H19" s="15"/>
    </row>
    <row r="20" spans="1:8" ht="15" thickBot="1" x14ac:dyDescent="0.35">
      <c r="A20" s="17"/>
      <c r="B20" s="18"/>
      <c r="C20" s="18"/>
      <c r="D20" s="18"/>
      <c r="E20" s="18"/>
      <c r="F20" s="15"/>
      <c r="G20" s="15"/>
      <c r="H20" s="15"/>
    </row>
  </sheetData>
  <mergeCells count="1">
    <mergeCell ref="A1:H1"/>
  </mergeCells>
  <pageMargins left="0.70866141732283472" right="0.70866141732283472" top="1.7322834645669292" bottom="0.74803149606299213" header="0.31496062992125984" footer="0.31496062992125984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5420E-2E61-44DF-BE23-57F82E690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485D3F-3D49-4C38-BAC6-C2583873A6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1ADD2-6CC4-472A-AACA-A88B068364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ladderwagens</vt:lpstr>
      <vt:lpstr>materiaallijst</vt:lpstr>
      <vt:lpstr>Totaal </vt:lpstr>
      <vt:lpstr>ladderwagens!Afdrukbereik</vt:lpstr>
      <vt:lpstr>'Totaal '!Afdrukbereik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Willem Maassen van den Brink | Inkada Inkoop &amp; Advies</cp:lastModifiedBy>
  <cp:lastPrinted>2016-01-20T13:02:46Z</cp:lastPrinted>
  <dcterms:created xsi:type="dcterms:W3CDTF">2012-01-23T15:28:59Z</dcterms:created>
  <dcterms:modified xsi:type="dcterms:W3CDTF">2022-02-28T07:44:10Z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