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1. Definitief inschrijvingsleidraad en bijlagen\"/>
    </mc:Choice>
  </mc:AlternateContent>
  <xr:revisionPtr revIDLastSave="0" documentId="13_ncr:1_{B5F27CBA-A46A-49DB-B55E-4F3E0D9A58E7}" xr6:coauthVersionLast="45" xr6:coauthVersionMax="45" xr10:uidLastSave="{00000000-0000-0000-0000-000000000000}"/>
  <bookViews>
    <workbookView xWindow="-120" yWindow="-120" windowWidth="29040" windowHeight="15840" activeTab="1" xr2:uid="{82199202-B469-464F-A406-D7442708E3FA}"/>
  </bookViews>
  <sheets>
    <sheet name="1. Totaalprijs" sheetId="1" r:id="rId1"/>
    <sheet name="2. Standaard assortiment" sheetId="6" r:id="rId2"/>
    <sheet name="3. Service onderhoud&amp;opleiding " sheetId="4" r:id="rId3"/>
    <sheet name="4. TCO" sheetId="5" r:id="rId4"/>
  </sheets>
  <definedNames>
    <definedName name="_Toc74844300" localSheetId="2">'3. Service onderhoud&amp;opleiding '!$A$29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02" i="6" l="1"/>
  <c r="S102" i="6"/>
  <c r="N102" i="6"/>
  <c r="E102" i="6"/>
  <c r="AF50" i="5" l="1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C102" i="6"/>
  <c r="C44" i="6"/>
  <c r="R102" i="6"/>
  <c r="Q102" i="6"/>
  <c r="P102" i="6"/>
  <c r="O102" i="6"/>
  <c r="M102" i="6"/>
  <c r="L102" i="6"/>
  <c r="K102" i="6"/>
  <c r="J102" i="6"/>
  <c r="I102" i="6"/>
  <c r="H102" i="6"/>
  <c r="G102" i="6"/>
  <c r="F102" i="6"/>
  <c r="D102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L104" i="6" l="1"/>
  <c r="L46" i="6"/>
  <c r="B27" i="1"/>
  <c r="N108" i="6" l="1"/>
  <c r="B26" i="1" s="1"/>
  <c r="B29" i="1" s="1"/>
  <c r="D34" i="4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<sst xmlns="http://schemas.openxmlformats.org/spreadsheetml/2006/main" count="541" uniqueCount="212">
  <si>
    <t>Invulinstructie</t>
  </si>
  <si>
    <t>Inschrijvers dienen alle gevraagde prijzen volledig in te vullen met gebruikmaking van het prijzenblad;</t>
  </si>
  <si>
    <t>De prijsopgave dient in Euro’s en exclusief BTW te geschieden;</t>
  </si>
  <si>
    <t>excl. BTW</t>
  </si>
  <si>
    <t>Prijs/uur</t>
  </si>
  <si>
    <t>Totale kosten excl. BTW (TCO)</t>
  </si>
  <si>
    <t>Subtotaal onderdeel 2.1:</t>
  </si>
  <si>
    <t>Subtotaalonderdeel 2.3:</t>
  </si>
  <si>
    <t>Het verkeerd interpreteren van het prijzenblad komt voor verantwoordelijkheid van de Inschrijver.</t>
  </si>
  <si>
    <t>ongeldigverklaring van uw inschrijving en derhalve tot uitsluiting;</t>
  </si>
  <si>
    <t xml:space="preserve">Het niet volledig invullen van deze bijlage, het aanbrengen van wijzigingen of het doen van aanvullingen in de prijzenbladen leidt tot </t>
  </si>
  <si>
    <t>nul prijzen en niet te verantwoorden prijzen is niet toegestaan op straffe van uitsluiting;</t>
  </si>
  <si>
    <t xml:space="preserve">De prijzen dienen alle kosten te bevatten die nodig zijn voor het uitvoeren van de werkzaamheden, inclusief overhead, uitvoeringskosten, </t>
  </si>
  <si>
    <t>reiskosten, algemene kosten, winst en risico, afschrijvingskosten en dergelijke. Kosten welke niet in de template zijn opgenomen kunnen niet bij GVB in rekening worden gebracht;</t>
  </si>
  <si>
    <t>Inschrijver dient uitsluitend de geel gekleurde cellen te voorzien van de gevraagde informatie;</t>
  </si>
  <si>
    <t>Onderdeel 2 Tarieven service, onderhoud, opleiding en after sales support</t>
  </si>
  <si>
    <t>Prijsitem 2.1</t>
  </si>
  <si>
    <t>Fictief aantal uren</t>
  </si>
  <si>
    <t xml:space="preserve">c)Werkverantwoordelijke  uurtarief tijdens avond uren (18:00 tot 23:00 uur) </t>
  </si>
  <si>
    <t xml:space="preserve">a) Monteur op WEB 3 niveau uurtarief tijdens avond uren (18:00 tot 23:00 uur) </t>
  </si>
  <si>
    <t xml:space="preserve">a) Monteur op WEB 3 niveau uurtarief tijdens weekenduren (07:00 uur tot 23:00 uur) </t>
  </si>
  <si>
    <t xml:space="preserve">a) Monteur op WEB 3 niveau uurtarief tijdens nacht/weekenduren (23:00 uur tot 07:00 uur) </t>
  </si>
  <si>
    <t xml:space="preserve">b)Senior  Monteur op WEB4  niveau uurtarief tijdens kantooruren (07:00 tot 18:00 uur) </t>
  </si>
  <si>
    <t xml:space="preserve">b) Senior Monteur op WEB 4 niveau uurtarief tijdens avond uren (18:00 tot 23:00 uur) </t>
  </si>
  <si>
    <t xml:space="preserve">b) Senior Monteur op WEB 4 niveau uurtarief tijdens weekenduren (07:00 uur tot 23:00 uur) </t>
  </si>
  <si>
    <t xml:space="preserve">b) Senior Monteur op WEB 4 niveau uurtarief tijdens nacht/weekenduren (23:00 uur tot 07:00 uur) </t>
  </si>
  <si>
    <t>Toelichting: Dit betreft tarieven voor op afroep uit te voeren service &amp; onderhoudswerkzaamheden uutarieven voor ondersteuning van GVB EV monteurs. Het gaat om integrale uurtarieven dus inclusief reisuren, reiskosten, parkeerkosten en eventuele andere kosten.</t>
  </si>
  <si>
    <t>Uutarieven Ontwerp, advies, testen  en projectmanagement</t>
  </si>
  <si>
    <t>Toelichting: Dit betreft uren voor uit te voeren extra ontwerp en advieswerkzaamheden, testwerkzaamheden en projectmanagement buiten deelprojecten om. Deze tarieven zijn ook van toepassing ins geval van meer/minderwerk in deelprojecten. Het gaat om integrale uurtarieven dus inclusief reisuren, reiskosten, parkeerkosten en eventuele andere kosten.</t>
  </si>
  <si>
    <t>Subtotaal onderdeel 2.2:</t>
  </si>
  <si>
    <t xml:space="preserve">a) Monteur op WEB 3 niveau uurtarief tijdens kantooruren (07:00 tot 18:00 uur) </t>
  </si>
  <si>
    <t xml:space="preserve">c) Werkverantwoordelijke  uurtarief tijdens nacht/weekenduren (23:00 uur tot 07:00 uur) </t>
  </si>
  <si>
    <t xml:space="preserve">c) Werkverantwoordelijke uurtarief  tijdens weekenduren (07:00 uur tot 23:00 uur) </t>
  </si>
  <si>
    <t xml:space="preserve">c) werkverantwoordelijke uurtarief tijdens kantooruren (07:00 tot 18:00 uur) </t>
  </si>
  <si>
    <t xml:space="preserve">d) 	Uurtarief Projectleider uurtarief tijdens kantooruren (07:00 tot 18:00 uur) </t>
  </si>
  <si>
    <t xml:space="preserve">e)	Engineer HBO/Wo niveau Uurtarief Consultantuurtarief tijdens kantooruren (07:00 tot 18:00 uur) </t>
  </si>
  <si>
    <t>Uurtarieven Service &amp; onderhoud</t>
  </si>
  <si>
    <t xml:space="preserve">Het indienen van prijzen welke niet voldoen aan de gestelde eisen in paragraaf 5.3.1. van de Aanbestedingsleidraad zoals negatieve prijzen, </t>
  </si>
  <si>
    <t>componenten voor gelijkrichterstations tram en metro</t>
  </si>
  <si>
    <t>Raamovereenkomst koop en levering tractievoedings-</t>
  </si>
  <si>
    <t>Bijlage 9 Prijzenblad</t>
  </si>
  <si>
    <t>de 3 andere tabbladen. Aan de Inschrijver wordt gevraagd om dit formulier in te vullen. Daarbij geldt de volgende instructie:</t>
  </si>
  <si>
    <t>Tarieven training en opleiding</t>
  </si>
  <si>
    <t>Toelichting: Dit betreft de integrale kosten voor training en opleding van GVB medewerkers. Opleidingen bij de start van de overeenkomst vinden plaats p locatie bij GVB. Het gaat om integrale tarieven dus inclusief verstrekking studie- en cursusmateriaal en inclusief alle kosten voor de cursuslieder zoals reisuren, reiskosten, parkeerkosten en eventuele andere kosten.</t>
  </si>
  <si>
    <t>g) Tarief opleiding Opleiding   Bedieningsdeskundigen (MBO-niveau) conform eis L-MT-098-004</t>
  </si>
  <si>
    <t xml:space="preserve">f) Tarief Opleiding  Onderhoudstechnici (MBO-niveau) conform eis L-MT-098-003 </t>
  </si>
  <si>
    <t>h) Tarief Opleiding Installatieverantwoordelijke en (maintenance) engineers (HBO-niveau) conform eis L-MT-098-005</t>
  </si>
  <si>
    <t xml:space="preserve">i) Tarief aanvullende opleiding Schakelstation conform eis L-MT-098-007 </t>
  </si>
  <si>
    <t xml:space="preserve">i) Tarief aanvullende opleiding Recoveryunit conform eis L-MT-098-007 </t>
  </si>
  <si>
    <t>Prijsitem 2.2</t>
  </si>
  <si>
    <t>Prijsitem 2.3</t>
  </si>
  <si>
    <t>Totaalprijs Onderdeel 2 Service, onderhoud, opleiding en training:</t>
  </si>
  <si>
    <t>Datum:</t>
  </si>
  <si>
    <t>Organisatie:</t>
  </si>
  <si>
    <r>
      <rPr>
        <b/>
        <sz val="10"/>
        <color theme="1"/>
        <rFont val="Arial"/>
        <family val="2"/>
      </rPr>
      <t>Naam rechtsgeldig vertegenwoordiger Inschrijver :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Let op: tekenbevoegdheid moet blijken uit het KvK uittreksel</t>
    </r>
    <r>
      <rPr>
        <sz val="10"/>
        <color theme="1"/>
        <rFont val="Arial"/>
        <family val="2"/>
      </rPr>
      <t xml:space="preserve"> </t>
    </r>
  </si>
  <si>
    <t>Functie :</t>
  </si>
  <si>
    <t>Handtekening :</t>
  </si>
  <si>
    <t>Aangeboden prijzen:</t>
  </si>
  <si>
    <t>Totaalprijs:</t>
  </si>
  <si>
    <t>Tabblad 2 standaard assortiment</t>
  </si>
  <si>
    <t>Tabblad 3 Service, onderhoud &amp; opleiding</t>
  </si>
  <si>
    <t>Tabblad 4 TCO</t>
  </si>
  <si>
    <t>Fictief aantal af te nemen opleidingen</t>
  </si>
  <si>
    <t>Aantal</t>
  </si>
  <si>
    <t>Variant</t>
  </si>
  <si>
    <t>Aantal afgaande secties</t>
  </si>
  <si>
    <t>Variant/velden/secties</t>
  </si>
  <si>
    <t>GS Vlietstraat</t>
  </si>
  <si>
    <t>Gelijkrichterstation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</si>
  <si>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</si>
  <si>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</si>
  <si>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</si>
  <si>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</si>
  <si>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</si>
  <si>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</si>
  <si>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</si>
  <si>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</si>
  <si>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</si>
  <si>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</si>
  <si>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</si>
  <si>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</si>
  <si>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</si>
  <si>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</t>
  </si>
  <si>
    <t>Onderdeel 1 Tarieven ontwerp, levering, testen en inbedrijfstelling Tractie voedings installaties</t>
  </si>
  <si>
    <t>Onderdeel Tram</t>
  </si>
  <si>
    <t xml:space="preserve">Af te prijzen onderdeel </t>
  </si>
  <si>
    <t>Locatie</t>
  </si>
  <si>
    <t>Transformator*</t>
  </si>
  <si>
    <t>*Project betreft vervanging van vier tractietransformatoren in vier verschillende gelikrichterstations ivm tractieverzwaring tram</t>
  </si>
  <si>
    <t>n.v.t.</t>
  </si>
  <si>
    <t>Totaalprijs Tram:</t>
  </si>
  <si>
    <t>Nummer</t>
  </si>
  <si>
    <t>Schakelstation</t>
  </si>
  <si>
    <t>Recovery Unit</t>
  </si>
  <si>
    <t>Gelijkrichterstation/sectieschakelinrichting</t>
  </si>
  <si>
    <t>Aantal snelschakelaarvelden</t>
  </si>
  <si>
    <t>2/2/2</t>
  </si>
  <si>
    <t>Onderdeel Metro</t>
  </si>
  <si>
    <t>2/4/4</t>
  </si>
  <si>
    <t>1/4/4</t>
  </si>
  <si>
    <t>3/7/12</t>
  </si>
  <si>
    <t>3/5/7</t>
  </si>
  <si>
    <t>2/4/6</t>
  </si>
  <si>
    <t>6/8/8</t>
  </si>
  <si>
    <t>6/4/4</t>
  </si>
  <si>
    <r>
      <t xml:space="preserve">Aantal tractiegroepen
</t>
    </r>
    <r>
      <rPr>
        <b/>
        <sz val="8"/>
        <color theme="1"/>
        <rFont val="Arial"/>
        <family val="2"/>
      </rPr>
      <t>(combinatie van trafo en gelijkrichter)</t>
    </r>
  </si>
  <si>
    <t>Prijsopgave Tram</t>
  </si>
  <si>
    <t>Prijsopgave Metro</t>
  </si>
  <si>
    <t>GS Ringvaart</t>
  </si>
  <si>
    <t>GS Spaklerweg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</si>
  <si>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</si>
  <si>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</si>
  <si>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</si>
  <si>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</si>
  <si>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</si>
  <si>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</si>
  <si>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</si>
  <si>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GS Schninkelbrug</t>
  </si>
  <si>
    <t>GS Heemstedestraat</t>
  </si>
  <si>
    <t>GS Postjesweg</t>
  </si>
  <si>
    <t>GS Haarlemmerweg</t>
  </si>
  <si>
    <t>GS Gaasperplas**</t>
  </si>
  <si>
    <t>GS Van der Madeweg**</t>
  </si>
  <si>
    <t>Recovery unit***</t>
  </si>
  <si>
    <t>Subtotaal per gelijkrichterstation Tram</t>
  </si>
  <si>
    <t>Subtotaal per gelijkrichterstation Metro</t>
  </si>
  <si>
    <t>**Project betreft realiseren van twee nieuwe schakelstations t.b.v. metro</t>
  </si>
  <si>
    <t>*** Project omvat het invoegen van drie recovery units in gelijkrichterstations Metro In uw prijsopgave dient u bij de recovery units de extra kosten voor het toevoegen van recovery units aan te bieden.</t>
  </si>
  <si>
    <t>Totale prijs (tram &amp; metro):</t>
  </si>
  <si>
    <t>Onderdeel 3 Overzicht TCO kosten</t>
  </si>
  <si>
    <t>Overzicht TCO kosten gelijkrichterstation tram o.b.v.Gelijkrichterstation Lijnbaansgracht</t>
  </si>
  <si>
    <t xml:space="preserve">Station Lijnbaansgracht is variant 2 en bestaat uit 2 tractiegroepen, vermogen per tractiegroep is 2,0 MVA, 5 snelschakelvelden, </t>
  </si>
  <si>
    <t>Soort onderhoud</t>
  </si>
  <si>
    <t>Omschrijving onderhoud</t>
  </si>
  <si>
    <t>Storingsonderhoud</t>
  </si>
  <si>
    <t>herstellen van storingen</t>
  </si>
  <si>
    <t>Preventief onderhoud</t>
  </si>
  <si>
    <t>Reinigen installatie</t>
  </si>
  <si>
    <t>Preventief vervangen onderdelen</t>
  </si>
  <si>
    <t xml:space="preserve">Planmatige vervanging </t>
  </si>
  <si>
    <t>Vervangen beveilingsrelais</t>
  </si>
  <si>
    <t>Onderhouden software lokale besturing</t>
  </si>
  <si>
    <t>Totale onderhoudskosten per jaar</t>
  </si>
  <si>
    <t>Totale onderhoudskosten over 30 jaar</t>
  </si>
  <si>
    <t>Uitgangspunten raming TCO kosten:</t>
  </si>
  <si>
    <t>Opdrachtgever voert alle onderhoud in eigen beheer met eigen medewerkers uit. Opdrachtnemer levert alleen op verzoek ondersteuning.</t>
  </si>
  <si>
    <t>In de TCO kostenraming moeten alle kosten inzichtelijk gemaakt worden. Ook de inzet van eigen uren van opdrachtgever.</t>
  </si>
  <si>
    <t>Eigen uren van opdrachtgever worden tegen een tarief van 80 euro per uur verwerkt in de TCO</t>
  </si>
  <si>
    <t xml:space="preserve">Een aantal onderdelen gaan niet 30 jaar of langer mee. Deze zijn opgenomen in de lijst voor planmatige vervanging. </t>
  </si>
  <si>
    <t>Opdrachtnemer neemt alleen die arbeidskosten mee die hij zal maken i.h.k.v. vervanging van onderdelen. Doorgaans zal een Installateur de onderdelen monteren.</t>
  </si>
  <si>
    <t>TCO kosten Tram</t>
  </si>
  <si>
    <t>Vervangen lokale besturing/HMI</t>
  </si>
  <si>
    <t>Vervangen baancontroller</t>
  </si>
  <si>
    <t>UPS gelijkrichter hulpspanning</t>
  </si>
  <si>
    <t>Vervangen accu's</t>
  </si>
  <si>
    <t xml:space="preserve">Opdrachtnemer is wel steeds verantwoordelijk voor ontwerp, de FAT en voor het begeleiden van Installateur bij SAT en inbedrijfstelling van de onderdelen. </t>
  </si>
  <si>
    <t>TCO kosten Metro</t>
  </si>
  <si>
    <t>Overzicht TCO kosten gelijkrichterstation metro o.b.v.Gelijkrichterstation Verrijn Stuartweg</t>
  </si>
  <si>
    <t xml:space="preserve">Station Verrijn Stuartweg is variant 3 en bestaat uit 3 tractiegroepen, vermogen per tractiegroep is 2,5 MVA, 5 snelschakelvelden en 7 afgaande secties </t>
  </si>
  <si>
    <t>Alle op te geven prijzen zijn exclusief BTW en op basis van prijspeil 2021. Inschrijver vult uitsluitend de geel gemarkeerde velden.</t>
  </si>
  <si>
    <t>Opdrachtnemer dient aan te geven in welk jaar deze onderdelen vervangen moeten worden door in het betreffende jaar de voor dit onderdeel toepasselijke kosten in te voegen.</t>
  </si>
  <si>
    <t>Bij storingsonderhoud dient opdrachtnemer op basis van kengetallen de te verwachten kosten voor storingsonderhoud in te voegen.</t>
  </si>
  <si>
    <t>Bij preventief onderhoud geeft opdrachtnemer de te verwachten kosten die van toepassing zijn als het onderhoud conform de onderhoudsinstructie wordt uitgevoerd.</t>
  </si>
  <si>
    <t>TCO totaal (tram &amp; metro):</t>
  </si>
  <si>
    <t xml:space="preserve">Op dit 1e tabblad zijn de totaalprijzen opgenomen en is bedoeld voor ondertekening. De op dit tabblad opgenomen prijzen worden automatisch gegenereerd door </t>
  </si>
  <si>
    <t>De opgegeven prijzen dienen op maximaal twee cijfers achter de komma te worden afgerond;</t>
  </si>
  <si>
    <t>Vragen omtrent dit prijzenblad kunnen gesteld worden, conform de mogelijkheden die staan beschreven in de Aanbestedingsleidraad;</t>
  </si>
  <si>
    <t>2/5/5</t>
  </si>
  <si>
    <t>Leveren baanscheider (PvE deel 1C)</t>
  </si>
  <si>
    <t>Leveren recovery unit (PvE deel 1D)</t>
  </si>
  <si>
    <t>Leveren hoogspanningsverdeelinrichting (HVI) (PvE deel 1A)</t>
  </si>
  <si>
    <t>Leveren beveiliging (PvE deel 1A)</t>
  </si>
  <si>
    <t>Leveren sectieschakelinrichting (SSI) (PvE deel 1A)</t>
  </si>
  <si>
    <t>Leveren gelijkstroomverdeelinrichting (GVI) (PvE deel 1A)</t>
  </si>
  <si>
    <t>Leveren gelijkrichter (PvE deel 1A)</t>
  </si>
  <si>
    <t>Leveren lokale besturing inclusief beheersoftware (PvE deel 1A)</t>
  </si>
  <si>
    <t>Leveren laagspanningsverdeelinrichting (LVI) (PvE deel 1A)</t>
  </si>
  <si>
    <t>Engineering tractievoedingsinstallatie (PvE deel 1A en deel 2)</t>
  </si>
  <si>
    <t>Engineering Lokale besturing (PvE deel 1A en deel 2)</t>
  </si>
  <si>
    <t>Coordinatie koppeling met CBI (PvE deel 2)</t>
  </si>
  <si>
    <t>Voorbereiden en uitvoeren FAT (PvE deel 1A en deel 2)</t>
  </si>
  <si>
    <t>Voorbereiden en uitvoeren FIT (PvE deel 1A en deel 2)</t>
  </si>
  <si>
    <t>Ondersteuning installateur bij gecombineerd uitvoeren SAT/SIT (PvE deel 2)</t>
  </si>
  <si>
    <t>Ondersteuning installateur bij inbedrijfstelling (PvE deel 2)</t>
  </si>
  <si>
    <t>Voorbereiden en uitvoeren selectiviteitsstudie (PvE deel 1A en deel 2)</t>
  </si>
  <si>
    <t>Engineering tractievoedingsinstallatie zonder recovery unit  (PvE deel 1A en deel 2)</t>
  </si>
  <si>
    <t>Engineering tractievoedingsinstallatie met recovery unit  (PvE deel 1A, 1D en deel 2)</t>
  </si>
  <si>
    <t>Leveren tractietransformator (PvE deel 1E)</t>
  </si>
  <si>
    <t>Leveren interne bedrading (PvE deel 1A)</t>
  </si>
  <si>
    <t>Leveren laagspanningsvoorziening inclusief eigenbedrijfstransformator (EBT) (PvE deel 1A)</t>
  </si>
  <si>
    <t>Meerprijs testen en inbedrijfstellen installatie met recovery unit t.o.v. installatie zonder recovery unit (PvE deel 1A, 1D en deel 2)</t>
  </si>
  <si>
    <t>Baanscheiders</t>
  </si>
  <si>
    <t>Transformator</t>
  </si>
  <si>
    <t>Baanscheider****</t>
  </si>
  <si>
    <t>Recovery unit ***</t>
  </si>
  <si>
    <t>Transformator Energievoorziening Stations*****</t>
  </si>
  <si>
    <t>Baanscheiders****</t>
  </si>
  <si>
    <t>Subtotaal engeneering, levering en testen 25 baanscheiders</t>
  </si>
  <si>
    <t>Subtotaal engeneering, levering en testen 10 transformatoren</t>
  </si>
  <si>
    <t>Leveren transformator energievoorziening stations (PvE deel 1E)</t>
  </si>
  <si>
    <t>Engineering, testen, inbedrijfstellen en ondersteunen installateur transformator energievoorziening stations (PvE deel 1E en deel 2)</t>
  </si>
  <si>
    <t>Engineering, testen, inbedrijfstellen en ondersteunen installateur baanscheider (PvE deel 1C en deel 2)</t>
  </si>
  <si>
    <t>**** Gedurende de looptijd van de raamovereenkomst zullen er circa 25 baanscheiders vervangen worden. In het prijzenblad vult u de prijzen in voor 1 baanscheider. De sheet rekent uw prijzen door naar afname van 25 baanscheiders.</t>
  </si>
  <si>
    <t>***** Gedurende de looptijd van de raamovereenkomst zullen er circa 10 stationstransformatoren vervangen worden. In het prijzenblad vult u de prijzen in voor 1 transformator. De sheet rekent uw prijzen door naar afname van 10 transformatoren.</t>
  </si>
  <si>
    <t>Totaalprijs Metro:</t>
  </si>
  <si>
    <t>Leveren tractietransformator (PvE deel 1A)</t>
  </si>
  <si>
    <t>Coordinatie koppeling met CBI (PvE deel 1A en deel 2)</t>
  </si>
  <si>
    <t>Ondersteuning installateur bij gecombineerd uitvoeren SAT/SIT (PvE deel 1A en deel 2)</t>
  </si>
  <si>
    <t>Ondersteuning installateur bij inbedrijfstelling (PvE deel 1A en deel 2)</t>
  </si>
  <si>
    <t>Ondersteuning installateur bij uitvoeren kortsluitproeven (PvE deel 1A en deel 2)</t>
  </si>
  <si>
    <t>SS Gaasperplas**</t>
  </si>
  <si>
    <t>SS Van der Madeweg**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</si>
</sst>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i/>
      <sz val="8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0" fillId="0" borderId="0" xfId="0" applyBorder="1"/>
    <xf numFmtId="0" fontId="2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2" fillId="0" borderId="8" xfId="0" applyNumberFormat="1" applyFont="1" applyBorder="1"/>
    <xf numFmtId="164" fontId="0" fillId="2" borderId="10" xfId="0" applyNumberForma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164" fontId="6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2" fillId="0" borderId="3" xfId="0" applyNumberFormat="1" applyFont="1" applyBorder="1"/>
    <xf numFmtId="0" fontId="7" fillId="0" borderId="9" xfId="0" applyFont="1" applyBorder="1" applyAlignment="1">
      <alignment vertical="center"/>
    </xf>
    <xf numFmtId="0" fontId="2" fillId="3" borderId="9" xfId="0" applyFont="1" applyFill="1" applyBorder="1"/>
    <xf numFmtId="164" fontId="0" fillId="3" borderId="10" xfId="0" applyNumberFormat="1" applyFill="1" applyBorder="1"/>
    <xf numFmtId="0" fontId="2" fillId="3" borderId="2" xfId="0" applyFont="1" applyFill="1" applyBorder="1"/>
    <xf numFmtId="164" fontId="2" fillId="3" borderId="3" xfId="0" applyNumberFormat="1" applyFont="1" applyFill="1" applyBorder="1"/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8" fillId="0" borderId="0" xfId="0" applyFont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/>
    </xf>
    <xf numFmtId="0" fontId="6" fillId="0" borderId="21" xfId="0" applyFont="1" applyBorder="1" applyAlignment="1">
      <alignment horizontal="right" vertical="center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11" fillId="5" borderId="5" xfId="0" applyNumberFormat="1" applyFont="1" applyFill="1" applyBorder="1"/>
    <xf numFmtId="0" fontId="0" fillId="0" borderId="0" xfId="0" applyAlignment="1">
      <alignment horizontal="right"/>
    </xf>
    <xf numFmtId="0" fontId="12" fillId="0" borderId="0" xfId="0" applyFont="1"/>
    <xf numFmtId="165" fontId="12" fillId="0" borderId="0" xfId="0" applyNumberFormat="1" applyFont="1"/>
    <xf numFmtId="0" fontId="12" fillId="0" borderId="0" xfId="0" applyFont="1" applyAlignment="1">
      <alignment horizontal="right"/>
    </xf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0" borderId="0" xfId="0" applyNumberFormat="1" applyBorder="1"/>
    <xf numFmtId="164" fontId="0" fillId="2" borderId="25" xfId="0" applyNumberFormat="1" applyFill="1" applyBorder="1"/>
    <xf numFmtId="164" fontId="0" fillId="0" borderId="10" xfId="0" applyNumberFormat="1" applyBorder="1"/>
    <xf numFmtId="164" fontId="0" fillId="2" borderId="11" xfId="0" applyNumberFormat="1" applyFill="1" applyBorder="1"/>
    <xf numFmtId="164" fontId="0" fillId="0" borderId="11" xfId="0" applyNumberFormat="1" applyBorder="1"/>
    <xf numFmtId="164" fontId="2" fillId="0" borderId="1" xfId="0" applyNumberFormat="1" applyFont="1" applyBorder="1"/>
    <xf numFmtId="0" fontId="2" fillId="0" borderId="6" xfId="0" applyFont="1" applyFill="1" applyBorder="1"/>
    <xf numFmtId="0" fontId="0" fillId="0" borderId="7" xfId="0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0" fillId="6" borderId="26" xfId="0" applyFont="1" applyFill="1" applyBorder="1" applyAlignment="1">
      <alignment textRotation="180" wrapText="1"/>
    </xf>
    <xf numFmtId="0" fontId="0" fillId="0" borderId="27" xfId="0" applyFont="1" applyBorder="1" applyAlignment="1">
      <alignment textRotation="180" wrapText="1"/>
    </xf>
    <xf numFmtId="0" fontId="0" fillId="0" borderId="27" xfId="0" applyFont="1" applyBorder="1" applyAlignment="1">
      <alignment textRotation="180"/>
    </xf>
    <xf numFmtId="0" fontId="0" fillId="6" borderId="26" xfId="0" applyFont="1" applyFill="1" applyBorder="1" applyAlignment="1">
      <alignment textRotation="180"/>
    </xf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6" borderId="22" xfId="0" applyFill="1" applyBorder="1"/>
    <xf numFmtId="0" fontId="0" fillId="0" borderId="22" xfId="0" applyBorder="1"/>
    <xf numFmtId="0" fontId="0" fillId="6" borderId="23" xfId="0" applyFill="1" applyBorder="1"/>
    <xf numFmtId="0" fontId="0" fillId="0" borderId="23" xfId="0" applyBorder="1"/>
    <xf numFmtId="0" fontId="0" fillId="6" borderId="22" xfId="0" applyFill="1" applyBorder="1" applyAlignment="1">
      <alignment horizontal="right"/>
    </xf>
    <xf numFmtId="0" fontId="0" fillId="0" borderId="22" xfId="0" applyBorder="1" applyAlignment="1">
      <alignment horizontal="right"/>
    </xf>
    <xf numFmtId="0" fontId="13" fillId="0" borderId="22" xfId="0" applyFont="1" applyBorder="1"/>
    <xf numFmtId="0" fontId="13" fillId="6" borderId="22" xfId="0" applyFont="1" applyFill="1" applyBorder="1"/>
    <xf numFmtId="0" fontId="14" fillId="6" borderId="22" xfId="0" applyFont="1" applyFill="1" applyBorder="1"/>
    <xf numFmtId="0" fontId="14" fillId="0" borderId="22" xfId="0" applyFont="1" applyBorder="1"/>
    <xf numFmtId="165" fontId="14" fillId="6" borderId="22" xfId="0" applyNumberFormat="1" applyFont="1" applyFill="1" applyBorder="1"/>
    <xf numFmtId="165" fontId="14" fillId="0" borderId="22" xfId="0" applyNumberFormat="1" applyFont="1" applyBorder="1"/>
    <xf numFmtId="165" fontId="13" fillId="0" borderId="22" xfId="0" applyNumberFormat="1" applyFont="1" applyBorder="1"/>
    <xf numFmtId="165" fontId="13" fillId="6" borderId="22" xfId="0" applyNumberFormat="1" applyFont="1" applyFill="1" applyBorder="1"/>
    <xf numFmtId="0" fontId="13" fillId="6" borderId="22" xfId="0" applyFont="1" applyFill="1" applyBorder="1" applyAlignment="1">
      <alignment horizontal="right"/>
    </xf>
    <xf numFmtId="0" fontId="0" fillId="0" borderId="28" xfId="0" applyFill="1" applyBorder="1"/>
    <xf numFmtId="0" fontId="0" fillId="6" borderId="23" xfId="0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6" borderId="30" xfId="0" applyFill="1" applyBorder="1"/>
    <xf numFmtId="0" fontId="0" fillId="6" borderId="27" xfId="0" applyFill="1" applyBorder="1"/>
    <xf numFmtId="165" fontId="14" fillId="6" borderId="27" xfId="0" applyNumberFormat="1" applyFont="1" applyFill="1" applyBorder="1"/>
    <xf numFmtId="0" fontId="14" fillId="6" borderId="27" xfId="0" applyFont="1" applyFill="1" applyBorder="1"/>
    <xf numFmtId="0" fontId="0" fillId="6" borderId="27" xfId="0" applyFill="1" applyBorder="1" applyAlignment="1">
      <alignment horizontal="right"/>
    </xf>
    <xf numFmtId="0" fontId="0" fillId="0" borderId="29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0" fillId="6" borderId="24" xfId="0" applyNumberFormat="1" applyFill="1" applyBorder="1"/>
    <xf numFmtId="49" fontId="0" fillId="0" borderId="24" xfId="0" applyNumberFormat="1" applyBorder="1"/>
    <xf numFmtId="0" fontId="2" fillId="0" borderId="29" xfId="0" applyFont="1" applyBorder="1"/>
    <xf numFmtId="0" fontId="2" fillId="0" borderId="29" xfId="0" applyFont="1" applyBorder="1" applyAlignment="1">
      <alignment wrapText="1"/>
    </xf>
    <xf numFmtId="49" fontId="0" fillId="6" borderId="31" xfId="0" applyNumberFormat="1" applyFill="1" applyBorder="1"/>
    <xf numFmtId="0" fontId="0" fillId="6" borderId="30" xfId="0" applyFill="1" applyBorder="1" applyAlignment="1">
      <alignment horizontal="right"/>
    </xf>
    <xf numFmtId="164" fontId="2" fillId="0" borderId="11" xfId="0" applyNumberFormat="1" applyFont="1" applyBorder="1"/>
    <xf numFmtId="0" fontId="0" fillId="0" borderId="7" xfId="0" applyBorder="1" applyAlignment="1">
      <alignment textRotation="180"/>
    </xf>
    <xf numFmtId="0" fontId="0" fillId="6" borderId="7" xfId="0" applyFill="1" applyBorder="1" applyAlignment="1">
      <alignment textRotation="180"/>
    </xf>
    <xf numFmtId="0" fontId="0" fillId="0" borderId="8" xfId="0" applyBorder="1" applyAlignment="1">
      <alignment textRotation="180"/>
    </xf>
    <xf numFmtId="0" fontId="11" fillId="0" borderId="0" xfId="0" applyFont="1"/>
    <xf numFmtId="0" fontId="0" fillId="0" borderId="0" xfId="0" applyBorder="1" applyAlignment="1">
      <alignment wrapText="1"/>
    </xf>
    <xf numFmtId="0" fontId="2" fillId="0" borderId="1" xfId="0" applyFont="1" applyBorder="1"/>
    <xf numFmtId="0" fontId="16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7" fillId="0" borderId="0" xfId="0" applyFont="1"/>
    <xf numFmtId="164" fontId="0" fillId="2" borderId="9" xfId="0" applyNumberFormat="1" applyFill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49" fontId="0" fillId="6" borderId="27" xfId="0" applyNumberFormat="1" applyFont="1" applyFill="1" applyBorder="1" applyAlignment="1">
      <alignment horizontal="right"/>
    </xf>
    <xf numFmtId="49" fontId="0" fillId="0" borderId="22" xfId="0" applyNumberFormat="1" applyFont="1" applyBorder="1" applyAlignment="1">
      <alignment horizontal="right"/>
    </xf>
    <xf numFmtId="49" fontId="0" fillId="6" borderId="22" xfId="0" applyNumberFormat="1" applyFont="1" applyFill="1" applyBorder="1" applyAlignment="1">
      <alignment horizontal="right"/>
    </xf>
    <xf numFmtId="49" fontId="14" fillId="0" borderId="22" xfId="0" applyNumberFormat="1" applyFont="1" applyBorder="1" applyAlignment="1">
      <alignment horizontal="right"/>
    </xf>
    <xf numFmtId="49" fontId="14" fillId="6" borderId="22" xfId="0" applyNumberFormat="1" applyFont="1" applyFill="1" applyBorder="1" applyAlignment="1">
      <alignment horizontal="right"/>
    </xf>
    <xf numFmtId="49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0" fillId="0" borderId="0" xfId="0" applyFill="1"/>
    <xf numFmtId="0" fontId="0" fillId="0" borderId="10" xfId="0" applyFill="1" applyBorder="1"/>
    <xf numFmtId="0" fontId="0" fillId="0" borderId="8" xfId="0" applyBorder="1" applyAlignment="1">
      <alignment textRotation="180" wrapText="1"/>
    </xf>
    <xf numFmtId="164" fontId="2" fillId="0" borderId="21" xfId="0" applyNumberFormat="1" applyFont="1" applyBorder="1"/>
    <xf numFmtId="164" fontId="2" fillId="0" borderId="5" xfId="0" applyNumberFormat="1" applyFont="1" applyBorder="1"/>
    <xf numFmtId="164" fontId="0" fillId="0" borderId="9" xfId="0" applyNumberFormat="1" applyBorder="1"/>
    <xf numFmtId="0" fontId="2" fillId="0" borderId="0" xfId="0" applyFont="1" applyAlignment="1">
      <alignment textRotation="180" wrapText="1"/>
    </xf>
    <xf numFmtId="0" fontId="2" fillId="2" borderId="13" xfId="0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14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16" xfId="0" applyFill="1" applyBorder="1"/>
    <xf numFmtId="0" fontId="0" fillId="2" borderId="1" xfId="0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/>
    <xf numFmtId="0" fontId="0" fillId="2" borderId="19" xfId="0" applyFill="1" applyBorder="1"/>
    <xf numFmtId="164" fontId="2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E39"/>
  <sheetViews>
    <sheetView workbookViewId="0">
      <selection activeCell="B36" sqref="B36:E36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39</v>
      </c>
    </row>
    <row r="3" spans="1:1" ht="15" x14ac:dyDescent="0.25">
      <c r="A3" s="1" t="s">
        <v>38</v>
      </c>
    </row>
    <row r="7" spans="1:1" ht="20.25" x14ac:dyDescent="0.3">
      <c r="A7" s="37" t="s">
        <v>40</v>
      </c>
    </row>
    <row r="9" spans="1:1" x14ac:dyDescent="0.2">
      <c r="A9" s="2" t="s">
        <v>0</v>
      </c>
    </row>
    <row r="10" spans="1:1" x14ac:dyDescent="0.2">
      <c r="A10" s="3" t="s">
        <v>164</v>
      </c>
    </row>
    <row r="11" spans="1:1" x14ac:dyDescent="0.2">
      <c r="A11" s="3" t="s">
        <v>41</v>
      </c>
    </row>
    <row r="12" spans="1:1" x14ac:dyDescent="0.2">
      <c r="A12" s="3" t="s">
        <v>14</v>
      </c>
    </row>
    <row r="13" spans="1:1" x14ac:dyDescent="0.2">
      <c r="A13" s="3" t="s">
        <v>1</v>
      </c>
    </row>
    <row r="14" spans="1:1" x14ac:dyDescent="0.2">
      <c r="A14" s="3" t="s">
        <v>165</v>
      </c>
    </row>
    <row r="15" spans="1:1" x14ac:dyDescent="0.2">
      <c r="A15" s="3" t="s">
        <v>8</v>
      </c>
    </row>
    <row r="16" spans="1:1" x14ac:dyDescent="0.2">
      <c r="A16" s="3" t="s">
        <v>166</v>
      </c>
    </row>
    <row r="17" spans="1:2" x14ac:dyDescent="0.2">
      <c r="A17" s="3" t="s">
        <v>10</v>
      </c>
    </row>
    <row r="18" spans="1:2" x14ac:dyDescent="0.2">
      <c r="A18" s="3" t="s">
        <v>9</v>
      </c>
    </row>
    <row r="19" spans="1:2" x14ac:dyDescent="0.2">
      <c r="A19" s="3" t="s">
        <v>37</v>
      </c>
    </row>
    <row r="20" spans="1:2" x14ac:dyDescent="0.2">
      <c r="A20" s="3" t="s">
        <v>11</v>
      </c>
    </row>
    <row r="21" spans="1:2" x14ac:dyDescent="0.2">
      <c r="A21" s="3" t="s">
        <v>12</v>
      </c>
    </row>
    <row r="22" spans="1:2" x14ac:dyDescent="0.2">
      <c r="A22" s="3" t="s">
        <v>13</v>
      </c>
    </row>
    <row r="23" spans="1:2" x14ac:dyDescent="0.2">
      <c r="A23" s="3" t="s">
        <v>2</v>
      </c>
    </row>
    <row r="25" spans="1:2" ht="15.75" x14ac:dyDescent="0.25">
      <c r="A25" s="123" t="s">
        <v>57</v>
      </c>
      <c r="B25" s="124"/>
    </row>
    <row r="26" spans="1:2" ht="15.75" x14ac:dyDescent="0.25">
      <c r="A26" s="48" t="s">
        <v>59</v>
      </c>
      <c r="B26" s="69">
        <f>'2. Standaard assortiment'!$N$108</f>
        <v>0</v>
      </c>
    </row>
    <row r="27" spans="1:2" ht="15.75" x14ac:dyDescent="0.25">
      <c r="A27" s="48" t="s">
        <v>60</v>
      </c>
      <c r="B27" s="51">
        <f>'3. Service onderhoud&amp;opleiding '!$D$34</f>
        <v>0</v>
      </c>
    </row>
    <row r="28" spans="1:2" ht="15.75" x14ac:dyDescent="0.25">
      <c r="A28" s="50" t="s">
        <v>61</v>
      </c>
      <c r="B28" s="52">
        <f>'4. TCO'!$C$53</f>
        <v>0</v>
      </c>
    </row>
    <row r="29" spans="1:2" ht="15.75" x14ac:dyDescent="0.25">
      <c r="A29" s="49" t="s">
        <v>58</v>
      </c>
      <c r="B29" s="53">
        <f>SUM(B26:B28)</f>
        <v>0</v>
      </c>
    </row>
    <row r="32" spans="1:2" ht="8.25" customHeight="1" thickBot="1" x14ac:dyDescent="0.25"/>
    <row r="33" spans="1:5" ht="13.5" hidden="1" thickBot="1" x14ac:dyDescent="0.25"/>
    <row r="34" spans="1:5" ht="13.5" hidden="1" thickBot="1" x14ac:dyDescent="0.25"/>
    <row r="35" spans="1:5" ht="33.75" customHeight="1" x14ac:dyDescent="0.2">
      <c r="A35" s="44" t="s">
        <v>52</v>
      </c>
      <c r="B35" s="139"/>
      <c r="C35" s="140"/>
      <c r="D35" s="140"/>
      <c r="E35" s="141"/>
    </row>
    <row r="36" spans="1:5" ht="53.25" customHeight="1" x14ac:dyDescent="0.2">
      <c r="A36" s="45" t="s">
        <v>53</v>
      </c>
      <c r="B36" s="142"/>
      <c r="C36" s="143"/>
      <c r="D36" s="143"/>
      <c r="E36" s="144"/>
    </row>
    <row r="37" spans="1:5" ht="36.75" x14ac:dyDescent="0.2">
      <c r="A37" s="46" t="s">
        <v>54</v>
      </c>
      <c r="B37" s="145"/>
      <c r="C37" s="143"/>
      <c r="D37" s="143"/>
      <c r="E37" s="144"/>
    </row>
    <row r="38" spans="1:5" ht="21" customHeight="1" x14ac:dyDescent="0.2">
      <c r="A38" s="45" t="s">
        <v>55</v>
      </c>
      <c r="B38" s="142"/>
      <c r="C38" s="143"/>
      <c r="D38" s="143"/>
      <c r="E38" s="144"/>
    </row>
    <row r="39" spans="1:5" ht="47.25" customHeight="1" thickBot="1" x14ac:dyDescent="0.25">
      <c r="A39" s="47" t="s">
        <v>56</v>
      </c>
      <c r="B39" s="146"/>
      <c r="C39" s="147"/>
      <c r="D39" s="147"/>
      <c r="E39" s="148"/>
    </row>
  </sheetData>
  <mergeCells count="5">
    <mergeCell ref="B35:E35"/>
    <mergeCell ref="B36:E36"/>
    <mergeCell ref="B37:E37"/>
    <mergeCell ref="B38:E38"/>
    <mergeCell ref="B39:E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D888-78FE-4AF9-9CE5-74AA2BB0CBA4}">
  <dimension ref="A1:T108"/>
  <sheetViews>
    <sheetView tabSelected="1" topLeftCell="A97" workbookViewId="0">
      <selection activeCell="B107" sqref="B107"/>
    </sheetView>
  </sheetViews>
  <sheetFormatPr defaultRowHeight="12.75" x14ac:dyDescent="0.2"/>
  <cols>
    <col min="2" max="2" width="107.42578125" customWidth="1"/>
    <col min="3" max="4" width="16.140625" customWidth="1"/>
    <col min="5" max="5" width="12.85546875" customWidth="1"/>
    <col min="8" max="8" width="11.28515625" bestFit="1" customWidth="1"/>
    <col min="9" max="9" width="12.85546875" customWidth="1"/>
    <col min="12" max="12" width="18" bestFit="1" customWidth="1"/>
    <col min="14" max="14" width="18" bestFit="1" customWidth="1"/>
    <col min="20" max="20" width="13.140625" bestFit="1" customWidth="1"/>
  </cols>
  <sheetData>
    <row r="1" spans="1:10" ht="15.75" x14ac:dyDescent="0.25">
      <c r="B1" s="18" t="s">
        <v>83</v>
      </c>
    </row>
    <row r="2" spans="1:10" ht="15.75" x14ac:dyDescent="0.25">
      <c r="B2" s="18"/>
    </row>
    <row r="3" spans="1:10" ht="15.75" x14ac:dyDescent="0.25">
      <c r="B3" s="18" t="s">
        <v>84</v>
      </c>
    </row>
    <row r="4" spans="1:10" ht="72" x14ac:dyDescent="0.2">
      <c r="A4" s="107" t="s">
        <v>91</v>
      </c>
      <c r="B4" s="107" t="s">
        <v>86</v>
      </c>
      <c r="C4" s="108" t="s">
        <v>94</v>
      </c>
      <c r="D4" s="107" t="s">
        <v>63</v>
      </c>
      <c r="E4" s="108" t="s">
        <v>105</v>
      </c>
      <c r="F4" s="107" t="s">
        <v>64</v>
      </c>
      <c r="G4" s="108" t="s">
        <v>95</v>
      </c>
      <c r="H4" s="108" t="s">
        <v>65</v>
      </c>
      <c r="I4" s="108" t="s">
        <v>66</v>
      </c>
      <c r="J4" s="101"/>
    </row>
    <row r="5" spans="1:10" x14ac:dyDescent="0.2">
      <c r="A5" s="96">
        <v>1</v>
      </c>
      <c r="B5" s="97" t="s">
        <v>67</v>
      </c>
      <c r="C5" s="97" t="s">
        <v>68</v>
      </c>
      <c r="D5" s="97">
        <v>1</v>
      </c>
      <c r="E5" s="98">
        <v>2</v>
      </c>
      <c r="F5" s="97">
        <v>2</v>
      </c>
      <c r="G5" s="99">
        <v>5</v>
      </c>
      <c r="H5" s="97">
        <v>5</v>
      </c>
      <c r="I5" s="125" t="s">
        <v>167</v>
      </c>
      <c r="J5" s="100"/>
    </row>
    <row r="6" spans="1:10" x14ac:dyDescent="0.2">
      <c r="A6" s="80">
        <v>2</v>
      </c>
      <c r="B6" s="78" t="s">
        <v>69</v>
      </c>
      <c r="C6" s="78" t="s">
        <v>68</v>
      </c>
      <c r="D6" s="78">
        <v>1</v>
      </c>
      <c r="E6" s="88">
        <v>2</v>
      </c>
      <c r="F6" s="78">
        <v>2</v>
      </c>
      <c r="G6" s="86">
        <v>5</v>
      </c>
      <c r="H6" s="78">
        <v>5</v>
      </c>
      <c r="I6" s="126" t="s">
        <v>167</v>
      </c>
      <c r="J6" s="82"/>
    </row>
    <row r="7" spans="1:10" x14ac:dyDescent="0.2">
      <c r="A7" s="79">
        <v>3</v>
      </c>
      <c r="B7" s="77" t="s">
        <v>70</v>
      </c>
      <c r="C7" s="77" t="s">
        <v>68</v>
      </c>
      <c r="D7" s="77">
        <v>1</v>
      </c>
      <c r="E7" s="87">
        <v>2</v>
      </c>
      <c r="F7" s="77">
        <v>2</v>
      </c>
      <c r="G7" s="85">
        <v>2</v>
      </c>
      <c r="H7" s="77">
        <v>2</v>
      </c>
      <c r="I7" s="127" t="s">
        <v>96</v>
      </c>
      <c r="J7" s="81"/>
    </row>
    <row r="8" spans="1:10" x14ac:dyDescent="0.2">
      <c r="A8" s="80">
        <v>4</v>
      </c>
      <c r="B8" s="78" t="s">
        <v>71</v>
      </c>
      <c r="C8" s="78" t="s">
        <v>68</v>
      </c>
      <c r="D8" s="78">
        <v>1</v>
      </c>
      <c r="E8" s="88">
        <v>2</v>
      </c>
      <c r="F8" s="78">
        <v>2</v>
      </c>
      <c r="G8" s="86">
        <v>2</v>
      </c>
      <c r="H8" s="78">
        <v>2</v>
      </c>
      <c r="I8" s="126" t="s">
        <v>96</v>
      </c>
      <c r="J8" s="82"/>
    </row>
    <row r="9" spans="1:10" x14ac:dyDescent="0.2">
      <c r="A9" s="79">
        <v>5</v>
      </c>
      <c r="B9" s="77" t="s">
        <v>72</v>
      </c>
      <c r="C9" s="77" t="s">
        <v>68</v>
      </c>
      <c r="D9" s="77">
        <v>1</v>
      </c>
      <c r="E9" s="87">
        <v>2</v>
      </c>
      <c r="F9" s="77">
        <v>2</v>
      </c>
      <c r="G9" s="85">
        <v>4</v>
      </c>
      <c r="H9" s="77">
        <v>4</v>
      </c>
      <c r="I9" s="127" t="s">
        <v>98</v>
      </c>
      <c r="J9" s="81"/>
    </row>
    <row r="10" spans="1:10" x14ac:dyDescent="0.2">
      <c r="A10" s="80">
        <v>6</v>
      </c>
      <c r="B10" s="78" t="s">
        <v>73</v>
      </c>
      <c r="C10" s="78" t="s">
        <v>68</v>
      </c>
      <c r="D10" s="78">
        <v>1</v>
      </c>
      <c r="E10" s="88">
        <v>2</v>
      </c>
      <c r="F10" s="78">
        <v>2</v>
      </c>
      <c r="G10" s="86">
        <v>4</v>
      </c>
      <c r="H10" s="78">
        <v>4</v>
      </c>
      <c r="I10" s="126" t="s">
        <v>98</v>
      </c>
      <c r="J10" s="82"/>
    </row>
    <row r="11" spans="1:10" x14ac:dyDescent="0.2">
      <c r="A11" s="79">
        <v>7</v>
      </c>
      <c r="B11" s="77" t="s">
        <v>74</v>
      </c>
      <c r="C11" s="77" t="s">
        <v>68</v>
      </c>
      <c r="D11" s="77">
        <v>1</v>
      </c>
      <c r="E11" s="87">
        <v>2</v>
      </c>
      <c r="F11" s="77">
        <v>2</v>
      </c>
      <c r="G11" s="85">
        <v>2</v>
      </c>
      <c r="H11" s="77">
        <v>2</v>
      </c>
      <c r="I11" s="127" t="s">
        <v>96</v>
      </c>
      <c r="J11" s="81"/>
    </row>
    <row r="12" spans="1:10" x14ac:dyDescent="0.2">
      <c r="A12" s="80">
        <v>8</v>
      </c>
      <c r="B12" s="78" t="s">
        <v>75</v>
      </c>
      <c r="C12" s="78" t="s">
        <v>68</v>
      </c>
      <c r="D12" s="78">
        <v>1</v>
      </c>
      <c r="E12" s="88">
        <v>2</v>
      </c>
      <c r="F12" s="78">
        <v>2</v>
      </c>
      <c r="G12" s="86">
        <v>2</v>
      </c>
      <c r="H12" s="78">
        <v>2</v>
      </c>
      <c r="I12" s="126" t="s">
        <v>96</v>
      </c>
      <c r="J12" s="82"/>
    </row>
    <row r="13" spans="1:10" x14ac:dyDescent="0.2">
      <c r="A13" s="79">
        <v>9</v>
      </c>
      <c r="B13" s="77" t="s">
        <v>76</v>
      </c>
      <c r="C13" s="77" t="s">
        <v>68</v>
      </c>
      <c r="D13" s="77">
        <v>1</v>
      </c>
      <c r="E13" s="87">
        <v>2</v>
      </c>
      <c r="F13" s="77">
        <v>2</v>
      </c>
      <c r="G13" s="85">
        <v>2</v>
      </c>
      <c r="H13" s="77">
        <v>2</v>
      </c>
      <c r="I13" s="127" t="s">
        <v>96</v>
      </c>
      <c r="J13" s="81"/>
    </row>
    <row r="14" spans="1:10" x14ac:dyDescent="0.2">
      <c r="A14" s="80">
        <v>10</v>
      </c>
      <c r="B14" s="78" t="s">
        <v>77</v>
      </c>
      <c r="C14" s="78" t="s">
        <v>68</v>
      </c>
      <c r="D14" s="78">
        <v>1</v>
      </c>
      <c r="E14" s="88">
        <v>2</v>
      </c>
      <c r="F14" s="78">
        <v>2</v>
      </c>
      <c r="G14" s="86">
        <v>2</v>
      </c>
      <c r="H14" s="78">
        <v>2</v>
      </c>
      <c r="I14" s="126" t="s">
        <v>96</v>
      </c>
      <c r="J14" s="82"/>
    </row>
    <row r="15" spans="1:10" x14ac:dyDescent="0.2">
      <c r="A15" s="79">
        <v>11</v>
      </c>
      <c r="B15" s="77" t="s">
        <v>78</v>
      </c>
      <c r="C15" s="77" t="s">
        <v>68</v>
      </c>
      <c r="D15" s="77">
        <v>1</v>
      </c>
      <c r="E15" s="87">
        <v>2</v>
      </c>
      <c r="F15" s="77">
        <v>2</v>
      </c>
      <c r="G15" s="85">
        <v>2</v>
      </c>
      <c r="H15" s="77">
        <v>2</v>
      </c>
      <c r="I15" s="127" t="s">
        <v>96</v>
      </c>
      <c r="J15" s="81"/>
    </row>
    <row r="16" spans="1:10" ht="15" x14ac:dyDescent="0.25">
      <c r="A16" s="80">
        <v>12</v>
      </c>
      <c r="B16" s="78" t="s">
        <v>79</v>
      </c>
      <c r="C16" s="78" t="s">
        <v>68</v>
      </c>
      <c r="D16" s="78">
        <v>1</v>
      </c>
      <c r="E16" s="89">
        <v>2</v>
      </c>
      <c r="F16" s="78">
        <v>2</v>
      </c>
      <c r="G16" s="83">
        <v>2</v>
      </c>
      <c r="H16" s="78">
        <v>2</v>
      </c>
      <c r="I16" s="128" t="s">
        <v>96</v>
      </c>
      <c r="J16" s="82"/>
    </row>
    <row r="17" spans="1:17" ht="15" x14ac:dyDescent="0.25">
      <c r="A17" s="79">
        <v>13</v>
      </c>
      <c r="B17" s="77" t="s">
        <v>80</v>
      </c>
      <c r="C17" s="77" t="s">
        <v>68</v>
      </c>
      <c r="D17" s="77">
        <v>1</v>
      </c>
      <c r="E17" s="90">
        <v>2</v>
      </c>
      <c r="F17" s="77">
        <v>2</v>
      </c>
      <c r="G17" s="84">
        <v>2</v>
      </c>
      <c r="H17" s="77">
        <v>2</v>
      </c>
      <c r="I17" s="129" t="s">
        <v>96</v>
      </c>
      <c r="J17" s="81"/>
    </row>
    <row r="18" spans="1:17" ht="15" x14ac:dyDescent="0.25">
      <c r="A18" s="80">
        <v>14</v>
      </c>
      <c r="B18" s="78" t="s">
        <v>81</v>
      </c>
      <c r="C18" s="78" t="s">
        <v>68</v>
      </c>
      <c r="D18" s="78">
        <v>1</v>
      </c>
      <c r="E18" s="89">
        <v>2</v>
      </c>
      <c r="F18" s="78">
        <v>2</v>
      </c>
      <c r="G18" s="83">
        <v>2</v>
      </c>
      <c r="H18" s="78">
        <v>2</v>
      </c>
      <c r="I18" s="128" t="s">
        <v>96</v>
      </c>
      <c r="J18" s="82"/>
    </row>
    <row r="19" spans="1:17" ht="15" x14ac:dyDescent="0.25">
      <c r="A19" s="79">
        <v>15</v>
      </c>
      <c r="B19" s="77" t="s">
        <v>87</v>
      </c>
      <c r="C19" s="77"/>
      <c r="D19" s="77">
        <v>4</v>
      </c>
      <c r="E19" s="77"/>
      <c r="F19" s="91" t="s">
        <v>82</v>
      </c>
      <c r="G19" s="84">
        <v>0</v>
      </c>
      <c r="H19" s="77">
        <v>0</v>
      </c>
      <c r="I19" s="127"/>
      <c r="J19" s="81"/>
    </row>
    <row r="20" spans="1:17" ht="15" x14ac:dyDescent="0.25">
      <c r="C20" s="55"/>
      <c r="D20" s="56"/>
      <c r="F20" s="55"/>
      <c r="H20" s="55"/>
      <c r="I20" s="54"/>
      <c r="J20" s="54"/>
    </row>
    <row r="21" spans="1:17" ht="15" x14ac:dyDescent="0.25">
      <c r="C21" s="55"/>
      <c r="D21" s="56"/>
      <c r="F21" s="55"/>
      <c r="I21" s="54"/>
      <c r="J21" s="54"/>
    </row>
    <row r="22" spans="1:17" ht="15.75" x14ac:dyDescent="0.25">
      <c r="A22" s="18" t="s">
        <v>106</v>
      </c>
      <c r="C22" s="55"/>
      <c r="D22" s="56"/>
      <c r="E22" s="57"/>
      <c r="F22" s="55"/>
      <c r="I22" s="54"/>
      <c r="J22" s="54"/>
    </row>
    <row r="24" spans="1:17" x14ac:dyDescent="0.2">
      <c r="A24" s="74" t="s">
        <v>91</v>
      </c>
      <c r="B24" s="74" t="s">
        <v>85</v>
      </c>
      <c r="C24" s="74" t="s">
        <v>86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6"/>
    </row>
    <row r="25" spans="1:17" ht="103.5" customHeight="1" x14ac:dyDescent="0.2">
      <c r="A25" s="102"/>
      <c r="B25" s="102"/>
      <c r="C25" s="70" t="s">
        <v>67</v>
      </c>
      <c r="D25" s="71" t="s">
        <v>69</v>
      </c>
      <c r="E25" s="70" t="s">
        <v>70</v>
      </c>
      <c r="F25" s="71" t="s">
        <v>71</v>
      </c>
      <c r="G25" s="70" t="s">
        <v>72</v>
      </c>
      <c r="H25" s="72" t="s">
        <v>73</v>
      </c>
      <c r="I25" s="73" t="s">
        <v>74</v>
      </c>
      <c r="J25" s="72" t="s">
        <v>75</v>
      </c>
      <c r="K25" s="73" t="s">
        <v>76</v>
      </c>
      <c r="L25" s="72" t="s">
        <v>77</v>
      </c>
      <c r="M25" s="73" t="s">
        <v>78</v>
      </c>
      <c r="N25" s="72" t="s">
        <v>79</v>
      </c>
      <c r="O25" s="73" t="s">
        <v>80</v>
      </c>
      <c r="P25" s="72" t="s">
        <v>81</v>
      </c>
      <c r="Q25" s="73" t="s">
        <v>87</v>
      </c>
    </row>
    <row r="26" spans="1:17" x14ac:dyDescent="0.2">
      <c r="A26" s="103">
        <v>1</v>
      </c>
      <c r="B26" s="103" t="s">
        <v>170</v>
      </c>
      <c r="C26" s="17">
        <v>0</v>
      </c>
      <c r="D26" s="58">
        <v>0</v>
      </c>
      <c r="E26" s="17">
        <v>0</v>
      </c>
      <c r="F26" s="58">
        <v>0</v>
      </c>
      <c r="G26" s="17">
        <v>0</v>
      </c>
      <c r="H26" s="58">
        <v>0</v>
      </c>
      <c r="I26" s="17">
        <v>0</v>
      </c>
      <c r="J26" s="58">
        <v>0</v>
      </c>
      <c r="K26" s="17">
        <v>0</v>
      </c>
      <c r="L26" s="58">
        <v>0</v>
      </c>
      <c r="M26" s="17">
        <v>0</v>
      </c>
      <c r="N26" s="58">
        <v>0</v>
      </c>
      <c r="O26" s="17">
        <v>0</v>
      </c>
      <c r="P26" s="58">
        <v>0</v>
      </c>
      <c r="Q26" s="62" t="s">
        <v>89</v>
      </c>
    </row>
    <row r="27" spans="1:17" x14ac:dyDescent="0.2">
      <c r="A27" s="103">
        <v>2</v>
      </c>
      <c r="B27" s="103" t="s">
        <v>205</v>
      </c>
      <c r="C27" s="17">
        <v>0</v>
      </c>
      <c r="D27" s="58">
        <v>0</v>
      </c>
      <c r="E27" s="17">
        <v>0</v>
      </c>
      <c r="F27" s="58">
        <v>0</v>
      </c>
      <c r="G27" s="17">
        <v>0</v>
      </c>
      <c r="H27" s="58">
        <v>0</v>
      </c>
      <c r="I27" s="17">
        <v>0</v>
      </c>
      <c r="J27" s="58">
        <v>0</v>
      </c>
      <c r="K27" s="17">
        <v>0</v>
      </c>
      <c r="L27" s="58">
        <v>0</v>
      </c>
      <c r="M27" s="17">
        <v>0</v>
      </c>
      <c r="N27" s="58">
        <v>0</v>
      </c>
      <c r="O27" s="17">
        <v>0</v>
      </c>
      <c r="P27" s="58">
        <v>0</v>
      </c>
      <c r="Q27" s="17">
        <v>0</v>
      </c>
    </row>
    <row r="28" spans="1:17" x14ac:dyDescent="0.2">
      <c r="A28" s="103">
        <v>3</v>
      </c>
      <c r="B28" s="103" t="s">
        <v>174</v>
      </c>
      <c r="C28" s="17">
        <v>0</v>
      </c>
      <c r="D28" s="58">
        <v>0</v>
      </c>
      <c r="E28" s="17">
        <v>0</v>
      </c>
      <c r="F28" s="58">
        <v>0</v>
      </c>
      <c r="G28" s="17">
        <v>0</v>
      </c>
      <c r="H28" s="58">
        <v>0</v>
      </c>
      <c r="I28" s="17">
        <v>0</v>
      </c>
      <c r="J28" s="58">
        <v>0</v>
      </c>
      <c r="K28" s="17">
        <v>0</v>
      </c>
      <c r="L28" s="58">
        <v>0</v>
      </c>
      <c r="M28" s="17">
        <v>0</v>
      </c>
      <c r="N28" s="58">
        <v>0</v>
      </c>
      <c r="O28" s="17">
        <v>0</v>
      </c>
      <c r="P28" s="58">
        <v>0</v>
      </c>
      <c r="Q28" s="62" t="s">
        <v>89</v>
      </c>
    </row>
    <row r="29" spans="1:17" x14ac:dyDescent="0.2">
      <c r="A29" s="103">
        <v>4</v>
      </c>
      <c r="B29" s="103" t="s">
        <v>173</v>
      </c>
      <c r="C29" s="17">
        <v>0</v>
      </c>
      <c r="D29" s="58">
        <v>0</v>
      </c>
      <c r="E29" s="17">
        <v>0</v>
      </c>
      <c r="F29" s="58">
        <v>0</v>
      </c>
      <c r="G29" s="17">
        <v>0</v>
      </c>
      <c r="H29" s="58">
        <v>0</v>
      </c>
      <c r="I29" s="17">
        <v>0</v>
      </c>
      <c r="J29" s="58">
        <v>0</v>
      </c>
      <c r="K29" s="17">
        <v>0</v>
      </c>
      <c r="L29" s="58">
        <v>0</v>
      </c>
      <c r="M29" s="17">
        <v>0</v>
      </c>
      <c r="N29" s="58">
        <v>0</v>
      </c>
      <c r="O29" s="17">
        <v>0</v>
      </c>
      <c r="P29" s="58">
        <v>0</v>
      </c>
      <c r="Q29" s="62" t="s">
        <v>89</v>
      </c>
    </row>
    <row r="30" spans="1:17" x14ac:dyDescent="0.2">
      <c r="A30" s="103">
        <v>5</v>
      </c>
      <c r="B30" s="103" t="s">
        <v>172</v>
      </c>
      <c r="C30" s="62" t="s">
        <v>89</v>
      </c>
      <c r="D30" s="60" t="s">
        <v>89</v>
      </c>
      <c r="E30" s="62" t="s">
        <v>89</v>
      </c>
      <c r="F30" s="60" t="s">
        <v>89</v>
      </c>
      <c r="G30" s="62" t="s">
        <v>89</v>
      </c>
      <c r="H30" s="60" t="s">
        <v>89</v>
      </c>
      <c r="I30" s="62" t="s">
        <v>89</v>
      </c>
      <c r="J30" s="60" t="s">
        <v>89</v>
      </c>
      <c r="K30" s="62" t="s">
        <v>89</v>
      </c>
      <c r="L30" s="60" t="s">
        <v>89</v>
      </c>
      <c r="M30" s="62" t="s">
        <v>89</v>
      </c>
      <c r="N30" s="60" t="s">
        <v>89</v>
      </c>
      <c r="O30" s="62" t="s">
        <v>89</v>
      </c>
      <c r="P30" s="60" t="s">
        <v>89</v>
      </c>
      <c r="Q30" s="62" t="s">
        <v>89</v>
      </c>
    </row>
    <row r="31" spans="1:17" x14ac:dyDescent="0.2">
      <c r="A31" s="103">
        <v>6</v>
      </c>
      <c r="B31" s="103" t="s">
        <v>171</v>
      </c>
      <c r="C31" s="17">
        <v>0</v>
      </c>
      <c r="D31" s="58">
        <v>0</v>
      </c>
      <c r="E31" s="17">
        <v>0</v>
      </c>
      <c r="F31" s="58">
        <v>0</v>
      </c>
      <c r="G31" s="17">
        <v>0</v>
      </c>
      <c r="H31" s="58">
        <v>0</v>
      </c>
      <c r="I31" s="17">
        <v>0</v>
      </c>
      <c r="J31" s="58">
        <v>0</v>
      </c>
      <c r="K31" s="17">
        <v>0</v>
      </c>
      <c r="L31" s="58">
        <v>0</v>
      </c>
      <c r="M31" s="17">
        <v>0</v>
      </c>
      <c r="N31" s="58">
        <v>0</v>
      </c>
      <c r="O31" s="17">
        <v>0</v>
      </c>
      <c r="P31" s="58">
        <v>0</v>
      </c>
      <c r="Q31" s="62" t="s">
        <v>89</v>
      </c>
    </row>
    <row r="32" spans="1:17" x14ac:dyDescent="0.2">
      <c r="A32" s="103">
        <v>7</v>
      </c>
      <c r="B32" s="103" t="s">
        <v>188</v>
      </c>
      <c r="C32" s="17">
        <v>0</v>
      </c>
      <c r="D32" s="58">
        <v>0</v>
      </c>
      <c r="E32" s="17">
        <v>0</v>
      </c>
      <c r="F32" s="58">
        <v>0</v>
      </c>
      <c r="G32" s="17">
        <v>0</v>
      </c>
      <c r="H32" s="58">
        <v>0</v>
      </c>
      <c r="I32" s="17">
        <v>0</v>
      </c>
      <c r="J32" s="58">
        <v>0</v>
      </c>
      <c r="K32" s="17">
        <v>0</v>
      </c>
      <c r="L32" s="58">
        <v>0</v>
      </c>
      <c r="M32" s="17">
        <v>0</v>
      </c>
      <c r="N32" s="58">
        <v>0</v>
      </c>
      <c r="O32" s="17">
        <v>0</v>
      </c>
      <c r="P32" s="58">
        <v>0</v>
      </c>
      <c r="Q32" s="62" t="s">
        <v>89</v>
      </c>
    </row>
    <row r="33" spans="1:17" x14ac:dyDescent="0.2">
      <c r="A33" s="103">
        <v>8</v>
      </c>
      <c r="B33" s="103" t="s">
        <v>175</v>
      </c>
      <c r="C33" s="17">
        <v>0</v>
      </c>
      <c r="D33" s="58">
        <v>0</v>
      </c>
      <c r="E33" s="17">
        <v>0</v>
      </c>
      <c r="F33" s="58">
        <v>0</v>
      </c>
      <c r="G33" s="17">
        <v>0</v>
      </c>
      <c r="H33" s="58">
        <v>0</v>
      </c>
      <c r="I33" s="17">
        <v>0</v>
      </c>
      <c r="J33" s="58">
        <v>0</v>
      </c>
      <c r="K33" s="17">
        <v>0</v>
      </c>
      <c r="L33" s="58">
        <v>0</v>
      </c>
      <c r="M33" s="17">
        <v>0</v>
      </c>
      <c r="N33" s="58">
        <v>0</v>
      </c>
      <c r="O33" s="17">
        <v>0</v>
      </c>
      <c r="P33" s="58">
        <v>0</v>
      </c>
      <c r="Q33" s="62" t="s">
        <v>89</v>
      </c>
    </row>
    <row r="34" spans="1:17" x14ac:dyDescent="0.2">
      <c r="A34" s="103">
        <v>9</v>
      </c>
      <c r="B34" s="103" t="s">
        <v>189</v>
      </c>
      <c r="C34" s="17">
        <v>0</v>
      </c>
      <c r="D34" s="58">
        <v>0</v>
      </c>
      <c r="E34" s="17">
        <v>0</v>
      </c>
      <c r="F34" s="58">
        <v>0</v>
      </c>
      <c r="G34" s="17">
        <v>0</v>
      </c>
      <c r="H34" s="58">
        <v>0</v>
      </c>
      <c r="I34" s="17">
        <v>0</v>
      </c>
      <c r="J34" s="58">
        <v>0</v>
      </c>
      <c r="K34" s="17">
        <v>0</v>
      </c>
      <c r="L34" s="58">
        <v>0</v>
      </c>
      <c r="M34" s="17">
        <v>0</v>
      </c>
      <c r="N34" s="58">
        <v>0</v>
      </c>
      <c r="O34" s="17">
        <v>0</v>
      </c>
      <c r="P34" s="58">
        <v>0</v>
      </c>
      <c r="Q34" s="62" t="s">
        <v>89</v>
      </c>
    </row>
    <row r="35" spans="1:17" x14ac:dyDescent="0.2">
      <c r="A35" s="103">
        <v>10</v>
      </c>
      <c r="B35" s="103" t="s">
        <v>176</v>
      </c>
      <c r="C35" s="17">
        <v>0</v>
      </c>
      <c r="D35" s="58">
        <v>0</v>
      </c>
      <c r="E35" s="17">
        <v>0</v>
      </c>
      <c r="F35" s="58">
        <v>0</v>
      </c>
      <c r="G35" s="17">
        <v>0</v>
      </c>
      <c r="H35" s="58">
        <v>0</v>
      </c>
      <c r="I35" s="17">
        <v>0</v>
      </c>
      <c r="J35" s="58">
        <v>0</v>
      </c>
      <c r="K35" s="17">
        <v>0</v>
      </c>
      <c r="L35" s="58">
        <v>0</v>
      </c>
      <c r="M35" s="17">
        <v>0</v>
      </c>
      <c r="N35" s="58">
        <v>0</v>
      </c>
      <c r="O35" s="17">
        <v>0</v>
      </c>
      <c r="P35" s="58">
        <v>0</v>
      </c>
      <c r="Q35" s="62" t="s">
        <v>89</v>
      </c>
    </row>
    <row r="36" spans="1:17" x14ac:dyDescent="0.2">
      <c r="A36" s="103">
        <v>11</v>
      </c>
      <c r="B36" s="103" t="s">
        <v>177</v>
      </c>
      <c r="C36" s="17">
        <v>0</v>
      </c>
      <c r="D36" s="58">
        <v>0</v>
      </c>
      <c r="E36" s="17">
        <v>0</v>
      </c>
      <c r="F36" s="58">
        <v>0</v>
      </c>
      <c r="G36" s="17">
        <v>0</v>
      </c>
      <c r="H36" s="58">
        <v>0</v>
      </c>
      <c r="I36" s="17">
        <v>0</v>
      </c>
      <c r="J36" s="58">
        <v>0</v>
      </c>
      <c r="K36" s="17">
        <v>0</v>
      </c>
      <c r="L36" s="58">
        <v>0</v>
      </c>
      <c r="M36" s="17">
        <v>0</v>
      </c>
      <c r="N36" s="58">
        <v>0</v>
      </c>
      <c r="O36" s="17">
        <v>0</v>
      </c>
      <c r="P36" s="58">
        <v>0</v>
      </c>
      <c r="Q36" s="62" t="s">
        <v>89</v>
      </c>
    </row>
    <row r="37" spans="1:17" x14ac:dyDescent="0.2">
      <c r="A37" s="103">
        <v>12</v>
      </c>
      <c r="B37" s="103" t="s">
        <v>178</v>
      </c>
      <c r="C37" s="17">
        <v>0</v>
      </c>
      <c r="D37" s="58">
        <v>0</v>
      </c>
      <c r="E37" s="17">
        <v>0</v>
      </c>
      <c r="F37" s="58">
        <v>0</v>
      </c>
      <c r="G37" s="17">
        <v>0</v>
      </c>
      <c r="H37" s="58">
        <v>0</v>
      </c>
      <c r="I37" s="17">
        <v>0</v>
      </c>
      <c r="J37" s="58">
        <v>0</v>
      </c>
      <c r="K37" s="17">
        <v>0</v>
      </c>
      <c r="L37" s="58">
        <v>0</v>
      </c>
      <c r="M37" s="17">
        <v>0</v>
      </c>
      <c r="N37" s="58">
        <v>0</v>
      </c>
      <c r="O37" s="17">
        <v>0</v>
      </c>
      <c r="P37" s="58">
        <v>0</v>
      </c>
      <c r="Q37" s="62" t="s">
        <v>89</v>
      </c>
    </row>
    <row r="38" spans="1:17" x14ac:dyDescent="0.2">
      <c r="A38" s="103">
        <v>13</v>
      </c>
      <c r="B38" s="103" t="s">
        <v>206</v>
      </c>
      <c r="C38" s="17">
        <v>0</v>
      </c>
      <c r="D38" s="58">
        <v>0</v>
      </c>
      <c r="E38" s="17">
        <v>0</v>
      </c>
      <c r="F38" s="58">
        <v>0</v>
      </c>
      <c r="G38" s="17">
        <v>0</v>
      </c>
      <c r="H38" s="58">
        <v>0</v>
      </c>
      <c r="I38" s="17">
        <v>0</v>
      </c>
      <c r="J38" s="58">
        <v>0</v>
      </c>
      <c r="K38" s="17">
        <v>0</v>
      </c>
      <c r="L38" s="58">
        <v>0</v>
      </c>
      <c r="M38" s="17">
        <v>0</v>
      </c>
      <c r="N38" s="58">
        <v>0</v>
      </c>
      <c r="O38" s="17">
        <v>0</v>
      </c>
      <c r="P38" s="58">
        <v>0</v>
      </c>
      <c r="Q38" s="62" t="s">
        <v>89</v>
      </c>
    </row>
    <row r="39" spans="1:17" x14ac:dyDescent="0.2">
      <c r="A39" s="103">
        <v>14</v>
      </c>
      <c r="B39" s="103" t="s">
        <v>180</v>
      </c>
      <c r="C39" s="17">
        <v>0</v>
      </c>
      <c r="D39" s="58">
        <v>0</v>
      </c>
      <c r="E39" s="17">
        <v>0</v>
      </c>
      <c r="F39" s="58">
        <v>0</v>
      </c>
      <c r="G39" s="17">
        <v>0</v>
      </c>
      <c r="H39" s="58">
        <v>0</v>
      </c>
      <c r="I39" s="17">
        <v>0</v>
      </c>
      <c r="J39" s="58">
        <v>0</v>
      </c>
      <c r="K39" s="17">
        <v>0</v>
      </c>
      <c r="L39" s="58">
        <v>0</v>
      </c>
      <c r="M39" s="17">
        <v>0</v>
      </c>
      <c r="N39" s="58">
        <v>0</v>
      </c>
      <c r="O39" s="17">
        <v>0</v>
      </c>
      <c r="P39" s="58">
        <v>0</v>
      </c>
      <c r="Q39" s="62" t="s">
        <v>89</v>
      </c>
    </row>
    <row r="40" spans="1:17" x14ac:dyDescent="0.2">
      <c r="A40" s="103">
        <v>15</v>
      </c>
      <c r="B40" s="103" t="s">
        <v>181</v>
      </c>
      <c r="C40" s="17">
        <v>0</v>
      </c>
      <c r="D40" s="58">
        <v>0</v>
      </c>
      <c r="E40" s="17">
        <v>0</v>
      </c>
      <c r="F40" s="58">
        <v>0</v>
      </c>
      <c r="G40" s="17">
        <v>0</v>
      </c>
      <c r="H40" s="58">
        <v>0</v>
      </c>
      <c r="I40" s="17">
        <v>0</v>
      </c>
      <c r="J40" s="58">
        <v>0</v>
      </c>
      <c r="K40" s="17">
        <v>0</v>
      </c>
      <c r="L40" s="58">
        <v>0</v>
      </c>
      <c r="M40" s="17">
        <v>0</v>
      </c>
      <c r="N40" s="58">
        <v>0</v>
      </c>
      <c r="O40" s="17">
        <v>0</v>
      </c>
      <c r="P40" s="58">
        <v>0</v>
      </c>
      <c r="Q40" s="62" t="s">
        <v>89</v>
      </c>
    </row>
    <row r="41" spans="1:17" x14ac:dyDescent="0.2">
      <c r="A41" s="103">
        <v>16</v>
      </c>
      <c r="B41" s="103" t="s">
        <v>207</v>
      </c>
      <c r="C41" s="17">
        <v>0</v>
      </c>
      <c r="D41" s="58">
        <v>0</v>
      </c>
      <c r="E41" s="17">
        <v>0</v>
      </c>
      <c r="F41" s="58">
        <v>0</v>
      </c>
      <c r="G41" s="17">
        <v>0</v>
      </c>
      <c r="H41" s="58">
        <v>0</v>
      </c>
      <c r="I41" s="17">
        <v>0</v>
      </c>
      <c r="J41" s="58">
        <v>0</v>
      </c>
      <c r="K41" s="17">
        <v>0</v>
      </c>
      <c r="L41" s="58">
        <v>0</v>
      </c>
      <c r="M41" s="17">
        <v>0</v>
      </c>
      <c r="N41" s="58">
        <v>0</v>
      </c>
      <c r="O41" s="17">
        <v>0</v>
      </c>
      <c r="P41" s="58">
        <v>0</v>
      </c>
      <c r="Q41" s="62" t="s">
        <v>89</v>
      </c>
    </row>
    <row r="42" spans="1:17" x14ac:dyDescent="0.2">
      <c r="A42" s="103">
        <v>17</v>
      </c>
      <c r="B42" s="103" t="s">
        <v>208</v>
      </c>
      <c r="C42" s="17">
        <v>0</v>
      </c>
      <c r="D42" s="58">
        <v>0</v>
      </c>
      <c r="E42" s="17">
        <v>0</v>
      </c>
      <c r="F42" s="58">
        <v>0</v>
      </c>
      <c r="G42" s="17">
        <v>0</v>
      </c>
      <c r="H42" s="58">
        <v>0</v>
      </c>
      <c r="I42" s="17">
        <v>0</v>
      </c>
      <c r="J42" s="58">
        <v>0</v>
      </c>
      <c r="K42" s="17">
        <v>0</v>
      </c>
      <c r="L42" s="58">
        <v>0</v>
      </c>
      <c r="M42" s="17">
        <v>0</v>
      </c>
      <c r="N42" s="58">
        <v>0</v>
      </c>
      <c r="O42" s="17">
        <v>0</v>
      </c>
      <c r="P42" s="58">
        <v>0</v>
      </c>
      <c r="Q42" s="62" t="s">
        <v>89</v>
      </c>
    </row>
    <row r="43" spans="1:17" x14ac:dyDescent="0.2">
      <c r="A43" s="104">
        <v>18</v>
      </c>
      <c r="B43" s="104" t="s">
        <v>209</v>
      </c>
      <c r="C43" s="63">
        <v>0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61">
        <v>0</v>
      </c>
      <c r="O43" s="63">
        <v>0</v>
      </c>
      <c r="P43" s="61">
        <v>0</v>
      </c>
      <c r="Q43" s="64" t="s">
        <v>89</v>
      </c>
    </row>
    <row r="44" spans="1:17" x14ac:dyDescent="0.2">
      <c r="B44" s="66" t="s">
        <v>124</v>
      </c>
      <c r="C44" s="65">
        <f t="shared" ref="C44:Q44" si="0">SUM(C26:C43)</f>
        <v>0</v>
      </c>
      <c r="D44" s="65">
        <f t="shared" si="0"/>
        <v>0</v>
      </c>
      <c r="E44" s="65">
        <f t="shared" si="0"/>
        <v>0</v>
      </c>
      <c r="F44" s="65">
        <f t="shared" si="0"/>
        <v>0</v>
      </c>
      <c r="G44" s="65">
        <f t="shared" si="0"/>
        <v>0</v>
      </c>
      <c r="H44" s="65">
        <f t="shared" si="0"/>
        <v>0</v>
      </c>
      <c r="I44" s="65">
        <f t="shared" si="0"/>
        <v>0</v>
      </c>
      <c r="J44" s="65">
        <f t="shared" si="0"/>
        <v>0</v>
      </c>
      <c r="K44" s="65">
        <f t="shared" si="0"/>
        <v>0</v>
      </c>
      <c r="L44" s="65">
        <f t="shared" si="0"/>
        <v>0</v>
      </c>
      <c r="M44" s="65">
        <f t="shared" si="0"/>
        <v>0</v>
      </c>
      <c r="N44" s="65">
        <f t="shared" si="0"/>
        <v>0</v>
      </c>
      <c r="O44" s="65">
        <f t="shared" si="0"/>
        <v>0</v>
      </c>
      <c r="P44" s="65">
        <f t="shared" si="0"/>
        <v>0</v>
      </c>
      <c r="Q44" s="65">
        <f t="shared" si="0"/>
        <v>0</v>
      </c>
    </row>
    <row r="45" spans="1:17" x14ac:dyDescent="0.2">
      <c r="B45" s="14"/>
    </row>
    <row r="46" spans="1:17" ht="15.75" x14ac:dyDescent="0.25">
      <c r="B46" t="s">
        <v>88</v>
      </c>
      <c r="K46" s="68" t="s">
        <v>90</v>
      </c>
      <c r="L46" s="69">
        <f>+C44+D44+E44+F44+G44+H44+I44+J44+K44+L44+M44+O44+P44+Q44</f>
        <v>0</v>
      </c>
    </row>
    <row r="50" spans="1:10" ht="15.75" x14ac:dyDescent="0.25">
      <c r="B50" s="18" t="s">
        <v>97</v>
      </c>
    </row>
    <row r="51" spans="1:10" ht="72" x14ac:dyDescent="0.2">
      <c r="A51" s="107" t="s">
        <v>91</v>
      </c>
      <c r="B51" s="107" t="s">
        <v>86</v>
      </c>
      <c r="C51" s="108" t="s">
        <v>94</v>
      </c>
      <c r="D51" s="107" t="s">
        <v>63</v>
      </c>
      <c r="E51" s="108" t="s">
        <v>105</v>
      </c>
      <c r="F51" s="107" t="s">
        <v>64</v>
      </c>
      <c r="G51" s="108" t="s">
        <v>95</v>
      </c>
      <c r="H51" s="108" t="s">
        <v>65</v>
      </c>
      <c r="I51" s="108" t="s">
        <v>66</v>
      </c>
      <c r="J51" s="108"/>
    </row>
    <row r="52" spans="1:10" x14ac:dyDescent="0.2">
      <c r="A52" s="96">
        <v>1</v>
      </c>
      <c r="B52" s="97" t="s">
        <v>108</v>
      </c>
      <c r="C52" s="97" t="s">
        <v>68</v>
      </c>
      <c r="D52" s="97">
        <v>1</v>
      </c>
      <c r="E52" s="97">
        <v>2</v>
      </c>
      <c r="F52" s="97">
        <v>2</v>
      </c>
      <c r="G52" s="97">
        <v>4</v>
      </c>
      <c r="H52" s="97">
        <v>4</v>
      </c>
      <c r="I52" s="109" t="s">
        <v>98</v>
      </c>
      <c r="J52" s="110"/>
    </row>
    <row r="53" spans="1:10" x14ac:dyDescent="0.2">
      <c r="A53" s="80">
        <v>2</v>
      </c>
      <c r="B53" s="78" t="s">
        <v>109</v>
      </c>
      <c r="C53" s="78" t="s">
        <v>68</v>
      </c>
      <c r="D53" s="78">
        <v>1</v>
      </c>
      <c r="E53" s="78">
        <v>3</v>
      </c>
      <c r="F53" s="78">
        <v>3</v>
      </c>
      <c r="G53" s="78">
        <v>7</v>
      </c>
      <c r="H53" s="78">
        <v>12</v>
      </c>
      <c r="I53" s="106" t="s">
        <v>100</v>
      </c>
      <c r="J53" s="94"/>
    </row>
    <row r="54" spans="1:10" x14ac:dyDescent="0.2">
      <c r="A54" s="79">
        <v>3</v>
      </c>
      <c r="B54" s="77" t="s">
        <v>110</v>
      </c>
      <c r="C54" s="77" t="s">
        <v>68</v>
      </c>
      <c r="D54" s="77">
        <v>1</v>
      </c>
      <c r="E54" s="77">
        <v>3</v>
      </c>
      <c r="F54" s="77">
        <v>3</v>
      </c>
      <c r="G54" s="77">
        <v>5</v>
      </c>
      <c r="H54" s="77">
        <v>7</v>
      </c>
      <c r="I54" s="105" t="s">
        <v>101</v>
      </c>
      <c r="J54" s="93"/>
    </row>
    <row r="55" spans="1:10" x14ac:dyDescent="0.2">
      <c r="A55" s="80">
        <v>4</v>
      </c>
      <c r="B55" s="78" t="s">
        <v>111</v>
      </c>
      <c r="C55" s="78" t="s">
        <v>68</v>
      </c>
      <c r="D55" s="78">
        <v>1</v>
      </c>
      <c r="E55" s="78">
        <v>2</v>
      </c>
      <c r="F55" s="78">
        <v>2</v>
      </c>
      <c r="G55" s="78">
        <v>4</v>
      </c>
      <c r="H55" s="78">
        <v>4</v>
      </c>
      <c r="I55" s="106" t="s">
        <v>98</v>
      </c>
      <c r="J55" s="94"/>
    </row>
    <row r="56" spans="1:10" x14ac:dyDescent="0.2">
      <c r="A56" s="79">
        <v>5</v>
      </c>
      <c r="B56" s="77" t="s">
        <v>112</v>
      </c>
      <c r="C56" s="77" t="s">
        <v>68</v>
      </c>
      <c r="D56" s="77">
        <v>1</v>
      </c>
      <c r="E56" s="77">
        <v>2</v>
      </c>
      <c r="F56" s="77">
        <v>2</v>
      </c>
      <c r="G56" s="77">
        <v>4</v>
      </c>
      <c r="H56" s="77">
        <v>4</v>
      </c>
      <c r="I56" s="105" t="s">
        <v>98</v>
      </c>
      <c r="J56" s="93"/>
    </row>
    <row r="57" spans="1:10" x14ac:dyDescent="0.2">
      <c r="A57" s="80">
        <v>6</v>
      </c>
      <c r="B57" s="78" t="s">
        <v>113</v>
      </c>
      <c r="C57" s="78" t="s">
        <v>68</v>
      </c>
      <c r="D57" s="78">
        <v>1</v>
      </c>
      <c r="E57" s="78">
        <v>2</v>
      </c>
      <c r="F57" s="78">
        <v>2</v>
      </c>
      <c r="G57" s="78">
        <v>4</v>
      </c>
      <c r="H57" s="78">
        <v>4</v>
      </c>
      <c r="I57" s="106" t="s">
        <v>98</v>
      </c>
      <c r="J57" s="94"/>
    </row>
    <row r="58" spans="1:10" x14ac:dyDescent="0.2">
      <c r="A58" s="79">
        <v>7</v>
      </c>
      <c r="B58" s="77" t="s">
        <v>114</v>
      </c>
      <c r="C58" s="77" t="s">
        <v>68</v>
      </c>
      <c r="D58" s="77">
        <v>1</v>
      </c>
      <c r="E58" s="77">
        <v>2</v>
      </c>
      <c r="F58" s="77">
        <v>2</v>
      </c>
      <c r="G58" s="77">
        <v>4</v>
      </c>
      <c r="H58" s="77">
        <v>4</v>
      </c>
      <c r="I58" s="105" t="s">
        <v>102</v>
      </c>
      <c r="J58" s="93"/>
    </row>
    <row r="59" spans="1:10" x14ac:dyDescent="0.2">
      <c r="A59" s="80">
        <v>8</v>
      </c>
      <c r="B59" s="78" t="s">
        <v>115</v>
      </c>
      <c r="C59" s="78" t="s">
        <v>68</v>
      </c>
      <c r="D59" s="78">
        <v>1</v>
      </c>
      <c r="E59" s="78">
        <v>2</v>
      </c>
      <c r="F59" s="78">
        <v>2</v>
      </c>
      <c r="G59" s="78">
        <v>4</v>
      </c>
      <c r="H59" s="78">
        <v>6</v>
      </c>
      <c r="I59" s="106" t="s">
        <v>102</v>
      </c>
      <c r="J59" s="94"/>
    </row>
    <row r="60" spans="1:10" x14ac:dyDescent="0.2">
      <c r="A60" s="79">
        <v>9</v>
      </c>
      <c r="B60" s="77" t="s">
        <v>116</v>
      </c>
      <c r="C60" s="77" t="s">
        <v>68</v>
      </c>
      <c r="D60" s="77">
        <v>1</v>
      </c>
      <c r="E60" s="77">
        <v>1</v>
      </c>
      <c r="F60" s="77">
        <v>1</v>
      </c>
      <c r="G60" s="77">
        <v>4</v>
      </c>
      <c r="H60" s="77">
        <v>4</v>
      </c>
      <c r="I60" s="105" t="s">
        <v>99</v>
      </c>
      <c r="J60" s="93"/>
    </row>
    <row r="61" spans="1:10" x14ac:dyDescent="0.2">
      <c r="A61" s="80">
        <v>10</v>
      </c>
      <c r="B61" s="78" t="s">
        <v>117</v>
      </c>
      <c r="C61" s="78" t="s">
        <v>68</v>
      </c>
      <c r="D61" s="78">
        <v>1</v>
      </c>
      <c r="E61" s="78">
        <v>1</v>
      </c>
      <c r="F61" s="78">
        <v>1</v>
      </c>
      <c r="G61" s="78">
        <v>4</v>
      </c>
      <c r="H61" s="78">
        <v>4</v>
      </c>
      <c r="I61" s="106" t="s">
        <v>99</v>
      </c>
      <c r="J61" s="94"/>
    </row>
    <row r="62" spans="1:10" x14ac:dyDescent="0.2">
      <c r="A62" s="79">
        <v>11</v>
      </c>
      <c r="B62" s="77" t="s">
        <v>118</v>
      </c>
      <c r="C62" s="77" t="s">
        <v>68</v>
      </c>
      <c r="D62" s="77">
        <v>1</v>
      </c>
      <c r="E62" s="77">
        <v>1</v>
      </c>
      <c r="F62" s="77">
        <v>1</v>
      </c>
      <c r="G62" s="77">
        <v>4</v>
      </c>
      <c r="H62" s="77">
        <v>4</v>
      </c>
      <c r="I62" s="105" t="s">
        <v>99</v>
      </c>
      <c r="J62" s="93"/>
    </row>
    <row r="63" spans="1:10" x14ac:dyDescent="0.2">
      <c r="A63" s="80">
        <v>12</v>
      </c>
      <c r="B63" s="78" t="s">
        <v>119</v>
      </c>
      <c r="C63" s="78" t="s">
        <v>68</v>
      </c>
      <c r="D63" s="78">
        <v>1</v>
      </c>
      <c r="E63" s="78">
        <v>1</v>
      </c>
      <c r="F63" s="78">
        <v>1</v>
      </c>
      <c r="G63" s="78">
        <v>4</v>
      </c>
      <c r="H63" s="78">
        <v>4</v>
      </c>
      <c r="I63" s="106" t="s">
        <v>99</v>
      </c>
      <c r="J63" s="94"/>
    </row>
    <row r="64" spans="1:10" x14ac:dyDescent="0.2">
      <c r="A64" s="79">
        <v>13</v>
      </c>
      <c r="B64" s="77" t="s">
        <v>120</v>
      </c>
      <c r="C64" s="77" t="s">
        <v>68</v>
      </c>
      <c r="D64" s="77">
        <v>1</v>
      </c>
      <c r="E64" s="77">
        <v>1</v>
      </c>
      <c r="F64" s="77">
        <v>1</v>
      </c>
      <c r="G64" s="77">
        <v>4</v>
      </c>
      <c r="H64" s="77">
        <v>4</v>
      </c>
      <c r="I64" s="105" t="s">
        <v>99</v>
      </c>
      <c r="J64" s="93"/>
    </row>
    <row r="65" spans="1:20" x14ac:dyDescent="0.2">
      <c r="A65" s="80">
        <v>14</v>
      </c>
      <c r="B65" s="78" t="s">
        <v>121</v>
      </c>
      <c r="C65" s="78" t="s">
        <v>92</v>
      </c>
      <c r="D65" s="78">
        <v>1</v>
      </c>
      <c r="E65" s="78"/>
      <c r="F65" s="78">
        <v>6</v>
      </c>
      <c r="G65" s="78">
        <v>4</v>
      </c>
      <c r="H65" s="78">
        <v>4</v>
      </c>
      <c r="I65" s="106" t="s">
        <v>104</v>
      </c>
      <c r="J65" s="94"/>
    </row>
    <row r="66" spans="1:20" x14ac:dyDescent="0.2">
      <c r="A66" s="79">
        <v>15</v>
      </c>
      <c r="B66" s="77" t="s">
        <v>122</v>
      </c>
      <c r="C66" s="77" t="s">
        <v>92</v>
      </c>
      <c r="D66" s="77">
        <v>1</v>
      </c>
      <c r="E66" s="77"/>
      <c r="F66" s="77">
        <v>6</v>
      </c>
      <c r="G66" s="77">
        <v>8</v>
      </c>
      <c r="H66" s="77">
        <v>8</v>
      </c>
      <c r="I66" s="105" t="s">
        <v>103</v>
      </c>
      <c r="J66" s="93"/>
    </row>
    <row r="67" spans="1:20" x14ac:dyDescent="0.2">
      <c r="A67" s="92">
        <v>16</v>
      </c>
      <c r="B67" s="78" t="s">
        <v>123</v>
      </c>
      <c r="C67" s="78" t="s">
        <v>93</v>
      </c>
      <c r="D67" s="78">
        <v>3</v>
      </c>
      <c r="E67" s="78"/>
      <c r="F67" s="78"/>
      <c r="G67" s="78">
        <v>0</v>
      </c>
      <c r="H67" s="78">
        <v>0</v>
      </c>
      <c r="I67" s="106"/>
      <c r="J67" s="95"/>
    </row>
    <row r="68" spans="1:20" x14ac:dyDescent="0.2">
      <c r="A68" s="79">
        <v>17</v>
      </c>
      <c r="B68" s="77" t="s">
        <v>196</v>
      </c>
      <c r="C68" s="77" t="s">
        <v>191</v>
      </c>
      <c r="D68" s="77">
        <v>25</v>
      </c>
      <c r="E68" s="77"/>
      <c r="F68" s="77"/>
      <c r="G68" s="77"/>
      <c r="H68" s="77"/>
      <c r="I68" s="105"/>
      <c r="J68" s="93"/>
    </row>
    <row r="69" spans="1:20" x14ac:dyDescent="0.2">
      <c r="A69" s="92">
        <v>18</v>
      </c>
      <c r="B69" s="14" t="s">
        <v>195</v>
      </c>
      <c r="C69" s="14" t="s">
        <v>192</v>
      </c>
      <c r="D69" s="14">
        <v>10</v>
      </c>
      <c r="E69" s="14"/>
      <c r="F69" s="14"/>
      <c r="G69" s="14"/>
      <c r="H69" s="14"/>
      <c r="I69" s="130"/>
      <c r="J69" s="131"/>
    </row>
    <row r="70" spans="1:20" x14ac:dyDescent="0.2">
      <c r="A70" s="14"/>
      <c r="B70" s="14"/>
      <c r="C70" s="14"/>
      <c r="D70" s="14"/>
      <c r="E70" s="14"/>
      <c r="F70" s="14"/>
      <c r="G70" s="14"/>
      <c r="H70" s="14"/>
      <c r="I70" s="130"/>
      <c r="J70" s="131"/>
    </row>
    <row r="71" spans="1:20" x14ac:dyDescent="0.2">
      <c r="A71" s="14"/>
      <c r="B71" s="14"/>
      <c r="C71" s="14"/>
      <c r="D71" s="14"/>
      <c r="E71" s="14"/>
      <c r="F71" s="14"/>
      <c r="G71" s="14"/>
      <c r="H71" s="14"/>
      <c r="I71" s="130"/>
      <c r="J71" s="131"/>
      <c r="K71" s="132"/>
    </row>
    <row r="73" spans="1:20" ht="15.75" x14ac:dyDescent="0.25">
      <c r="A73" s="18" t="s">
        <v>107</v>
      </c>
      <c r="C73" s="55"/>
      <c r="D73" s="56"/>
      <c r="E73" s="57"/>
      <c r="F73" s="55"/>
      <c r="I73" s="54"/>
      <c r="J73" s="54"/>
    </row>
    <row r="75" spans="1:20" x14ac:dyDescent="0.2">
      <c r="A75" s="74" t="s">
        <v>91</v>
      </c>
      <c r="B75" s="74" t="s">
        <v>85</v>
      </c>
      <c r="C75" s="74" t="s">
        <v>86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76"/>
      <c r="R75" s="76"/>
      <c r="S75" s="76"/>
      <c r="T75" s="76"/>
    </row>
    <row r="76" spans="1:20" ht="108.75" x14ac:dyDescent="0.2">
      <c r="A76" s="102"/>
      <c r="B76" s="102"/>
      <c r="C76" s="113" t="s">
        <v>108</v>
      </c>
      <c r="D76" s="112" t="s">
        <v>109</v>
      </c>
      <c r="E76" s="113" t="s">
        <v>110</v>
      </c>
      <c r="F76" s="112" t="s">
        <v>111</v>
      </c>
      <c r="G76" s="113" t="s">
        <v>112</v>
      </c>
      <c r="H76" s="112" t="s">
        <v>113</v>
      </c>
      <c r="I76" s="113" t="s">
        <v>114</v>
      </c>
      <c r="J76" s="112" t="s">
        <v>115</v>
      </c>
      <c r="K76" s="113" t="s">
        <v>116</v>
      </c>
      <c r="L76" s="112" t="s">
        <v>117</v>
      </c>
      <c r="M76" s="113" t="s">
        <v>118</v>
      </c>
      <c r="N76" s="112" t="s">
        <v>119</v>
      </c>
      <c r="O76" s="113" t="s">
        <v>120</v>
      </c>
      <c r="P76" s="112" t="s">
        <v>210</v>
      </c>
      <c r="Q76" s="113" t="s">
        <v>211</v>
      </c>
      <c r="R76" s="114" t="s">
        <v>194</v>
      </c>
      <c r="S76" s="113" t="s">
        <v>193</v>
      </c>
      <c r="T76" s="134" t="s">
        <v>195</v>
      </c>
    </row>
    <row r="77" spans="1:20" x14ac:dyDescent="0.2">
      <c r="A77" s="103">
        <v>1</v>
      </c>
      <c r="B77" s="103" t="s">
        <v>170</v>
      </c>
      <c r="C77" s="122">
        <v>0</v>
      </c>
      <c r="D77" s="122">
        <v>0</v>
      </c>
      <c r="E77" s="122">
        <v>0</v>
      </c>
      <c r="F77" s="122">
        <v>0</v>
      </c>
      <c r="G77" s="122">
        <v>0</v>
      </c>
      <c r="H77" s="122">
        <v>0</v>
      </c>
      <c r="I77" s="122">
        <v>0</v>
      </c>
      <c r="J77" s="122">
        <v>0</v>
      </c>
      <c r="K77" s="122">
        <v>0</v>
      </c>
      <c r="L77" s="122">
        <v>0</v>
      </c>
      <c r="M77" s="122">
        <v>0</v>
      </c>
      <c r="N77" s="122">
        <v>0</v>
      </c>
      <c r="O77" s="122">
        <v>0</v>
      </c>
      <c r="P77" s="137" t="s">
        <v>89</v>
      </c>
      <c r="Q77" s="137" t="s">
        <v>89</v>
      </c>
      <c r="R77" s="137" t="s">
        <v>89</v>
      </c>
      <c r="S77" s="137" t="s">
        <v>89</v>
      </c>
      <c r="T77" s="137" t="s">
        <v>89</v>
      </c>
    </row>
    <row r="78" spans="1:20" x14ac:dyDescent="0.2">
      <c r="A78" s="103">
        <v>2</v>
      </c>
      <c r="B78" s="103" t="s">
        <v>187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62" t="s">
        <v>89</v>
      </c>
      <c r="Q78" s="62" t="s">
        <v>89</v>
      </c>
      <c r="R78" s="62" t="s">
        <v>89</v>
      </c>
      <c r="S78" s="62" t="s">
        <v>89</v>
      </c>
      <c r="T78" s="62" t="s">
        <v>89</v>
      </c>
    </row>
    <row r="79" spans="1:20" x14ac:dyDescent="0.2">
      <c r="A79" s="103">
        <v>3</v>
      </c>
      <c r="B79" s="103" t="s">
        <v>174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62" t="s">
        <v>89</v>
      </c>
      <c r="Q79" s="62" t="s">
        <v>89</v>
      </c>
      <c r="R79" s="62" t="s">
        <v>89</v>
      </c>
      <c r="S79" s="62" t="s">
        <v>89</v>
      </c>
      <c r="T79" s="62" t="s">
        <v>89</v>
      </c>
    </row>
    <row r="80" spans="1:20" x14ac:dyDescent="0.2">
      <c r="A80" s="103">
        <v>4</v>
      </c>
      <c r="B80" s="103" t="s">
        <v>173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62" t="s">
        <v>89</v>
      </c>
      <c r="Q80" s="62" t="s">
        <v>89</v>
      </c>
      <c r="R80" s="62" t="s">
        <v>89</v>
      </c>
      <c r="S80" s="62" t="s">
        <v>89</v>
      </c>
      <c r="T80" s="62" t="s">
        <v>89</v>
      </c>
    </row>
    <row r="81" spans="1:20" x14ac:dyDescent="0.2">
      <c r="A81" s="103">
        <v>5</v>
      </c>
      <c r="B81" s="103" t="s">
        <v>172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62" t="s">
        <v>89</v>
      </c>
      <c r="S81" s="62" t="s">
        <v>89</v>
      </c>
      <c r="T81" s="62" t="s">
        <v>89</v>
      </c>
    </row>
    <row r="82" spans="1:20" x14ac:dyDescent="0.2">
      <c r="A82" s="103">
        <v>6</v>
      </c>
      <c r="B82" s="103" t="s">
        <v>171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62" t="s">
        <v>89</v>
      </c>
      <c r="S82" s="62" t="s">
        <v>89</v>
      </c>
      <c r="T82" s="62" t="s">
        <v>89</v>
      </c>
    </row>
    <row r="83" spans="1:20" x14ac:dyDescent="0.2">
      <c r="A83" s="103">
        <v>8</v>
      </c>
      <c r="B83" s="103" t="s">
        <v>169</v>
      </c>
      <c r="C83" s="62" t="s">
        <v>89</v>
      </c>
      <c r="D83" s="62" t="s">
        <v>89</v>
      </c>
      <c r="E83" s="62" t="s">
        <v>89</v>
      </c>
      <c r="F83" s="62" t="s">
        <v>89</v>
      </c>
      <c r="G83" s="62" t="s">
        <v>89</v>
      </c>
      <c r="H83" s="62" t="s">
        <v>89</v>
      </c>
      <c r="I83" s="62" t="s">
        <v>89</v>
      </c>
      <c r="J83" s="62" t="s">
        <v>89</v>
      </c>
      <c r="K83" s="62" t="s">
        <v>89</v>
      </c>
      <c r="L83" s="62" t="s">
        <v>89</v>
      </c>
      <c r="M83" s="17">
        <v>0</v>
      </c>
      <c r="N83" s="17">
        <v>0</v>
      </c>
      <c r="O83" s="17">
        <v>0</v>
      </c>
      <c r="P83" s="62" t="s">
        <v>89</v>
      </c>
      <c r="Q83" s="62" t="s">
        <v>89</v>
      </c>
      <c r="R83" s="17">
        <v>0</v>
      </c>
      <c r="S83" s="62" t="s">
        <v>89</v>
      </c>
      <c r="T83" s="62" t="s">
        <v>89</v>
      </c>
    </row>
    <row r="84" spans="1:20" x14ac:dyDescent="0.2">
      <c r="A84" s="103">
        <v>9</v>
      </c>
      <c r="B84" s="103" t="s">
        <v>188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62" t="s">
        <v>89</v>
      </c>
      <c r="S84" s="62" t="s">
        <v>89</v>
      </c>
      <c r="T84" s="62" t="s">
        <v>89</v>
      </c>
    </row>
    <row r="85" spans="1:20" x14ac:dyDescent="0.2">
      <c r="A85" s="103">
        <v>10</v>
      </c>
      <c r="B85" s="103" t="s">
        <v>175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62" t="s">
        <v>89</v>
      </c>
      <c r="S85" s="62" t="s">
        <v>89</v>
      </c>
      <c r="T85" s="62" t="s">
        <v>89</v>
      </c>
    </row>
    <row r="86" spans="1:20" x14ac:dyDescent="0.2">
      <c r="A86" s="103">
        <v>11</v>
      </c>
      <c r="B86" s="103" t="s">
        <v>189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62" t="s">
        <v>89</v>
      </c>
      <c r="Q86" s="62" t="s">
        <v>89</v>
      </c>
      <c r="R86" s="62" t="s">
        <v>89</v>
      </c>
      <c r="S86" s="62" t="s">
        <v>89</v>
      </c>
      <c r="T86" s="62" t="s">
        <v>89</v>
      </c>
    </row>
    <row r="87" spans="1:20" x14ac:dyDescent="0.2">
      <c r="A87" s="103">
        <v>12</v>
      </c>
      <c r="B87" s="103" t="s">
        <v>176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62" t="s">
        <v>89</v>
      </c>
      <c r="S87" s="62" t="s">
        <v>89</v>
      </c>
      <c r="T87" s="62" t="s">
        <v>89</v>
      </c>
    </row>
    <row r="88" spans="1:20" x14ac:dyDescent="0.2">
      <c r="A88" s="103">
        <v>13</v>
      </c>
      <c r="B88" s="103" t="s">
        <v>185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62" t="s">
        <v>89</v>
      </c>
      <c r="N88" s="62" t="s">
        <v>89</v>
      </c>
      <c r="O88" s="62" t="s">
        <v>89</v>
      </c>
      <c r="P88" s="62" t="s">
        <v>89</v>
      </c>
      <c r="Q88" s="62" t="s">
        <v>89</v>
      </c>
      <c r="R88" s="62" t="s">
        <v>89</v>
      </c>
      <c r="S88" s="62" t="s">
        <v>89</v>
      </c>
      <c r="T88" s="62" t="s">
        <v>89</v>
      </c>
    </row>
    <row r="89" spans="1:20" x14ac:dyDescent="0.2">
      <c r="A89" s="103">
        <v>14</v>
      </c>
      <c r="B89" s="103" t="s">
        <v>186</v>
      </c>
      <c r="C89" s="62" t="s">
        <v>89</v>
      </c>
      <c r="D89" s="62" t="s">
        <v>89</v>
      </c>
      <c r="E89" s="62" t="s">
        <v>89</v>
      </c>
      <c r="F89" s="62" t="s">
        <v>89</v>
      </c>
      <c r="G89" s="62" t="s">
        <v>89</v>
      </c>
      <c r="H89" s="62" t="s">
        <v>89</v>
      </c>
      <c r="I89" s="62" t="s">
        <v>89</v>
      </c>
      <c r="J89" s="62" t="s">
        <v>89</v>
      </c>
      <c r="K89" s="62" t="s">
        <v>89</v>
      </c>
      <c r="L89" s="62" t="s">
        <v>89</v>
      </c>
      <c r="M89" s="17">
        <v>0</v>
      </c>
      <c r="N89" s="17">
        <v>0</v>
      </c>
      <c r="O89" s="17">
        <v>0</v>
      </c>
      <c r="P89" s="62" t="s">
        <v>89</v>
      </c>
      <c r="Q89" s="62" t="s">
        <v>89</v>
      </c>
      <c r="R89" s="62" t="s">
        <v>89</v>
      </c>
      <c r="S89" s="62" t="s">
        <v>89</v>
      </c>
      <c r="T89" s="62" t="s">
        <v>89</v>
      </c>
    </row>
    <row r="90" spans="1:20" x14ac:dyDescent="0.2">
      <c r="A90" s="103">
        <v>15</v>
      </c>
      <c r="B90" s="103" t="s">
        <v>190</v>
      </c>
      <c r="C90" s="62" t="s">
        <v>89</v>
      </c>
      <c r="D90" s="62" t="s">
        <v>89</v>
      </c>
      <c r="E90" s="62" t="s">
        <v>89</v>
      </c>
      <c r="F90" s="62" t="s">
        <v>89</v>
      </c>
      <c r="G90" s="62" t="s">
        <v>89</v>
      </c>
      <c r="H90" s="62" t="s">
        <v>89</v>
      </c>
      <c r="I90" s="62" t="s">
        <v>89</v>
      </c>
      <c r="J90" s="62" t="s">
        <v>89</v>
      </c>
      <c r="K90" s="62" t="s">
        <v>89</v>
      </c>
      <c r="L90" s="62" t="s">
        <v>89</v>
      </c>
      <c r="M90" s="17">
        <v>0</v>
      </c>
      <c r="N90" s="17">
        <v>0</v>
      </c>
      <c r="O90" s="17">
        <v>0</v>
      </c>
      <c r="P90" s="62" t="s">
        <v>89</v>
      </c>
      <c r="Q90" s="62" t="s">
        <v>89</v>
      </c>
      <c r="R90" s="62" t="s">
        <v>89</v>
      </c>
      <c r="S90" s="62" t="s">
        <v>89</v>
      </c>
      <c r="T90" s="62" t="s">
        <v>89</v>
      </c>
    </row>
    <row r="91" spans="1:20" x14ac:dyDescent="0.2">
      <c r="A91" s="103">
        <v>14</v>
      </c>
      <c r="B91" s="103" t="s">
        <v>178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62" t="s">
        <v>89</v>
      </c>
      <c r="S91" s="62" t="s">
        <v>89</v>
      </c>
      <c r="T91" s="62" t="s">
        <v>89</v>
      </c>
    </row>
    <row r="92" spans="1:20" x14ac:dyDescent="0.2">
      <c r="A92" s="103">
        <v>15</v>
      </c>
      <c r="B92" s="103" t="s">
        <v>179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62" t="s">
        <v>89</v>
      </c>
      <c r="S92" s="62" t="s">
        <v>89</v>
      </c>
      <c r="T92" s="62" t="s">
        <v>89</v>
      </c>
    </row>
    <row r="93" spans="1:20" x14ac:dyDescent="0.2">
      <c r="A93" s="103">
        <v>16</v>
      </c>
      <c r="B93" s="103" t="s">
        <v>180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62" t="s">
        <v>89</v>
      </c>
      <c r="S93" s="62" t="s">
        <v>89</v>
      </c>
      <c r="T93" s="62" t="s">
        <v>89</v>
      </c>
    </row>
    <row r="94" spans="1:20" x14ac:dyDescent="0.2">
      <c r="A94" s="103">
        <v>17</v>
      </c>
      <c r="B94" s="103" t="s">
        <v>181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62" t="s">
        <v>89</v>
      </c>
      <c r="S94" s="62" t="s">
        <v>89</v>
      </c>
      <c r="T94" s="62" t="s">
        <v>89</v>
      </c>
    </row>
    <row r="95" spans="1:20" x14ac:dyDescent="0.2">
      <c r="A95" s="103">
        <v>18</v>
      </c>
      <c r="B95" s="103" t="s">
        <v>184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>
        <v>0</v>
      </c>
      <c r="Q95" s="17">
        <v>0</v>
      </c>
      <c r="R95" s="62" t="s">
        <v>89</v>
      </c>
      <c r="S95" s="62" t="s">
        <v>89</v>
      </c>
      <c r="T95" s="62" t="s">
        <v>89</v>
      </c>
    </row>
    <row r="96" spans="1:20" x14ac:dyDescent="0.2">
      <c r="A96" s="103">
        <v>19</v>
      </c>
      <c r="B96" s="103" t="s">
        <v>182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62" t="s">
        <v>89</v>
      </c>
      <c r="S96" s="62" t="s">
        <v>89</v>
      </c>
      <c r="T96" s="62" t="s">
        <v>89</v>
      </c>
    </row>
    <row r="97" spans="1:20" x14ac:dyDescent="0.2">
      <c r="A97" s="103">
        <v>20</v>
      </c>
      <c r="B97" s="103" t="s">
        <v>183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62" t="s">
        <v>89</v>
      </c>
      <c r="S97" s="62" t="s">
        <v>89</v>
      </c>
      <c r="T97" s="62" t="s">
        <v>89</v>
      </c>
    </row>
    <row r="98" spans="1:20" x14ac:dyDescent="0.2">
      <c r="A98" s="103">
        <v>21</v>
      </c>
      <c r="B98" s="103" t="s">
        <v>168</v>
      </c>
      <c r="C98" s="62" t="s">
        <v>89</v>
      </c>
      <c r="D98" s="62" t="s">
        <v>89</v>
      </c>
      <c r="E98" s="62" t="s">
        <v>89</v>
      </c>
      <c r="F98" s="62" t="s">
        <v>89</v>
      </c>
      <c r="G98" s="62" t="s">
        <v>89</v>
      </c>
      <c r="H98" s="62" t="s">
        <v>89</v>
      </c>
      <c r="I98" s="62" t="s">
        <v>89</v>
      </c>
      <c r="J98" s="62" t="s">
        <v>89</v>
      </c>
      <c r="K98" s="62" t="s">
        <v>89</v>
      </c>
      <c r="L98" s="62" t="s">
        <v>89</v>
      </c>
      <c r="M98" s="62" t="s">
        <v>89</v>
      </c>
      <c r="N98" s="62" t="s">
        <v>89</v>
      </c>
      <c r="O98" s="62" t="s">
        <v>89</v>
      </c>
      <c r="P98" s="62" t="s">
        <v>89</v>
      </c>
      <c r="Q98" s="62" t="s">
        <v>89</v>
      </c>
      <c r="R98" s="62" t="s">
        <v>89</v>
      </c>
      <c r="S98" s="17">
        <v>0</v>
      </c>
      <c r="T98" s="62" t="s">
        <v>89</v>
      </c>
    </row>
    <row r="99" spans="1:20" x14ac:dyDescent="0.2">
      <c r="A99" s="133">
        <v>22</v>
      </c>
      <c r="B99" s="103" t="s">
        <v>201</v>
      </c>
      <c r="C99" s="62" t="s">
        <v>89</v>
      </c>
      <c r="D99" s="62" t="s">
        <v>89</v>
      </c>
      <c r="E99" s="62" t="s">
        <v>89</v>
      </c>
      <c r="F99" s="62" t="s">
        <v>89</v>
      </c>
      <c r="G99" s="62" t="s">
        <v>89</v>
      </c>
      <c r="H99" s="62" t="s">
        <v>89</v>
      </c>
      <c r="I99" s="62" t="s">
        <v>89</v>
      </c>
      <c r="J99" s="62" t="s">
        <v>89</v>
      </c>
      <c r="K99" s="62" t="s">
        <v>89</v>
      </c>
      <c r="L99" s="62" t="s">
        <v>89</v>
      </c>
      <c r="M99" s="62" t="s">
        <v>89</v>
      </c>
      <c r="N99" s="62" t="s">
        <v>89</v>
      </c>
      <c r="O99" s="62" t="s">
        <v>89</v>
      </c>
      <c r="P99" s="62" t="s">
        <v>89</v>
      </c>
      <c r="Q99" s="62" t="s">
        <v>89</v>
      </c>
      <c r="R99" s="62" t="s">
        <v>89</v>
      </c>
      <c r="S99" s="17">
        <v>0</v>
      </c>
      <c r="T99" s="62" t="s">
        <v>89</v>
      </c>
    </row>
    <row r="100" spans="1:20" x14ac:dyDescent="0.2">
      <c r="A100" s="133">
        <v>23</v>
      </c>
      <c r="B100" s="103" t="s">
        <v>199</v>
      </c>
      <c r="C100" s="62" t="s">
        <v>89</v>
      </c>
      <c r="D100" s="62" t="s">
        <v>89</v>
      </c>
      <c r="E100" s="62" t="s">
        <v>89</v>
      </c>
      <c r="F100" s="62" t="s">
        <v>89</v>
      </c>
      <c r="G100" s="62" t="s">
        <v>89</v>
      </c>
      <c r="H100" s="62" t="s">
        <v>89</v>
      </c>
      <c r="I100" s="62" t="s">
        <v>89</v>
      </c>
      <c r="J100" s="62" t="s">
        <v>89</v>
      </c>
      <c r="K100" s="62" t="s">
        <v>89</v>
      </c>
      <c r="L100" s="62" t="s">
        <v>89</v>
      </c>
      <c r="M100" s="62" t="s">
        <v>89</v>
      </c>
      <c r="N100" s="62" t="s">
        <v>89</v>
      </c>
      <c r="O100" s="62" t="s">
        <v>89</v>
      </c>
      <c r="P100" s="62" t="s">
        <v>89</v>
      </c>
      <c r="Q100" s="62" t="s">
        <v>89</v>
      </c>
      <c r="R100" s="62" t="s">
        <v>89</v>
      </c>
      <c r="S100" s="62" t="s">
        <v>89</v>
      </c>
      <c r="T100" s="17">
        <v>0</v>
      </c>
    </row>
    <row r="101" spans="1:20" x14ac:dyDescent="0.2">
      <c r="A101" s="133">
        <v>24</v>
      </c>
      <c r="B101" s="103" t="s">
        <v>200</v>
      </c>
      <c r="C101" s="64" t="s">
        <v>89</v>
      </c>
      <c r="D101" s="64" t="s">
        <v>89</v>
      </c>
      <c r="E101" s="64" t="s">
        <v>89</v>
      </c>
      <c r="F101" s="64" t="s">
        <v>89</v>
      </c>
      <c r="G101" s="64" t="s">
        <v>89</v>
      </c>
      <c r="H101" s="64" t="s">
        <v>89</v>
      </c>
      <c r="I101" s="64" t="s">
        <v>89</v>
      </c>
      <c r="J101" s="64" t="s">
        <v>89</v>
      </c>
      <c r="K101" s="64" t="s">
        <v>89</v>
      </c>
      <c r="L101" s="64" t="s">
        <v>89</v>
      </c>
      <c r="M101" s="64" t="s">
        <v>89</v>
      </c>
      <c r="N101" s="64" t="s">
        <v>89</v>
      </c>
      <c r="O101" s="64" t="s">
        <v>89</v>
      </c>
      <c r="P101" s="64" t="s">
        <v>89</v>
      </c>
      <c r="Q101" s="64" t="s">
        <v>89</v>
      </c>
      <c r="R101" s="64" t="s">
        <v>89</v>
      </c>
      <c r="S101" s="64" t="s">
        <v>89</v>
      </c>
      <c r="T101" s="63">
        <v>0</v>
      </c>
    </row>
    <row r="102" spans="1:20" x14ac:dyDescent="0.2">
      <c r="B102" s="66" t="s">
        <v>125</v>
      </c>
      <c r="C102" s="111">
        <f t="shared" ref="C102:O102" si="1">SUM(C77:C101)</f>
        <v>0</v>
      </c>
      <c r="D102" s="135">
        <f t="shared" si="1"/>
        <v>0</v>
      </c>
      <c r="E102" s="111">
        <f t="shared" si="1"/>
        <v>0</v>
      </c>
      <c r="F102" s="136">
        <f t="shared" si="1"/>
        <v>0</v>
      </c>
      <c r="G102" s="111">
        <f t="shared" si="1"/>
        <v>0</v>
      </c>
      <c r="H102" s="111">
        <f t="shared" si="1"/>
        <v>0</v>
      </c>
      <c r="I102" s="111">
        <f t="shared" si="1"/>
        <v>0</v>
      </c>
      <c r="J102" s="111">
        <f t="shared" si="1"/>
        <v>0</v>
      </c>
      <c r="K102" s="111">
        <f t="shared" si="1"/>
        <v>0</v>
      </c>
      <c r="L102" s="111">
        <f t="shared" si="1"/>
        <v>0</v>
      </c>
      <c r="M102" s="111">
        <f t="shared" si="1"/>
        <v>0</v>
      </c>
      <c r="N102" s="111">
        <f t="shared" si="1"/>
        <v>0</v>
      </c>
      <c r="O102" s="65">
        <f t="shared" si="1"/>
        <v>0</v>
      </c>
      <c r="P102" s="111">
        <f t="shared" ref="P102" si="2">SUM(P77:P101)</f>
        <v>0</v>
      </c>
      <c r="Q102" s="111">
        <f>SUM(Q77:Q101)</f>
        <v>0</v>
      </c>
      <c r="R102" s="111">
        <f>SUM(R77:R101)</f>
        <v>0</v>
      </c>
      <c r="S102" s="111">
        <f>25*(SUM(S77:S101))</f>
        <v>0</v>
      </c>
      <c r="T102" s="111">
        <f>10*(SUM(T77:T101))</f>
        <v>0</v>
      </c>
    </row>
    <row r="103" spans="1:20" ht="120" x14ac:dyDescent="0.2">
      <c r="O103" s="149"/>
      <c r="S103" s="138" t="s">
        <v>197</v>
      </c>
      <c r="T103" s="138" t="s">
        <v>198</v>
      </c>
    </row>
    <row r="104" spans="1:20" ht="15.75" x14ac:dyDescent="0.25">
      <c r="B104" t="s">
        <v>126</v>
      </c>
      <c r="K104" s="68" t="s">
        <v>204</v>
      </c>
      <c r="L104" s="69">
        <f>+C102+D102+E102+F102+G102+H102+I102+J102+K102+L102+M102+O102+P102+Q102+R102</f>
        <v>0</v>
      </c>
      <c r="O104" s="149"/>
    </row>
    <row r="105" spans="1:20" x14ac:dyDescent="0.2">
      <c r="B105" t="s">
        <v>127</v>
      </c>
      <c r="O105" s="149"/>
    </row>
    <row r="106" spans="1:20" x14ac:dyDescent="0.2">
      <c r="B106" t="s">
        <v>202</v>
      </c>
      <c r="O106" s="149"/>
      <c r="Q106">
        <v>0</v>
      </c>
    </row>
    <row r="107" spans="1:20" x14ac:dyDescent="0.2">
      <c r="B107" t="s">
        <v>203</v>
      </c>
      <c r="O107" s="149"/>
    </row>
    <row r="108" spans="1:20" ht="15.75" x14ac:dyDescent="0.25">
      <c r="J108" s="115" t="s">
        <v>128</v>
      </c>
      <c r="N108" s="69">
        <f>+L104+L46</f>
        <v>0</v>
      </c>
      <c r="O108" s="14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topLeftCell="A16" workbookViewId="0"/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8" t="s">
        <v>15</v>
      </c>
    </row>
    <row r="2" spans="1:4" ht="38.25" x14ac:dyDescent="0.2">
      <c r="A2" s="34"/>
      <c r="B2" s="28" t="s">
        <v>4</v>
      </c>
      <c r="C2" s="30"/>
      <c r="D2" s="32" t="s">
        <v>5</v>
      </c>
    </row>
    <row r="3" spans="1:4" x14ac:dyDescent="0.2">
      <c r="A3" s="28" t="s">
        <v>16</v>
      </c>
      <c r="B3" s="33" t="s">
        <v>3</v>
      </c>
      <c r="C3" s="8"/>
      <c r="D3" s="9"/>
    </row>
    <row r="4" spans="1:4" x14ac:dyDescent="0.2">
      <c r="A4" s="27" t="s">
        <v>36</v>
      </c>
      <c r="B4" s="23"/>
      <c r="C4" s="11"/>
      <c r="D4" s="23"/>
    </row>
    <row r="5" spans="1:4" ht="47.25" customHeight="1" x14ac:dyDescent="0.2">
      <c r="A5" s="38" t="s">
        <v>26</v>
      </c>
      <c r="B5" s="7"/>
      <c r="C5" s="7" t="s">
        <v>17</v>
      </c>
      <c r="D5" s="7"/>
    </row>
    <row r="6" spans="1:4" x14ac:dyDescent="0.2">
      <c r="A6" s="39" t="s">
        <v>30</v>
      </c>
      <c r="B6" s="17">
        <v>0</v>
      </c>
      <c r="C6" s="24">
        <v>50</v>
      </c>
      <c r="D6" s="25">
        <f t="shared" ref="D6:D12" si="0">+C6*B6</f>
        <v>0</v>
      </c>
    </row>
    <row r="7" spans="1:4" x14ac:dyDescent="0.2">
      <c r="A7" s="39" t="s">
        <v>19</v>
      </c>
      <c r="B7" s="17">
        <v>0</v>
      </c>
      <c r="C7" s="24">
        <v>10</v>
      </c>
      <c r="D7" s="25">
        <f t="shared" si="0"/>
        <v>0</v>
      </c>
    </row>
    <row r="8" spans="1:4" x14ac:dyDescent="0.2">
      <c r="A8" s="39" t="s">
        <v>20</v>
      </c>
      <c r="B8" s="17">
        <v>0</v>
      </c>
      <c r="C8" s="24">
        <v>10</v>
      </c>
      <c r="D8" s="25">
        <f t="shared" si="0"/>
        <v>0</v>
      </c>
    </row>
    <row r="9" spans="1:4" x14ac:dyDescent="0.2">
      <c r="A9" s="39" t="s">
        <v>21</v>
      </c>
      <c r="B9" s="17">
        <v>0</v>
      </c>
      <c r="C9" s="24">
        <v>10</v>
      </c>
      <c r="D9" s="25">
        <f t="shared" si="0"/>
        <v>0</v>
      </c>
    </row>
    <row r="10" spans="1:4" x14ac:dyDescent="0.2">
      <c r="A10" s="39" t="s">
        <v>22</v>
      </c>
      <c r="B10" s="17">
        <v>0</v>
      </c>
      <c r="C10" s="24">
        <v>50</v>
      </c>
      <c r="D10" s="25">
        <f t="shared" si="0"/>
        <v>0</v>
      </c>
    </row>
    <row r="11" spans="1:4" x14ac:dyDescent="0.2">
      <c r="A11" s="39" t="s">
        <v>23</v>
      </c>
      <c r="B11" s="17">
        <v>0</v>
      </c>
      <c r="C11" s="24">
        <v>10</v>
      </c>
      <c r="D11" s="25">
        <f t="shared" si="0"/>
        <v>0</v>
      </c>
    </row>
    <row r="12" spans="1:4" x14ac:dyDescent="0.2">
      <c r="A12" s="39" t="s">
        <v>24</v>
      </c>
      <c r="B12" s="17">
        <v>0</v>
      </c>
      <c r="C12" s="24">
        <v>10</v>
      </c>
      <c r="D12" s="25">
        <f t="shared" si="0"/>
        <v>0</v>
      </c>
    </row>
    <row r="13" spans="1:4" x14ac:dyDescent="0.2">
      <c r="A13" s="39" t="s">
        <v>25</v>
      </c>
      <c r="B13" s="17">
        <v>0</v>
      </c>
      <c r="C13" s="24">
        <v>10</v>
      </c>
      <c r="D13" s="25">
        <f>+C13*B13</f>
        <v>0</v>
      </c>
    </row>
    <row r="14" spans="1:4" x14ac:dyDescent="0.2">
      <c r="A14" s="10"/>
      <c r="B14" s="10"/>
      <c r="C14" s="35" t="s">
        <v>6</v>
      </c>
      <c r="D14" s="36">
        <f>SUM(D6:D13)</f>
        <v>0</v>
      </c>
    </row>
    <row r="15" spans="1:4" x14ac:dyDescent="0.2">
      <c r="A15" s="28" t="s">
        <v>49</v>
      </c>
      <c r="B15" s="11"/>
      <c r="C15" s="30"/>
      <c r="D15" s="31"/>
    </row>
    <row r="16" spans="1:4" x14ac:dyDescent="0.2">
      <c r="A16" s="27" t="s">
        <v>27</v>
      </c>
      <c r="B16" s="29"/>
      <c r="C16" s="12"/>
      <c r="D16" s="13"/>
    </row>
    <row r="17" spans="1:4" ht="51" x14ac:dyDescent="0.2">
      <c r="A17" s="40" t="s">
        <v>28</v>
      </c>
      <c r="B17" s="29"/>
      <c r="C17" s="7" t="s">
        <v>17</v>
      </c>
      <c r="D17" s="9"/>
    </row>
    <row r="18" spans="1:4" x14ac:dyDescent="0.2">
      <c r="A18" s="40" t="s">
        <v>33</v>
      </c>
      <c r="B18" s="17">
        <v>0</v>
      </c>
      <c r="C18" s="5">
        <v>20</v>
      </c>
      <c r="D18" s="15">
        <f t="shared" ref="D18:D21" si="1">+C18*B18</f>
        <v>0</v>
      </c>
    </row>
    <row r="19" spans="1:4" x14ac:dyDescent="0.2">
      <c r="A19" s="39" t="s">
        <v>18</v>
      </c>
      <c r="B19" s="17">
        <v>0</v>
      </c>
      <c r="C19" s="5">
        <v>5</v>
      </c>
      <c r="D19" s="15">
        <f t="shared" si="1"/>
        <v>0</v>
      </c>
    </row>
    <row r="20" spans="1:4" x14ac:dyDescent="0.2">
      <c r="A20" s="39" t="s">
        <v>32</v>
      </c>
      <c r="B20" s="17">
        <v>0</v>
      </c>
      <c r="C20" s="5">
        <v>10</v>
      </c>
      <c r="D20" s="15">
        <f t="shared" si="1"/>
        <v>0</v>
      </c>
    </row>
    <row r="21" spans="1:4" x14ac:dyDescent="0.2">
      <c r="A21" s="39" t="s">
        <v>31</v>
      </c>
      <c r="B21" s="17">
        <v>0</v>
      </c>
      <c r="C21" s="5">
        <v>10</v>
      </c>
      <c r="D21" s="15">
        <f t="shared" si="1"/>
        <v>0</v>
      </c>
    </row>
    <row r="22" spans="1:4" x14ac:dyDescent="0.2">
      <c r="A22" s="39" t="s">
        <v>34</v>
      </c>
      <c r="B22" s="17">
        <v>0</v>
      </c>
      <c r="C22" s="5">
        <v>10</v>
      </c>
      <c r="D22" s="15">
        <f>+C22*B22</f>
        <v>0</v>
      </c>
    </row>
    <row r="23" spans="1:4" x14ac:dyDescent="0.2">
      <c r="A23" s="39" t="s">
        <v>35</v>
      </c>
      <c r="B23" s="17">
        <v>0</v>
      </c>
      <c r="C23" s="5">
        <v>10</v>
      </c>
      <c r="D23" s="15">
        <f>+C23*B23</f>
        <v>0</v>
      </c>
    </row>
    <row r="24" spans="1:4" x14ac:dyDescent="0.2">
      <c r="A24" s="10"/>
      <c r="B24" s="10"/>
      <c r="C24" s="6" t="s">
        <v>29</v>
      </c>
      <c r="D24" s="16">
        <f>SUM(D18:D23)</f>
        <v>0</v>
      </c>
    </row>
    <row r="25" spans="1:4" x14ac:dyDescent="0.2">
      <c r="A25" s="28" t="s">
        <v>50</v>
      </c>
      <c r="B25" s="11"/>
      <c r="C25" s="4"/>
      <c r="D25" s="26"/>
    </row>
    <row r="26" spans="1:4" x14ac:dyDescent="0.2">
      <c r="A26" s="27" t="s">
        <v>42</v>
      </c>
      <c r="B26" s="11"/>
      <c r="C26" s="12"/>
      <c r="D26" s="13"/>
    </row>
    <row r="27" spans="1:4" ht="64.5" customHeight="1" x14ac:dyDescent="0.2">
      <c r="A27" s="40" t="s">
        <v>43</v>
      </c>
      <c r="B27" s="7"/>
      <c r="C27" s="8" t="s">
        <v>62</v>
      </c>
      <c r="D27" s="9"/>
    </row>
    <row r="28" spans="1:4" ht="21.75" customHeight="1" x14ac:dyDescent="0.2">
      <c r="A28" s="41" t="s">
        <v>45</v>
      </c>
      <c r="B28" s="17">
        <v>0</v>
      </c>
      <c r="C28" s="5">
        <v>4</v>
      </c>
      <c r="D28" s="15">
        <f t="shared" ref="D28:D31" si="2">+C28*B28</f>
        <v>0</v>
      </c>
    </row>
    <row r="29" spans="1:4" ht="19.5" customHeight="1" x14ac:dyDescent="0.2">
      <c r="A29" s="40" t="s">
        <v>44</v>
      </c>
      <c r="B29" s="17">
        <v>0</v>
      </c>
      <c r="C29" s="5">
        <v>4</v>
      </c>
      <c r="D29" s="15">
        <f t="shared" si="2"/>
        <v>0</v>
      </c>
    </row>
    <row r="30" spans="1:4" ht="30.75" customHeight="1" x14ac:dyDescent="0.2">
      <c r="A30" s="42" t="s">
        <v>46</v>
      </c>
      <c r="B30" s="17">
        <v>0</v>
      </c>
      <c r="C30" s="5">
        <v>2</v>
      </c>
      <c r="D30" s="15">
        <f t="shared" si="2"/>
        <v>0</v>
      </c>
    </row>
    <row r="31" spans="1:4" ht="22.5" customHeight="1" x14ac:dyDescent="0.2">
      <c r="A31" s="43" t="s">
        <v>48</v>
      </c>
      <c r="B31" s="17">
        <v>0</v>
      </c>
      <c r="C31" s="14">
        <v>2</v>
      </c>
      <c r="D31" s="15">
        <f t="shared" si="2"/>
        <v>0</v>
      </c>
    </row>
    <row r="32" spans="1:4" ht="16.5" customHeight="1" x14ac:dyDescent="0.2">
      <c r="A32" s="43" t="s">
        <v>47</v>
      </c>
      <c r="B32" s="17">
        <v>0</v>
      </c>
      <c r="C32" s="5">
        <v>2</v>
      </c>
      <c r="D32" s="15">
        <f>+C32*B32</f>
        <v>0</v>
      </c>
    </row>
    <row r="33" spans="1:4" x14ac:dyDescent="0.2">
      <c r="A33" s="10"/>
      <c r="B33" s="10"/>
      <c r="C33" s="6" t="s">
        <v>7</v>
      </c>
      <c r="D33" s="16">
        <f>SUM(D28:D32)</f>
        <v>0</v>
      </c>
    </row>
    <row r="34" spans="1:4" ht="15.75" x14ac:dyDescent="0.25">
      <c r="A34" s="19"/>
      <c r="B34" s="20"/>
      <c r="C34" s="21" t="s">
        <v>51</v>
      </c>
      <c r="D34" s="22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opLeftCell="A40" workbookViewId="0">
      <selection activeCell="E64" sqref="E64"/>
    </sheetView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8" t="s">
        <v>129</v>
      </c>
    </row>
    <row r="2" spans="1:1" ht="15.75" x14ac:dyDescent="0.25">
      <c r="A2" s="18"/>
    </row>
    <row r="3" spans="1:1" x14ac:dyDescent="0.2">
      <c r="A3" s="121" t="s">
        <v>144</v>
      </c>
    </row>
    <row r="4" spans="1:1" x14ac:dyDescent="0.2">
      <c r="A4" s="120" t="s">
        <v>145</v>
      </c>
    </row>
    <row r="5" spans="1:1" x14ac:dyDescent="0.2">
      <c r="A5" s="120" t="s">
        <v>146</v>
      </c>
    </row>
    <row r="6" spans="1:1" x14ac:dyDescent="0.2">
      <c r="A6" s="120" t="s">
        <v>147</v>
      </c>
    </row>
    <row r="7" spans="1:1" x14ac:dyDescent="0.2">
      <c r="A7" s="120" t="s">
        <v>161</v>
      </c>
    </row>
    <row r="8" spans="1:1" x14ac:dyDescent="0.2">
      <c r="A8" s="120" t="s">
        <v>162</v>
      </c>
    </row>
    <row r="9" spans="1:1" x14ac:dyDescent="0.2">
      <c r="A9" s="120" t="s">
        <v>148</v>
      </c>
    </row>
    <row r="10" spans="1:1" x14ac:dyDescent="0.2">
      <c r="A10" s="120" t="s">
        <v>160</v>
      </c>
    </row>
    <row r="11" spans="1:1" x14ac:dyDescent="0.2">
      <c r="A11" s="120" t="s">
        <v>155</v>
      </c>
    </row>
    <row r="12" spans="1:1" x14ac:dyDescent="0.2">
      <c r="A12" s="120" t="s">
        <v>149</v>
      </c>
    </row>
    <row r="13" spans="1:1" x14ac:dyDescent="0.2">
      <c r="A13" s="120" t="s">
        <v>159</v>
      </c>
    </row>
    <row r="16" spans="1:1" ht="15.75" x14ac:dyDescent="0.25">
      <c r="A16" s="18" t="s">
        <v>150</v>
      </c>
    </row>
    <row r="18" spans="1:32" x14ac:dyDescent="0.2">
      <c r="A18" t="s">
        <v>130</v>
      </c>
    </row>
    <row r="19" spans="1:32" x14ac:dyDescent="0.2">
      <c r="A19" t="s">
        <v>131</v>
      </c>
    </row>
    <row r="21" spans="1:32" x14ac:dyDescent="0.2">
      <c r="A21" s="117" t="s">
        <v>132</v>
      </c>
      <c r="B21" s="117" t="s">
        <v>133</v>
      </c>
      <c r="C21" s="117">
        <v>2022</v>
      </c>
      <c r="D21" s="117">
        <v>2023</v>
      </c>
      <c r="E21" s="117">
        <v>2024</v>
      </c>
      <c r="F21" s="117">
        <v>2025</v>
      </c>
      <c r="G21" s="117">
        <v>2026</v>
      </c>
      <c r="H21" s="117">
        <v>2027</v>
      </c>
      <c r="I21" s="117">
        <v>2028</v>
      </c>
      <c r="J21" s="117">
        <v>2029</v>
      </c>
      <c r="K21" s="117">
        <v>2030</v>
      </c>
      <c r="L21" s="117">
        <v>2031</v>
      </c>
      <c r="M21" s="117">
        <v>2032</v>
      </c>
      <c r="N21" s="117">
        <v>2033</v>
      </c>
      <c r="O21" s="117">
        <v>2034</v>
      </c>
      <c r="P21" s="117">
        <v>2035</v>
      </c>
      <c r="Q21" s="117">
        <v>2036</v>
      </c>
      <c r="R21" s="117">
        <v>2037</v>
      </c>
      <c r="S21" s="117">
        <v>2038</v>
      </c>
      <c r="T21" s="117">
        <v>2039</v>
      </c>
      <c r="U21" s="117">
        <v>2040</v>
      </c>
      <c r="V21" s="74">
        <v>2041</v>
      </c>
      <c r="W21" s="117">
        <v>2042</v>
      </c>
      <c r="X21" s="76">
        <v>2043</v>
      </c>
      <c r="Y21" s="118">
        <v>2044</v>
      </c>
      <c r="Z21" s="118">
        <v>2045</v>
      </c>
      <c r="AA21" s="118">
        <v>2046</v>
      </c>
      <c r="AB21" s="118">
        <v>2047</v>
      </c>
      <c r="AC21" s="118">
        <v>2048</v>
      </c>
      <c r="AD21" s="118">
        <v>2049</v>
      </c>
      <c r="AE21" s="118">
        <v>2050</v>
      </c>
      <c r="AF21" s="118">
        <v>2051</v>
      </c>
    </row>
    <row r="22" spans="1:32" x14ac:dyDescent="0.2">
      <c r="A22" s="102" t="s">
        <v>134</v>
      </c>
      <c r="B22" s="116" t="s">
        <v>135</v>
      </c>
      <c r="C22" s="122">
        <v>0</v>
      </c>
      <c r="D22" s="58">
        <v>0</v>
      </c>
      <c r="E22" s="122">
        <v>0</v>
      </c>
      <c r="F22" s="58">
        <v>0</v>
      </c>
      <c r="G22" s="122">
        <v>0</v>
      </c>
      <c r="H22" s="58">
        <v>0</v>
      </c>
      <c r="I22" s="122">
        <v>0</v>
      </c>
      <c r="J22" s="58">
        <v>0</v>
      </c>
      <c r="K22" s="122">
        <v>0</v>
      </c>
      <c r="L22" s="58">
        <v>0</v>
      </c>
      <c r="M22" s="122">
        <v>0</v>
      </c>
      <c r="N22" s="58">
        <v>0</v>
      </c>
      <c r="O22" s="122">
        <v>0</v>
      </c>
      <c r="P22" s="58">
        <v>0</v>
      </c>
      <c r="Q22" s="122">
        <v>0</v>
      </c>
      <c r="R22" s="58">
        <v>0</v>
      </c>
      <c r="S22" s="122">
        <v>0</v>
      </c>
      <c r="T22" s="58">
        <v>0</v>
      </c>
      <c r="U22" s="122">
        <v>0</v>
      </c>
      <c r="V22" s="58">
        <v>0</v>
      </c>
      <c r="W22" s="17">
        <v>0</v>
      </c>
      <c r="X22" s="58">
        <v>0</v>
      </c>
      <c r="Y22" s="122">
        <v>0</v>
      </c>
      <c r="Z22" s="58">
        <v>0</v>
      </c>
      <c r="AA22" s="122">
        <v>0</v>
      </c>
      <c r="AB22" s="58">
        <v>0</v>
      </c>
      <c r="AC22" s="122">
        <v>0</v>
      </c>
      <c r="AD22" s="58">
        <v>0</v>
      </c>
      <c r="AE22" s="122">
        <v>0</v>
      </c>
      <c r="AF22" s="59">
        <v>0</v>
      </c>
    </row>
    <row r="23" spans="1:32" x14ac:dyDescent="0.2">
      <c r="A23" s="103" t="s">
        <v>136</v>
      </c>
      <c r="B23" s="116" t="s">
        <v>137</v>
      </c>
      <c r="C23" s="17">
        <v>0</v>
      </c>
      <c r="D23" s="58">
        <v>0</v>
      </c>
      <c r="E23" s="17">
        <v>0</v>
      </c>
      <c r="F23" s="58">
        <v>0</v>
      </c>
      <c r="G23" s="17">
        <v>0</v>
      </c>
      <c r="H23" s="58">
        <v>0</v>
      </c>
      <c r="I23" s="17">
        <v>0</v>
      </c>
      <c r="J23" s="58">
        <v>0</v>
      </c>
      <c r="K23" s="17">
        <v>0</v>
      </c>
      <c r="L23" s="58">
        <v>0</v>
      </c>
      <c r="M23" s="17">
        <v>0</v>
      </c>
      <c r="N23" s="58">
        <v>0</v>
      </c>
      <c r="O23" s="17">
        <v>0</v>
      </c>
      <c r="P23" s="58">
        <v>0</v>
      </c>
      <c r="Q23" s="17">
        <v>0</v>
      </c>
      <c r="R23" s="58">
        <v>0</v>
      </c>
      <c r="S23" s="17">
        <v>0</v>
      </c>
      <c r="T23" s="58">
        <v>0</v>
      </c>
      <c r="U23" s="17">
        <v>0</v>
      </c>
      <c r="V23" s="58">
        <v>0</v>
      </c>
      <c r="W23" s="17">
        <v>0</v>
      </c>
      <c r="X23" s="58">
        <v>0</v>
      </c>
      <c r="Y23" s="17">
        <v>0</v>
      </c>
      <c r="Z23" s="58">
        <v>0</v>
      </c>
      <c r="AA23" s="17">
        <v>0</v>
      </c>
      <c r="AB23" s="58">
        <v>0</v>
      </c>
      <c r="AC23" s="17">
        <v>0</v>
      </c>
      <c r="AD23" s="58">
        <v>0</v>
      </c>
      <c r="AE23" s="17">
        <v>0</v>
      </c>
      <c r="AF23" s="59">
        <v>0</v>
      </c>
    </row>
    <row r="24" spans="1:32" ht="25.5" x14ac:dyDescent="0.2">
      <c r="A24" s="103"/>
      <c r="B24" s="116" t="s">
        <v>138</v>
      </c>
      <c r="C24" s="17">
        <v>0</v>
      </c>
      <c r="D24" s="58">
        <v>0</v>
      </c>
      <c r="E24" s="17">
        <v>0</v>
      </c>
      <c r="F24" s="58">
        <v>0</v>
      </c>
      <c r="G24" s="17">
        <v>0</v>
      </c>
      <c r="H24" s="58">
        <v>0</v>
      </c>
      <c r="I24" s="17">
        <v>0</v>
      </c>
      <c r="J24" s="58">
        <v>0</v>
      </c>
      <c r="K24" s="17">
        <v>0</v>
      </c>
      <c r="L24" s="58">
        <v>0</v>
      </c>
      <c r="M24" s="17">
        <v>0</v>
      </c>
      <c r="N24" s="58">
        <v>0</v>
      </c>
      <c r="O24" s="17">
        <v>0</v>
      </c>
      <c r="P24" s="58">
        <v>0</v>
      </c>
      <c r="Q24" s="17">
        <v>0</v>
      </c>
      <c r="R24" s="58">
        <v>0</v>
      </c>
      <c r="S24" s="17">
        <v>0</v>
      </c>
      <c r="T24" s="58">
        <v>0</v>
      </c>
      <c r="U24" s="17">
        <v>0</v>
      </c>
      <c r="V24" s="58">
        <v>0</v>
      </c>
      <c r="W24" s="17">
        <v>0</v>
      </c>
      <c r="X24" s="58">
        <v>0</v>
      </c>
      <c r="Y24" s="17">
        <v>0</v>
      </c>
      <c r="Z24" s="58">
        <v>0</v>
      </c>
      <c r="AA24" s="17">
        <v>0</v>
      </c>
      <c r="AB24" s="58">
        <v>0</v>
      </c>
      <c r="AC24" s="17">
        <v>0</v>
      </c>
      <c r="AD24" s="58">
        <v>0</v>
      </c>
      <c r="AE24" s="17">
        <v>0</v>
      </c>
      <c r="AF24" s="59">
        <v>0</v>
      </c>
    </row>
    <row r="25" spans="1:32" ht="25.5" x14ac:dyDescent="0.2">
      <c r="A25" s="103"/>
      <c r="B25" s="116" t="s">
        <v>141</v>
      </c>
      <c r="C25" s="17">
        <v>0</v>
      </c>
      <c r="D25" s="58">
        <v>0</v>
      </c>
      <c r="E25" s="17">
        <v>0</v>
      </c>
      <c r="F25" s="58">
        <v>0</v>
      </c>
      <c r="G25" s="17">
        <v>0</v>
      </c>
      <c r="H25" s="58">
        <v>0</v>
      </c>
      <c r="I25" s="17">
        <v>0</v>
      </c>
      <c r="J25" s="58">
        <v>0</v>
      </c>
      <c r="K25" s="17">
        <v>0</v>
      </c>
      <c r="L25" s="58">
        <v>0</v>
      </c>
      <c r="M25" s="17">
        <v>0</v>
      </c>
      <c r="N25" s="58">
        <v>0</v>
      </c>
      <c r="O25" s="17">
        <v>0</v>
      </c>
      <c r="P25" s="58">
        <v>0</v>
      </c>
      <c r="Q25" s="17">
        <v>0</v>
      </c>
      <c r="R25" s="58">
        <v>0</v>
      </c>
      <c r="S25" s="17">
        <v>0</v>
      </c>
      <c r="T25" s="58">
        <v>0</v>
      </c>
      <c r="U25" s="17">
        <v>0</v>
      </c>
      <c r="V25" s="58">
        <v>0</v>
      </c>
      <c r="W25" s="17">
        <v>0</v>
      </c>
      <c r="X25" s="58">
        <v>0</v>
      </c>
      <c r="Y25" s="17">
        <v>0</v>
      </c>
      <c r="Z25" s="58">
        <v>0</v>
      </c>
      <c r="AA25" s="17">
        <v>0</v>
      </c>
      <c r="AB25" s="58">
        <v>0</v>
      </c>
      <c r="AC25" s="17">
        <v>0</v>
      </c>
      <c r="AD25" s="58">
        <v>0</v>
      </c>
      <c r="AE25" s="17">
        <v>0</v>
      </c>
      <c r="AF25" s="59">
        <v>0</v>
      </c>
    </row>
    <row r="26" spans="1:32" ht="16.5" customHeight="1" x14ac:dyDescent="0.2">
      <c r="A26" s="103" t="s">
        <v>139</v>
      </c>
      <c r="B26" s="116" t="s">
        <v>140</v>
      </c>
      <c r="C26" s="17">
        <v>0</v>
      </c>
      <c r="D26" s="58">
        <v>0</v>
      </c>
      <c r="E26" s="17">
        <v>0</v>
      </c>
      <c r="F26" s="58">
        <v>0</v>
      </c>
      <c r="G26" s="17">
        <v>0</v>
      </c>
      <c r="H26" s="58">
        <v>0</v>
      </c>
      <c r="I26" s="17">
        <v>0</v>
      </c>
      <c r="J26" s="58">
        <v>0</v>
      </c>
      <c r="K26" s="17">
        <v>0</v>
      </c>
      <c r="L26" s="58">
        <v>0</v>
      </c>
      <c r="M26" s="17">
        <v>0</v>
      </c>
      <c r="N26" s="58">
        <v>0</v>
      </c>
      <c r="O26" s="17">
        <v>0</v>
      </c>
      <c r="P26" s="58">
        <v>0</v>
      </c>
      <c r="Q26" s="17">
        <v>0</v>
      </c>
      <c r="R26" s="58">
        <v>0</v>
      </c>
      <c r="S26" s="17">
        <v>0</v>
      </c>
      <c r="T26" s="58">
        <v>0</v>
      </c>
      <c r="U26" s="17">
        <v>0</v>
      </c>
      <c r="V26" s="58">
        <v>0</v>
      </c>
      <c r="W26" s="17">
        <v>0</v>
      </c>
      <c r="X26" s="58">
        <v>0</v>
      </c>
      <c r="Y26" s="17">
        <v>0</v>
      </c>
      <c r="Z26" s="58">
        <v>0</v>
      </c>
      <c r="AA26" s="17">
        <v>0</v>
      </c>
      <c r="AB26" s="58">
        <v>0</v>
      </c>
      <c r="AC26" s="17">
        <v>0</v>
      </c>
      <c r="AD26" s="58">
        <v>0</v>
      </c>
      <c r="AE26" s="17">
        <v>0</v>
      </c>
      <c r="AF26" s="59">
        <v>0</v>
      </c>
    </row>
    <row r="27" spans="1:32" ht="25.5" x14ac:dyDescent="0.2">
      <c r="A27" s="103"/>
      <c r="B27" s="116" t="s">
        <v>153</v>
      </c>
      <c r="C27" s="17"/>
      <c r="D27" s="58"/>
      <c r="E27" s="17"/>
      <c r="F27" s="58"/>
      <c r="G27" s="17"/>
      <c r="H27" s="58"/>
      <c r="I27" s="17"/>
      <c r="J27" s="58"/>
      <c r="K27" s="17"/>
      <c r="L27" s="58"/>
      <c r="M27" s="17"/>
      <c r="N27" s="58"/>
      <c r="O27" s="17"/>
      <c r="P27" s="58"/>
      <c r="Q27" s="17"/>
      <c r="R27" s="58"/>
      <c r="S27" s="17"/>
      <c r="T27" s="58"/>
      <c r="U27" s="17"/>
      <c r="V27" s="58"/>
      <c r="W27" s="17"/>
      <c r="X27" s="58"/>
      <c r="Y27" s="17"/>
      <c r="Z27" s="58"/>
      <c r="AA27" s="17"/>
      <c r="AB27" s="58"/>
      <c r="AC27" s="17"/>
      <c r="AD27" s="58"/>
      <c r="AE27" s="17"/>
      <c r="AF27" s="59"/>
    </row>
    <row r="28" spans="1:32" ht="16.5" customHeight="1" x14ac:dyDescent="0.2">
      <c r="A28" s="103"/>
      <c r="B28" s="116" t="s">
        <v>154</v>
      </c>
      <c r="C28" s="17"/>
      <c r="D28" s="58"/>
      <c r="E28" s="17"/>
      <c r="F28" s="58"/>
      <c r="G28" s="17"/>
      <c r="H28" s="58"/>
      <c r="I28" s="17"/>
      <c r="J28" s="58"/>
      <c r="K28" s="17"/>
      <c r="L28" s="58"/>
      <c r="M28" s="17"/>
      <c r="N28" s="58"/>
      <c r="O28" s="17"/>
      <c r="P28" s="58"/>
      <c r="Q28" s="17"/>
      <c r="R28" s="58"/>
      <c r="S28" s="17"/>
      <c r="T28" s="58"/>
      <c r="U28" s="17"/>
      <c r="V28" s="58"/>
      <c r="W28" s="17"/>
      <c r="X28" s="58"/>
      <c r="Y28" s="17"/>
      <c r="Z28" s="58"/>
      <c r="AA28" s="17"/>
      <c r="AB28" s="58"/>
      <c r="AC28" s="17"/>
      <c r="AD28" s="58"/>
      <c r="AE28" s="17"/>
      <c r="AF28" s="59"/>
    </row>
    <row r="29" spans="1:32" ht="25.5" x14ac:dyDescent="0.2">
      <c r="A29" s="104"/>
      <c r="B29" s="116" t="s">
        <v>151</v>
      </c>
      <c r="C29" s="63">
        <v>0</v>
      </c>
      <c r="D29" s="58">
        <v>0</v>
      </c>
      <c r="E29" s="63">
        <v>0</v>
      </c>
      <c r="F29" s="58">
        <v>0</v>
      </c>
      <c r="G29" s="63">
        <v>0</v>
      </c>
      <c r="H29" s="58">
        <v>0</v>
      </c>
      <c r="I29" s="63">
        <v>0</v>
      </c>
      <c r="J29" s="58">
        <v>0</v>
      </c>
      <c r="K29" s="63">
        <v>0</v>
      </c>
      <c r="L29" s="58">
        <v>0</v>
      </c>
      <c r="M29" s="63">
        <v>0</v>
      </c>
      <c r="N29" s="58">
        <v>0</v>
      </c>
      <c r="O29" s="63">
        <v>0</v>
      </c>
      <c r="P29" s="58">
        <v>0</v>
      </c>
      <c r="Q29" s="63">
        <v>0</v>
      </c>
      <c r="R29" s="58">
        <v>0</v>
      </c>
      <c r="S29" s="63">
        <v>0</v>
      </c>
      <c r="T29" s="58">
        <v>0</v>
      </c>
      <c r="U29" s="63">
        <v>0</v>
      </c>
      <c r="V29" s="58">
        <v>0</v>
      </c>
      <c r="W29" s="63">
        <v>0</v>
      </c>
      <c r="X29" s="58">
        <v>0</v>
      </c>
      <c r="Y29" s="63">
        <v>0</v>
      </c>
      <c r="Z29" s="58">
        <v>0</v>
      </c>
      <c r="AA29" s="63">
        <v>0</v>
      </c>
      <c r="AB29" s="58">
        <v>0</v>
      </c>
      <c r="AC29" s="63">
        <v>0</v>
      </c>
      <c r="AD29" s="58">
        <v>0</v>
      </c>
      <c r="AE29" s="63">
        <v>0</v>
      </c>
      <c r="AF29" s="59">
        <v>0</v>
      </c>
    </row>
    <row r="30" spans="1:32" x14ac:dyDescent="0.2">
      <c r="A30" s="75" t="s">
        <v>142</v>
      </c>
      <c r="B30" s="67"/>
      <c r="C30" s="119">
        <f t="shared" ref="C30:AF30" si="0">SUM(C22:C29)</f>
        <v>0</v>
      </c>
      <c r="D30" s="119">
        <f t="shared" si="0"/>
        <v>0</v>
      </c>
      <c r="E30" s="119">
        <f t="shared" si="0"/>
        <v>0</v>
      </c>
      <c r="F30" s="119">
        <f t="shared" si="0"/>
        <v>0</v>
      </c>
      <c r="G30" s="119">
        <f t="shared" si="0"/>
        <v>0</v>
      </c>
      <c r="H30" s="119">
        <f t="shared" si="0"/>
        <v>0</v>
      </c>
      <c r="I30" s="119">
        <f t="shared" si="0"/>
        <v>0</v>
      </c>
      <c r="J30" s="119">
        <f t="shared" si="0"/>
        <v>0</v>
      </c>
      <c r="K30" s="119">
        <f t="shared" si="0"/>
        <v>0</v>
      </c>
      <c r="L30" s="119">
        <f t="shared" si="0"/>
        <v>0</v>
      </c>
      <c r="M30" s="119">
        <f t="shared" si="0"/>
        <v>0</v>
      </c>
      <c r="N30" s="119">
        <f t="shared" si="0"/>
        <v>0</v>
      </c>
      <c r="O30" s="119">
        <f t="shared" si="0"/>
        <v>0</v>
      </c>
      <c r="P30" s="119">
        <f t="shared" si="0"/>
        <v>0</v>
      </c>
      <c r="Q30" s="119">
        <f t="shared" si="0"/>
        <v>0</v>
      </c>
      <c r="R30" s="119">
        <f t="shared" si="0"/>
        <v>0</v>
      </c>
      <c r="S30" s="119">
        <f t="shared" si="0"/>
        <v>0</v>
      </c>
      <c r="T30" s="119">
        <f t="shared" si="0"/>
        <v>0</v>
      </c>
      <c r="U30" s="119">
        <f t="shared" si="0"/>
        <v>0</v>
      </c>
      <c r="V30" s="119">
        <f t="shared" si="0"/>
        <v>0</v>
      </c>
      <c r="W30" s="119">
        <f t="shared" si="0"/>
        <v>0</v>
      </c>
      <c r="X30" s="119">
        <f t="shared" si="0"/>
        <v>0</v>
      </c>
      <c r="Y30" s="119">
        <f t="shared" si="0"/>
        <v>0</v>
      </c>
      <c r="Z30" s="119">
        <f t="shared" si="0"/>
        <v>0</v>
      </c>
      <c r="AA30" s="119">
        <f t="shared" si="0"/>
        <v>0</v>
      </c>
      <c r="AB30" s="119">
        <f t="shared" si="0"/>
        <v>0</v>
      </c>
      <c r="AC30" s="119">
        <f t="shared" si="0"/>
        <v>0</v>
      </c>
      <c r="AD30" s="119">
        <f t="shared" si="0"/>
        <v>0</v>
      </c>
      <c r="AE30" s="119">
        <f t="shared" si="0"/>
        <v>0</v>
      </c>
      <c r="AF30" s="119">
        <f t="shared" si="0"/>
        <v>0</v>
      </c>
    </row>
    <row r="31" spans="1:32" ht="15.75" x14ac:dyDescent="0.25">
      <c r="A31" s="18" t="s">
        <v>143</v>
      </c>
      <c r="B31" s="18"/>
      <c r="C31" s="69">
        <f>SUM(C30:AF30)</f>
        <v>0</v>
      </c>
    </row>
    <row r="35" spans="1:32" ht="15.75" x14ac:dyDescent="0.25">
      <c r="A35" s="18" t="s">
        <v>156</v>
      </c>
    </row>
    <row r="37" spans="1:32" x14ac:dyDescent="0.2">
      <c r="A37" t="s">
        <v>157</v>
      </c>
    </row>
    <row r="38" spans="1:32" x14ac:dyDescent="0.2">
      <c r="A38" t="s">
        <v>158</v>
      </c>
    </row>
    <row r="40" spans="1:32" x14ac:dyDescent="0.2">
      <c r="A40" s="117" t="s">
        <v>132</v>
      </c>
      <c r="B40" s="117" t="s">
        <v>133</v>
      </c>
      <c r="C40" s="117">
        <v>2022</v>
      </c>
      <c r="D40" s="117">
        <v>2023</v>
      </c>
      <c r="E40" s="117">
        <v>2024</v>
      </c>
      <c r="F40" s="117">
        <v>2025</v>
      </c>
      <c r="G40" s="117">
        <v>2026</v>
      </c>
      <c r="H40" s="117">
        <v>2027</v>
      </c>
      <c r="I40" s="117">
        <v>2028</v>
      </c>
      <c r="J40" s="117">
        <v>2029</v>
      </c>
      <c r="K40" s="117">
        <v>2030</v>
      </c>
      <c r="L40" s="117">
        <v>2031</v>
      </c>
      <c r="M40" s="117">
        <v>2032</v>
      </c>
      <c r="N40" s="117">
        <v>2033</v>
      </c>
      <c r="O40" s="117">
        <v>2034</v>
      </c>
      <c r="P40" s="117">
        <v>2035</v>
      </c>
      <c r="Q40" s="117">
        <v>2036</v>
      </c>
      <c r="R40" s="117">
        <v>2037</v>
      </c>
      <c r="S40" s="117">
        <v>2038</v>
      </c>
      <c r="T40" s="117">
        <v>2039</v>
      </c>
      <c r="U40" s="117">
        <v>2040</v>
      </c>
      <c r="V40" s="74">
        <v>2041</v>
      </c>
      <c r="W40" s="117">
        <v>2042</v>
      </c>
      <c r="X40" s="76">
        <v>2043</v>
      </c>
      <c r="Y40" s="118">
        <v>2044</v>
      </c>
      <c r="Z40" s="118">
        <v>2045</v>
      </c>
      <c r="AA40" s="118">
        <v>2046</v>
      </c>
      <c r="AB40" s="118">
        <v>2047</v>
      </c>
      <c r="AC40" s="118">
        <v>2048</v>
      </c>
      <c r="AD40" s="118">
        <v>2049</v>
      </c>
      <c r="AE40" s="118">
        <v>2050</v>
      </c>
      <c r="AF40" s="118">
        <v>2051</v>
      </c>
    </row>
    <row r="41" spans="1:32" x14ac:dyDescent="0.2">
      <c r="A41" s="102" t="s">
        <v>134</v>
      </c>
      <c r="B41" s="116" t="s">
        <v>135</v>
      </c>
      <c r="C41" s="122">
        <v>0</v>
      </c>
      <c r="D41" s="58">
        <v>0</v>
      </c>
      <c r="E41" s="122">
        <v>0</v>
      </c>
      <c r="F41" s="58">
        <v>0</v>
      </c>
      <c r="G41" s="122">
        <v>0</v>
      </c>
      <c r="H41" s="58">
        <v>0</v>
      </c>
      <c r="I41" s="122">
        <v>0</v>
      </c>
      <c r="J41" s="58">
        <v>0</v>
      </c>
      <c r="K41" s="122">
        <v>0</v>
      </c>
      <c r="L41" s="58">
        <v>0</v>
      </c>
      <c r="M41" s="122">
        <v>0</v>
      </c>
      <c r="N41" s="58">
        <v>0</v>
      </c>
      <c r="O41" s="122">
        <v>0</v>
      </c>
      <c r="P41" s="58">
        <v>0</v>
      </c>
      <c r="Q41" s="122">
        <v>0</v>
      </c>
      <c r="R41" s="58">
        <v>0</v>
      </c>
      <c r="S41" s="122">
        <v>0</v>
      </c>
      <c r="T41" s="58">
        <v>0</v>
      </c>
      <c r="U41" s="122">
        <v>0</v>
      </c>
      <c r="V41" s="58">
        <v>0</v>
      </c>
      <c r="W41" s="17">
        <v>0</v>
      </c>
      <c r="X41" s="58">
        <v>0</v>
      </c>
      <c r="Y41" s="122">
        <v>0</v>
      </c>
      <c r="Z41" s="58">
        <v>0</v>
      </c>
      <c r="AA41" s="122">
        <v>0</v>
      </c>
      <c r="AB41" s="58">
        <v>0</v>
      </c>
      <c r="AC41" s="122">
        <v>0</v>
      </c>
      <c r="AD41" s="58">
        <v>0</v>
      </c>
      <c r="AE41" s="122">
        <v>0</v>
      </c>
      <c r="AF41" s="59">
        <v>0</v>
      </c>
    </row>
    <row r="42" spans="1:32" x14ac:dyDescent="0.2">
      <c r="A42" s="103" t="s">
        <v>136</v>
      </c>
      <c r="B42" s="116" t="s">
        <v>137</v>
      </c>
      <c r="C42" s="17">
        <v>0</v>
      </c>
      <c r="D42" s="58">
        <v>0</v>
      </c>
      <c r="E42" s="17">
        <v>0</v>
      </c>
      <c r="F42" s="58">
        <v>0</v>
      </c>
      <c r="G42" s="17">
        <v>0</v>
      </c>
      <c r="H42" s="58">
        <v>0</v>
      </c>
      <c r="I42" s="17">
        <v>0</v>
      </c>
      <c r="J42" s="58">
        <v>0</v>
      </c>
      <c r="K42" s="17">
        <v>0</v>
      </c>
      <c r="L42" s="58">
        <v>0</v>
      </c>
      <c r="M42" s="17">
        <v>0</v>
      </c>
      <c r="N42" s="58">
        <v>0</v>
      </c>
      <c r="O42" s="17">
        <v>0</v>
      </c>
      <c r="P42" s="58">
        <v>0</v>
      </c>
      <c r="Q42" s="17">
        <v>0</v>
      </c>
      <c r="R42" s="58">
        <v>0</v>
      </c>
      <c r="S42" s="17">
        <v>0</v>
      </c>
      <c r="T42" s="58">
        <v>0</v>
      </c>
      <c r="U42" s="17">
        <v>0</v>
      </c>
      <c r="V42" s="58">
        <v>0</v>
      </c>
      <c r="W42" s="17">
        <v>0</v>
      </c>
      <c r="X42" s="58">
        <v>0</v>
      </c>
      <c r="Y42" s="17">
        <v>0</v>
      </c>
      <c r="Z42" s="58">
        <v>0</v>
      </c>
      <c r="AA42" s="17">
        <v>0</v>
      </c>
      <c r="AB42" s="58">
        <v>0</v>
      </c>
      <c r="AC42" s="17">
        <v>0</v>
      </c>
      <c r="AD42" s="58">
        <v>0</v>
      </c>
      <c r="AE42" s="17">
        <v>0</v>
      </c>
      <c r="AF42" s="59">
        <v>0</v>
      </c>
    </row>
    <row r="43" spans="1:32" ht="25.5" x14ac:dyDescent="0.2">
      <c r="A43" s="103"/>
      <c r="B43" s="116" t="s">
        <v>138</v>
      </c>
      <c r="C43" s="17">
        <v>0</v>
      </c>
      <c r="D43" s="58">
        <v>0</v>
      </c>
      <c r="E43" s="17">
        <v>0</v>
      </c>
      <c r="F43" s="58">
        <v>0</v>
      </c>
      <c r="G43" s="17">
        <v>0</v>
      </c>
      <c r="H43" s="58">
        <v>0</v>
      </c>
      <c r="I43" s="17">
        <v>0</v>
      </c>
      <c r="J43" s="58">
        <v>0</v>
      </c>
      <c r="K43" s="17">
        <v>0</v>
      </c>
      <c r="L43" s="58">
        <v>0</v>
      </c>
      <c r="M43" s="17">
        <v>0</v>
      </c>
      <c r="N43" s="58">
        <v>0</v>
      </c>
      <c r="O43" s="17">
        <v>0</v>
      </c>
      <c r="P43" s="58">
        <v>0</v>
      </c>
      <c r="Q43" s="17">
        <v>0</v>
      </c>
      <c r="R43" s="58">
        <v>0</v>
      </c>
      <c r="S43" s="17">
        <v>0</v>
      </c>
      <c r="T43" s="58">
        <v>0</v>
      </c>
      <c r="U43" s="17">
        <v>0</v>
      </c>
      <c r="V43" s="58">
        <v>0</v>
      </c>
      <c r="W43" s="17">
        <v>0</v>
      </c>
      <c r="X43" s="58">
        <v>0</v>
      </c>
      <c r="Y43" s="17">
        <v>0</v>
      </c>
      <c r="Z43" s="58">
        <v>0</v>
      </c>
      <c r="AA43" s="17">
        <v>0</v>
      </c>
      <c r="AB43" s="58">
        <v>0</v>
      </c>
      <c r="AC43" s="17">
        <v>0</v>
      </c>
      <c r="AD43" s="58">
        <v>0</v>
      </c>
      <c r="AE43" s="17">
        <v>0</v>
      </c>
      <c r="AF43" s="59">
        <v>0</v>
      </c>
    </row>
    <row r="44" spans="1:32" ht="25.5" x14ac:dyDescent="0.2">
      <c r="A44" s="103"/>
      <c r="B44" s="116" t="s">
        <v>141</v>
      </c>
      <c r="C44" s="17">
        <v>0</v>
      </c>
      <c r="D44" s="58">
        <v>0</v>
      </c>
      <c r="E44" s="17">
        <v>0</v>
      </c>
      <c r="F44" s="58">
        <v>0</v>
      </c>
      <c r="G44" s="17">
        <v>0</v>
      </c>
      <c r="H44" s="58">
        <v>0</v>
      </c>
      <c r="I44" s="17">
        <v>0</v>
      </c>
      <c r="J44" s="58">
        <v>0</v>
      </c>
      <c r="K44" s="17">
        <v>0</v>
      </c>
      <c r="L44" s="58">
        <v>0</v>
      </c>
      <c r="M44" s="17">
        <v>0</v>
      </c>
      <c r="N44" s="58">
        <v>0</v>
      </c>
      <c r="O44" s="17">
        <v>0</v>
      </c>
      <c r="P44" s="58">
        <v>0</v>
      </c>
      <c r="Q44" s="17">
        <v>0</v>
      </c>
      <c r="R44" s="58">
        <v>0</v>
      </c>
      <c r="S44" s="17">
        <v>0</v>
      </c>
      <c r="T44" s="58">
        <v>0</v>
      </c>
      <c r="U44" s="17">
        <v>0</v>
      </c>
      <c r="V44" s="58">
        <v>0</v>
      </c>
      <c r="W44" s="17">
        <v>0</v>
      </c>
      <c r="X44" s="58">
        <v>0</v>
      </c>
      <c r="Y44" s="17">
        <v>0</v>
      </c>
      <c r="Z44" s="58">
        <v>0</v>
      </c>
      <c r="AA44" s="17">
        <v>0</v>
      </c>
      <c r="AB44" s="58">
        <v>0</v>
      </c>
      <c r="AC44" s="17">
        <v>0</v>
      </c>
      <c r="AD44" s="58">
        <v>0</v>
      </c>
      <c r="AE44" s="17">
        <v>0</v>
      </c>
      <c r="AF44" s="59">
        <v>0</v>
      </c>
    </row>
    <row r="45" spans="1:32" x14ac:dyDescent="0.2">
      <c r="A45" s="103" t="s">
        <v>139</v>
      </c>
      <c r="B45" s="116" t="s">
        <v>140</v>
      </c>
      <c r="C45" s="17">
        <v>0</v>
      </c>
      <c r="D45" s="58">
        <v>0</v>
      </c>
      <c r="E45" s="17">
        <v>0</v>
      </c>
      <c r="F45" s="58">
        <v>0</v>
      </c>
      <c r="G45" s="17">
        <v>0</v>
      </c>
      <c r="H45" s="58">
        <v>0</v>
      </c>
      <c r="I45" s="17">
        <v>0</v>
      </c>
      <c r="J45" s="58">
        <v>0</v>
      </c>
      <c r="K45" s="17">
        <v>0</v>
      </c>
      <c r="L45" s="58">
        <v>0</v>
      </c>
      <c r="M45" s="17">
        <v>0</v>
      </c>
      <c r="N45" s="58">
        <v>0</v>
      </c>
      <c r="O45" s="17">
        <v>0</v>
      </c>
      <c r="P45" s="58">
        <v>0</v>
      </c>
      <c r="Q45" s="17">
        <v>0</v>
      </c>
      <c r="R45" s="58">
        <v>0</v>
      </c>
      <c r="S45" s="17">
        <v>0</v>
      </c>
      <c r="T45" s="58">
        <v>0</v>
      </c>
      <c r="U45" s="17">
        <v>0</v>
      </c>
      <c r="V45" s="58">
        <v>0</v>
      </c>
      <c r="W45" s="17">
        <v>0</v>
      </c>
      <c r="X45" s="58">
        <v>0</v>
      </c>
      <c r="Y45" s="17">
        <v>0</v>
      </c>
      <c r="Z45" s="58">
        <v>0</v>
      </c>
      <c r="AA45" s="17">
        <v>0</v>
      </c>
      <c r="AB45" s="58">
        <v>0</v>
      </c>
      <c r="AC45" s="17">
        <v>0</v>
      </c>
      <c r="AD45" s="58">
        <v>0</v>
      </c>
      <c r="AE45" s="17">
        <v>0</v>
      </c>
      <c r="AF45" s="59">
        <v>0</v>
      </c>
    </row>
    <row r="46" spans="1:32" ht="25.5" x14ac:dyDescent="0.2">
      <c r="A46" s="103"/>
      <c r="B46" s="116" t="s">
        <v>153</v>
      </c>
      <c r="C46" s="17"/>
      <c r="D46" s="58"/>
      <c r="E46" s="17"/>
      <c r="F46" s="58"/>
      <c r="G46" s="17"/>
      <c r="H46" s="58"/>
      <c r="I46" s="17"/>
      <c r="J46" s="58"/>
      <c r="K46" s="17"/>
      <c r="L46" s="58"/>
      <c r="M46" s="17"/>
      <c r="N46" s="58"/>
      <c r="O46" s="17"/>
      <c r="P46" s="58"/>
      <c r="Q46" s="17"/>
      <c r="R46" s="58"/>
      <c r="S46" s="17"/>
      <c r="T46" s="58"/>
      <c r="U46" s="17"/>
      <c r="V46" s="58"/>
      <c r="W46" s="17"/>
      <c r="X46" s="58"/>
      <c r="Y46" s="17"/>
      <c r="Z46" s="58"/>
      <c r="AA46" s="17"/>
      <c r="AB46" s="58"/>
      <c r="AC46" s="17"/>
      <c r="AD46" s="58"/>
      <c r="AE46" s="17"/>
      <c r="AF46" s="59"/>
    </row>
    <row r="47" spans="1:32" x14ac:dyDescent="0.2">
      <c r="A47" s="103"/>
      <c r="B47" s="116" t="s">
        <v>154</v>
      </c>
      <c r="C47" s="17"/>
      <c r="D47" s="58"/>
      <c r="E47" s="17"/>
      <c r="F47" s="58"/>
      <c r="G47" s="17"/>
      <c r="H47" s="58"/>
      <c r="I47" s="17"/>
      <c r="J47" s="58"/>
      <c r="K47" s="17"/>
      <c r="L47" s="58"/>
      <c r="M47" s="17"/>
      <c r="N47" s="58"/>
      <c r="O47" s="17"/>
      <c r="P47" s="58"/>
      <c r="Q47" s="17"/>
      <c r="R47" s="58"/>
      <c r="S47" s="17"/>
      <c r="T47" s="58"/>
      <c r="U47" s="17"/>
      <c r="V47" s="58"/>
      <c r="W47" s="17"/>
      <c r="X47" s="58"/>
      <c r="Y47" s="17"/>
      <c r="Z47" s="58"/>
      <c r="AA47" s="17"/>
      <c r="AB47" s="58"/>
      <c r="AC47" s="17"/>
      <c r="AD47" s="58"/>
      <c r="AE47" s="17"/>
      <c r="AF47" s="59"/>
    </row>
    <row r="48" spans="1:32" x14ac:dyDescent="0.2">
      <c r="A48" s="103"/>
      <c r="B48" s="116" t="s">
        <v>152</v>
      </c>
      <c r="C48" s="17">
        <v>0</v>
      </c>
      <c r="D48" s="58">
        <v>0</v>
      </c>
      <c r="E48" s="17">
        <v>0</v>
      </c>
      <c r="F48" s="58">
        <v>0</v>
      </c>
      <c r="G48" s="17">
        <v>0</v>
      </c>
      <c r="H48" s="58">
        <v>0</v>
      </c>
      <c r="I48" s="17">
        <v>0</v>
      </c>
      <c r="J48" s="58">
        <v>0</v>
      </c>
      <c r="K48" s="17">
        <v>0</v>
      </c>
      <c r="L48" s="58">
        <v>0</v>
      </c>
      <c r="M48" s="17">
        <v>0</v>
      </c>
      <c r="N48" s="58">
        <v>0</v>
      </c>
      <c r="O48" s="17">
        <v>0</v>
      </c>
      <c r="P48" s="58">
        <v>0</v>
      </c>
      <c r="Q48" s="17">
        <v>0</v>
      </c>
      <c r="R48" s="58">
        <v>0</v>
      </c>
      <c r="S48" s="17">
        <v>0</v>
      </c>
      <c r="T48" s="58">
        <v>0</v>
      </c>
      <c r="U48" s="17">
        <v>0</v>
      </c>
      <c r="V48" s="58">
        <v>0</v>
      </c>
      <c r="W48" s="17">
        <v>0</v>
      </c>
      <c r="X48" s="58">
        <v>0</v>
      </c>
      <c r="Y48" s="17">
        <v>0</v>
      </c>
      <c r="Z48" s="58">
        <v>0</v>
      </c>
      <c r="AA48" s="17">
        <v>0</v>
      </c>
      <c r="AB48" s="58">
        <v>0</v>
      </c>
      <c r="AC48" s="17">
        <v>0</v>
      </c>
      <c r="AD48" s="58">
        <v>0</v>
      </c>
      <c r="AE48" s="17">
        <v>0</v>
      </c>
      <c r="AF48" s="59">
        <v>0</v>
      </c>
    </row>
    <row r="49" spans="1:32" ht="25.5" x14ac:dyDescent="0.2">
      <c r="A49" s="104"/>
      <c r="B49" s="116" t="s">
        <v>151</v>
      </c>
      <c r="C49" s="63">
        <v>0</v>
      </c>
      <c r="D49" s="58">
        <v>0</v>
      </c>
      <c r="E49" s="63">
        <v>0</v>
      </c>
      <c r="F49" s="58">
        <v>0</v>
      </c>
      <c r="G49" s="63">
        <v>0</v>
      </c>
      <c r="H49" s="58">
        <v>0</v>
      </c>
      <c r="I49" s="63">
        <v>0</v>
      </c>
      <c r="J49" s="58">
        <v>0</v>
      </c>
      <c r="K49" s="63">
        <v>0</v>
      </c>
      <c r="L49" s="58">
        <v>0</v>
      </c>
      <c r="M49" s="63">
        <v>0</v>
      </c>
      <c r="N49" s="58">
        <v>0</v>
      </c>
      <c r="O49" s="63">
        <v>0</v>
      </c>
      <c r="P49" s="58">
        <v>0</v>
      </c>
      <c r="Q49" s="63">
        <v>0</v>
      </c>
      <c r="R49" s="58">
        <v>0</v>
      </c>
      <c r="S49" s="63">
        <v>0</v>
      </c>
      <c r="T49" s="58">
        <v>0</v>
      </c>
      <c r="U49" s="63">
        <v>0</v>
      </c>
      <c r="V49" s="58">
        <v>0</v>
      </c>
      <c r="W49" s="63">
        <v>0</v>
      </c>
      <c r="X49" s="58">
        <v>0</v>
      </c>
      <c r="Y49" s="63">
        <v>0</v>
      </c>
      <c r="Z49" s="58">
        <v>0</v>
      </c>
      <c r="AA49" s="63">
        <v>0</v>
      </c>
      <c r="AB49" s="58">
        <v>0</v>
      </c>
      <c r="AC49" s="63">
        <v>0</v>
      </c>
      <c r="AD49" s="58">
        <v>0</v>
      </c>
      <c r="AE49" s="63">
        <v>0</v>
      </c>
      <c r="AF49" s="59">
        <v>0</v>
      </c>
    </row>
    <row r="50" spans="1:32" x14ac:dyDescent="0.2">
      <c r="A50" s="75" t="s">
        <v>142</v>
      </c>
      <c r="B50" s="67"/>
      <c r="C50" s="119">
        <f>SUM(C41:C49)</f>
        <v>0</v>
      </c>
      <c r="D50" s="119">
        <f t="shared" ref="D50" si="1">SUM(D41:D49)</f>
        <v>0</v>
      </c>
      <c r="E50" s="119">
        <f t="shared" ref="E50" si="2">SUM(E41:E49)</f>
        <v>0</v>
      </c>
      <c r="F50" s="119">
        <f t="shared" ref="F50" si="3">SUM(F41:F49)</f>
        <v>0</v>
      </c>
      <c r="G50" s="119">
        <f t="shared" ref="G50" si="4">SUM(G41:G49)</f>
        <v>0</v>
      </c>
      <c r="H50" s="119">
        <f t="shared" ref="H50" si="5">SUM(H41:H49)</f>
        <v>0</v>
      </c>
      <c r="I50" s="119">
        <f t="shared" ref="I50" si="6">SUM(I41:I49)</f>
        <v>0</v>
      </c>
      <c r="J50" s="119">
        <f t="shared" ref="J50" si="7">SUM(J41:J49)</f>
        <v>0</v>
      </c>
      <c r="K50" s="119">
        <f t="shared" ref="K50" si="8">SUM(K41:K49)</f>
        <v>0</v>
      </c>
      <c r="L50" s="119">
        <f t="shared" ref="L50" si="9">SUM(L41:L49)</f>
        <v>0</v>
      </c>
      <c r="M50" s="119">
        <f t="shared" ref="M50" si="10">SUM(M41:M49)</f>
        <v>0</v>
      </c>
      <c r="N50" s="119">
        <f t="shared" ref="N50" si="11">SUM(N41:N49)</f>
        <v>0</v>
      </c>
      <c r="O50" s="119">
        <f t="shared" ref="O50" si="12">SUM(O41:O49)</f>
        <v>0</v>
      </c>
      <c r="P50" s="119">
        <f t="shared" ref="P50" si="13">SUM(P41:P49)</f>
        <v>0</v>
      </c>
      <c r="Q50" s="119">
        <f t="shared" ref="Q50" si="14">SUM(Q41:Q49)</f>
        <v>0</v>
      </c>
      <c r="R50" s="119">
        <f t="shared" ref="R50" si="15">SUM(R41:R49)</f>
        <v>0</v>
      </c>
      <c r="S50" s="119">
        <f t="shared" ref="S50" si="16">SUM(S41:S49)</f>
        <v>0</v>
      </c>
      <c r="T50" s="119">
        <f t="shared" ref="T50" si="17">SUM(T41:T49)</f>
        <v>0</v>
      </c>
      <c r="U50" s="119">
        <f t="shared" ref="U50" si="18">SUM(U41:U49)</f>
        <v>0</v>
      </c>
      <c r="V50" s="119">
        <f t="shared" ref="V50" si="19">SUM(V41:V49)</f>
        <v>0</v>
      </c>
      <c r="W50" s="119">
        <f t="shared" ref="W50" si="20">SUM(W41:W49)</f>
        <v>0</v>
      </c>
      <c r="X50" s="119">
        <f t="shared" ref="X50" si="21">SUM(X41:X49)</f>
        <v>0</v>
      </c>
      <c r="Y50" s="119">
        <f t="shared" ref="Y50" si="22">SUM(Y41:Y49)</f>
        <v>0</v>
      </c>
      <c r="Z50" s="119">
        <f t="shared" ref="Z50" si="23">SUM(Z41:Z49)</f>
        <v>0</v>
      </c>
      <c r="AA50" s="119">
        <f t="shared" ref="AA50" si="24">SUM(AA41:AA49)</f>
        <v>0</v>
      </c>
      <c r="AB50" s="119">
        <f t="shared" ref="AB50" si="25">SUM(AB41:AB49)</f>
        <v>0</v>
      </c>
      <c r="AC50" s="119">
        <f t="shared" ref="AC50" si="26">SUM(AC41:AC49)</f>
        <v>0</v>
      </c>
      <c r="AD50" s="119">
        <f t="shared" ref="AD50" si="27">SUM(AD41:AD49)</f>
        <v>0</v>
      </c>
      <c r="AE50" s="119">
        <f t="shared" ref="AE50" si="28">SUM(AE41:AE49)</f>
        <v>0</v>
      </c>
      <c r="AF50" s="119">
        <f t="shared" ref="AF50" si="29">SUM(AF41:AF49)</f>
        <v>0</v>
      </c>
    </row>
    <row r="51" spans="1:32" ht="15.75" x14ac:dyDescent="0.25">
      <c r="A51" s="18" t="s">
        <v>143</v>
      </c>
      <c r="B51" s="18"/>
      <c r="C51" s="69">
        <f>SUM(C50:AF50)</f>
        <v>0</v>
      </c>
    </row>
    <row r="53" spans="1:32" ht="15.75" x14ac:dyDescent="0.25">
      <c r="B53" s="68" t="s">
        <v>163</v>
      </c>
      <c r="C53" s="69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6" ma:contentTypeDescription="Een nieuw document maken." ma:contentTypeScope="" ma:versionID="2ae672524798b526e716ae464d90590f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fedef45852d06bdf4ea7bf939ca5e16f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9BFC3-3588-4DD0-BE7D-B2424B3F3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schemas.microsoft.com/office/2006/metadata/properties"/>
    <ds:schemaRef ds:uri="http://www.w3.org/XML/1998/namespace"/>
    <ds:schemaRef ds:uri="26754f9a-0963-483f-a00f-8ee3e9955b64"/>
    <ds:schemaRef ds:uri="http://schemas.microsoft.com/office/infopath/2007/PartnerControls"/>
    <ds:schemaRef ds:uri="http://purl.org/dc/terms/"/>
    <ds:schemaRef ds:uri="9f8973fb-b00f-42d2-bc39-f749c2d587c1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Totaalprijs</vt:lpstr>
      <vt:lpstr>2. Standaard assortiment</vt:lpstr>
      <vt:lpstr>3. Service onderhoud&amp;opleiding </vt:lpstr>
      <vt:lpstr>4. TCO</vt:lpstr>
      <vt:lpstr>'3. Service onderhoud&amp;opleiding '!_Toc74844300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</dc:creator>
  <cp:lastModifiedBy>snell</cp:lastModifiedBy>
  <dcterms:created xsi:type="dcterms:W3CDTF">2020-10-28T07:30:18Z</dcterms:created>
  <dcterms:modified xsi:type="dcterms:W3CDTF">2021-06-28T17:29:06Z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