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5"/>
  <workbookPr filterPrivacy="1" codeName="ThisWorkbook" autoCompressPictures="0"/>
  <xr:revisionPtr revIDLastSave="0" documentId="13_ncr:1_{AD0B812E-C885-AD4E-9186-073CFD0FBDF4}" xr6:coauthVersionLast="47" xr6:coauthVersionMax="47" xr10:uidLastSave="{00000000-0000-0000-0000-000000000000}"/>
  <bookViews>
    <workbookView xWindow="54480" yWindow="500" windowWidth="25660" windowHeight="19400" activeTab="8" xr2:uid="{00000000-000D-0000-FFFF-FFFF00000000}"/>
  </bookViews>
  <sheets>
    <sheet name="Open vragen" sheetId="21" r:id="rId1"/>
    <sheet name="Productdemonstratie" sheetId="23" r:id="rId2"/>
    <sheet name="Beoordelaar 1" sheetId="7" r:id="rId3"/>
    <sheet name="Beoordelaar 2" sheetId="15" r:id="rId4"/>
    <sheet name="Beoordelaar 3" sheetId="16" r:id="rId5"/>
    <sheet name="Beoordelaar 4" sheetId="17" r:id="rId6"/>
    <sheet name="Beoordelaar 5" sheetId="18" r:id="rId7"/>
    <sheet name="Consensus" sheetId="9" r:id="rId8"/>
    <sheet name="Eindscores" sheetId="19" r:id="rId9"/>
  </sheets>
  <definedNames>
    <definedName name="_100">'Open vragen'!#REF!</definedName>
    <definedName name="_1050">'Open vragen'!#REF!</definedName>
    <definedName name="_50">'Open vragen'!#REF!</definedName>
    <definedName name="SCORE">#REF!</definedName>
    <definedName name="SCOREOV">'Open vragen'!$H$3:$M$3</definedName>
    <definedName name="UGV">Productdemonstratie!#REF!</definedName>
    <definedName name="UVO">Productdemonstratie!$F$4:$I$4</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2" i="9" l="1"/>
  <c r="D71" i="9"/>
  <c r="D109" i="9"/>
  <c r="D112" i="9"/>
  <c r="D108" i="9"/>
  <c r="D106" i="9"/>
  <c r="D105" i="9"/>
  <c r="D104" i="9"/>
  <c r="D103" i="9"/>
  <c r="D102" i="9"/>
  <c r="D101" i="9"/>
  <c r="D99" i="9"/>
  <c r="D98" i="9"/>
  <c r="D97" i="9"/>
  <c r="D96" i="9"/>
  <c r="D95" i="9"/>
  <c r="D94" i="9"/>
  <c r="D92" i="9"/>
  <c r="D91" i="9"/>
  <c r="D90" i="9"/>
  <c r="D89" i="9"/>
  <c r="D88" i="9"/>
  <c r="D87" i="9"/>
  <c r="D85" i="9"/>
  <c r="D84" i="9"/>
  <c r="D83" i="9"/>
  <c r="D82" i="9"/>
  <c r="D81" i="9"/>
  <c r="D80" i="9"/>
  <c r="D78" i="9"/>
  <c r="D77" i="9"/>
  <c r="D76" i="9"/>
  <c r="D75" i="9"/>
  <c r="D74" i="9"/>
  <c r="D68" i="9"/>
  <c r="D67" i="9"/>
  <c r="D66" i="9"/>
  <c r="D65" i="9"/>
  <c r="D64" i="9"/>
  <c r="A35" i="18"/>
  <c r="A33" i="18"/>
  <c r="A31" i="18"/>
  <c r="A29" i="18"/>
  <c r="A27" i="18"/>
  <c r="A26" i="18"/>
  <c r="A23" i="18"/>
  <c r="A21" i="18"/>
  <c r="A19" i="18"/>
  <c r="A17" i="18"/>
  <c r="A15" i="18"/>
  <c r="A14" i="18"/>
  <c r="A13" i="18"/>
  <c r="A10" i="18"/>
  <c r="A9" i="18"/>
  <c r="A8" i="18"/>
  <c r="A7" i="18"/>
  <c r="A6" i="18"/>
  <c r="A5" i="18"/>
  <c r="A4" i="18"/>
  <c r="A3" i="18"/>
  <c r="A2" i="18"/>
  <c r="A35" i="17"/>
  <c r="A33" i="17"/>
  <c r="A31" i="17"/>
  <c r="A29" i="17"/>
  <c r="A27" i="17"/>
  <c r="A26" i="17"/>
  <c r="A23" i="17"/>
  <c r="A21" i="17"/>
  <c r="A19" i="17"/>
  <c r="A17" i="17"/>
  <c r="A15" i="17"/>
  <c r="A14" i="17"/>
  <c r="A13" i="17"/>
  <c r="A10" i="17"/>
  <c r="A9" i="17"/>
  <c r="A8" i="17"/>
  <c r="A7" i="17"/>
  <c r="A6" i="17"/>
  <c r="A5" i="17"/>
  <c r="A4" i="17"/>
  <c r="A3" i="17"/>
  <c r="A2" i="17"/>
  <c r="A35" i="16"/>
  <c r="A33" i="16"/>
  <c r="A31" i="16"/>
  <c r="A29" i="16"/>
  <c r="A27" i="16"/>
  <c r="A26" i="16"/>
  <c r="A23" i="16"/>
  <c r="A21" i="16"/>
  <c r="A19" i="16"/>
  <c r="A17" i="16"/>
  <c r="A15" i="16"/>
  <c r="A14" i="16"/>
  <c r="A13" i="16"/>
  <c r="A10" i="16"/>
  <c r="A9" i="16"/>
  <c r="A8" i="16"/>
  <c r="A7" i="16"/>
  <c r="A6" i="16"/>
  <c r="A5" i="16"/>
  <c r="A4" i="16"/>
  <c r="A3" i="16"/>
  <c r="A2" i="16"/>
  <c r="A35" i="15"/>
  <c r="A33" i="15"/>
  <c r="A31" i="15"/>
  <c r="A29" i="15"/>
  <c r="A27" i="15"/>
  <c r="A26" i="15"/>
  <c r="A23" i="15"/>
  <c r="A21" i="15"/>
  <c r="A19" i="15"/>
  <c r="A17" i="15"/>
  <c r="A15" i="15"/>
  <c r="A14" i="15"/>
  <c r="A13" i="15"/>
  <c r="A10" i="15"/>
  <c r="A9" i="15"/>
  <c r="A8" i="15"/>
  <c r="A7" i="15"/>
  <c r="A6" i="15"/>
  <c r="A5" i="15"/>
  <c r="A4" i="15"/>
  <c r="A3" i="15"/>
  <c r="A2" i="15"/>
  <c r="A23" i="7"/>
  <c r="D36" i="9"/>
  <c r="D3" i="9"/>
  <c r="D70" i="9"/>
  <c r="D63" i="9"/>
  <c r="D56" i="9"/>
  <c r="D49" i="9"/>
  <c r="D42" i="9"/>
  <c r="D30" i="9"/>
  <c r="D23" i="9"/>
  <c r="D16" i="9"/>
  <c r="D9" i="9"/>
  <c r="D61" i="9"/>
  <c r="D60" i="9"/>
  <c r="D59" i="9"/>
  <c r="D58" i="9"/>
  <c r="D54" i="9"/>
  <c r="D53" i="9"/>
  <c r="D52" i="9"/>
  <c r="D51" i="9"/>
  <c r="D47" i="9"/>
  <c r="D46" i="9"/>
  <c r="D45" i="9"/>
  <c r="D44" i="9"/>
  <c r="D40" i="9"/>
  <c r="D39" i="9"/>
  <c r="D38" i="9"/>
  <c r="D37" i="9"/>
  <c r="A24" i="9"/>
  <c r="A17" i="9"/>
  <c r="A10" i="9"/>
  <c r="A3" i="9"/>
  <c r="D21" i="9"/>
  <c r="D20" i="9"/>
  <c r="D19" i="9"/>
  <c r="D18" i="9"/>
  <c r="D17" i="9"/>
  <c r="D10" i="9"/>
  <c r="A10" i="7"/>
  <c r="A9" i="7"/>
  <c r="D57" i="9"/>
  <c r="D50" i="9"/>
  <c r="D43" i="9"/>
  <c r="D28" i="9"/>
  <c r="D27" i="9"/>
  <c r="D26" i="9"/>
  <c r="D25" i="9"/>
  <c r="D24" i="9"/>
  <c r="A102" i="9"/>
  <c r="A95" i="9"/>
  <c r="A88" i="9"/>
  <c r="A81" i="9"/>
  <c r="A74" i="9"/>
  <c r="A73" i="9"/>
  <c r="A35" i="9"/>
  <c r="A27" i="7"/>
  <c r="A35" i="7"/>
  <c r="A33" i="7"/>
  <c r="A31" i="7"/>
  <c r="A29" i="7"/>
  <c r="A26" i="7"/>
  <c r="A14" i="7"/>
  <c r="A8" i="7"/>
  <c r="A7" i="7"/>
  <c r="A3" i="7"/>
  <c r="A4" i="7"/>
  <c r="A5" i="7"/>
  <c r="A6" i="7"/>
  <c r="D14" i="9"/>
  <c r="D13" i="9"/>
  <c r="D12" i="9"/>
  <c r="D11" i="9"/>
  <c r="D7" i="9"/>
  <c r="D6" i="9"/>
  <c r="D5" i="9"/>
  <c r="D4" i="9"/>
  <c r="C2" i="19"/>
  <c r="D1" i="9"/>
  <c r="A4" i="19"/>
  <c r="A3" i="19"/>
  <c r="A64" i="9"/>
  <c r="A57" i="9"/>
  <c r="A50" i="9"/>
  <c r="A43" i="9"/>
  <c r="A36" i="9"/>
  <c r="A34" i="9"/>
  <c r="A21" i="7"/>
  <c r="A19" i="7"/>
  <c r="A17" i="7"/>
  <c r="A15" i="7"/>
  <c r="A13" i="7"/>
  <c r="A2" i="7"/>
  <c r="C3" i="19"/>
  <c r="C4" i="19"/>
  <c r="C5" i="19"/>
  <c r="C9" i="19"/>
</calcChain>
</file>

<file path=xl/sharedStrings.xml><?xml version="1.0" encoding="utf-8"?>
<sst xmlns="http://schemas.openxmlformats.org/spreadsheetml/2006/main" count="367" uniqueCount="67">
  <si>
    <t>1A. BEANTWOORDING OPEN VRAGEN</t>
  </si>
  <si>
    <t>Inschrijver beantwoordt de gestelde open vragen conform deze bijlage.</t>
  </si>
  <si>
    <t>1.1 Een plan van aanpak implementatie</t>
  </si>
  <si>
    <t>Te behalen waarde bij Uitmuntend</t>
  </si>
  <si>
    <t>Te behalen waarde bij Goed</t>
  </si>
  <si>
    <t>Te behalen waarde bij Voldoende</t>
  </si>
  <si>
    <t>Te behalen waarde bij Matig</t>
  </si>
  <si>
    <t>Te behalen waarde bij Onvoldoende</t>
  </si>
  <si>
    <t>Uitmuntend</t>
  </si>
  <si>
    <t>Goed</t>
  </si>
  <si>
    <t>Voldoende</t>
  </si>
  <si>
    <t>Matig</t>
  </si>
  <si>
    <t>Onvoldoende</t>
  </si>
  <si>
    <t>SCORE</t>
  </si>
  <si>
    <t>Zie bijlage kwaliteit.</t>
  </si>
  <si>
    <t>KNOCK OUT</t>
  </si>
  <si>
    <t>1.2 SLA/ servicedesk</t>
  </si>
  <si>
    <t>1.3 Kwaliteit Locker Management Systeem</t>
  </si>
  <si>
    <t>1B. Toelichting beantwoording</t>
  </si>
  <si>
    <t>De inschrijver zal op de locatie van Deltion College (in Zwolle, of online) haar beantwoording op de open vragen toelichten. De beoordelaars zullen aan inschrijver verdiepingsvragen stellen, aan de hand van de beantwoording die bij de inschrijving is ingediend en de toelichting.</t>
  </si>
  <si>
    <t xml:space="preserve">Dit onderdeel kent GEEN eigen beoordelingskader, maar kan leiden tot een aanpassing van een beoordeling van de beantwoording van de open vragen. </t>
  </si>
  <si>
    <t xml:space="preserve">2. PRODUCTDEMONSTRATIE </t>
  </si>
  <si>
    <t xml:space="preserve">Iedere inschrijver zal worden gevraagd om de 3 locker modellen zoals in bijlage 2 – Programma van Eisen beschikbaar te stellen voor een productdemonstratie die beoordeeld zal worden. Inschrijver laat tevens per gevraagd item een stalenboek zien voor kleuren en materialen. </t>
  </si>
  <si>
    <t>Lockermodel type 1</t>
  </si>
  <si>
    <t>Uitmuntend: Overstijgt de verwachtingen</t>
  </si>
  <si>
    <t>Onvoldoende: Onacceptabel</t>
  </si>
  <si>
    <t>2.	 Gemak schoonmaken</t>
  </si>
  <si>
    <t>Lockermodel type 2</t>
  </si>
  <si>
    <t>Voldoende: 
Voldoet aan de verwachtingen</t>
  </si>
  <si>
    <t>Beoordelaar 1: &lt;&lt;&gt;&gt;</t>
  </si>
  <si>
    <t xml:space="preserve">Inschrijver </t>
  </si>
  <si>
    <t>SCORE:</t>
  </si>
  <si>
    <t>&lt;MOTIVATIE&gt;</t>
  </si>
  <si>
    <t>Score:</t>
  </si>
  <si>
    <t>Beoordelaar 2: &lt;&lt;&gt;&gt;</t>
  </si>
  <si>
    <t>Beoordelaar 3: &lt;&lt;&gt;&gt;</t>
  </si>
  <si>
    <t>Beoordelaar 4: &lt;&lt;&gt;&gt;</t>
  </si>
  <si>
    <t>Beoordelaar 5: &lt;&lt;&gt;&gt;</t>
  </si>
  <si>
    <t>Totaalwaardes</t>
  </si>
  <si>
    <t>1. OPEN VRAGEN</t>
  </si>
  <si>
    <t>Motivatie consensus:</t>
  </si>
  <si>
    <t>Beoordelaar 1</t>
  </si>
  <si>
    <t>Beoordelaar 2</t>
  </si>
  <si>
    <t>Beoordelaar 3</t>
  </si>
  <si>
    <t>Beoordelaar 4</t>
  </si>
  <si>
    <t>Beoordelaar 5</t>
  </si>
  <si>
    <t>Consensus</t>
  </si>
  <si>
    <t>Behaalde waarde nr. 1</t>
  </si>
  <si>
    <t>Behaalde waarde item 2</t>
  </si>
  <si>
    <t>Totaalwaarder criterium kwaliteit</t>
  </si>
  <si>
    <t>Onderdeel</t>
  </si>
  <si>
    <t>Totaal behaalde waarde criterium kwaliteit:</t>
  </si>
  <si>
    <t>Totaal behaalde waarde criterium prijs:</t>
  </si>
  <si>
    <t>Eindscore (kwaliteit/prijs):</t>
  </si>
  <si>
    <t>1.4 Duurzaamheid en circulariteit</t>
  </si>
  <si>
    <t>1.	 Gebruiksvriendelijkheid LMS</t>
  </si>
  <si>
    <t>Uitmuntend: boven verwachtingen, beter dan het huidige</t>
  </si>
  <si>
    <t>Voldoende: vergelijkbaar met het huidige</t>
  </si>
  <si>
    <t>Net geen voldoende: iets minder dan het huidige, maar nog acceptabel</t>
  </si>
  <si>
    <t>Onvoldoende: onacceptabel, ongeschikt</t>
  </si>
  <si>
    <t>3.	 Uitstraling/ vormgeving</t>
  </si>
  <si>
    <t>4.	 Afwerking/ volledigheid</t>
  </si>
  <si>
    <t>5.	 Stabiliteit/robuustheid voor een MBO-organisatie</t>
  </si>
  <si>
    <t>Totaal behaalde waarde 2. productdemonstratie:</t>
  </si>
  <si>
    <t>Totaal behaalde waarde 1. open vragen:</t>
  </si>
  <si>
    <t>Uitmuntend: Boven verwachting, beter dan het huidige</t>
  </si>
  <si>
    <t>Voldoende: 
Vergelijkbaar met het huidige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</si>
</sst>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_-;&quot;€&quot;\ #,##0.00\-"/>
    <numFmt numFmtId="165" formatCode="&quot;€&quot;\ #,##0_-"/>
    <numFmt numFmtId="166" formatCode="&quot;€&quot;\ #,##0.00"/>
    <numFmt numFmtId="167" formatCode="0.0000"/>
    <numFmt numFmtId="168" formatCode="&quot;€&quot;\ #,##0"/>
  </numFmts>
  <fonts count="22"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sz val="11"/>
      <color theme="0"/>
      <name val="Calibri"/>
      <family val="2"/>
      <scheme val="minor"/>
    </font>
    <font>
      <b/>
      <sz val="9"/>
      <color theme="1"/>
      <name val="Verdana"/>
      <family val="2"/>
    </font>
    <font>
      <sz val="9"/>
      <color theme="0"/>
      <name val="Verdana"/>
      <family val="2"/>
    </font>
    <font>
      <sz val="11"/>
      <color theme="1"/>
      <name val="Verdana"/>
      <family val="2"/>
    </font>
    <font>
      <b/>
      <sz val="10"/>
      <color theme="0"/>
      <name val="Verdana"/>
      <family val="2"/>
    </font>
    <font>
      <b/>
      <sz val="8"/>
      <color theme="1"/>
      <name val="Verdana"/>
      <family val="2"/>
    </font>
    <font>
      <sz val="10"/>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40">
    <xf numFmtId="0" fontId="0" fillId="0" borderId="0" xfId="0"/>
    <xf numFmtId="0" fontId="0" fillId="0" borderId="0" xfId="0" applyAlignment="1">
      <alignment wrapText="1"/>
    </xf>
    <xf numFmtId="0" fontId="2" fillId="0" borderId="0" xfId="0" applyFont="1"/>
    <xf numFmtId="0" fontId="3" fillId="0" borderId="0" xfId="0" applyFont="1"/>
    <xf numFmtId="165" fontId="3" fillId="0" borderId="0" xfId="0" applyNumberFormat="1" applyFont="1" applyAlignment="1">
      <alignment horizontal="center"/>
    </xf>
    <xf numFmtId="0" fontId="3" fillId="2" borderId="0" xfId="0" applyFont="1" applyFill="1"/>
    <xf numFmtId="0" fontId="4" fillId="2" borderId="7" xfId="0" applyFont="1" applyFill="1" applyBorder="1" applyAlignment="1">
      <alignment horizontal="left" vertical="center" indent="1"/>
    </xf>
    <xf numFmtId="0" fontId="5" fillId="2" borderId="7" xfId="0" applyFont="1" applyFill="1" applyBorder="1" applyAlignment="1">
      <alignment horizontal="left" vertical="center" indent="1"/>
    </xf>
    <xf numFmtId="0" fontId="12" fillId="0" borderId="0" xfId="0" applyFont="1"/>
    <xf numFmtId="0" fontId="13" fillId="0" borderId="0" xfId="0" applyFont="1"/>
    <xf numFmtId="0" fontId="5" fillId="3" borderId="3" xfId="0" applyFont="1" applyFill="1" applyBorder="1" applyAlignment="1">
      <alignment vertical="center"/>
    </xf>
    <xf numFmtId="0" fontId="5" fillId="3" borderId="2" xfId="0" applyFont="1" applyFill="1" applyBorder="1" applyAlignment="1">
      <alignment vertical="center"/>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xf>
    <xf numFmtId="166" fontId="2" fillId="4"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167" fontId="2" fillId="4" borderId="1" xfId="0" applyNumberFormat="1" applyFont="1" applyFill="1" applyBorder="1" applyAlignment="1">
      <alignment horizontal="center" vertical="center"/>
    </xf>
    <xf numFmtId="0" fontId="2" fillId="5" borderId="1" xfId="0" applyFont="1" applyFill="1" applyBorder="1" applyAlignment="1">
      <alignment vertical="center" wrapText="1"/>
    </xf>
    <xf numFmtId="166" fontId="2" fillId="5" borderId="1" xfId="0" applyNumberFormat="1" applyFont="1" applyFill="1" applyBorder="1" applyAlignment="1">
      <alignment horizontal="center" vertical="center" wrapText="1"/>
    </xf>
    <xf numFmtId="0" fontId="2" fillId="6" borderId="1" xfId="0" applyFont="1" applyFill="1" applyBorder="1" applyAlignment="1">
      <alignment horizontal="right" vertical="center"/>
    </xf>
    <xf numFmtId="166" fontId="2" fillId="6" borderId="1" xfId="0" applyNumberFormat="1" applyFont="1" applyFill="1" applyBorder="1" applyAlignment="1" applyProtection="1">
      <alignment horizontal="center" vertical="center"/>
      <protection locked="0"/>
    </xf>
    <xf numFmtId="0" fontId="9" fillId="4" borderId="1" xfId="0" applyFont="1" applyFill="1" applyBorder="1" applyAlignment="1">
      <alignment horizontal="center" vertical="center" wrapText="1"/>
    </xf>
    <xf numFmtId="0" fontId="8" fillId="5" borderId="2" xfId="0" applyFont="1" applyFill="1" applyBorder="1" applyAlignment="1">
      <alignment vertical="center"/>
    </xf>
    <xf numFmtId="0" fontId="8" fillId="5" borderId="4" xfId="0" applyFont="1" applyFill="1" applyBorder="1" applyAlignment="1">
      <alignment horizontal="center" vertical="center"/>
    </xf>
    <xf numFmtId="0" fontId="8" fillId="5" borderId="4" xfId="0" applyFont="1" applyFill="1" applyBorder="1" applyAlignment="1">
      <alignment vertical="center"/>
    </xf>
    <xf numFmtId="0" fontId="9" fillId="5"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xf>
    <xf numFmtId="0" fontId="5" fillId="3" borderId="2" xfId="0" applyFont="1" applyFill="1" applyBorder="1" applyAlignment="1" applyProtection="1">
      <alignment horizontal="left" vertical="center" indent="1"/>
      <protection locked="0"/>
    </xf>
    <xf numFmtId="0" fontId="14" fillId="4" borderId="1" xfId="0" applyFont="1" applyFill="1" applyBorder="1" applyAlignment="1">
      <alignment horizontal="center" vertical="center" wrapText="1"/>
    </xf>
    <xf numFmtId="166" fontId="14" fillId="7" borderId="1" xfId="0" applyNumberFormat="1" applyFont="1" applyFill="1" applyBorder="1" applyAlignment="1">
      <alignment horizontal="center" vertical="center"/>
    </xf>
    <xf numFmtId="168" fontId="14" fillId="7" borderId="1" xfId="0" applyNumberFormat="1" applyFont="1" applyFill="1" applyBorder="1" applyAlignment="1">
      <alignment horizontal="center" vertical="center"/>
    </xf>
    <xf numFmtId="168" fontId="14" fillId="4" borderId="1" xfId="0" applyNumberFormat="1" applyFont="1" applyFill="1" applyBorder="1" applyAlignment="1">
      <alignment horizontal="center" vertical="center" wrapText="1"/>
    </xf>
    <xf numFmtId="166" fontId="16" fillId="7" borderId="1" xfId="0" applyNumberFormat="1" applyFont="1" applyFill="1" applyBorder="1" applyAlignment="1">
      <alignment horizontal="center" vertical="center"/>
    </xf>
    <xf numFmtId="0" fontId="4" fillId="4" borderId="8" xfId="0" applyFont="1" applyFill="1" applyBorder="1" applyAlignment="1">
      <alignment horizontal="left" vertical="center" wrapText="1"/>
    </xf>
    <xf numFmtId="0" fontId="17" fillId="2" borderId="6" xfId="0" applyFont="1" applyFill="1" applyBorder="1" applyAlignment="1">
      <alignment horizontal="center" vertical="center" wrapText="1"/>
    </xf>
    <xf numFmtId="0" fontId="17" fillId="2" borderId="0" xfId="0" applyFont="1" applyFill="1" applyAlignment="1">
      <alignment horizontal="center" vertical="center" wrapText="1"/>
    </xf>
    <xf numFmtId="0" fontId="15" fillId="0" borderId="6" xfId="0" applyFont="1" applyBorder="1"/>
    <xf numFmtId="0" fontId="15" fillId="0" borderId="0" xfId="0" applyFont="1"/>
    <xf numFmtId="0" fontId="14" fillId="4" borderId="8" xfId="0" applyFont="1" applyFill="1" applyBorder="1" applyAlignment="1">
      <alignment horizontal="center" vertical="center" wrapText="1"/>
    </xf>
    <xf numFmtId="0" fontId="8" fillId="5" borderId="5" xfId="0" applyFont="1" applyFill="1" applyBorder="1" applyAlignment="1">
      <alignment vertical="center"/>
    </xf>
    <xf numFmtId="0" fontId="8" fillId="5" borderId="11" xfId="0" applyFont="1" applyFill="1" applyBorder="1" applyAlignment="1">
      <alignment vertical="center"/>
    </xf>
    <xf numFmtId="0" fontId="8" fillId="5" borderId="11" xfId="0" applyFont="1" applyFill="1" applyBorder="1" applyAlignment="1">
      <alignment horizontal="center" vertical="center"/>
    </xf>
    <xf numFmtId="0" fontId="8" fillId="5" borderId="8" xfId="0" applyFont="1" applyFill="1" applyBorder="1" applyAlignment="1">
      <alignment horizontal="center" vertical="center"/>
    </xf>
    <xf numFmtId="0" fontId="1" fillId="6" borderId="2" xfId="0" applyFont="1" applyFill="1" applyBorder="1" applyAlignment="1">
      <alignment horizontal="left" vertical="center" wrapText="1"/>
    </xf>
    <xf numFmtId="0" fontId="4" fillId="5" borderId="1" xfId="0" applyFont="1" applyFill="1" applyBorder="1" applyAlignment="1">
      <alignment vertical="center" wrapText="1"/>
    </xf>
    <xf numFmtId="0" fontId="4" fillId="5" borderId="9" xfId="0" applyFont="1" applyFill="1" applyBorder="1" applyAlignment="1">
      <alignment vertical="center" wrapText="1"/>
    </xf>
    <xf numFmtId="0" fontId="11" fillId="0" borderId="5" xfId="0" applyFont="1" applyBorder="1" applyAlignment="1">
      <alignment horizontal="right" vertical="center" wrapText="1"/>
    </xf>
    <xf numFmtId="0" fontId="11" fillId="0" borderId="11" xfId="0" applyFont="1" applyBorder="1" applyAlignment="1">
      <alignment horizontal="right" vertical="center" wrapText="1"/>
    </xf>
    <xf numFmtId="166" fontId="9" fillId="0" borderId="11" xfId="0" applyNumberFormat="1" applyFont="1" applyBorder="1" applyAlignment="1">
      <alignment horizontal="center" vertical="center" wrapText="1"/>
    </xf>
    <xf numFmtId="0" fontId="5" fillId="4" borderId="2" xfId="0" applyFont="1" applyFill="1" applyBorder="1" applyAlignment="1">
      <alignment horizontal="left" vertical="center" wrapText="1" indent="1"/>
    </xf>
    <xf numFmtId="0" fontId="5" fillId="4" borderId="5" xfId="0" applyFont="1" applyFill="1" applyBorder="1" applyAlignment="1">
      <alignment horizontal="left" vertical="center" wrapText="1" indent="1"/>
    </xf>
    <xf numFmtId="0" fontId="1" fillId="0" borderId="0" xfId="0" applyFont="1"/>
    <xf numFmtId="0" fontId="1" fillId="2" borderId="7" xfId="0" applyFont="1" applyFill="1" applyBorder="1" applyAlignment="1">
      <alignment horizontal="left" vertical="center" wrapText="1" indent="1"/>
    </xf>
    <xf numFmtId="0" fontId="1" fillId="5" borderId="9" xfId="0" applyFont="1" applyFill="1" applyBorder="1" applyAlignment="1">
      <alignment vertical="center" wrapText="1"/>
    </xf>
    <xf numFmtId="0" fontId="1" fillId="3" borderId="5" xfId="0" applyFont="1" applyFill="1" applyBorder="1"/>
    <xf numFmtId="0" fontId="1" fillId="2" borderId="7" xfId="0" applyFont="1" applyFill="1" applyBorder="1"/>
    <xf numFmtId="0" fontId="1" fillId="3" borderId="11" xfId="0" applyFont="1" applyFill="1" applyBorder="1"/>
    <xf numFmtId="0" fontId="1" fillId="2" borderId="0" xfId="0" applyFont="1" applyFill="1"/>
    <xf numFmtId="0" fontId="1" fillId="6" borderId="1" xfId="0" applyFont="1" applyFill="1" applyBorder="1" applyAlignment="1">
      <alignment horizontal="center" vertical="center"/>
    </xf>
    <xf numFmtId="164" fontId="1" fillId="7" borderId="1" xfId="0" applyNumberFormat="1" applyFont="1" applyFill="1" applyBorder="1" applyAlignment="1">
      <alignment horizontal="center" vertical="center" wrapText="1"/>
    </xf>
    <xf numFmtId="0" fontId="1" fillId="2" borderId="0" xfId="0" applyFont="1" applyFill="1" applyAlignment="1">
      <alignment horizontal="left" vertical="center" wrapText="1" indent="1"/>
    </xf>
    <xf numFmtId="0" fontId="1" fillId="6" borderId="9" xfId="0" applyFont="1" applyFill="1" applyBorder="1" applyAlignment="1">
      <alignment horizontal="center" vertical="center"/>
    </xf>
    <xf numFmtId="164" fontId="1" fillId="7" borderId="9" xfId="0" applyNumberFormat="1" applyFont="1" applyFill="1" applyBorder="1" applyAlignment="1">
      <alignment horizontal="center" vertical="center" wrapText="1"/>
    </xf>
    <xf numFmtId="0" fontId="1" fillId="0" borderId="0" xfId="0" applyFont="1" applyAlignment="1">
      <alignment horizontal="left" vertical="center" wrapText="1" indent="1"/>
    </xf>
    <xf numFmtId="0" fontId="1" fillId="6" borderId="2" xfId="0" applyFont="1" applyFill="1" applyBorder="1" applyAlignment="1">
      <alignment horizontal="left" vertical="center" wrapText="1"/>
    </xf>
    <xf numFmtId="0" fontId="14" fillId="4" borderId="8" xfId="0" applyFont="1" applyFill="1" applyBorder="1" applyAlignment="1">
      <alignment horizontal="left" vertical="center" wrapText="1"/>
    </xf>
    <xf numFmtId="0" fontId="1" fillId="0" borderId="6" xfId="0" applyFont="1" applyFill="1" applyBorder="1" applyAlignment="1">
      <alignment horizontal="left" vertical="center" wrapText="1" indent="1"/>
    </xf>
    <xf numFmtId="0" fontId="1" fillId="0" borderId="0" xfId="0" applyFont="1" applyFill="1" applyBorder="1" applyAlignment="1">
      <alignment horizontal="left" vertical="center" wrapText="1" indent="1"/>
    </xf>
    <xf numFmtId="165" fontId="4" fillId="0" borderId="0" xfId="0" applyNumberFormat="1" applyFont="1" applyFill="1" applyBorder="1" applyAlignment="1" applyProtection="1">
      <alignment horizontal="center" vertical="center"/>
      <protection locked="0"/>
    </xf>
    <xf numFmtId="0" fontId="3" fillId="0" borderId="0" xfId="0" applyFont="1" applyFill="1"/>
    <xf numFmtId="0" fontId="21" fillId="2" borderId="0" xfId="0" applyFont="1" applyFill="1" applyAlignment="1">
      <alignment horizontal="left" vertical="center" wrapText="1" indent="1"/>
    </xf>
    <xf numFmtId="0" fontId="15" fillId="0" borderId="0" xfId="0" applyFont="1" applyFill="1" applyBorder="1"/>
    <xf numFmtId="0" fontId="17" fillId="0" borderId="0" xfId="0" applyFont="1" applyFill="1" applyBorder="1" applyAlignment="1">
      <alignment horizontal="center" vertical="center" wrapText="1"/>
    </xf>
    <xf numFmtId="0" fontId="17" fillId="0" borderId="0" xfId="0" applyFont="1" applyFill="1" applyBorder="1" applyAlignment="1">
      <alignment horizontal="left" vertical="center" wrapText="1"/>
    </xf>
    <xf numFmtId="0" fontId="0" fillId="0" borderId="0" xfId="0" applyFont="1"/>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4" fillId="7" borderId="2"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3"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165" fontId="4" fillId="2" borderId="2" xfId="0" applyNumberFormat="1" applyFont="1" applyFill="1" applyBorder="1" applyAlignment="1" applyProtection="1">
      <alignment horizontal="center" vertical="center" wrapText="1"/>
      <protection locked="0"/>
    </xf>
    <xf numFmtId="165" fontId="4" fillId="2" borderId="3" xfId="0" applyNumberFormat="1" applyFont="1" applyFill="1" applyBorder="1" applyAlignment="1" applyProtection="1">
      <alignment horizontal="center" vertical="center" wrapText="1"/>
      <protection locked="0"/>
    </xf>
    <xf numFmtId="165" fontId="4" fillId="7" borderId="4" xfId="0" applyNumberFormat="1" applyFont="1" applyFill="1" applyBorder="1" applyAlignment="1" applyProtection="1">
      <alignment horizontal="center" vertical="center"/>
      <protection locked="0"/>
    </xf>
    <xf numFmtId="165" fontId="4" fillId="7" borderId="3" xfId="0" applyNumberFormat="1" applyFont="1" applyFill="1" applyBorder="1" applyAlignment="1" applyProtection="1">
      <alignment horizontal="center" vertical="center"/>
      <protection locked="0"/>
    </xf>
    <xf numFmtId="0" fontId="1" fillId="5" borderId="8" xfId="0" applyFont="1" applyFill="1" applyBorder="1" applyAlignment="1">
      <alignment horizontal="left" vertical="center" wrapText="1" indent="1"/>
    </xf>
    <xf numFmtId="0" fontId="1" fillId="5" borderId="9" xfId="0" applyFont="1" applyFill="1" applyBorder="1" applyAlignment="1">
      <alignment horizontal="left" vertical="center" wrapText="1" indent="1"/>
    </xf>
    <xf numFmtId="165" fontId="19" fillId="4" borderId="11" xfId="0" applyNumberFormat="1" applyFont="1" applyFill="1" applyBorder="1" applyAlignment="1">
      <alignment horizontal="center" vertical="center"/>
    </xf>
    <xf numFmtId="165" fontId="19" fillId="4" borderId="12"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1" fillId="5" borderId="6" xfId="0" applyFont="1" applyFill="1" applyBorder="1" applyAlignment="1">
      <alignment horizontal="left" vertical="center" wrapText="1" indent="1"/>
    </xf>
    <xf numFmtId="0" fontId="1" fillId="5" borderId="5" xfId="0" applyFont="1" applyFill="1" applyBorder="1" applyAlignment="1">
      <alignment horizontal="left" vertical="center" wrapText="1" indent="1"/>
    </xf>
    <xf numFmtId="165" fontId="5" fillId="3" borderId="4" xfId="0" applyNumberFormat="1" applyFont="1" applyFill="1" applyBorder="1" applyAlignment="1" applyProtection="1">
      <alignment horizontal="center" vertical="center"/>
      <protection locked="0"/>
    </xf>
    <xf numFmtId="165" fontId="5" fillId="3" borderId="3" xfId="0" applyNumberFormat="1" applyFont="1" applyFill="1" applyBorder="1" applyAlignment="1" applyProtection="1">
      <alignment horizontal="center" vertical="center"/>
      <protection locked="0"/>
    </xf>
    <xf numFmtId="165" fontId="19" fillId="4" borderId="4" xfId="0" applyNumberFormat="1" applyFont="1" applyFill="1" applyBorder="1" applyAlignment="1">
      <alignment horizontal="center" vertical="center"/>
    </xf>
    <xf numFmtId="165" fontId="19" fillId="4" borderId="3" xfId="0" applyNumberFormat="1" applyFont="1" applyFill="1" applyBorder="1" applyAlignment="1">
      <alignment horizontal="center" vertical="center"/>
    </xf>
    <xf numFmtId="165" fontId="4" fillId="2" borderId="2" xfId="0" applyNumberFormat="1" applyFont="1" applyFill="1" applyBorder="1" applyAlignment="1" applyProtection="1">
      <alignment horizontal="center" vertical="center"/>
      <protection locked="0"/>
    </xf>
    <xf numFmtId="165" fontId="4" fillId="2" borderId="3" xfId="0" applyNumberFormat="1" applyFont="1" applyFill="1" applyBorder="1" applyAlignment="1" applyProtection="1">
      <alignment horizontal="center" vertical="center"/>
      <protection locked="0"/>
    </xf>
    <xf numFmtId="165" fontId="4" fillId="7" borderId="2" xfId="0" applyNumberFormat="1" applyFont="1" applyFill="1" applyBorder="1" applyAlignment="1" applyProtection="1">
      <alignment horizontal="center" vertical="center"/>
      <protection locked="0"/>
    </xf>
    <xf numFmtId="0" fontId="5" fillId="3" borderId="6" xfId="0" applyFont="1" applyFill="1" applyBorder="1" applyAlignment="1">
      <alignment horizontal="center" vertical="center"/>
    </xf>
    <xf numFmtId="0" fontId="5" fillId="3" borderId="0" xfId="0" applyFont="1" applyFill="1" applyAlignment="1">
      <alignment horizontal="center" vertical="center"/>
    </xf>
    <xf numFmtId="166" fontId="19" fillId="4" borderId="2" xfId="0" applyNumberFormat="1" applyFont="1" applyFill="1" applyBorder="1" applyAlignment="1" applyProtection="1">
      <alignment horizontal="center" vertical="center" wrapText="1"/>
      <protection locked="0"/>
    </xf>
    <xf numFmtId="166" fontId="19" fillId="4" borderId="3" xfId="0" applyNumberFormat="1" applyFont="1" applyFill="1" applyBorder="1" applyAlignment="1" applyProtection="1">
      <alignment horizontal="center" vertical="center" wrapText="1"/>
      <protection locked="0"/>
    </xf>
    <xf numFmtId="0" fontId="19" fillId="4" borderId="1" xfId="0" applyFont="1" applyFill="1" applyBorder="1" applyAlignment="1">
      <alignment horizontal="right" vertical="center" wrapText="1"/>
    </xf>
    <xf numFmtId="0" fontId="11" fillId="3" borderId="1" xfId="0" applyFont="1" applyFill="1" applyBorder="1" applyAlignment="1">
      <alignment horizontal="right" vertical="center" wrapText="1"/>
    </xf>
    <xf numFmtId="164" fontId="1" fillId="7" borderId="9" xfId="0" applyNumberFormat="1" applyFont="1" applyFill="1" applyBorder="1" applyAlignment="1" applyProtection="1">
      <alignment horizontal="center" vertical="center" wrapText="1"/>
      <protection locked="0"/>
    </xf>
    <xf numFmtId="164" fontId="1" fillId="7"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right" vertical="center" wrapText="1"/>
    </xf>
    <xf numFmtId="0" fontId="19" fillId="4" borderId="1" xfId="0" applyFont="1" applyFill="1" applyBorder="1" applyAlignment="1">
      <alignment horizontal="right" vertical="center"/>
    </xf>
    <xf numFmtId="0" fontId="5" fillId="3" borderId="10" xfId="0" applyFont="1" applyFill="1" applyBorder="1" applyAlignment="1">
      <alignment horizontal="center" vertical="center"/>
    </xf>
    <xf numFmtId="166" fontId="19" fillId="4" borderId="1" xfId="0" applyNumberFormat="1" applyFont="1" applyFill="1" applyBorder="1" applyAlignment="1" applyProtection="1">
      <alignment horizontal="center" vertical="center" wrapText="1"/>
      <protection locked="0"/>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8" fillId="6" borderId="8" xfId="0" applyFont="1" applyFill="1" applyBorder="1" applyAlignment="1">
      <alignment vertical="center"/>
    </xf>
    <xf numFmtId="0" fontId="18" fillId="6" borderId="7" xfId="0" applyFont="1" applyFill="1" applyBorder="1" applyAlignment="1">
      <alignment vertical="center"/>
    </xf>
    <xf numFmtId="0" fontId="18" fillId="6" borderId="9" xfId="0" applyFont="1" applyFill="1" applyBorder="1" applyAlignment="1">
      <alignment vertical="center"/>
    </xf>
    <xf numFmtId="0" fontId="18" fillId="6" borderId="8" xfId="0" applyFont="1" applyFill="1" applyBorder="1" applyAlignment="1">
      <alignment horizontal="left" vertical="center"/>
    </xf>
    <xf numFmtId="0" fontId="18" fillId="6" borderId="7" xfId="0" applyFont="1" applyFill="1" applyBorder="1" applyAlignment="1">
      <alignment horizontal="left" vertical="center"/>
    </xf>
    <xf numFmtId="0" fontId="18" fillId="6" borderId="9"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1" fillId="6" borderId="8" xfId="0" applyFont="1" applyFill="1" applyBorder="1" applyAlignment="1">
      <alignment horizontal="left" vertical="center" wrapText="1"/>
    </xf>
    <xf numFmtId="0" fontId="1" fillId="6" borderId="7" xfId="0" applyFont="1" applyFill="1" applyBorder="1" applyAlignment="1">
      <alignment horizontal="left" vertical="center" wrapText="1"/>
    </xf>
    <xf numFmtId="0" fontId="1" fillId="6" borderId="9" xfId="0" applyFont="1" applyFill="1" applyBorder="1" applyAlignment="1">
      <alignment horizontal="left" vertical="center" wrapText="1"/>
    </xf>
    <xf numFmtId="166" fontId="20" fillId="8" borderId="5" xfId="0" applyNumberFormat="1" applyFont="1" applyFill="1" applyBorder="1" applyAlignment="1">
      <alignment horizontal="center" vertical="center" wrapText="1"/>
    </xf>
    <xf numFmtId="166" fontId="20" fillId="8" borderId="12" xfId="0" applyNumberFormat="1" applyFont="1" applyFill="1" applyBorder="1" applyAlignment="1">
      <alignment horizontal="center" vertical="center" wrapText="1"/>
    </xf>
    <xf numFmtId="0" fontId="8" fillId="8" borderId="5" xfId="0" applyFont="1" applyFill="1" applyBorder="1" applyAlignment="1">
      <alignment horizontal="right" vertical="center" wrapText="1"/>
    </xf>
    <xf numFmtId="0" fontId="8" fillId="8" borderId="12" xfId="0" applyFont="1" applyFill="1" applyBorder="1" applyAlignment="1">
      <alignment horizontal="right" vertical="center" wrapText="1"/>
    </xf>
    <xf numFmtId="166" fontId="9" fillId="8" borderId="5" xfId="0" applyNumberFormat="1" applyFont="1" applyFill="1" applyBorder="1" applyAlignment="1">
      <alignment horizontal="center" vertical="center" wrapText="1"/>
    </xf>
    <xf numFmtId="166" fontId="9" fillId="8" borderId="12" xfId="0" applyNumberFormat="1" applyFont="1" applyFill="1" applyBorder="1" applyAlignment="1">
      <alignment horizontal="center" vertical="center" wrapText="1"/>
    </xf>
  </cellXfs>
  <cellStyles count="57">
    <cellStyle name="Gevolgde hyperlink" xfId="44" builtinId="9" hidden="1"/>
    <cellStyle name="Gevolgde hyperlink" xfId="50" builtinId="9" hidden="1"/>
    <cellStyle name="Gevolgde hyperlink" xfId="52" builtinId="9" hidden="1"/>
    <cellStyle name="Gevolgde hyperlink" xfId="56" builtinId="9" hidden="1"/>
    <cellStyle name="Gevolgde hyperlink" xfId="46" builtinId="9" hidden="1"/>
    <cellStyle name="Gevolgde hyperlink" xfId="38" builtinId="9" hidden="1"/>
    <cellStyle name="Gevolgde hyperlink" xfId="30" builtinId="9" hidden="1"/>
    <cellStyle name="Gevolgde hyperlink" xfId="10" builtinId="9" hidden="1"/>
    <cellStyle name="Gevolgde hyperlink" xfId="12" builtinId="9" hidden="1"/>
    <cellStyle name="Gevolgde hyperlink" xfId="14" builtinId="9" hidden="1"/>
    <cellStyle name="Gevolgde hyperlink" xfId="18" builtinId="9" hidden="1"/>
    <cellStyle name="Gevolgde hyperlink" xfId="4" builtinId="9" hidden="1"/>
    <cellStyle name="Gevolgde hyperlink" xfId="8" builtinId="9" hidden="1"/>
    <cellStyle name="Gevolgde hyperlink" xfId="2" builtinId="9" hidden="1"/>
    <cellStyle name="Gevolgde hyperlink" xfId="6" builtinId="9" hidden="1"/>
    <cellStyle name="Gevolgde hyperlink" xfId="16" builtinId="9" hidden="1"/>
    <cellStyle name="Gevolgde hyperlink" xfId="22" builtinId="9" hidden="1"/>
    <cellStyle name="Gevolgde hyperlink" xfId="54" builtinId="9" hidden="1"/>
    <cellStyle name="Gevolgde hyperlink" xfId="4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24" builtinId="9" hidden="1"/>
    <cellStyle name="Gevolgde hyperlink" xfId="28" builtinId="9" hidden="1"/>
    <cellStyle name="Gevolgde hyperlink" xfId="26" builtinId="9" hidden="1"/>
    <cellStyle name="Gevolgde hyperlink" xfId="20" builtinId="9" hidden="1"/>
    <cellStyle name="Hyperlink" xfId="27" builtinId="8" hidden="1"/>
    <cellStyle name="Hyperlink" xfId="7" builtinId="8" hidden="1"/>
    <cellStyle name="Hyperlink" xfId="13" builtinId="8" hidden="1"/>
    <cellStyle name="Hyperlink" xfId="15" builtinId="8" hidden="1"/>
    <cellStyle name="Hyperlink" xfId="11" builtinId="8" hidden="1"/>
    <cellStyle name="Hyperlink" xfId="5" builtinId="8" hidden="1"/>
    <cellStyle name="Hyperlink" xfId="1" builtinId="8" hidden="1"/>
    <cellStyle name="Hyperlink" xfId="3" builtinId="8" hidden="1"/>
    <cellStyle name="Hyperlink" xfId="9"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5" builtinId="8" hidden="1"/>
    <cellStyle name="Hyperlink" xfId="47" builtinId="8" hidden="1"/>
    <cellStyle name="Hyperlink" xfId="49" builtinId="8" hidden="1"/>
    <cellStyle name="Hyperlink" xfId="55" builtinId="8" hidden="1"/>
    <cellStyle name="Hyperlink" xfId="51" builtinId="8" hidden="1"/>
    <cellStyle name="Hyperlink" xfId="53" builtinId="8" hidden="1"/>
    <cellStyle name="Hyperlink" xfId="41" builtinId="8" hidden="1"/>
    <cellStyle name="Hyperlink" xfId="45" builtinId="8" hidden="1"/>
    <cellStyle name="Hyperlink" xfId="39"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M13"/>
  <sheetViews>
    <sheetView showGridLines="0" topLeftCell="A8" zoomScale="120" zoomScaleNormal="120" workbookViewId="0">
      <selection activeCell="G10" sqref="G10"/>
    </sheetView>
  </sheetViews>
  <sheetFormatPr baseColWidth="10" defaultColWidth="11.5" defaultRowHeight="15" x14ac:dyDescent="0.2"/>
  <cols>
    <col min="1" max="1" width="12.83203125" customWidth="1"/>
    <col min="2" max="2" width="80.83203125" customWidth="1"/>
    <col min="3" max="7" width="15.83203125" customWidth="1"/>
  </cols>
  <sheetData>
    <row r="1" spans="1:13" ht="30" customHeight="1" x14ac:dyDescent="0.2">
      <c r="A1" s="75" t="s">
        <v>0</v>
      </c>
      <c r="B1" s="76"/>
      <c r="C1" s="76"/>
      <c r="D1" s="76"/>
      <c r="E1" s="76"/>
      <c r="F1" s="76"/>
      <c r="G1" s="77"/>
    </row>
    <row r="2" spans="1:13" ht="35" customHeight="1" x14ac:dyDescent="0.2">
      <c r="A2" s="81" t="s">
        <v>1</v>
      </c>
      <c r="B2" s="82"/>
      <c r="C2" s="82"/>
      <c r="D2" s="82"/>
      <c r="E2" s="82"/>
      <c r="F2" s="82"/>
      <c r="G2" s="83"/>
    </row>
    <row r="3" spans="1:13" ht="35" customHeight="1" x14ac:dyDescent="0.2">
      <c r="A3" s="86" t="s">
        <v>2</v>
      </c>
      <c r="B3" s="87"/>
      <c r="C3" s="28" t="s">
        <v>3</v>
      </c>
      <c r="D3" s="28" t="s">
        <v>4</v>
      </c>
      <c r="E3" s="28" t="s">
        <v>5</v>
      </c>
      <c r="F3" s="28" t="s">
        <v>6</v>
      </c>
      <c r="G3" s="28" t="s">
        <v>7</v>
      </c>
      <c r="H3" s="34" t="s">
        <v>8</v>
      </c>
      <c r="I3" s="35" t="s">
        <v>9</v>
      </c>
      <c r="J3" s="35" t="s">
        <v>10</v>
      </c>
      <c r="K3" s="35" t="s">
        <v>11</v>
      </c>
      <c r="L3" s="35" t="s">
        <v>12</v>
      </c>
      <c r="M3" s="35" t="s">
        <v>13</v>
      </c>
    </row>
    <row r="4" spans="1:13" ht="90" customHeight="1" x14ac:dyDescent="0.2">
      <c r="A4" s="84" t="s">
        <v>14</v>
      </c>
      <c r="B4" s="85"/>
      <c r="C4" s="30">
        <v>30000</v>
      </c>
      <c r="D4" s="30">
        <v>25500</v>
      </c>
      <c r="E4" s="30">
        <v>0</v>
      </c>
      <c r="F4" s="30">
        <v>-120000</v>
      </c>
      <c r="G4" s="29" t="s">
        <v>15</v>
      </c>
    </row>
    <row r="5" spans="1:13" ht="35" customHeight="1" x14ac:dyDescent="0.2">
      <c r="A5" s="86" t="s">
        <v>16</v>
      </c>
      <c r="B5" s="87"/>
      <c r="C5" s="31" t="s">
        <v>3</v>
      </c>
      <c r="D5" s="31" t="s">
        <v>4</v>
      </c>
      <c r="E5" s="31" t="s">
        <v>5</v>
      </c>
      <c r="F5" s="31" t="s">
        <v>6</v>
      </c>
      <c r="G5" s="28" t="s">
        <v>7</v>
      </c>
    </row>
    <row r="6" spans="1:13" ht="90" customHeight="1" x14ac:dyDescent="0.2">
      <c r="A6" s="84" t="s">
        <v>14</v>
      </c>
      <c r="B6" s="85"/>
      <c r="C6" s="30">
        <v>52500</v>
      </c>
      <c r="D6" s="30">
        <v>44625</v>
      </c>
      <c r="E6" s="30">
        <v>0</v>
      </c>
      <c r="F6" s="30">
        <v>-105000</v>
      </c>
      <c r="G6" s="29" t="s">
        <v>15</v>
      </c>
    </row>
    <row r="7" spans="1:13" ht="35" customHeight="1" x14ac:dyDescent="0.2">
      <c r="A7" s="86" t="s">
        <v>17</v>
      </c>
      <c r="B7" s="87"/>
      <c r="C7" s="31" t="s">
        <v>3</v>
      </c>
      <c r="D7" s="31" t="s">
        <v>4</v>
      </c>
      <c r="E7" s="31" t="s">
        <v>5</v>
      </c>
      <c r="F7" s="31" t="s">
        <v>6</v>
      </c>
      <c r="G7" s="28" t="s">
        <v>7</v>
      </c>
    </row>
    <row r="8" spans="1:13" ht="90" customHeight="1" x14ac:dyDescent="0.2">
      <c r="A8" s="84" t="s">
        <v>14</v>
      </c>
      <c r="B8" s="85"/>
      <c r="C8" s="30">
        <v>52500</v>
      </c>
      <c r="D8" s="30">
        <v>44625</v>
      </c>
      <c r="E8" s="30">
        <v>0</v>
      </c>
      <c r="F8" s="30">
        <v>-210000</v>
      </c>
      <c r="G8" s="29" t="s">
        <v>15</v>
      </c>
    </row>
    <row r="9" spans="1:13" ht="35" customHeight="1" x14ac:dyDescent="0.2">
      <c r="A9" s="86" t="s">
        <v>54</v>
      </c>
      <c r="B9" s="87"/>
      <c r="C9" s="31" t="s">
        <v>3</v>
      </c>
      <c r="D9" s="31" t="s">
        <v>4</v>
      </c>
      <c r="E9" s="31" t="s">
        <v>5</v>
      </c>
      <c r="F9" s="31" t="s">
        <v>6</v>
      </c>
      <c r="G9" s="28" t="s">
        <v>7</v>
      </c>
    </row>
    <row r="10" spans="1:13" ht="90" customHeight="1" x14ac:dyDescent="0.2">
      <c r="A10" s="84" t="s">
        <v>14</v>
      </c>
      <c r="B10" s="85"/>
      <c r="C10" s="30">
        <v>15000</v>
      </c>
      <c r="D10" s="30">
        <v>12750</v>
      </c>
      <c r="E10" s="30">
        <v>0</v>
      </c>
      <c r="F10" s="30">
        <v>-15000</v>
      </c>
      <c r="G10" s="29" t="s">
        <v>15</v>
      </c>
    </row>
    <row r="11" spans="1:13" ht="30" customHeight="1" x14ac:dyDescent="0.2">
      <c r="A11" s="75" t="s">
        <v>18</v>
      </c>
      <c r="B11" s="76"/>
      <c r="C11" s="76"/>
      <c r="D11" s="76"/>
      <c r="E11" s="76"/>
      <c r="F11" s="76"/>
      <c r="G11" s="77"/>
    </row>
    <row r="12" spans="1:13" ht="45" customHeight="1" x14ac:dyDescent="0.2">
      <c r="A12" s="81" t="s">
        <v>19</v>
      </c>
      <c r="B12" s="82"/>
      <c r="C12" s="82"/>
      <c r="D12" s="82"/>
      <c r="E12" s="82"/>
      <c r="F12" s="82"/>
      <c r="G12" s="83"/>
    </row>
    <row r="13" spans="1:13" ht="30" customHeight="1" x14ac:dyDescent="0.2">
      <c r="A13" s="78" t="s">
        <v>20</v>
      </c>
      <c r="B13" s="79"/>
      <c r="C13" s="79"/>
      <c r="D13" s="79"/>
      <c r="E13" s="79"/>
      <c r="F13" s="79"/>
      <c r="G13" s="80"/>
    </row>
  </sheetData>
  <sheetProtection algorithmName="SHA-512" hashValue="UEQqONfs5vEFht14kyqaGR6N21mU/b2H6pXcU2U6IzBpiQCB9ZveJA4UI6ClcMDS2j3/FH+ef3LHevwnSaXK1Q==" saltValue="d3EOIuyv5OxaKwgIgWqqRQ==" spinCount="100000" sheet="1" objects="1" scenarios="1"/>
  <mergeCells count="13">
    <mergeCell ref="A2:G2"/>
    <mergeCell ref="A1:G1"/>
    <mergeCell ref="A4:B4"/>
    <mergeCell ref="A3:B3"/>
    <mergeCell ref="A5:B5"/>
    <mergeCell ref="A11:G11"/>
    <mergeCell ref="A13:G13"/>
    <mergeCell ref="A12:G12"/>
    <mergeCell ref="A6:B6"/>
    <mergeCell ref="A9:B9"/>
    <mergeCell ref="A10:B10"/>
    <mergeCell ref="A7:B7"/>
    <mergeCell ref="A8:B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N14"/>
  <sheetViews>
    <sheetView showGridLines="0" zoomScale="120" zoomScaleNormal="120" workbookViewId="0">
      <selection sqref="A1:XFD1048576"/>
    </sheetView>
  </sheetViews>
  <sheetFormatPr baseColWidth="10" defaultColWidth="11.5" defaultRowHeight="15" x14ac:dyDescent="0.2"/>
  <cols>
    <col min="1" max="1" width="90.83203125" customWidth="1"/>
    <col min="2" max="5" width="17.83203125" customWidth="1"/>
    <col min="7" max="12" width="11.5" style="37"/>
    <col min="13" max="14" width="11.5" style="74"/>
  </cols>
  <sheetData>
    <row r="1" spans="1:12" ht="30" customHeight="1" x14ac:dyDescent="0.2">
      <c r="A1" s="88" t="s">
        <v>21</v>
      </c>
      <c r="B1" s="88"/>
      <c r="C1" s="88"/>
      <c r="D1" s="88"/>
      <c r="E1" s="88"/>
    </row>
    <row r="2" spans="1:12" ht="70" customHeight="1" x14ac:dyDescent="0.2">
      <c r="A2" s="89" t="s">
        <v>22</v>
      </c>
      <c r="B2" s="89"/>
      <c r="C2" s="89"/>
      <c r="D2" s="89"/>
      <c r="E2" s="89"/>
    </row>
    <row r="3" spans="1:12" ht="51" customHeight="1" x14ac:dyDescent="0.2">
      <c r="A3" s="33" t="s">
        <v>23</v>
      </c>
      <c r="B3" s="65" t="s">
        <v>56</v>
      </c>
      <c r="C3" s="65" t="s">
        <v>57</v>
      </c>
      <c r="D3" s="65" t="s">
        <v>58</v>
      </c>
      <c r="E3" s="65" t="s">
        <v>59</v>
      </c>
      <c r="G3" s="71"/>
      <c r="H3" s="71"/>
      <c r="I3" s="71"/>
      <c r="J3" s="71"/>
      <c r="K3" s="71"/>
      <c r="L3" s="71"/>
    </row>
    <row r="4" spans="1:12" ht="20" customHeight="1" x14ac:dyDescent="0.2">
      <c r="A4" s="43" t="s">
        <v>55</v>
      </c>
      <c r="B4" s="30">
        <v>25000</v>
      </c>
      <c r="C4" s="30">
        <v>0</v>
      </c>
      <c r="D4" s="30">
        <v>-25000</v>
      </c>
      <c r="E4" s="32" t="s">
        <v>15</v>
      </c>
      <c r="F4" s="36"/>
      <c r="G4" s="71"/>
      <c r="H4" s="71"/>
      <c r="I4" s="71"/>
      <c r="J4" s="71"/>
      <c r="K4" s="71"/>
      <c r="L4" s="71"/>
    </row>
    <row r="5" spans="1:12" ht="20" customHeight="1" x14ac:dyDescent="0.2">
      <c r="A5" s="43" t="s">
        <v>26</v>
      </c>
      <c r="B5" s="30">
        <v>12500</v>
      </c>
      <c r="C5" s="30">
        <v>0</v>
      </c>
      <c r="D5" s="30">
        <v>-12500</v>
      </c>
      <c r="E5" s="32" t="s">
        <v>15</v>
      </c>
      <c r="F5" s="36"/>
      <c r="G5" s="71"/>
      <c r="H5" s="71"/>
      <c r="I5" s="71"/>
      <c r="J5" s="71"/>
      <c r="K5" s="71"/>
      <c r="L5" s="71"/>
    </row>
    <row r="6" spans="1:12" ht="20" customHeight="1" x14ac:dyDescent="0.2">
      <c r="A6" s="43" t="s">
        <v>60</v>
      </c>
      <c r="B6" s="30">
        <v>12500</v>
      </c>
      <c r="C6" s="30">
        <v>0</v>
      </c>
      <c r="D6" s="30">
        <v>-12500</v>
      </c>
      <c r="E6" s="32" t="s">
        <v>15</v>
      </c>
      <c r="F6" s="36"/>
      <c r="G6" s="71"/>
      <c r="H6" s="71"/>
      <c r="I6" s="71"/>
      <c r="J6" s="71"/>
      <c r="K6" s="71"/>
      <c r="L6" s="71"/>
    </row>
    <row r="7" spans="1:12" ht="20" customHeight="1" x14ac:dyDescent="0.2">
      <c r="A7" s="43" t="s">
        <v>61</v>
      </c>
      <c r="B7" s="30">
        <v>12500</v>
      </c>
      <c r="C7" s="30">
        <v>0</v>
      </c>
      <c r="D7" s="30">
        <v>-12500</v>
      </c>
      <c r="E7" s="32" t="s">
        <v>15</v>
      </c>
      <c r="F7" s="36"/>
      <c r="G7" s="71" t="s">
        <v>31</v>
      </c>
      <c r="H7" s="72" t="s">
        <v>65</v>
      </c>
      <c r="I7" s="72" t="s">
        <v>66</v>
      </c>
      <c r="J7" s="73" t="s">
        <v>58</v>
      </c>
      <c r="K7" s="72" t="s">
        <v>25</v>
      </c>
      <c r="L7" s="71"/>
    </row>
    <row r="8" spans="1:12" ht="20" customHeight="1" x14ac:dyDescent="0.2">
      <c r="A8" s="43" t="s">
        <v>62</v>
      </c>
      <c r="B8" s="30">
        <v>62500</v>
      </c>
      <c r="C8" s="30">
        <v>0</v>
      </c>
      <c r="D8" s="30">
        <v>-62500</v>
      </c>
      <c r="E8" s="32" t="s">
        <v>15</v>
      </c>
      <c r="F8" s="36"/>
      <c r="G8" s="71"/>
      <c r="H8" s="71"/>
      <c r="I8" s="71"/>
      <c r="J8" s="71"/>
      <c r="K8" s="71"/>
      <c r="L8" s="71"/>
    </row>
    <row r="9" spans="1:12" ht="49" customHeight="1" x14ac:dyDescent="0.2">
      <c r="A9" s="33" t="s">
        <v>27</v>
      </c>
      <c r="B9" s="38" t="s">
        <v>24</v>
      </c>
      <c r="C9" s="38" t="s">
        <v>28</v>
      </c>
      <c r="D9" s="65" t="s">
        <v>58</v>
      </c>
      <c r="E9" s="38" t="s">
        <v>25</v>
      </c>
      <c r="G9" s="71"/>
      <c r="H9" s="71"/>
      <c r="I9" s="71"/>
      <c r="J9" s="71"/>
      <c r="K9" s="71"/>
      <c r="L9" s="71"/>
    </row>
    <row r="10" spans="1:12" ht="20" customHeight="1" x14ac:dyDescent="0.2">
      <c r="A10" s="64" t="s">
        <v>55</v>
      </c>
      <c r="B10" s="30">
        <v>25000</v>
      </c>
      <c r="C10" s="30">
        <v>0</v>
      </c>
      <c r="D10" s="30">
        <v>-25000</v>
      </c>
      <c r="E10" s="32" t="s">
        <v>15</v>
      </c>
      <c r="F10" s="36"/>
    </row>
    <row r="11" spans="1:12" ht="20" customHeight="1" x14ac:dyDescent="0.2">
      <c r="A11" s="64" t="s">
        <v>26</v>
      </c>
      <c r="B11" s="30">
        <v>12500</v>
      </c>
      <c r="C11" s="30">
        <v>0</v>
      </c>
      <c r="D11" s="30">
        <v>-12500</v>
      </c>
      <c r="E11" s="32" t="s">
        <v>15</v>
      </c>
      <c r="F11" s="36"/>
    </row>
    <row r="12" spans="1:12" ht="20" customHeight="1" x14ac:dyDescent="0.2">
      <c r="A12" s="64" t="s">
        <v>60</v>
      </c>
      <c r="B12" s="30">
        <v>12500</v>
      </c>
      <c r="C12" s="30">
        <v>0</v>
      </c>
      <c r="D12" s="30">
        <v>-12500</v>
      </c>
      <c r="E12" s="32" t="s">
        <v>15</v>
      </c>
      <c r="F12" s="36"/>
    </row>
    <row r="13" spans="1:12" ht="20" customHeight="1" x14ac:dyDescent="0.2">
      <c r="A13" s="64" t="s">
        <v>61</v>
      </c>
      <c r="B13" s="30">
        <v>12500</v>
      </c>
      <c r="C13" s="30">
        <v>0</v>
      </c>
      <c r="D13" s="30">
        <v>-12500</v>
      </c>
      <c r="E13" s="32" t="s">
        <v>15</v>
      </c>
      <c r="F13" s="36"/>
    </row>
    <row r="14" spans="1:12" ht="20" customHeight="1" x14ac:dyDescent="0.2">
      <c r="A14" s="64" t="s">
        <v>62</v>
      </c>
      <c r="B14" s="30">
        <v>62500</v>
      </c>
      <c r="C14" s="30">
        <v>0</v>
      </c>
      <c r="D14" s="30">
        <v>-62500</v>
      </c>
      <c r="E14" s="32" t="s">
        <v>15</v>
      </c>
      <c r="F14" s="36"/>
    </row>
  </sheetData>
  <sheetProtection algorithmName="SHA-512" hashValue="B9ljP1s/AFn79C4AFGIn7CDO2/b4Avd3HPGQcSAQQS0Bp/P1XS0duVWLKiH0s9p1YHEMYDsIjmjxVtxqGDqwKw==" saltValue="ot6Dsz2r+VsdEsksHQP7oQ==" spinCount="100000" sheet="1" objects="1" scenarios="1"/>
  <mergeCells count="2">
    <mergeCell ref="A1:E1"/>
    <mergeCell ref="A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E36"/>
  <sheetViews>
    <sheetView showGridLines="0" zoomScaleNormal="100" zoomScalePageLayoutView="85" workbookViewId="0">
      <pane ySplit="1" topLeftCell="A6" activePane="bottomLeft" state="frozen"/>
      <selection pane="bottomLeft" activeCell="C15" sqref="C15:D15"/>
    </sheetView>
  </sheetViews>
  <sheetFormatPr baseColWidth="10" defaultColWidth="8.83203125" defaultRowHeight="13" x14ac:dyDescent="0.15"/>
  <cols>
    <col min="1" max="1" width="80.83203125" style="3" customWidth="1"/>
    <col min="2" max="2" width="2.83203125" style="5" customWidth="1"/>
    <col min="3" max="3" width="25.83203125" style="4" customWidth="1"/>
    <col min="4" max="4" width="3.83203125" style="4" customWidth="1"/>
    <col min="5" max="5" width="11.6640625" style="3" bestFit="1" customWidth="1"/>
    <col min="6" max="16384" width="8.83203125" style="3"/>
  </cols>
  <sheetData>
    <row r="1" spans="1:5" ht="50" customHeight="1" x14ac:dyDescent="0.2">
      <c r="A1" s="27" t="s">
        <v>29</v>
      </c>
      <c r="B1" s="7"/>
      <c r="C1" s="102" t="s">
        <v>30</v>
      </c>
      <c r="D1" s="103"/>
      <c r="E1" s="2"/>
    </row>
    <row r="2" spans="1:5" ht="40" customHeight="1" x14ac:dyDescent="0.15">
      <c r="A2" s="49" t="str">
        <f>'Open vragen'!A1:A1</f>
        <v>1A. BEANTWOORDING OPEN VRAGEN</v>
      </c>
      <c r="B2" s="6"/>
      <c r="C2" s="104" t="s">
        <v>31</v>
      </c>
      <c r="D2" s="105"/>
      <c r="E2" s="51"/>
    </row>
    <row r="3" spans="1:5" ht="20" customHeight="1" x14ac:dyDescent="0.15">
      <c r="A3" s="44" t="str">
        <f>'Open vragen'!A3</f>
        <v>1.1 Een plan van aanpak implementatie</v>
      </c>
      <c r="B3" s="52"/>
      <c r="C3" s="106" t="s">
        <v>13</v>
      </c>
      <c r="D3" s="107"/>
      <c r="E3" s="51"/>
    </row>
    <row r="4" spans="1:5" ht="130" customHeight="1" x14ac:dyDescent="0.15">
      <c r="A4" s="53" t="str">
        <f>'Open vragen'!A4</f>
        <v>Zie bijlage kwaliteit.</v>
      </c>
      <c r="B4" s="52"/>
      <c r="C4" s="92" t="s">
        <v>32</v>
      </c>
      <c r="D4" s="93"/>
      <c r="E4" s="51"/>
    </row>
    <row r="5" spans="1:5" ht="20" customHeight="1" x14ac:dyDescent="0.15">
      <c r="A5" s="44" t="str">
        <f>'Open vragen'!A5</f>
        <v>1.2 SLA/ servicedesk</v>
      </c>
      <c r="B5" s="52"/>
      <c r="C5" s="106" t="s">
        <v>13</v>
      </c>
      <c r="D5" s="107"/>
      <c r="E5" s="51"/>
    </row>
    <row r="6" spans="1:5" ht="130" customHeight="1" x14ac:dyDescent="0.15">
      <c r="A6" s="53" t="str">
        <f>'Open vragen'!A6</f>
        <v>Zie bijlage kwaliteit.</v>
      </c>
      <c r="B6" s="52"/>
      <c r="C6" s="92" t="s">
        <v>32</v>
      </c>
      <c r="D6" s="93"/>
      <c r="E6" s="51"/>
    </row>
    <row r="7" spans="1:5" ht="20" customHeight="1" x14ac:dyDescent="0.15">
      <c r="A7" s="44" t="str">
        <f>'Open vragen'!A7</f>
        <v>1.3 Kwaliteit Locker Management Systeem</v>
      </c>
      <c r="B7" s="52"/>
      <c r="C7" s="106" t="s">
        <v>13</v>
      </c>
      <c r="D7" s="107"/>
      <c r="E7" s="51"/>
    </row>
    <row r="8" spans="1:5" ht="130" customHeight="1" x14ac:dyDescent="0.15">
      <c r="A8" s="53" t="str">
        <f>'Open vragen'!A8</f>
        <v>Zie bijlage kwaliteit.</v>
      </c>
      <c r="B8" s="52"/>
      <c r="C8" s="92" t="s">
        <v>32</v>
      </c>
      <c r="D8" s="93"/>
      <c r="E8" s="51"/>
    </row>
    <row r="9" spans="1:5" ht="20" customHeight="1" x14ac:dyDescent="0.15">
      <c r="A9" s="45" t="str">
        <f>'Open vragen'!A9</f>
        <v>1.4 Duurzaamheid en circulariteit</v>
      </c>
      <c r="B9" s="52"/>
      <c r="C9" s="106" t="s">
        <v>13</v>
      </c>
      <c r="D9" s="107"/>
      <c r="E9" s="51"/>
    </row>
    <row r="10" spans="1:5" ht="130" customHeight="1" x14ac:dyDescent="0.15">
      <c r="A10" s="53" t="str">
        <f>'Open vragen'!A10</f>
        <v>Zie bijlage kwaliteit.</v>
      </c>
      <c r="B10" s="52"/>
      <c r="C10" s="92" t="s">
        <v>32</v>
      </c>
      <c r="D10" s="93"/>
      <c r="E10" s="51"/>
    </row>
    <row r="11" spans="1:5" ht="20" customHeight="1" x14ac:dyDescent="0.15">
      <c r="A11" s="54"/>
      <c r="B11" s="55"/>
      <c r="C11" s="56"/>
      <c r="D11" s="56"/>
      <c r="E11" s="51"/>
    </row>
    <row r="12" spans="1:5" s="5" customFormat="1" ht="20" customHeight="1" x14ac:dyDescent="0.15">
      <c r="A12" s="57"/>
      <c r="B12" s="57"/>
      <c r="C12" s="57"/>
      <c r="D12" s="57"/>
      <c r="E12" s="57"/>
    </row>
    <row r="13" spans="1:5" ht="40" customHeight="1" x14ac:dyDescent="0.15">
      <c r="A13" s="50" t="str">
        <f>Productdemonstratie!A1:A1</f>
        <v xml:space="preserve">2. PRODUCTDEMONSTRATIE </v>
      </c>
      <c r="B13" s="6"/>
      <c r="C13" s="96" t="s">
        <v>33</v>
      </c>
      <c r="D13" s="97"/>
      <c r="E13" s="51"/>
    </row>
    <row r="14" spans="1:5" ht="20" customHeight="1" x14ac:dyDescent="0.15">
      <c r="A14" s="98" t="str">
        <f>Productdemonstratie!A3</f>
        <v>Lockermodel type 1</v>
      </c>
      <c r="B14" s="99"/>
      <c r="C14" s="99"/>
      <c r="D14" s="99"/>
      <c r="E14" s="51"/>
    </row>
    <row r="15" spans="1:5" ht="43" customHeight="1" x14ac:dyDescent="0.15">
      <c r="A15" s="100" t="str">
        <f>Productdemonstratie!A4:A4</f>
        <v>1.	 Gebruiksvriendelijkheid LMS</v>
      </c>
      <c r="B15" s="52"/>
      <c r="C15" s="90" t="s">
        <v>31</v>
      </c>
      <c r="D15" s="91"/>
      <c r="E15" s="51"/>
    </row>
    <row r="16" spans="1:5" ht="130" customHeight="1" x14ac:dyDescent="0.15">
      <c r="A16" s="100"/>
      <c r="B16" s="52"/>
      <c r="C16" s="92" t="s">
        <v>32</v>
      </c>
      <c r="D16" s="93"/>
      <c r="E16" s="51"/>
    </row>
    <row r="17" spans="1:5" ht="43" customHeight="1" x14ac:dyDescent="0.15">
      <c r="A17" s="101" t="str">
        <f>Productdemonstratie!A5:A5</f>
        <v>2.	 Gemak schoonmaken</v>
      </c>
      <c r="B17" s="52"/>
      <c r="C17" s="90" t="s">
        <v>31</v>
      </c>
      <c r="D17" s="91"/>
      <c r="E17" s="51"/>
    </row>
    <row r="18" spans="1:5" ht="130" customHeight="1" x14ac:dyDescent="0.15">
      <c r="A18" s="100"/>
      <c r="B18" s="52"/>
      <c r="C18" s="92" t="s">
        <v>32</v>
      </c>
      <c r="D18" s="93"/>
    </row>
    <row r="19" spans="1:5" ht="43" customHeight="1" x14ac:dyDescent="0.15">
      <c r="A19" s="101" t="str">
        <f>Productdemonstratie!A6:A6</f>
        <v>3.	 Uitstraling/ vormgeving</v>
      </c>
      <c r="B19" s="52"/>
      <c r="C19" s="90" t="s">
        <v>31</v>
      </c>
      <c r="D19" s="91"/>
      <c r="E19" s="51"/>
    </row>
    <row r="20" spans="1:5" ht="130" customHeight="1" x14ac:dyDescent="0.15">
      <c r="A20" s="100"/>
      <c r="B20" s="52"/>
      <c r="C20" s="92" t="s">
        <v>32</v>
      </c>
      <c r="D20" s="93"/>
    </row>
    <row r="21" spans="1:5" ht="43" customHeight="1" x14ac:dyDescent="0.15">
      <c r="A21" s="94" t="str">
        <f>Productdemonstratie!A7:A7</f>
        <v>4.	 Afwerking/ volledigheid</v>
      </c>
      <c r="B21" s="52"/>
      <c r="C21" s="90" t="s">
        <v>31</v>
      </c>
      <c r="D21" s="91"/>
      <c r="E21" s="51"/>
    </row>
    <row r="22" spans="1:5" ht="130" customHeight="1" x14ac:dyDescent="0.15">
      <c r="A22" s="95"/>
      <c r="B22" s="52"/>
      <c r="C22" s="92" t="s">
        <v>32</v>
      </c>
      <c r="D22" s="93"/>
    </row>
    <row r="23" spans="1:5" ht="43" customHeight="1" x14ac:dyDescent="0.15">
      <c r="A23" s="94" t="str">
        <f>Productdemonstratie!A8</f>
        <v>5.	 Stabiliteit/robuustheid voor een MBO-organisatie</v>
      </c>
      <c r="B23" s="52"/>
      <c r="C23" s="90" t="s">
        <v>31</v>
      </c>
      <c r="D23" s="91"/>
      <c r="E23" s="51"/>
    </row>
    <row r="24" spans="1:5" ht="130" customHeight="1" x14ac:dyDescent="0.15">
      <c r="A24" s="95"/>
      <c r="B24" s="52"/>
      <c r="C24" s="92" t="s">
        <v>32</v>
      </c>
      <c r="D24" s="93"/>
    </row>
    <row r="25" spans="1:5" s="69" customFormat="1" ht="16" customHeight="1" x14ac:dyDescent="0.15">
      <c r="A25" s="66"/>
      <c r="B25" s="67"/>
      <c r="C25" s="68"/>
      <c r="D25" s="68"/>
    </row>
    <row r="26" spans="1:5" ht="20" customHeight="1" x14ac:dyDescent="0.15">
      <c r="A26" s="109" t="str">
        <f>Productdemonstratie!A9</f>
        <v>Lockermodel type 2</v>
      </c>
      <c r="B26" s="110"/>
      <c r="C26" s="110"/>
      <c r="D26" s="110"/>
    </row>
    <row r="27" spans="1:5" ht="43" customHeight="1" x14ac:dyDescent="0.15">
      <c r="A27" s="101" t="str">
        <f>Productdemonstratie!A10</f>
        <v>1.	 Gebruiksvriendelijkheid LMS</v>
      </c>
      <c r="B27" s="52"/>
      <c r="C27" s="90" t="s">
        <v>31</v>
      </c>
      <c r="D27" s="91"/>
      <c r="E27" s="51"/>
    </row>
    <row r="28" spans="1:5" ht="130" customHeight="1" x14ac:dyDescent="0.15">
      <c r="A28" s="100"/>
      <c r="B28" s="52"/>
      <c r="C28" s="108" t="s">
        <v>32</v>
      </c>
      <c r="D28" s="93"/>
    </row>
    <row r="29" spans="1:5" ht="43" customHeight="1" x14ac:dyDescent="0.15">
      <c r="A29" s="101" t="str">
        <f>Productdemonstratie!A11</f>
        <v>2.	 Gemak schoonmaken</v>
      </c>
      <c r="B29" s="52"/>
      <c r="C29" s="90" t="s">
        <v>31</v>
      </c>
      <c r="D29" s="91"/>
      <c r="E29" s="51"/>
    </row>
    <row r="30" spans="1:5" ht="130" customHeight="1" x14ac:dyDescent="0.15">
      <c r="A30" s="100"/>
      <c r="B30" s="52"/>
      <c r="C30" s="108" t="s">
        <v>32</v>
      </c>
      <c r="D30" s="93"/>
    </row>
    <row r="31" spans="1:5" ht="43" customHeight="1" x14ac:dyDescent="0.15">
      <c r="A31" s="101" t="str">
        <f>Productdemonstratie!A12</f>
        <v>3.	 Uitstraling/ vormgeving</v>
      </c>
      <c r="B31" s="52"/>
      <c r="C31" s="90" t="s">
        <v>31</v>
      </c>
      <c r="D31" s="91"/>
      <c r="E31" s="51"/>
    </row>
    <row r="32" spans="1:5" ht="130" customHeight="1" x14ac:dyDescent="0.15">
      <c r="A32" s="100"/>
      <c r="B32" s="52"/>
      <c r="C32" s="108" t="s">
        <v>32</v>
      </c>
      <c r="D32" s="93"/>
    </row>
    <row r="33" spans="1:5" ht="43" customHeight="1" x14ac:dyDescent="0.15">
      <c r="A33" s="101" t="str">
        <f>Productdemonstratie!A13</f>
        <v>4.	 Afwerking/ volledigheid</v>
      </c>
      <c r="B33" s="52"/>
      <c r="C33" s="90" t="s">
        <v>31</v>
      </c>
      <c r="D33" s="91"/>
      <c r="E33" s="51"/>
    </row>
    <row r="34" spans="1:5" ht="130" customHeight="1" x14ac:dyDescent="0.15">
      <c r="A34" s="100"/>
      <c r="B34" s="52"/>
      <c r="C34" s="108" t="s">
        <v>32</v>
      </c>
      <c r="D34" s="93"/>
    </row>
    <row r="35" spans="1:5" ht="43" customHeight="1" x14ac:dyDescent="0.15">
      <c r="A35" s="94" t="str">
        <f>Productdemonstratie!A14</f>
        <v>5.	 Stabiliteit/robuustheid voor een MBO-organisatie</v>
      </c>
      <c r="B35" s="52"/>
      <c r="C35" s="90" t="s">
        <v>31</v>
      </c>
      <c r="D35" s="91"/>
      <c r="E35" s="51"/>
    </row>
    <row r="36" spans="1:5" ht="130" customHeight="1" x14ac:dyDescent="0.15">
      <c r="A36" s="95"/>
      <c r="B36" s="52"/>
      <c r="C36" s="108" t="s">
        <v>32</v>
      </c>
      <c r="D36" s="93"/>
    </row>
  </sheetData>
  <sheetProtection algorithmName="SHA-512" hashValue="E1vlntNEuSjCu5v6zoOk2ACPXEBRROYgJz04rHhTrIUt2TWULmKmdTwGpsGLrHyJYgL04dMQugeQO0/AKfLaGQ==" saltValue="xIC3p1Euh3ZRP6ddiyVQUA==" spinCount="100000" sheet="1" objects="1" scenarios="1"/>
  <mergeCells count="43">
    <mergeCell ref="A35:A36"/>
    <mergeCell ref="C36:D36"/>
    <mergeCell ref="A33:A34"/>
    <mergeCell ref="C34:D34"/>
    <mergeCell ref="A27:A28"/>
    <mergeCell ref="C28:D28"/>
    <mergeCell ref="A26:D26"/>
    <mergeCell ref="A31:A32"/>
    <mergeCell ref="C32:D32"/>
    <mergeCell ref="A29:A30"/>
    <mergeCell ref="C30:D30"/>
    <mergeCell ref="C18:D18"/>
    <mergeCell ref="C1:D1"/>
    <mergeCell ref="C2:D2"/>
    <mergeCell ref="C4:D4"/>
    <mergeCell ref="C10:D10"/>
    <mergeCell ref="C6:D6"/>
    <mergeCell ref="C8:D8"/>
    <mergeCell ref="C3:D3"/>
    <mergeCell ref="C5:D5"/>
    <mergeCell ref="C7:D7"/>
    <mergeCell ref="C9:D9"/>
    <mergeCell ref="C35:D35"/>
    <mergeCell ref="C22:D22"/>
    <mergeCell ref="A23:A24"/>
    <mergeCell ref="C24:D24"/>
    <mergeCell ref="C13:D13"/>
    <mergeCell ref="A14:D14"/>
    <mergeCell ref="A15:A16"/>
    <mergeCell ref="A21:A22"/>
    <mergeCell ref="A19:A20"/>
    <mergeCell ref="C20:D20"/>
    <mergeCell ref="C15:D15"/>
    <mergeCell ref="C17:D17"/>
    <mergeCell ref="C19:D19"/>
    <mergeCell ref="C21:D21"/>
    <mergeCell ref="C16:D16"/>
    <mergeCell ref="A17:A18"/>
    <mergeCell ref="C23:D23"/>
    <mergeCell ref="C27:D27"/>
    <mergeCell ref="C29:D29"/>
    <mergeCell ref="C31:D31"/>
    <mergeCell ref="C33:D33"/>
  </mergeCells>
  <dataValidations count="1">
    <dataValidation type="list" errorStyle="warning" allowBlank="1" showErrorMessage="1" error="Voer juiste waarde in. " sqref="C5 C3 C7 C9" xr:uid="{00E4E896-13B0-A749-9BD2-E53F8FFE708E}">
      <formula1>SCOREOV</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B31F5F5A-F518-4544-9785-418D8F77B5D2}">
          <x14:formula1>
            <xm:f>Productdemonstratie!$G$7:$K$7</xm:f>
          </x14:formula1>
          <xm:sqref>C15:D15 C17:D17 C19:D19 C21:D21 C27:D27 C29:D29 C31:D31 C33:D33 C35:D35 C23:D23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6"/>
  <sheetViews>
    <sheetView showGridLines="0" zoomScaleNormal="100" zoomScalePageLayoutView="85" workbookViewId="0">
      <pane ySplit="1" topLeftCell="A29" activePane="bottomLeft" state="frozen"/>
      <selection pane="bottomLeft" activeCell="I30" sqref="I30"/>
    </sheetView>
  </sheetViews>
  <sheetFormatPr baseColWidth="10" defaultColWidth="8.83203125" defaultRowHeight="13" x14ac:dyDescent="0.15"/>
  <cols>
    <col min="1" max="1" width="80.83203125" style="3" customWidth="1"/>
    <col min="2" max="2" width="2.83203125" style="5" customWidth="1"/>
    <col min="3" max="3" width="25.83203125" style="4" customWidth="1"/>
    <col min="4" max="4" width="3.83203125" style="4" customWidth="1"/>
    <col min="5" max="5" width="11.6640625" style="3" bestFit="1" customWidth="1"/>
    <col min="6" max="16384" width="8.83203125" style="3"/>
  </cols>
  <sheetData>
    <row r="1" spans="1:5" ht="50" customHeight="1" x14ac:dyDescent="0.2">
      <c r="A1" s="27" t="s">
        <v>34</v>
      </c>
      <c r="B1" s="7"/>
      <c r="C1" s="102" t="s">
        <v>30</v>
      </c>
      <c r="D1" s="103"/>
      <c r="E1" s="2"/>
    </row>
    <row r="2" spans="1:5" ht="40" customHeight="1" x14ac:dyDescent="0.15">
      <c r="A2" s="49" t="str">
        <f>'Open vragen'!A1:A1</f>
        <v>1A. BEANTWOORDING OPEN VRAGEN</v>
      </c>
      <c r="B2" s="6"/>
      <c r="C2" s="104" t="s">
        <v>31</v>
      </c>
      <c r="D2" s="105"/>
      <c r="E2" s="51"/>
    </row>
    <row r="3" spans="1:5" ht="20" customHeight="1" x14ac:dyDescent="0.15">
      <c r="A3" s="44" t="str">
        <f>'Open vragen'!A3</f>
        <v>1.1 Een plan van aanpak implementatie</v>
      </c>
      <c r="B3" s="52"/>
      <c r="C3" s="106" t="s">
        <v>13</v>
      </c>
      <c r="D3" s="107"/>
      <c r="E3" s="51"/>
    </row>
    <row r="4" spans="1:5" ht="130" customHeight="1" x14ac:dyDescent="0.15">
      <c r="A4" s="53" t="str">
        <f>'Open vragen'!A4</f>
        <v>Zie bijlage kwaliteit.</v>
      </c>
      <c r="B4" s="52"/>
      <c r="C4" s="92" t="s">
        <v>32</v>
      </c>
      <c r="D4" s="93"/>
      <c r="E4" s="51"/>
    </row>
    <row r="5" spans="1:5" ht="20" customHeight="1" x14ac:dyDescent="0.15">
      <c r="A5" s="44" t="str">
        <f>'Open vragen'!A5</f>
        <v>1.2 SLA/ servicedesk</v>
      </c>
      <c r="B5" s="52"/>
      <c r="C5" s="106" t="s">
        <v>13</v>
      </c>
      <c r="D5" s="107"/>
      <c r="E5" s="51"/>
    </row>
    <row r="6" spans="1:5" ht="130" customHeight="1" x14ac:dyDescent="0.15">
      <c r="A6" s="53" t="str">
        <f>'Open vragen'!A6</f>
        <v>Zie bijlage kwaliteit.</v>
      </c>
      <c r="B6" s="52"/>
      <c r="C6" s="92" t="s">
        <v>32</v>
      </c>
      <c r="D6" s="93"/>
      <c r="E6" s="51"/>
    </row>
    <row r="7" spans="1:5" ht="20" customHeight="1" x14ac:dyDescent="0.15">
      <c r="A7" s="44" t="str">
        <f>'Open vragen'!A7</f>
        <v>1.3 Kwaliteit Locker Management Systeem</v>
      </c>
      <c r="B7" s="52"/>
      <c r="C7" s="106" t="s">
        <v>13</v>
      </c>
      <c r="D7" s="107"/>
      <c r="E7" s="51"/>
    </row>
    <row r="8" spans="1:5" ht="130" customHeight="1" x14ac:dyDescent="0.15">
      <c r="A8" s="53" t="str">
        <f>'Open vragen'!A8</f>
        <v>Zie bijlage kwaliteit.</v>
      </c>
      <c r="B8" s="52"/>
      <c r="C8" s="92" t="s">
        <v>32</v>
      </c>
      <c r="D8" s="93"/>
      <c r="E8" s="51"/>
    </row>
    <row r="9" spans="1:5" ht="20" customHeight="1" x14ac:dyDescent="0.15">
      <c r="A9" s="45" t="str">
        <f>'Open vragen'!A9</f>
        <v>1.4 Duurzaamheid en circulariteit</v>
      </c>
      <c r="B9" s="52"/>
      <c r="C9" s="106" t="s">
        <v>13</v>
      </c>
      <c r="D9" s="107"/>
      <c r="E9" s="51"/>
    </row>
    <row r="10" spans="1:5" ht="130" customHeight="1" x14ac:dyDescent="0.15">
      <c r="A10" s="53" t="str">
        <f>'Open vragen'!A10</f>
        <v>Zie bijlage kwaliteit.</v>
      </c>
      <c r="B10" s="52"/>
      <c r="C10" s="92" t="s">
        <v>32</v>
      </c>
      <c r="D10" s="93"/>
      <c r="E10" s="51"/>
    </row>
    <row r="11" spans="1:5" ht="20" customHeight="1" x14ac:dyDescent="0.15">
      <c r="A11" s="54"/>
      <c r="B11" s="55"/>
      <c r="C11" s="56"/>
      <c r="D11" s="56"/>
      <c r="E11" s="51"/>
    </row>
    <row r="12" spans="1:5" s="5" customFormat="1" ht="20" customHeight="1" x14ac:dyDescent="0.15">
      <c r="A12" s="57"/>
      <c r="B12" s="57"/>
      <c r="C12" s="57"/>
      <c r="D12" s="57"/>
      <c r="E12" s="57"/>
    </row>
    <row r="13" spans="1:5" ht="40" customHeight="1" x14ac:dyDescent="0.15">
      <c r="A13" s="50" t="str">
        <f>Productdemonstratie!A1:A1</f>
        <v xml:space="preserve">2. PRODUCTDEMONSTRATIE </v>
      </c>
      <c r="B13" s="6"/>
      <c r="C13" s="96" t="s">
        <v>33</v>
      </c>
      <c r="D13" s="97"/>
      <c r="E13" s="51"/>
    </row>
    <row r="14" spans="1:5" ht="20" customHeight="1" x14ac:dyDescent="0.15">
      <c r="A14" s="98" t="str">
        <f>Productdemonstratie!A3</f>
        <v>Lockermodel type 1</v>
      </c>
      <c r="B14" s="99"/>
      <c r="C14" s="99"/>
      <c r="D14" s="99"/>
      <c r="E14" s="51"/>
    </row>
    <row r="15" spans="1:5" ht="43" customHeight="1" x14ac:dyDescent="0.15">
      <c r="A15" s="100" t="str">
        <f>Productdemonstratie!A4:A4</f>
        <v>1.	 Gebruiksvriendelijkheid LMS</v>
      </c>
      <c r="B15" s="52"/>
      <c r="C15" s="90" t="s">
        <v>31</v>
      </c>
      <c r="D15" s="91"/>
      <c r="E15" s="51"/>
    </row>
    <row r="16" spans="1:5" ht="130" customHeight="1" x14ac:dyDescent="0.15">
      <c r="A16" s="100"/>
      <c r="B16" s="52"/>
      <c r="C16" s="92" t="s">
        <v>32</v>
      </c>
      <c r="D16" s="93"/>
      <c r="E16" s="51"/>
    </row>
    <row r="17" spans="1:5" ht="43" customHeight="1" x14ac:dyDescent="0.15">
      <c r="A17" s="101" t="str">
        <f>Productdemonstratie!A5:A5</f>
        <v>2.	 Gemak schoonmaken</v>
      </c>
      <c r="B17" s="52"/>
      <c r="C17" s="90" t="s">
        <v>31</v>
      </c>
      <c r="D17" s="91"/>
      <c r="E17" s="51"/>
    </row>
    <row r="18" spans="1:5" ht="130" customHeight="1" x14ac:dyDescent="0.15">
      <c r="A18" s="100"/>
      <c r="B18" s="52"/>
      <c r="C18" s="92" t="s">
        <v>32</v>
      </c>
      <c r="D18" s="93"/>
    </row>
    <row r="19" spans="1:5" ht="43" customHeight="1" x14ac:dyDescent="0.15">
      <c r="A19" s="101" t="str">
        <f>Productdemonstratie!A6:A6</f>
        <v>3.	 Uitstraling/ vormgeving</v>
      </c>
      <c r="B19" s="52"/>
      <c r="C19" s="90" t="s">
        <v>31</v>
      </c>
      <c r="D19" s="91"/>
      <c r="E19" s="51"/>
    </row>
    <row r="20" spans="1:5" ht="130" customHeight="1" x14ac:dyDescent="0.15">
      <c r="A20" s="100"/>
      <c r="B20" s="52"/>
      <c r="C20" s="92" t="s">
        <v>32</v>
      </c>
      <c r="D20" s="93"/>
    </row>
    <row r="21" spans="1:5" ht="43" customHeight="1" x14ac:dyDescent="0.15">
      <c r="A21" s="94" t="str">
        <f>Productdemonstratie!A7:A7</f>
        <v>4.	 Afwerking/ volledigheid</v>
      </c>
      <c r="B21" s="52"/>
      <c r="C21" s="90" t="s">
        <v>31</v>
      </c>
      <c r="D21" s="91"/>
      <c r="E21" s="51"/>
    </row>
    <row r="22" spans="1:5" ht="130" customHeight="1" x14ac:dyDescent="0.15">
      <c r="A22" s="95"/>
      <c r="B22" s="52"/>
      <c r="C22" s="92" t="s">
        <v>32</v>
      </c>
      <c r="D22" s="93"/>
    </row>
    <row r="23" spans="1:5" ht="43" customHeight="1" x14ac:dyDescent="0.15">
      <c r="A23" s="94" t="str">
        <f>Productdemonstratie!A8</f>
        <v>5.	 Stabiliteit/robuustheid voor een MBO-organisatie</v>
      </c>
      <c r="B23" s="52"/>
      <c r="C23" s="90" t="s">
        <v>31</v>
      </c>
      <c r="D23" s="91"/>
      <c r="E23" s="51"/>
    </row>
    <row r="24" spans="1:5" ht="130" customHeight="1" x14ac:dyDescent="0.15">
      <c r="A24" s="95"/>
      <c r="B24" s="52"/>
      <c r="C24" s="92" t="s">
        <v>32</v>
      </c>
      <c r="D24" s="93"/>
    </row>
    <row r="25" spans="1:5" s="69" customFormat="1" ht="16" customHeight="1" x14ac:dyDescent="0.15">
      <c r="A25" s="66"/>
      <c r="B25" s="67"/>
      <c r="C25" s="68"/>
      <c r="D25" s="68"/>
    </row>
    <row r="26" spans="1:5" ht="20" customHeight="1" x14ac:dyDescent="0.15">
      <c r="A26" s="109" t="str">
        <f>Productdemonstratie!A9</f>
        <v>Lockermodel type 2</v>
      </c>
      <c r="B26" s="110"/>
      <c r="C26" s="110"/>
      <c r="D26" s="110"/>
    </row>
    <row r="27" spans="1:5" ht="43" customHeight="1" x14ac:dyDescent="0.15">
      <c r="A27" s="101" t="str">
        <f>Productdemonstratie!A10</f>
        <v>1.	 Gebruiksvriendelijkheid LMS</v>
      </c>
      <c r="B27" s="52"/>
      <c r="C27" s="90" t="s">
        <v>31</v>
      </c>
      <c r="D27" s="91"/>
      <c r="E27" s="51"/>
    </row>
    <row r="28" spans="1:5" ht="130" customHeight="1" x14ac:dyDescent="0.15">
      <c r="A28" s="100"/>
      <c r="B28" s="52"/>
      <c r="C28" s="108" t="s">
        <v>32</v>
      </c>
      <c r="D28" s="93"/>
    </row>
    <row r="29" spans="1:5" ht="43" customHeight="1" x14ac:dyDescent="0.15">
      <c r="A29" s="101" t="str">
        <f>Productdemonstratie!A11</f>
        <v>2.	 Gemak schoonmaken</v>
      </c>
      <c r="B29" s="52"/>
      <c r="C29" s="90" t="s">
        <v>31</v>
      </c>
      <c r="D29" s="91"/>
      <c r="E29" s="51"/>
    </row>
    <row r="30" spans="1:5" ht="130" customHeight="1" x14ac:dyDescent="0.15">
      <c r="A30" s="100"/>
      <c r="B30" s="52"/>
      <c r="C30" s="108" t="s">
        <v>32</v>
      </c>
      <c r="D30" s="93"/>
    </row>
    <row r="31" spans="1:5" ht="43" customHeight="1" x14ac:dyDescent="0.15">
      <c r="A31" s="101" t="str">
        <f>Productdemonstratie!A12</f>
        <v>3.	 Uitstraling/ vormgeving</v>
      </c>
      <c r="B31" s="52"/>
      <c r="C31" s="90" t="s">
        <v>31</v>
      </c>
      <c r="D31" s="91"/>
      <c r="E31" s="51"/>
    </row>
    <row r="32" spans="1:5" ht="130" customHeight="1" x14ac:dyDescent="0.15">
      <c r="A32" s="100"/>
      <c r="B32" s="52"/>
      <c r="C32" s="108" t="s">
        <v>32</v>
      </c>
      <c r="D32" s="93"/>
    </row>
    <row r="33" spans="1:5" ht="43" customHeight="1" x14ac:dyDescent="0.15">
      <c r="A33" s="101" t="str">
        <f>Productdemonstratie!A13</f>
        <v>4.	 Afwerking/ volledigheid</v>
      </c>
      <c r="B33" s="52"/>
      <c r="C33" s="90" t="s">
        <v>31</v>
      </c>
      <c r="D33" s="91"/>
      <c r="E33" s="51"/>
    </row>
    <row r="34" spans="1:5" ht="130" customHeight="1" x14ac:dyDescent="0.15">
      <c r="A34" s="100"/>
      <c r="B34" s="52"/>
      <c r="C34" s="108" t="s">
        <v>32</v>
      </c>
      <c r="D34" s="93"/>
    </row>
    <row r="35" spans="1:5" ht="43" customHeight="1" x14ac:dyDescent="0.15">
      <c r="A35" s="94" t="str">
        <f>Productdemonstratie!A14</f>
        <v>5.	 Stabiliteit/robuustheid voor een MBO-organisatie</v>
      </c>
      <c r="B35" s="52"/>
      <c r="C35" s="90" t="s">
        <v>31</v>
      </c>
      <c r="D35" s="91"/>
      <c r="E35" s="51"/>
    </row>
    <row r="36" spans="1:5" ht="130" customHeight="1" x14ac:dyDescent="0.15">
      <c r="A36" s="95"/>
      <c r="B36" s="52"/>
      <c r="C36" s="108" t="s">
        <v>32</v>
      </c>
      <c r="D36" s="93"/>
    </row>
  </sheetData>
  <sheetProtection algorithmName="SHA-512" hashValue="gpWBDvam4PNFQCa9/P3QzfAnY384PUOoah1ZsRV6Jpzoxs0F5Wz5RaEMjegIr8mkz0uxnpeAkYgHLAcgsJCgPw==" saltValue="ZneaXsu8NIOiCe78zj2MFQ==" spinCount="100000" sheet="1" objects="1" scenarios="1"/>
  <mergeCells count="43">
    <mergeCell ref="C36:D36"/>
    <mergeCell ref="C35:D35"/>
    <mergeCell ref="A27:A28"/>
    <mergeCell ref="C28:D28"/>
    <mergeCell ref="A29:A30"/>
    <mergeCell ref="C30:D30"/>
    <mergeCell ref="C32:D32"/>
    <mergeCell ref="C34:D34"/>
    <mergeCell ref="C27:D27"/>
    <mergeCell ref="C29:D29"/>
    <mergeCell ref="C33:D33"/>
    <mergeCell ref="A33:A34"/>
    <mergeCell ref="A26:D26"/>
    <mergeCell ref="A35:A36"/>
    <mergeCell ref="C13:D13"/>
    <mergeCell ref="A14:D14"/>
    <mergeCell ref="A23:A24"/>
    <mergeCell ref="A17:A18"/>
    <mergeCell ref="C18:D18"/>
    <mergeCell ref="A19:A20"/>
    <mergeCell ref="C20:D20"/>
    <mergeCell ref="C15:D15"/>
    <mergeCell ref="C17:D17"/>
    <mergeCell ref="C19:D19"/>
    <mergeCell ref="C24:D24"/>
    <mergeCell ref="C21:D21"/>
    <mergeCell ref="C23:D23"/>
    <mergeCell ref="A15:A16"/>
    <mergeCell ref="C16:D16"/>
    <mergeCell ref="A21:A22"/>
    <mergeCell ref="C22:D22"/>
    <mergeCell ref="A31:A32"/>
    <mergeCell ref="C31:D31"/>
    <mergeCell ref="C1:D1"/>
    <mergeCell ref="C10:D10"/>
    <mergeCell ref="C2:D2"/>
    <mergeCell ref="C4:D4"/>
    <mergeCell ref="C6:D6"/>
    <mergeCell ref="C8:D8"/>
    <mergeCell ref="C3:D3"/>
    <mergeCell ref="C5:D5"/>
    <mergeCell ref="C7:D7"/>
    <mergeCell ref="C9:D9"/>
  </mergeCells>
  <dataValidations count="1">
    <dataValidation type="list" errorStyle="warning" allowBlank="1" showErrorMessage="1" error="Voer juiste waarde in. " sqref="C5 C3 C7 C9" xr:uid="{12492BFD-027C-C441-9A65-3B3C7FC24BE2}">
      <formula1>SCOREOV</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60A66E52-85C6-B44E-BE7C-7E06ED05A7C4}">
          <x14:formula1>
            <xm:f>Productdemonstratie!$G$7:$K$7</xm:f>
          </x14:formula1>
          <xm:sqref>C15:D15 C17:D17 C19:D19 C21:D21 C27:D27 C29:D29 C31:D31 C33:D33 C35:D35 C23:D23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6"/>
  <sheetViews>
    <sheetView showGridLines="0" zoomScaleNormal="100" zoomScalePageLayoutView="85" workbookViewId="0">
      <pane ySplit="1" topLeftCell="A28" activePane="bottomLeft" state="frozen"/>
      <selection pane="bottomLeft" activeCell="G31" sqref="G31"/>
    </sheetView>
  </sheetViews>
  <sheetFormatPr baseColWidth="10" defaultColWidth="8.83203125" defaultRowHeight="13" x14ac:dyDescent="0.15"/>
  <cols>
    <col min="1" max="1" width="80.83203125" style="3" customWidth="1"/>
    <col min="2" max="2" width="2.83203125" style="5" customWidth="1"/>
    <col min="3" max="3" width="25.83203125" style="4" customWidth="1"/>
    <col min="4" max="4" width="3.83203125" style="4" customWidth="1"/>
    <col min="5" max="5" width="11.6640625" style="3" bestFit="1" customWidth="1"/>
    <col min="6" max="16384" width="8.83203125" style="3"/>
  </cols>
  <sheetData>
    <row r="1" spans="1:5" ht="50" customHeight="1" x14ac:dyDescent="0.2">
      <c r="A1" s="27" t="s">
        <v>35</v>
      </c>
      <c r="B1" s="7"/>
      <c r="C1" s="102" t="s">
        <v>30</v>
      </c>
      <c r="D1" s="103"/>
      <c r="E1" s="2"/>
    </row>
    <row r="2" spans="1:5" ht="40" customHeight="1" x14ac:dyDescent="0.15">
      <c r="A2" s="49" t="str">
        <f>'Open vragen'!A1:A1</f>
        <v>1A. BEANTWOORDING OPEN VRAGEN</v>
      </c>
      <c r="B2" s="6"/>
      <c r="C2" s="104" t="s">
        <v>31</v>
      </c>
      <c r="D2" s="105"/>
      <c r="E2" s="51"/>
    </row>
    <row r="3" spans="1:5" ht="20" customHeight="1" x14ac:dyDescent="0.15">
      <c r="A3" s="44" t="str">
        <f>'Open vragen'!A3</f>
        <v>1.1 Een plan van aanpak implementatie</v>
      </c>
      <c r="B3" s="52"/>
      <c r="C3" s="106" t="s">
        <v>13</v>
      </c>
      <c r="D3" s="107"/>
      <c r="E3" s="51"/>
    </row>
    <row r="4" spans="1:5" ht="130" customHeight="1" x14ac:dyDescent="0.15">
      <c r="A4" s="53" t="str">
        <f>'Open vragen'!A4</f>
        <v>Zie bijlage kwaliteit.</v>
      </c>
      <c r="B4" s="52"/>
      <c r="C4" s="92" t="s">
        <v>32</v>
      </c>
      <c r="D4" s="93"/>
      <c r="E4" s="51"/>
    </row>
    <row r="5" spans="1:5" ht="20" customHeight="1" x14ac:dyDescent="0.15">
      <c r="A5" s="44" t="str">
        <f>'Open vragen'!A5</f>
        <v>1.2 SLA/ servicedesk</v>
      </c>
      <c r="B5" s="52"/>
      <c r="C5" s="106" t="s">
        <v>13</v>
      </c>
      <c r="D5" s="107"/>
      <c r="E5" s="51"/>
    </row>
    <row r="6" spans="1:5" ht="130" customHeight="1" x14ac:dyDescent="0.15">
      <c r="A6" s="53" t="str">
        <f>'Open vragen'!A6</f>
        <v>Zie bijlage kwaliteit.</v>
      </c>
      <c r="B6" s="52"/>
      <c r="C6" s="92" t="s">
        <v>32</v>
      </c>
      <c r="D6" s="93"/>
      <c r="E6" s="51"/>
    </row>
    <row r="7" spans="1:5" ht="20" customHeight="1" x14ac:dyDescent="0.15">
      <c r="A7" s="44" t="str">
        <f>'Open vragen'!A7</f>
        <v>1.3 Kwaliteit Locker Management Systeem</v>
      </c>
      <c r="B7" s="52"/>
      <c r="C7" s="106" t="s">
        <v>13</v>
      </c>
      <c r="D7" s="107"/>
      <c r="E7" s="51"/>
    </row>
    <row r="8" spans="1:5" ht="130" customHeight="1" x14ac:dyDescent="0.15">
      <c r="A8" s="53" t="str">
        <f>'Open vragen'!A8</f>
        <v>Zie bijlage kwaliteit.</v>
      </c>
      <c r="B8" s="52"/>
      <c r="C8" s="92" t="s">
        <v>32</v>
      </c>
      <c r="D8" s="93"/>
      <c r="E8" s="51"/>
    </row>
    <row r="9" spans="1:5" ht="20" customHeight="1" x14ac:dyDescent="0.15">
      <c r="A9" s="45" t="str">
        <f>'Open vragen'!A9</f>
        <v>1.4 Duurzaamheid en circulariteit</v>
      </c>
      <c r="B9" s="52"/>
      <c r="C9" s="106" t="s">
        <v>13</v>
      </c>
      <c r="D9" s="107"/>
      <c r="E9" s="51"/>
    </row>
    <row r="10" spans="1:5" ht="130" customHeight="1" x14ac:dyDescent="0.15">
      <c r="A10" s="53" t="str">
        <f>'Open vragen'!A10</f>
        <v>Zie bijlage kwaliteit.</v>
      </c>
      <c r="B10" s="52"/>
      <c r="C10" s="92" t="s">
        <v>32</v>
      </c>
      <c r="D10" s="93"/>
      <c r="E10" s="51"/>
    </row>
    <row r="11" spans="1:5" ht="20" customHeight="1" x14ac:dyDescent="0.15">
      <c r="A11" s="54"/>
      <c r="B11" s="55"/>
      <c r="C11" s="56"/>
      <c r="D11" s="56"/>
      <c r="E11" s="51"/>
    </row>
    <row r="12" spans="1:5" s="5" customFormat="1" ht="20" customHeight="1" x14ac:dyDescent="0.15">
      <c r="A12" s="57"/>
      <c r="B12" s="57"/>
      <c r="C12" s="57"/>
      <c r="D12" s="57"/>
      <c r="E12" s="57"/>
    </row>
    <row r="13" spans="1:5" ht="40" customHeight="1" x14ac:dyDescent="0.15">
      <c r="A13" s="50" t="str">
        <f>Productdemonstratie!A1:A1</f>
        <v xml:space="preserve">2. PRODUCTDEMONSTRATIE </v>
      </c>
      <c r="B13" s="6"/>
      <c r="C13" s="96" t="s">
        <v>33</v>
      </c>
      <c r="D13" s="97"/>
      <c r="E13" s="51"/>
    </row>
    <row r="14" spans="1:5" ht="20" customHeight="1" x14ac:dyDescent="0.15">
      <c r="A14" s="98" t="str">
        <f>Productdemonstratie!A3</f>
        <v>Lockermodel type 1</v>
      </c>
      <c r="B14" s="99"/>
      <c r="C14" s="99"/>
      <c r="D14" s="99"/>
      <c r="E14" s="51"/>
    </row>
    <row r="15" spans="1:5" ht="43" customHeight="1" x14ac:dyDescent="0.15">
      <c r="A15" s="100" t="str">
        <f>Productdemonstratie!A4:A4</f>
        <v>1.	 Gebruiksvriendelijkheid LMS</v>
      </c>
      <c r="B15" s="52"/>
      <c r="C15" s="90" t="s">
        <v>31</v>
      </c>
      <c r="D15" s="91"/>
      <c r="E15" s="51"/>
    </row>
    <row r="16" spans="1:5" ht="130" customHeight="1" x14ac:dyDescent="0.15">
      <c r="A16" s="100"/>
      <c r="B16" s="52"/>
      <c r="C16" s="92" t="s">
        <v>32</v>
      </c>
      <c r="D16" s="93"/>
      <c r="E16" s="51"/>
    </row>
    <row r="17" spans="1:5" ht="43" customHeight="1" x14ac:dyDescent="0.15">
      <c r="A17" s="101" t="str">
        <f>Productdemonstratie!A5:A5</f>
        <v>2.	 Gemak schoonmaken</v>
      </c>
      <c r="B17" s="52"/>
      <c r="C17" s="90" t="s">
        <v>31</v>
      </c>
      <c r="D17" s="91"/>
      <c r="E17" s="51"/>
    </row>
    <row r="18" spans="1:5" ht="130" customHeight="1" x14ac:dyDescent="0.15">
      <c r="A18" s="100"/>
      <c r="B18" s="52"/>
      <c r="C18" s="92" t="s">
        <v>32</v>
      </c>
      <c r="D18" s="93"/>
    </row>
    <row r="19" spans="1:5" ht="43" customHeight="1" x14ac:dyDescent="0.15">
      <c r="A19" s="101" t="str">
        <f>Productdemonstratie!A6:A6</f>
        <v>3.	 Uitstraling/ vormgeving</v>
      </c>
      <c r="B19" s="52"/>
      <c r="C19" s="90" t="s">
        <v>31</v>
      </c>
      <c r="D19" s="91"/>
      <c r="E19" s="51"/>
    </row>
    <row r="20" spans="1:5" ht="130" customHeight="1" x14ac:dyDescent="0.15">
      <c r="A20" s="100"/>
      <c r="B20" s="52"/>
      <c r="C20" s="92" t="s">
        <v>32</v>
      </c>
      <c r="D20" s="93"/>
    </row>
    <row r="21" spans="1:5" ht="43" customHeight="1" x14ac:dyDescent="0.15">
      <c r="A21" s="94" t="str">
        <f>Productdemonstratie!A7:A7</f>
        <v>4.	 Afwerking/ volledigheid</v>
      </c>
      <c r="B21" s="52"/>
      <c r="C21" s="90" t="s">
        <v>31</v>
      </c>
      <c r="D21" s="91"/>
      <c r="E21" s="51"/>
    </row>
    <row r="22" spans="1:5" ht="130" customHeight="1" x14ac:dyDescent="0.15">
      <c r="A22" s="95"/>
      <c r="B22" s="52"/>
      <c r="C22" s="92" t="s">
        <v>32</v>
      </c>
      <c r="D22" s="93"/>
    </row>
    <row r="23" spans="1:5" ht="43" customHeight="1" x14ac:dyDescent="0.15">
      <c r="A23" s="94" t="str">
        <f>Productdemonstratie!A8</f>
        <v>5.	 Stabiliteit/robuustheid voor een MBO-organisatie</v>
      </c>
      <c r="B23" s="52"/>
      <c r="C23" s="90" t="s">
        <v>31</v>
      </c>
      <c r="D23" s="91"/>
      <c r="E23" s="51"/>
    </row>
    <row r="24" spans="1:5" ht="130" customHeight="1" x14ac:dyDescent="0.15">
      <c r="A24" s="95"/>
      <c r="B24" s="52"/>
      <c r="C24" s="92" t="s">
        <v>32</v>
      </c>
      <c r="D24" s="93"/>
    </row>
    <row r="25" spans="1:5" s="69" customFormat="1" ht="16" customHeight="1" x14ac:dyDescent="0.15">
      <c r="A25" s="66"/>
      <c r="B25" s="67"/>
      <c r="C25" s="68"/>
      <c r="D25" s="68"/>
    </row>
    <row r="26" spans="1:5" ht="20" customHeight="1" x14ac:dyDescent="0.15">
      <c r="A26" s="109" t="str">
        <f>Productdemonstratie!A9</f>
        <v>Lockermodel type 2</v>
      </c>
      <c r="B26" s="110"/>
      <c r="C26" s="110"/>
      <c r="D26" s="110"/>
    </row>
    <row r="27" spans="1:5" ht="43" customHeight="1" x14ac:dyDescent="0.15">
      <c r="A27" s="101" t="str">
        <f>Productdemonstratie!A10</f>
        <v>1.	 Gebruiksvriendelijkheid LMS</v>
      </c>
      <c r="B27" s="52"/>
      <c r="C27" s="90" t="s">
        <v>31</v>
      </c>
      <c r="D27" s="91"/>
      <c r="E27" s="51"/>
    </row>
    <row r="28" spans="1:5" ht="130" customHeight="1" x14ac:dyDescent="0.15">
      <c r="A28" s="100"/>
      <c r="B28" s="52"/>
      <c r="C28" s="108" t="s">
        <v>32</v>
      </c>
      <c r="D28" s="93"/>
    </row>
    <row r="29" spans="1:5" ht="43" customHeight="1" x14ac:dyDescent="0.15">
      <c r="A29" s="101" t="str">
        <f>Productdemonstratie!A11</f>
        <v>2.	 Gemak schoonmaken</v>
      </c>
      <c r="B29" s="52"/>
      <c r="C29" s="90" t="s">
        <v>31</v>
      </c>
      <c r="D29" s="91"/>
      <c r="E29" s="51"/>
    </row>
    <row r="30" spans="1:5" ht="130" customHeight="1" x14ac:dyDescent="0.15">
      <c r="A30" s="100"/>
      <c r="B30" s="52"/>
      <c r="C30" s="108" t="s">
        <v>32</v>
      </c>
      <c r="D30" s="93"/>
    </row>
    <row r="31" spans="1:5" ht="43" customHeight="1" x14ac:dyDescent="0.15">
      <c r="A31" s="101" t="str">
        <f>Productdemonstratie!A12</f>
        <v>3.	 Uitstraling/ vormgeving</v>
      </c>
      <c r="B31" s="52"/>
      <c r="C31" s="90" t="s">
        <v>31</v>
      </c>
      <c r="D31" s="91"/>
      <c r="E31" s="51"/>
    </row>
    <row r="32" spans="1:5" ht="130" customHeight="1" x14ac:dyDescent="0.15">
      <c r="A32" s="100"/>
      <c r="B32" s="52"/>
      <c r="C32" s="108" t="s">
        <v>32</v>
      </c>
      <c r="D32" s="93"/>
    </row>
    <row r="33" spans="1:5" ht="43" customHeight="1" x14ac:dyDescent="0.15">
      <c r="A33" s="101" t="str">
        <f>Productdemonstratie!A13</f>
        <v>4.	 Afwerking/ volledigheid</v>
      </c>
      <c r="B33" s="52"/>
      <c r="C33" s="90" t="s">
        <v>31</v>
      </c>
      <c r="D33" s="91"/>
      <c r="E33" s="51"/>
    </row>
    <row r="34" spans="1:5" ht="130" customHeight="1" x14ac:dyDescent="0.15">
      <c r="A34" s="100"/>
      <c r="B34" s="52"/>
      <c r="C34" s="108" t="s">
        <v>32</v>
      </c>
      <c r="D34" s="93"/>
    </row>
    <row r="35" spans="1:5" ht="43" customHeight="1" x14ac:dyDescent="0.15">
      <c r="A35" s="94" t="str">
        <f>Productdemonstratie!A14</f>
        <v>5.	 Stabiliteit/robuustheid voor een MBO-organisatie</v>
      </c>
      <c r="B35" s="52"/>
      <c r="C35" s="90" t="s">
        <v>31</v>
      </c>
      <c r="D35" s="91"/>
      <c r="E35" s="51"/>
    </row>
    <row r="36" spans="1:5" ht="130" customHeight="1" x14ac:dyDescent="0.15">
      <c r="A36" s="95"/>
      <c r="B36" s="52"/>
      <c r="C36" s="108" t="s">
        <v>32</v>
      </c>
      <c r="D36" s="93"/>
    </row>
  </sheetData>
  <sheetProtection algorithmName="SHA-512" hashValue="sGoF0aAJWAPfb8piCPBdL6bc7Y36Fx+rqo0sZjVnF2c4Q3NND5nuWjpULpsg6yp1PE6OW7cqFfWA3zjZWOTzgg==" saltValue="DaUO4MUVpXfco7YnDHSL4w==" spinCount="100000" sheet="1" objects="1" scenarios="1"/>
  <mergeCells count="43">
    <mergeCell ref="C36:D36"/>
    <mergeCell ref="C35:D35"/>
    <mergeCell ref="A27:A28"/>
    <mergeCell ref="C28:D28"/>
    <mergeCell ref="A29:A30"/>
    <mergeCell ref="C30:D30"/>
    <mergeCell ref="C32:D32"/>
    <mergeCell ref="C34:D34"/>
    <mergeCell ref="C27:D27"/>
    <mergeCell ref="C29:D29"/>
    <mergeCell ref="C33:D33"/>
    <mergeCell ref="A33:A34"/>
    <mergeCell ref="A26:D26"/>
    <mergeCell ref="A35:A36"/>
    <mergeCell ref="C13:D13"/>
    <mergeCell ref="A14:D14"/>
    <mergeCell ref="A23:A24"/>
    <mergeCell ref="A17:A18"/>
    <mergeCell ref="C18:D18"/>
    <mergeCell ref="A19:A20"/>
    <mergeCell ref="C20:D20"/>
    <mergeCell ref="C15:D15"/>
    <mergeCell ref="C17:D17"/>
    <mergeCell ref="C19:D19"/>
    <mergeCell ref="C24:D24"/>
    <mergeCell ref="C21:D21"/>
    <mergeCell ref="C23:D23"/>
    <mergeCell ref="A15:A16"/>
    <mergeCell ref="C16:D16"/>
    <mergeCell ref="A21:A22"/>
    <mergeCell ref="C22:D22"/>
    <mergeCell ref="A31:A32"/>
    <mergeCell ref="C31:D31"/>
    <mergeCell ref="C1:D1"/>
    <mergeCell ref="C10:D10"/>
    <mergeCell ref="C2:D2"/>
    <mergeCell ref="C4:D4"/>
    <mergeCell ref="C6:D6"/>
    <mergeCell ref="C8:D8"/>
    <mergeCell ref="C3:D3"/>
    <mergeCell ref="C5:D5"/>
    <mergeCell ref="C7:D7"/>
    <mergeCell ref="C9:D9"/>
  </mergeCells>
  <dataValidations count="1">
    <dataValidation type="list" errorStyle="warning" allowBlank="1" showErrorMessage="1" error="Voer juiste waarde in. " sqref="C5 C3 C7 C9" xr:uid="{03EC6B98-4FD1-974C-8A92-E11A7B24CDEF}">
      <formula1>SCOREOV</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E731326-F60A-334A-9E2F-E1067FFF09A3}">
          <x14:formula1>
            <xm:f>Productdemonstratie!$G$7:$K$7</xm:f>
          </x14:formula1>
          <xm:sqref>C15:D15 C17:D17 C19:D19 C21:D21 C27:D27 C29:D29 C31:D31 C33:D33 C35:D35 C23:D23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E36"/>
  <sheetViews>
    <sheetView showGridLines="0" zoomScaleNormal="100" workbookViewId="0">
      <pane ySplit="1" topLeftCell="A31" activePane="bottomLeft" state="frozen"/>
      <selection pane="bottomLeft" activeCell="K32" sqref="K32"/>
    </sheetView>
  </sheetViews>
  <sheetFormatPr baseColWidth="10" defaultColWidth="8.83203125" defaultRowHeight="13" x14ac:dyDescent="0.15"/>
  <cols>
    <col min="1" max="1" width="80.83203125" style="3" customWidth="1"/>
    <col min="2" max="2" width="2.83203125" style="5" customWidth="1"/>
    <col min="3" max="3" width="25.83203125" style="4" customWidth="1"/>
    <col min="4" max="4" width="3.83203125" style="4" customWidth="1"/>
    <col min="5" max="5" width="11.6640625" style="3" bestFit="1" customWidth="1"/>
    <col min="6" max="16384" width="8.83203125" style="3"/>
  </cols>
  <sheetData>
    <row r="1" spans="1:5" ht="50" customHeight="1" x14ac:dyDescent="0.2">
      <c r="A1" s="27" t="s">
        <v>36</v>
      </c>
      <c r="B1" s="7"/>
      <c r="C1" s="102" t="s">
        <v>30</v>
      </c>
      <c r="D1" s="103"/>
      <c r="E1" s="2"/>
    </row>
    <row r="2" spans="1:5" ht="40" customHeight="1" x14ac:dyDescent="0.15">
      <c r="A2" s="49" t="str">
        <f>'Open vragen'!A1:A1</f>
        <v>1A. BEANTWOORDING OPEN VRAGEN</v>
      </c>
      <c r="B2" s="6"/>
      <c r="C2" s="104" t="s">
        <v>31</v>
      </c>
      <c r="D2" s="105"/>
      <c r="E2" s="51"/>
    </row>
    <row r="3" spans="1:5" ht="20" customHeight="1" x14ac:dyDescent="0.15">
      <c r="A3" s="44" t="str">
        <f>'Open vragen'!A3</f>
        <v>1.1 Een plan van aanpak implementatie</v>
      </c>
      <c r="B3" s="52"/>
      <c r="C3" s="106" t="s">
        <v>13</v>
      </c>
      <c r="D3" s="107"/>
      <c r="E3" s="51"/>
    </row>
    <row r="4" spans="1:5" ht="130" customHeight="1" x14ac:dyDescent="0.15">
      <c r="A4" s="53" t="str">
        <f>'Open vragen'!A4</f>
        <v>Zie bijlage kwaliteit.</v>
      </c>
      <c r="B4" s="52"/>
      <c r="C4" s="92" t="s">
        <v>32</v>
      </c>
      <c r="D4" s="93"/>
      <c r="E4" s="51"/>
    </row>
    <row r="5" spans="1:5" ht="20" customHeight="1" x14ac:dyDescent="0.15">
      <c r="A5" s="44" t="str">
        <f>'Open vragen'!A5</f>
        <v>1.2 SLA/ servicedesk</v>
      </c>
      <c r="B5" s="52"/>
      <c r="C5" s="106" t="s">
        <v>13</v>
      </c>
      <c r="D5" s="107"/>
      <c r="E5" s="51"/>
    </row>
    <row r="6" spans="1:5" ht="130" customHeight="1" x14ac:dyDescent="0.15">
      <c r="A6" s="53" t="str">
        <f>'Open vragen'!A6</f>
        <v>Zie bijlage kwaliteit.</v>
      </c>
      <c r="B6" s="52"/>
      <c r="C6" s="92" t="s">
        <v>32</v>
      </c>
      <c r="D6" s="93"/>
      <c r="E6" s="51"/>
    </row>
    <row r="7" spans="1:5" ht="20" customHeight="1" x14ac:dyDescent="0.15">
      <c r="A7" s="44" t="str">
        <f>'Open vragen'!A7</f>
        <v>1.3 Kwaliteit Locker Management Systeem</v>
      </c>
      <c r="B7" s="52"/>
      <c r="C7" s="106" t="s">
        <v>13</v>
      </c>
      <c r="D7" s="107"/>
      <c r="E7" s="51"/>
    </row>
    <row r="8" spans="1:5" ht="130" customHeight="1" x14ac:dyDescent="0.15">
      <c r="A8" s="53" t="str">
        <f>'Open vragen'!A8</f>
        <v>Zie bijlage kwaliteit.</v>
      </c>
      <c r="B8" s="52"/>
      <c r="C8" s="92" t="s">
        <v>32</v>
      </c>
      <c r="D8" s="93"/>
      <c r="E8" s="51"/>
    </row>
    <row r="9" spans="1:5" ht="20" customHeight="1" x14ac:dyDescent="0.15">
      <c r="A9" s="45" t="str">
        <f>'Open vragen'!A9</f>
        <v>1.4 Duurzaamheid en circulariteit</v>
      </c>
      <c r="B9" s="52"/>
      <c r="C9" s="106" t="s">
        <v>13</v>
      </c>
      <c r="D9" s="107"/>
      <c r="E9" s="51"/>
    </row>
    <row r="10" spans="1:5" ht="130" customHeight="1" x14ac:dyDescent="0.15">
      <c r="A10" s="53" t="str">
        <f>'Open vragen'!A10</f>
        <v>Zie bijlage kwaliteit.</v>
      </c>
      <c r="B10" s="52"/>
      <c r="C10" s="92" t="s">
        <v>32</v>
      </c>
      <c r="D10" s="93"/>
      <c r="E10" s="51"/>
    </row>
    <row r="11" spans="1:5" ht="20" customHeight="1" x14ac:dyDescent="0.15">
      <c r="A11" s="54"/>
      <c r="B11" s="55"/>
      <c r="C11" s="56"/>
      <c r="D11" s="56"/>
      <c r="E11" s="51"/>
    </row>
    <row r="12" spans="1:5" s="5" customFormat="1" ht="20" customHeight="1" x14ac:dyDescent="0.15">
      <c r="A12" s="57"/>
      <c r="B12" s="57"/>
      <c r="C12" s="57"/>
      <c r="D12" s="57"/>
      <c r="E12" s="57"/>
    </row>
    <row r="13" spans="1:5" ht="40" customHeight="1" x14ac:dyDescent="0.15">
      <c r="A13" s="50" t="str">
        <f>Productdemonstratie!A1:A1</f>
        <v xml:space="preserve">2. PRODUCTDEMONSTRATIE </v>
      </c>
      <c r="B13" s="6"/>
      <c r="C13" s="96" t="s">
        <v>33</v>
      </c>
      <c r="D13" s="97"/>
      <c r="E13" s="51"/>
    </row>
    <row r="14" spans="1:5" ht="20" customHeight="1" x14ac:dyDescent="0.15">
      <c r="A14" s="98" t="str">
        <f>Productdemonstratie!A3</f>
        <v>Lockermodel type 1</v>
      </c>
      <c r="B14" s="99"/>
      <c r="C14" s="99"/>
      <c r="D14" s="99"/>
      <c r="E14" s="51"/>
    </row>
    <row r="15" spans="1:5" ht="43" customHeight="1" x14ac:dyDescent="0.15">
      <c r="A15" s="100" t="str">
        <f>Productdemonstratie!A4:A4</f>
        <v>1.	 Gebruiksvriendelijkheid LMS</v>
      </c>
      <c r="B15" s="52"/>
      <c r="C15" s="90" t="s">
        <v>31</v>
      </c>
      <c r="D15" s="91"/>
      <c r="E15" s="51"/>
    </row>
    <row r="16" spans="1:5" ht="130" customHeight="1" x14ac:dyDescent="0.15">
      <c r="A16" s="100"/>
      <c r="B16" s="52"/>
      <c r="C16" s="92" t="s">
        <v>32</v>
      </c>
      <c r="D16" s="93"/>
      <c r="E16" s="51"/>
    </row>
    <row r="17" spans="1:5" ht="43" customHeight="1" x14ac:dyDescent="0.15">
      <c r="A17" s="101" t="str">
        <f>Productdemonstratie!A5:A5</f>
        <v>2.	 Gemak schoonmaken</v>
      </c>
      <c r="B17" s="52"/>
      <c r="C17" s="90" t="s">
        <v>31</v>
      </c>
      <c r="D17" s="91"/>
      <c r="E17" s="51"/>
    </row>
    <row r="18" spans="1:5" ht="130" customHeight="1" x14ac:dyDescent="0.15">
      <c r="A18" s="100"/>
      <c r="B18" s="52"/>
      <c r="C18" s="92" t="s">
        <v>32</v>
      </c>
      <c r="D18" s="93"/>
    </row>
    <row r="19" spans="1:5" ht="43" customHeight="1" x14ac:dyDescent="0.15">
      <c r="A19" s="101" t="str">
        <f>Productdemonstratie!A6:A6</f>
        <v>3.	 Uitstraling/ vormgeving</v>
      </c>
      <c r="B19" s="52"/>
      <c r="C19" s="90" t="s">
        <v>31</v>
      </c>
      <c r="D19" s="91"/>
      <c r="E19" s="51"/>
    </row>
    <row r="20" spans="1:5" ht="130" customHeight="1" x14ac:dyDescent="0.15">
      <c r="A20" s="100"/>
      <c r="B20" s="52"/>
      <c r="C20" s="92" t="s">
        <v>32</v>
      </c>
      <c r="D20" s="93"/>
    </row>
    <row r="21" spans="1:5" ht="43" customHeight="1" x14ac:dyDescent="0.15">
      <c r="A21" s="94" t="str">
        <f>Productdemonstratie!A7:A7</f>
        <v>4.	 Afwerking/ volledigheid</v>
      </c>
      <c r="B21" s="52"/>
      <c r="C21" s="90" t="s">
        <v>31</v>
      </c>
      <c r="D21" s="91"/>
      <c r="E21" s="51"/>
    </row>
    <row r="22" spans="1:5" ht="130" customHeight="1" x14ac:dyDescent="0.15">
      <c r="A22" s="95"/>
      <c r="B22" s="52"/>
      <c r="C22" s="92" t="s">
        <v>32</v>
      </c>
      <c r="D22" s="93"/>
    </row>
    <row r="23" spans="1:5" ht="43" customHeight="1" x14ac:dyDescent="0.15">
      <c r="A23" s="94" t="str">
        <f>Productdemonstratie!A8</f>
        <v>5.	 Stabiliteit/robuustheid voor een MBO-organisatie</v>
      </c>
      <c r="B23" s="52"/>
      <c r="C23" s="90" t="s">
        <v>31</v>
      </c>
      <c r="D23" s="91"/>
      <c r="E23" s="51"/>
    </row>
    <row r="24" spans="1:5" ht="130" customHeight="1" x14ac:dyDescent="0.15">
      <c r="A24" s="95"/>
      <c r="B24" s="52"/>
      <c r="C24" s="92" t="s">
        <v>32</v>
      </c>
      <c r="D24" s="93"/>
    </row>
    <row r="25" spans="1:5" s="69" customFormat="1" ht="16" customHeight="1" x14ac:dyDescent="0.15">
      <c r="A25" s="66"/>
      <c r="B25" s="67"/>
      <c r="C25" s="68"/>
      <c r="D25" s="68"/>
    </row>
    <row r="26" spans="1:5" ht="20" customHeight="1" x14ac:dyDescent="0.15">
      <c r="A26" s="109" t="str">
        <f>Productdemonstratie!A9</f>
        <v>Lockermodel type 2</v>
      </c>
      <c r="B26" s="110"/>
      <c r="C26" s="110"/>
      <c r="D26" s="110"/>
    </row>
    <row r="27" spans="1:5" ht="43" customHeight="1" x14ac:dyDescent="0.15">
      <c r="A27" s="101" t="str">
        <f>Productdemonstratie!A10</f>
        <v>1.	 Gebruiksvriendelijkheid LMS</v>
      </c>
      <c r="B27" s="52"/>
      <c r="C27" s="90" t="s">
        <v>31</v>
      </c>
      <c r="D27" s="91"/>
      <c r="E27" s="51"/>
    </row>
    <row r="28" spans="1:5" ht="130" customHeight="1" x14ac:dyDescent="0.15">
      <c r="A28" s="100"/>
      <c r="B28" s="52"/>
      <c r="C28" s="108" t="s">
        <v>32</v>
      </c>
      <c r="D28" s="93"/>
    </row>
    <row r="29" spans="1:5" ht="43" customHeight="1" x14ac:dyDescent="0.15">
      <c r="A29" s="101" t="str">
        <f>Productdemonstratie!A11</f>
        <v>2.	 Gemak schoonmaken</v>
      </c>
      <c r="B29" s="52"/>
      <c r="C29" s="90" t="s">
        <v>31</v>
      </c>
      <c r="D29" s="91"/>
      <c r="E29" s="51"/>
    </row>
    <row r="30" spans="1:5" ht="130" customHeight="1" x14ac:dyDescent="0.15">
      <c r="A30" s="100"/>
      <c r="B30" s="52"/>
      <c r="C30" s="108" t="s">
        <v>32</v>
      </c>
      <c r="D30" s="93"/>
    </row>
    <row r="31" spans="1:5" ht="43" customHeight="1" x14ac:dyDescent="0.15">
      <c r="A31" s="101" t="str">
        <f>Productdemonstratie!A12</f>
        <v>3.	 Uitstraling/ vormgeving</v>
      </c>
      <c r="B31" s="52"/>
      <c r="C31" s="90" t="s">
        <v>31</v>
      </c>
      <c r="D31" s="91"/>
      <c r="E31" s="51"/>
    </row>
    <row r="32" spans="1:5" ht="130" customHeight="1" x14ac:dyDescent="0.15">
      <c r="A32" s="100"/>
      <c r="B32" s="52"/>
      <c r="C32" s="108" t="s">
        <v>32</v>
      </c>
      <c r="D32" s="93"/>
    </row>
    <row r="33" spans="1:5" ht="43" customHeight="1" x14ac:dyDescent="0.15">
      <c r="A33" s="101" t="str">
        <f>Productdemonstratie!A13</f>
        <v>4.	 Afwerking/ volledigheid</v>
      </c>
      <c r="B33" s="52"/>
      <c r="C33" s="90" t="s">
        <v>31</v>
      </c>
      <c r="D33" s="91"/>
      <c r="E33" s="51"/>
    </row>
    <row r="34" spans="1:5" ht="130" customHeight="1" x14ac:dyDescent="0.15">
      <c r="A34" s="100"/>
      <c r="B34" s="52"/>
      <c r="C34" s="108" t="s">
        <v>32</v>
      </c>
      <c r="D34" s="93"/>
    </row>
    <row r="35" spans="1:5" ht="43" customHeight="1" x14ac:dyDescent="0.15">
      <c r="A35" s="94" t="str">
        <f>Productdemonstratie!A14</f>
        <v>5.	 Stabiliteit/robuustheid voor een MBO-organisatie</v>
      </c>
      <c r="B35" s="52"/>
      <c r="C35" s="90" t="s">
        <v>31</v>
      </c>
      <c r="D35" s="91"/>
      <c r="E35" s="51"/>
    </row>
    <row r="36" spans="1:5" ht="130" customHeight="1" x14ac:dyDescent="0.15">
      <c r="A36" s="95"/>
      <c r="B36" s="52"/>
      <c r="C36" s="108" t="s">
        <v>32</v>
      </c>
      <c r="D36" s="93"/>
    </row>
  </sheetData>
  <sheetProtection algorithmName="SHA-512" hashValue="fgeOz6KZg452z2D/vlyKHk7cGmHPnkJaFVnL8iU6z63T7SfxuCoItG5XEMerGkQo/UwtDr+CY525ykYdwgrnvg==" saltValue="jRGvyNIBVQn5nyigYmzNJA==" spinCount="100000" sheet="1" objects="1" scenarios="1"/>
  <mergeCells count="43">
    <mergeCell ref="A29:A30"/>
    <mergeCell ref="C30:D30"/>
    <mergeCell ref="C29:D29"/>
    <mergeCell ref="C23:D23"/>
    <mergeCell ref="C27:D27"/>
    <mergeCell ref="C24:D24"/>
    <mergeCell ref="A23:A24"/>
    <mergeCell ref="A26:D26"/>
    <mergeCell ref="A27:A28"/>
    <mergeCell ref="C28:D28"/>
    <mergeCell ref="A19:A20"/>
    <mergeCell ref="C20:D20"/>
    <mergeCell ref="A21:A22"/>
    <mergeCell ref="C22:D22"/>
    <mergeCell ref="C15:D15"/>
    <mergeCell ref="C17:D17"/>
    <mergeCell ref="C19:D19"/>
    <mergeCell ref="C21:D21"/>
    <mergeCell ref="A15:A16"/>
    <mergeCell ref="C16:D16"/>
    <mergeCell ref="A17:A18"/>
    <mergeCell ref="C18:D18"/>
    <mergeCell ref="A31:A32"/>
    <mergeCell ref="C31:D31"/>
    <mergeCell ref="A33:A34"/>
    <mergeCell ref="A35:A36"/>
    <mergeCell ref="C1:D1"/>
    <mergeCell ref="C2:D2"/>
    <mergeCell ref="C10:D10"/>
    <mergeCell ref="C4:D4"/>
    <mergeCell ref="C6:D6"/>
    <mergeCell ref="C8:D8"/>
    <mergeCell ref="C3:D3"/>
    <mergeCell ref="C5:D5"/>
    <mergeCell ref="C7:D7"/>
    <mergeCell ref="C9:D9"/>
    <mergeCell ref="C13:D13"/>
    <mergeCell ref="A14:D14"/>
    <mergeCell ref="C33:D33"/>
    <mergeCell ref="C34:D34"/>
    <mergeCell ref="C36:D36"/>
    <mergeCell ref="C32:D32"/>
    <mergeCell ref="C35:D35"/>
  </mergeCells>
  <dataValidations count="1">
    <dataValidation type="list" errorStyle="warning" allowBlank="1" showErrorMessage="1" error="Voer juiste waarde in. " sqref="C5 C3 C7 C9" xr:uid="{423EF6C7-5BC1-1C4D-8E36-279102591931}">
      <formula1>SCOREOV</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F513101A-48ED-D54F-80D4-F08AC9222ACE}">
          <x14:formula1>
            <xm:f>Productdemonstratie!$G$7:$K$7</xm:f>
          </x14:formula1>
          <xm:sqref>C15:D15 C17:D17 C19:D19 C21:D21 C27:D27 C29:D29 C31:D31 C33:D33 C35:D35 C23:D23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E36"/>
  <sheetViews>
    <sheetView showGridLines="0" zoomScaleNormal="100" workbookViewId="0">
      <pane ySplit="1" topLeftCell="A32" activePane="bottomLeft" state="frozen"/>
      <selection pane="bottomLeft" activeCell="G34" sqref="G34"/>
    </sheetView>
  </sheetViews>
  <sheetFormatPr baseColWidth="10" defaultColWidth="8.83203125" defaultRowHeight="13" x14ac:dyDescent="0.15"/>
  <cols>
    <col min="1" max="1" width="80.83203125" style="3" customWidth="1"/>
    <col min="2" max="2" width="2.83203125" style="5" customWidth="1"/>
    <col min="3" max="3" width="25.83203125" style="4" customWidth="1"/>
    <col min="4" max="4" width="3.83203125" style="4" customWidth="1"/>
    <col min="5" max="5" width="11.6640625" style="3" bestFit="1" customWidth="1"/>
    <col min="6" max="16384" width="8.83203125" style="3"/>
  </cols>
  <sheetData>
    <row r="1" spans="1:5" ht="50" customHeight="1" x14ac:dyDescent="0.2">
      <c r="A1" s="27" t="s">
        <v>37</v>
      </c>
      <c r="B1" s="7"/>
      <c r="C1" s="102" t="s">
        <v>30</v>
      </c>
      <c r="D1" s="103"/>
      <c r="E1" s="2"/>
    </row>
    <row r="2" spans="1:5" ht="40" customHeight="1" x14ac:dyDescent="0.15">
      <c r="A2" s="49" t="str">
        <f>'Open vragen'!A1:A1</f>
        <v>1A. BEANTWOORDING OPEN VRAGEN</v>
      </c>
      <c r="B2" s="6"/>
      <c r="C2" s="104" t="s">
        <v>31</v>
      </c>
      <c r="D2" s="105"/>
      <c r="E2" s="51"/>
    </row>
    <row r="3" spans="1:5" ht="20" customHeight="1" x14ac:dyDescent="0.15">
      <c r="A3" s="44" t="str">
        <f>'Open vragen'!A3</f>
        <v>1.1 Een plan van aanpak implementatie</v>
      </c>
      <c r="B3" s="52"/>
      <c r="C3" s="106" t="s">
        <v>13</v>
      </c>
      <c r="D3" s="107"/>
      <c r="E3" s="51"/>
    </row>
    <row r="4" spans="1:5" ht="130" customHeight="1" x14ac:dyDescent="0.15">
      <c r="A4" s="53" t="str">
        <f>'Open vragen'!A4</f>
        <v>Zie bijlage kwaliteit.</v>
      </c>
      <c r="B4" s="52"/>
      <c r="C4" s="92" t="s">
        <v>32</v>
      </c>
      <c r="D4" s="93"/>
      <c r="E4" s="51"/>
    </row>
    <row r="5" spans="1:5" ht="20" customHeight="1" x14ac:dyDescent="0.15">
      <c r="A5" s="44" t="str">
        <f>'Open vragen'!A5</f>
        <v>1.2 SLA/ servicedesk</v>
      </c>
      <c r="B5" s="52"/>
      <c r="C5" s="106" t="s">
        <v>13</v>
      </c>
      <c r="D5" s="107"/>
      <c r="E5" s="51"/>
    </row>
    <row r="6" spans="1:5" ht="130" customHeight="1" x14ac:dyDescent="0.15">
      <c r="A6" s="53" t="str">
        <f>'Open vragen'!A6</f>
        <v>Zie bijlage kwaliteit.</v>
      </c>
      <c r="B6" s="52"/>
      <c r="C6" s="92" t="s">
        <v>32</v>
      </c>
      <c r="D6" s="93"/>
      <c r="E6" s="51"/>
    </row>
    <row r="7" spans="1:5" ht="20" customHeight="1" x14ac:dyDescent="0.15">
      <c r="A7" s="44" t="str">
        <f>'Open vragen'!A7</f>
        <v>1.3 Kwaliteit Locker Management Systeem</v>
      </c>
      <c r="B7" s="52"/>
      <c r="C7" s="106" t="s">
        <v>13</v>
      </c>
      <c r="D7" s="107"/>
      <c r="E7" s="51"/>
    </row>
    <row r="8" spans="1:5" ht="130" customHeight="1" x14ac:dyDescent="0.15">
      <c r="A8" s="53" t="str">
        <f>'Open vragen'!A8</f>
        <v>Zie bijlage kwaliteit.</v>
      </c>
      <c r="B8" s="52"/>
      <c r="C8" s="92" t="s">
        <v>32</v>
      </c>
      <c r="D8" s="93"/>
      <c r="E8" s="51"/>
    </row>
    <row r="9" spans="1:5" ht="20" customHeight="1" x14ac:dyDescent="0.15">
      <c r="A9" s="45" t="str">
        <f>'Open vragen'!A9</f>
        <v>1.4 Duurzaamheid en circulariteit</v>
      </c>
      <c r="B9" s="52"/>
      <c r="C9" s="106" t="s">
        <v>13</v>
      </c>
      <c r="D9" s="107"/>
      <c r="E9" s="51"/>
    </row>
    <row r="10" spans="1:5" ht="130" customHeight="1" x14ac:dyDescent="0.15">
      <c r="A10" s="53" t="str">
        <f>'Open vragen'!A10</f>
        <v>Zie bijlage kwaliteit.</v>
      </c>
      <c r="B10" s="52"/>
      <c r="C10" s="92" t="s">
        <v>32</v>
      </c>
      <c r="D10" s="93"/>
      <c r="E10" s="51"/>
    </row>
    <row r="11" spans="1:5" ht="20" customHeight="1" x14ac:dyDescent="0.15">
      <c r="A11" s="54"/>
      <c r="B11" s="55"/>
      <c r="C11" s="56"/>
      <c r="D11" s="56"/>
      <c r="E11" s="51"/>
    </row>
    <row r="12" spans="1:5" s="5" customFormat="1" ht="20" customHeight="1" x14ac:dyDescent="0.15">
      <c r="A12" s="57"/>
      <c r="B12" s="57"/>
      <c r="C12" s="57"/>
      <c r="D12" s="57"/>
      <c r="E12" s="57"/>
    </row>
    <row r="13" spans="1:5" ht="40" customHeight="1" x14ac:dyDescent="0.15">
      <c r="A13" s="50" t="str">
        <f>Productdemonstratie!A1:A1</f>
        <v xml:space="preserve">2. PRODUCTDEMONSTRATIE </v>
      </c>
      <c r="B13" s="6"/>
      <c r="C13" s="96" t="s">
        <v>33</v>
      </c>
      <c r="D13" s="97"/>
      <c r="E13" s="51"/>
    </row>
    <row r="14" spans="1:5" ht="20" customHeight="1" x14ac:dyDescent="0.15">
      <c r="A14" s="98" t="str">
        <f>Productdemonstratie!A3</f>
        <v>Lockermodel type 1</v>
      </c>
      <c r="B14" s="99"/>
      <c r="C14" s="99"/>
      <c r="D14" s="99"/>
      <c r="E14" s="51"/>
    </row>
    <row r="15" spans="1:5" ht="43" customHeight="1" x14ac:dyDescent="0.15">
      <c r="A15" s="100" t="str">
        <f>Productdemonstratie!A4:A4</f>
        <v>1.	 Gebruiksvriendelijkheid LMS</v>
      </c>
      <c r="B15" s="52"/>
      <c r="C15" s="90" t="s">
        <v>31</v>
      </c>
      <c r="D15" s="91"/>
      <c r="E15" s="51"/>
    </row>
    <row r="16" spans="1:5" ht="130" customHeight="1" x14ac:dyDescent="0.15">
      <c r="A16" s="100"/>
      <c r="B16" s="52"/>
      <c r="C16" s="92" t="s">
        <v>32</v>
      </c>
      <c r="D16" s="93"/>
      <c r="E16" s="51"/>
    </row>
    <row r="17" spans="1:5" ht="43" customHeight="1" x14ac:dyDescent="0.15">
      <c r="A17" s="101" t="str">
        <f>Productdemonstratie!A5:A5</f>
        <v>2.	 Gemak schoonmaken</v>
      </c>
      <c r="B17" s="52"/>
      <c r="C17" s="90" t="s">
        <v>31</v>
      </c>
      <c r="D17" s="91"/>
      <c r="E17" s="51"/>
    </row>
    <row r="18" spans="1:5" ht="130" customHeight="1" x14ac:dyDescent="0.15">
      <c r="A18" s="100"/>
      <c r="B18" s="52"/>
      <c r="C18" s="92" t="s">
        <v>32</v>
      </c>
      <c r="D18" s="93"/>
    </row>
    <row r="19" spans="1:5" ht="43" customHeight="1" x14ac:dyDescent="0.15">
      <c r="A19" s="101" t="str">
        <f>Productdemonstratie!A6:A6</f>
        <v>3.	 Uitstraling/ vormgeving</v>
      </c>
      <c r="B19" s="52"/>
      <c r="C19" s="90" t="s">
        <v>31</v>
      </c>
      <c r="D19" s="91"/>
      <c r="E19" s="51"/>
    </row>
    <row r="20" spans="1:5" ht="130" customHeight="1" x14ac:dyDescent="0.15">
      <c r="A20" s="100"/>
      <c r="B20" s="52"/>
      <c r="C20" s="92" t="s">
        <v>32</v>
      </c>
      <c r="D20" s="93"/>
    </row>
    <row r="21" spans="1:5" ht="43" customHeight="1" x14ac:dyDescent="0.15">
      <c r="A21" s="94" t="str">
        <f>Productdemonstratie!A7:A7</f>
        <v>4.	 Afwerking/ volledigheid</v>
      </c>
      <c r="B21" s="52"/>
      <c r="C21" s="90" t="s">
        <v>31</v>
      </c>
      <c r="D21" s="91"/>
      <c r="E21" s="51"/>
    </row>
    <row r="22" spans="1:5" ht="130" customHeight="1" x14ac:dyDescent="0.15">
      <c r="A22" s="95"/>
      <c r="B22" s="52"/>
      <c r="C22" s="92" t="s">
        <v>32</v>
      </c>
      <c r="D22" s="93"/>
    </row>
    <row r="23" spans="1:5" ht="43" customHeight="1" x14ac:dyDescent="0.15">
      <c r="A23" s="94" t="str">
        <f>Productdemonstratie!A8</f>
        <v>5.	 Stabiliteit/robuustheid voor een MBO-organisatie</v>
      </c>
      <c r="B23" s="52"/>
      <c r="C23" s="90" t="s">
        <v>31</v>
      </c>
      <c r="D23" s="91"/>
      <c r="E23" s="51"/>
    </row>
    <row r="24" spans="1:5" ht="130" customHeight="1" x14ac:dyDescent="0.15">
      <c r="A24" s="95"/>
      <c r="B24" s="52"/>
      <c r="C24" s="92" t="s">
        <v>32</v>
      </c>
      <c r="D24" s="93"/>
    </row>
    <row r="25" spans="1:5" s="69" customFormat="1" ht="16" customHeight="1" x14ac:dyDescent="0.15">
      <c r="A25" s="66"/>
      <c r="B25" s="67"/>
      <c r="C25" s="68"/>
      <c r="D25" s="68"/>
    </row>
    <row r="26" spans="1:5" ht="20" customHeight="1" x14ac:dyDescent="0.15">
      <c r="A26" s="109" t="str">
        <f>Productdemonstratie!A9</f>
        <v>Lockermodel type 2</v>
      </c>
      <c r="B26" s="110"/>
      <c r="C26" s="110"/>
      <c r="D26" s="110"/>
    </row>
    <row r="27" spans="1:5" ht="43" customHeight="1" x14ac:dyDescent="0.15">
      <c r="A27" s="101" t="str">
        <f>Productdemonstratie!A10</f>
        <v>1.	 Gebruiksvriendelijkheid LMS</v>
      </c>
      <c r="B27" s="52"/>
      <c r="C27" s="90" t="s">
        <v>31</v>
      </c>
      <c r="D27" s="91"/>
      <c r="E27" s="51"/>
    </row>
    <row r="28" spans="1:5" ht="130" customHeight="1" x14ac:dyDescent="0.15">
      <c r="A28" s="100"/>
      <c r="B28" s="52"/>
      <c r="C28" s="108" t="s">
        <v>32</v>
      </c>
      <c r="D28" s="93"/>
    </row>
    <row r="29" spans="1:5" ht="43" customHeight="1" x14ac:dyDescent="0.15">
      <c r="A29" s="101" t="str">
        <f>Productdemonstratie!A11</f>
        <v>2.	 Gemak schoonmaken</v>
      </c>
      <c r="B29" s="52"/>
      <c r="C29" s="90" t="s">
        <v>31</v>
      </c>
      <c r="D29" s="91"/>
      <c r="E29" s="51"/>
    </row>
    <row r="30" spans="1:5" ht="130" customHeight="1" x14ac:dyDescent="0.15">
      <c r="A30" s="100"/>
      <c r="B30" s="52"/>
      <c r="C30" s="108" t="s">
        <v>32</v>
      </c>
      <c r="D30" s="93"/>
    </row>
    <row r="31" spans="1:5" ht="43" customHeight="1" x14ac:dyDescent="0.15">
      <c r="A31" s="101" t="str">
        <f>Productdemonstratie!A12</f>
        <v>3.	 Uitstraling/ vormgeving</v>
      </c>
      <c r="B31" s="52"/>
      <c r="C31" s="90" t="s">
        <v>31</v>
      </c>
      <c r="D31" s="91"/>
      <c r="E31" s="51"/>
    </row>
    <row r="32" spans="1:5" ht="130" customHeight="1" x14ac:dyDescent="0.15">
      <c r="A32" s="100"/>
      <c r="B32" s="52"/>
      <c r="C32" s="108" t="s">
        <v>32</v>
      </c>
      <c r="D32" s="93"/>
    </row>
    <row r="33" spans="1:5" ht="43" customHeight="1" x14ac:dyDescent="0.15">
      <c r="A33" s="101" t="str">
        <f>Productdemonstratie!A13</f>
        <v>4.	 Afwerking/ volledigheid</v>
      </c>
      <c r="B33" s="52"/>
      <c r="C33" s="90" t="s">
        <v>31</v>
      </c>
      <c r="D33" s="91"/>
      <c r="E33" s="51"/>
    </row>
    <row r="34" spans="1:5" ht="130" customHeight="1" x14ac:dyDescent="0.15">
      <c r="A34" s="100"/>
      <c r="B34" s="52"/>
      <c r="C34" s="108" t="s">
        <v>32</v>
      </c>
      <c r="D34" s="93"/>
    </row>
    <row r="35" spans="1:5" ht="43" customHeight="1" x14ac:dyDescent="0.15">
      <c r="A35" s="94" t="str">
        <f>Productdemonstratie!A14</f>
        <v>5.	 Stabiliteit/robuustheid voor een MBO-organisatie</v>
      </c>
      <c r="B35" s="52"/>
      <c r="C35" s="90" t="s">
        <v>31</v>
      </c>
      <c r="D35" s="91"/>
      <c r="E35" s="51"/>
    </row>
    <row r="36" spans="1:5" ht="130" customHeight="1" x14ac:dyDescent="0.15">
      <c r="A36" s="95"/>
      <c r="B36" s="52"/>
      <c r="C36" s="108" t="s">
        <v>32</v>
      </c>
      <c r="D36" s="93"/>
    </row>
  </sheetData>
  <sheetProtection algorithmName="SHA-512" hashValue="coDMfJRSQTBCi+Xg3k6SoDWFfyI1w7ZDLL4gnFOqDFx6z+mLYvQ9whBf+z99tVROR4er1e03RZOM3rAshDsBTA==" saltValue="txER856T0YwljTizEQgH5w==" spinCount="100000" sheet="1" objects="1" scenarios="1"/>
  <mergeCells count="43">
    <mergeCell ref="C24:D24"/>
    <mergeCell ref="A23:A24"/>
    <mergeCell ref="C27:D27"/>
    <mergeCell ref="C29:D29"/>
    <mergeCell ref="C33:D33"/>
    <mergeCell ref="A27:A28"/>
    <mergeCell ref="C28:D28"/>
    <mergeCell ref="A29:A30"/>
    <mergeCell ref="C30:D30"/>
    <mergeCell ref="C32:D32"/>
    <mergeCell ref="C13:D13"/>
    <mergeCell ref="A14:D14"/>
    <mergeCell ref="C15:D15"/>
    <mergeCell ref="C17:D17"/>
    <mergeCell ref="A19:A20"/>
    <mergeCell ref="C20:D20"/>
    <mergeCell ref="C19:D19"/>
    <mergeCell ref="C21:D21"/>
    <mergeCell ref="C23:D23"/>
    <mergeCell ref="A15:A16"/>
    <mergeCell ref="C16:D16"/>
    <mergeCell ref="A17:A18"/>
    <mergeCell ref="C18:D18"/>
    <mergeCell ref="A21:A22"/>
    <mergeCell ref="C22:D22"/>
    <mergeCell ref="C1:D1"/>
    <mergeCell ref="C10:D10"/>
    <mergeCell ref="C2:D2"/>
    <mergeCell ref="C4:D4"/>
    <mergeCell ref="C6:D6"/>
    <mergeCell ref="C8:D8"/>
    <mergeCell ref="C3:D3"/>
    <mergeCell ref="C5:D5"/>
    <mergeCell ref="C7:D7"/>
    <mergeCell ref="C9:D9"/>
    <mergeCell ref="A31:A32"/>
    <mergeCell ref="C31:D31"/>
    <mergeCell ref="A33:A34"/>
    <mergeCell ref="A26:D26"/>
    <mergeCell ref="A35:A36"/>
    <mergeCell ref="C36:D36"/>
    <mergeCell ref="C35:D35"/>
    <mergeCell ref="C34:D34"/>
  </mergeCells>
  <dataValidations count="1">
    <dataValidation type="list" errorStyle="warning" allowBlank="1" showErrorMessage="1" error="Voer juiste waarde in. " sqref="C5 C3 C7 C9" xr:uid="{D2C3D79C-F1B4-AA43-B558-B462319C812A}">
      <formula1>SCOREOV</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8CACF7F-3C33-D447-893D-F98E49447B22}">
          <x14:formula1>
            <xm:f>Productdemonstratie!$G$7:$K$7</xm:f>
          </x14:formula1>
          <xm:sqref>C15:D15 C17:D17 C19:D19 C21:D21 C27:D27 C29:D29 C31:D31 C33:D33 C35:D35 C23:D23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E113"/>
  <sheetViews>
    <sheetView showGridLines="0" zoomScaleNormal="100" workbookViewId="0">
      <pane ySplit="1" topLeftCell="A68" activePane="bottomLeft" state="frozen"/>
      <selection pane="bottomLeft" activeCell="D33" sqref="D33"/>
    </sheetView>
  </sheetViews>
  <sheetFormatPr baseColWidth="10" defaultColWidth="8.83203125" defaultRowHeight="15" x14ac:dyDescent="0.2"/>
  <cols>
    <col min="1" max="1" width="80.83203125" customWidth="1"/>
    <col min="2" max="2" width="15.6640625" customWidth="1"/>
    <col min="3" max="3" width="2.83203125" style="5" customWidth="1"/>
    <col min="4" max="5" width="28.83203125" customWidth="1"/>
  </cols>
  <sheetData>
    <row r="1" spans="1:5" ht="40" customHeight="1" x14ac:dyDescent="0.2">
      <c r="A1" s="129" t="s">
        <v>38</v>
      </c>
      <c r="B1" s="130"/>
      <c r="C1" s="7"/>
      <c r="D1" s="109" t="str">
        <f>'Beoordelaar 1'!C1</f>
        <v xml:space="preserve">Inschrijver </v>
      </c>
      <c r="E1" s="119"/>
    </row>
    <row r="2" spans="1:5" ht="29" customHeight="1" x14ac:dyDescent="0.2">
      <c r="A2" s="22" t="s">
        <v>39</v>
      </c>
      <c r="B2" s="24"/>
      <c r="C2" s="6"/>
      <c r="D2" s="23"/>
      <c r="E2" s="26" t="s">
        <v>40</v>
      </c>
    </row>
    <row r="3" spans="1:5" ht="28" customHeight="1" x14ac:dyDescent="0.2">
      <c r="A3" s="126" t="str">
        <f>'Open vragen'!A3</f>
        <v>1.1 Een plan van aanpak implementatie</v>
      </c>
      <c r="B3" s="58" t="s">
        <v>41</v>
      </c>
      <c r="C3" s="52"/>
      <c r="D3" s="59" t="str">
        <f>'Beoordelaar 1'!C3</f>
        <v>SCORE</v>
      </c>
      <c r="E3" s="116" t="s">
        <v>32</v>
      </c>
    </row>
    <row r="4" spans="1:5" ht="28" customHeight="1" x14ac:dyDescent="0.2">
      <c r="A4" s="127"/>
      <c r="B4" s="58" t="s">
        <v>42</v>
      </c>
      <c r="C4" s="52"/>
      <c r="D4" s="59" t="str">
        <f>'Beoordelaar 2'!C3</f>
        <v>SCORE</v>
      </c>
      <c r="E4" s="116"/>
    </row>
    <row r="5" spans="1:5" ht="28" customHeight="1" x14ac:dyDescent="0.2">
      <c r="A5" s="127"/>
      <c r="B5" s="58" t="s">
        <v>43</v>
      </c>
      <c r="C5" s="52"/>
      <c r="D5" s="59" t="str">
        <f>'Beoordelaar 3'!C3</f>
        <v>SCORE</v>
      </c>
      <c r="E5" s="116"/>
    </row>
    <row r="6" spans="1:5" ht="28" customHeight="1" x14ac:dyDescent="0.2">
      <c r="A6" s="127"/>
      <c r="B6" s="58" t="s">
        <v>44</v>
      </c>
      <c r="C6" s="52"/>
      <c r="D6" s="59" t="str">
        <f>'Beoordelaar 4'!C3</f>
        <v>SCORE</v>
      </c>
      <c r="E6" s="116"/>
    </row>
    <row r="7" spans="1:5" ht="28" customHeight="1" x14ac:dyDescent="0.2">
      <c r="A7" s="128"/>
      <c r="B7" s="58" t="s">
        <v>45</v>
      </c>
      <c r="C7" s="52"/>
      <c r="D7" s="59" t="str">
        <f>'Beoordelaar 5'!C3</f>
        <v>SCORE</v>
      </c>
      <c r="E7" s="116"/>
    </row>
    <row r="8" spans="1:5" ht="20" customHeight="1" x14ac:dyDescent="0.2">
      <c r="A8" s="117" t="s">
        <v>46</v>
      </c>
      <c r="B8" s="117"/>
      <c r="C8" s="52"/>
      <c r="D8" s="25" t="s">
        <v>13</v>
      </c>
      <c r="E8" s="116"/>
    </row>
    <row r="9" spans="1:5" ht="20" customHeight="1" x14ac:dyDescent="0.2">
      <c r="A9" s="114"/>
      <c r="B9" s="114"/>
      <c r="C9" s="52"/>
      <c r="D9" s="21" t="str">
        <f>IF(D8="Uitmuntend","€ 30.000",IF(D8="Goed","€ 25.500",IF(D8="Voldoende","€ 0",IF(D8="Matig","-€ 120.000",IF(D8="Onvoldoende","KO"," ")))))</f>
        <v xml:space="preserve"> </v>
      </c>
      <c r="E9" s="116"/>
    </row>
    <row r="10" spans="1:5" ht="28" customHeight="1" x14ac:dyDescent="0.2">
      <c r="A10" s="126" t="str">
        <f>'Open vragen'!A5</f>
        <v>1.2 SLA/ servicedesk</v>
      </c>
      <c r="B10" s="58" t="s">
        <v>41</v>
      </c>
      <c r="C10" s="52"/>
      <c r="D10" s="59" t="str">
        <f>'Beoordelaar 1'!C5</f>
        <v>SCORE</v>
      </c>
      <c r="E10" s="116" t="s">
        <v>32</v>
      </c>
    </row>
    <row r="11" spans="1:5" ht="28" customHeight="1" x14ac:dyDescent="0.2">
      <c r="A11" s="127"/>
      <c r="B11" s="58" t="s">
        <v>42</v>
      </c>
      <c r="C11" s="52"/>
      <c r="D11" s="59" t="str">
        <f>'Beoordelaar 2'!C5</f>
        <v>SCORE</v>
      </c>
      <c r="E11" s="116"/>
    </row>
    <row r="12" spans="1:5" ht="28" customHeight="1" x14ac:dyDescent="0.2">
      <c r="A12" s="127"/>
      <c r="B12" s="58" t="s">
        <v>43</v>
      </c>
      <c r="C12" s="52"/>
      <c r="D12" s="59" t="str">
        <f>'Beoordelaar 3'!C5</f>
        <v>SCORE</v>
      </c>
      <c r="E12" s="116"/>
    </row>
    <row r="13" spans="1:5" ht="28" customHeight="1" x14ac:dyDescent="0.2">
      <c r="A13" s="127"/>
      <c r="B13" s="58" t="s">
        <v>44</v>
      </c>
      <c r="C13" s="52"/>
      <c r="D13" s="59" t="str">
        <f>'Beoordelaar 4'!C5</f>
        <v>SCORE</v>
      </c>
      <c r="E13" s="116"/>
    </row>
    <row r="14" spans="1:5" ht="28" customHeight="1" x14ac:dyDescent="0.2">
      <c r="A14" s="128"/>
      <c r="B14" s="58" t="s">
        <v>45</v>
      </c>
      <c r="C14" s="52"/>
      <c r="D14" s="59" t="str">
        <f>'Beoordelaar 5'!C5</f>
        <v>SCORE</v>
      </c>
      <c r="E14" s="116"/>
    </row>
    <row r="15" spans="1:5" ht="20" customHeight="1" x14ac:dyDescent="0.2">
      <c r="A15" s="117" t="s">
        <v>46</v>
      </c>
      <c r="B15" s="117"/>
      <c r="C15" s="52"/>
      <c r="D15" s="25" t="s">
        <v>13</v>
      </c>
      <c r="E15" s="116"/>
    </row>
    <row r="16" spans="1:5" ht="20" customHeight="1" x14ac:dyDescent="0.2">
      <c r="A16" s="114"/>
      <c r="B16" s="114"/>
      <c r="C16" s="52"/>
      <c r="D16" s="21" t="str">
        <f>IF(D15="Uitmuntend","€ 52.500",IF(D15="Goed","€ 44.625",IF(D15="Voldoende","€ 0",IF(D15="Matig","-€ 105.000",IF(D15="Onvoldoende","KO"," ")))))</f>
        <v xml:space="preserve"> </v>
      </c>
      <c r="E16" s="116"/>
    </row>
    <row r="17" spans="1:5" ht="28" customHeight="1" x14ac:dyDescent="0.2">
      <c r="A17" s="126" t="str">
        <f>'Open vragen'!A7</f>
        <v>1.3 Kwaliteit Locker Management Systeem</v>
      </c>
      <c r="B17" s="58" t="s">
        <v>41</v>
      </c>
      <c r="C17" s="52"/>
      <c r="D17" s="59" t="str">
        <f>'Beoordelaar 1'!C7</f>
        <v>SCORE</v>
      </c>
      <c r="E17" s="116" t="s">
        <v>32</v>
      </c>
    </row>
    <row r="18" spans="1:5" ht="28" customHeight="1" x14ac:dyDescent="0.2">
      <c r="A18" s="127"/>
      <c r="B18" s="58" t="s">
        <v>42</v>
      </c>
      <c r="C18" s="52"/>
      <c r="D18" s="59" t="str">
        <f>'Beoordelaar 2'!C7</f>
        <v>SCORE</v>
      </c>
      <c r="E18" s="116"/>
    </row>
    <row r="19" spans="1:5" ht="28" customHeight="1" x14ac:dyDescent="0.2">
      <c r="A19" s="127"/>
      <c r="B19" s="58" t="s">
        <v>43</v>
      </c>
      <c r="C19" s="52"/>
      <c r="D19" s="59" t="str">
        <f>'Beoordelaar 3'!C7</f>
        <v>SCORE</v>
      </c>
      <c r="E19" s="116"/>
    </row>
    <row r="20" spans="1:5" ht="28" customHeight="1" x14ac:dyDescent="0.2">
      <c r="A20" s="127"/>
      <c r="B20" s="58" t="s">
        <v>44</v>
      </c>
      <c r="C20" s="52"/>
      <c r="D20" s="59" t="str">
        <f>'Beoordelaar 4'!C7</f>
        <v>SCORE</v>
      </c>
      <c r="E20" s="116"/>
    </row>
    <row r="21" spans="1:5" ht="28" customHeight="1" x14ac:dyDescent="0.2">
      <c r="A21" s="128"/>
      <c r="B21" s="58" t="s">
        <v>45</v>
      </c>
      <c r="C21" s="52"/>
      <c r="D21" s="59" t="str">
        <f>'Beoordelaar 5'!C7</f>
        <v>SCORE</v>
      </c>
      <c r="E21" s="116"/>
    </row>
    <row r="22" spans="1:5" ht="20" customHeight="1" x14ac:dyDescent="0.2">
      <c r="A22" s="117" t="s">
        <v>46</v>
      </c>
      <c r="B22" s="117"/>
      <c r="C22" s="52"/>
      <c r="D22" s="25" t="s">
        <v>13</v>
      </c>
      <c r="E22" s="116"/>
    </row>
    <row r="23" spans="1:5" ht="20" customHeight="1" x14ac:dyDescent="0.2">
      <c r="A23" s="114"/>
      <c r="B23" s="114"/>
      <c r="C23" s="52"/>
      <c r="D23" s="21" t="str">
        <f>IF(D22="Uitmuntend","€ 52.500",IF(D22="Goed","€ 44.625",IF(D22="Voldoende","€ 0",IF(D22="Matig","-€ 105.000",IF(D22="Onvoldoende","KO"," ")))))</f>
        <v xml:space="preserve"> </v>
      </c>
      <c r="E23" s="116" t="s">
        <v>32</v>
      </c>
    </row>
    <row r="24" spans="1:5" ht="28" customHeight="1" x14ac:dyDescent="0.2">
      <c r="A24" s="123" t="str">
        <f>'Open vragen'!A9</f>
        <v>1.4 Duurzaamheid en circulariteit</v>
      </c>
      <c r="B24" s="58" t="s">
        <v>41</v>
      </c>
      <c r="C24" s="52"/>
      <c r="D24" s="59" t="str">
        <f>'Beoordelaar 1'!C9</f>
        <v>SCORE</v>
      </c>
      <c r="E24" s="116" t="s">
        <v>32</v>
      </c>
    </row>
    <row r="25" spans="1:5" ht="28" customHeight="1" x14ac:dyDescent="0.2">
      <c r="A25" s="124"/>
      <c r="B25" s="58" t="s">
        <v>42</v>
      </c>
      <c r="C25" s="52"/>
      <c r="D25" s="59" t="str">
        <f>'Beoordelaar 2'!C9</f>
        <v>SCORE</v>
      </c>
      <c r="E25" s="116"/>
    </row>
    <row r="26" spans="1:5" ht="28" customHeight="1" x14ac:dyDescent="0.2">
      <c r="A26" s="124"/>
      <c r="B26" s="58" t="s">
        <v>43</v>
      </c>
      <c r="C26" s="52"/>
      <c r="D26" s="59" t="str">
        <f>'Beoordelaar 3'!C9</f>
        <v>SCORE</v>
      </c>
      <c r="E26" s="116"/>
    </row>
    <row r="27" spans="1:5" ht="28" customHeight="1" x14ac:dyDescent="0.2">
      <c r="A27" s="124"/>
      <c r="B27" s="58" t="s">
        <v>44</v>
      </c>
      <c r="C27" s="52"/>
      <c r="D27" s="59" t="str">
        <f>'Beoordelaar 4'!C9</f>
        <v>SCORE</v>
      </c>
      <c r="E27" s="116"/>
    </row>
    <row r="28" spans="1:5" ht="28" customHeight="1" x14ac:dyDescent="0.2">
      <c r="A28" s="125"/>
      <c r="B28" s="58" t="s">
        <v>45</v>
      </c>
      <c r="C28" s="52"/>
      <c r="D28" s="59" t="str">
        <f>'Beoordelaar 5'!C9</f>
        <v>SCORE</v>
      </c>
      <c r="E28" s="116"/>
    </row>
    <row r="29" spans="1:5" ht="20" customHeight="1" x14ac:dyDescent="0.2">
      <c r="A29" s="117" t="s">
        <v>46</v>
      </c>
      <c r="B29" s="117"/>
      <c r="C29" s="52"/>
      <c r="D29" s="25" t="s">
        <v>13</v>
      </c>
      <c r="E29" s="116"/>
    </row>
    <row r="30" spans="1:5" ht="20" customHeight="1" x14ac:dyDescent="0.2">
      <c r="A30" s="114"/>
      <c r="B30" s="114"/>
      <c r="C30" s="52"/>
      <c r="D30" s="21" t="str">
        <f>IF(D29="Uitmuntend","€ 15.000",IF(D29="Goed","€ 12.750",IF(D29="Voldoende","€ 0",IF(D29="Matig","-€ 15.000",IF(D29="Onvoldoende","KO"," ")))))</f>
        <v xml:space="preserve"> </v>
      </c>
      <c r="E30" s="116" t="s">
        <v>32</v>
      </c>
    </row>
    <row r="31" spans="1:5" ht="20" customHeight="1" x14ac:dyDescent="0.2">
      <c r="C31"/>
    </row>
    <row r="32" spans="1:5" ht="35" customHeight="1" x14ac:dyDescent="0.2">
      <c r="A32" s="118" t="s">
        <v>64</v>
      </c>
      <c r="B32" s="118"/>
      <c r="C32" s="70"/>
      <c r="D32" s="120" t="e">
        <f>D9+D16+D23+D30</f>
        <v>#VALUE!</v>
      </c>
      <c r="E32" s="120"/>
    </row>
    <row r="33" spans="1:5" ht="15" customHeight="1" x14ac:dyDescent="0.2">
      <c r="A33" s="8"/>
      <c r="B33" s="8"/>
      <c r="C33" s="8"/>
      <c r="D33" s="8"/>
      <c r="E33" s="8"/>
    </row>
    <row r="34" spans="1:5" ht="29" customHeight="1" x14ac:dyDescent="0.2">
      <c r="A34" s="39" t="str">
        <f>Productdemonstratie!A1:A1</f>
        <v xml:space="preserve">2. PRODUCTDEMONSTRATIE </v>
      </c>
      <c r="B34" s="40"/>
      <c r="C34" s="6"/>
      <c r="D34" s="41"/>
      <c r="E34" s="42" t="s">
        <v>40</v>
      </c>
    </row>
    <row r="35" spans="1:5" ht="25" customHeight="1" x14ac:dyDescent="0.2">
      <c r="A35" s="121" t="str">
        <f>Productdemonstratie!A3</f>
        <v>Lockermodel type 1</v>
      </c>
      <c r="B35" s="122"/>
      <c r="C35" s="122"/>
      <c r="D35" s="122"/>
      <c r="E35" s="122"/>
    </row>
    <row r="36" spans="1:5" ht="28" customHeight="1" x14ac:dyDescent="0.2">
      <c r="A36" s="132" t="str">
        <f>Productdemonstratie!A4:A4</f>
        <v>1.	 Gebruiksvriendelijkheid LMS</v>
      </c>
      <c r="B36" s="61" t="s">
        <v>41</v>
      </c>
      <c r="C36" s="52"/>
      <c r="D36" s="62" t="str">
        <f>'Beoordelaar 1'!C15</f>
        <v>SCORE:</v>
      </c>
      <c r="E36" s="115" t="s">
        <v>32</v>
      </c>
    </row>
    <row r="37" spans="1:5" ht="28" customHeight="1" x14ac:dyDescent="0.2">
      <c r="A37" s="132"/>
      <c r="B37" s="58" t="s">
        <v>42</v>
      </c>
      <c r="C37" s="52"/>
      <c r="D37" s="59" t="str">
        <f>'Beoordelaar 2'!C15</f>
        <v>SCORE:</v>
      </c>
      <c r="E37" s="116"/>
    </row>
    <row r="38" spans="1:5" ht="28" customHeight="1" x14ac:dyDescent="0.2">
      <c r="A38" s="132"/>
      <c r="B38" s="58" t="s">
        <v>43</v>
      </c>
      <c r="C38" s="52"/>
      <c r="D38" s="59" t="str">
        <f>'Beoordelaar 3'!C15</f>
        <v>SCORE:</v>
      </c>
      <c r="E38" s="116"/>
    </row>
    <row r="39" spans="1:5" ht="28" customHeight="1" x14ac:dyDescent="0.2">
      <c r="A39" s="132"/>
      <c r="B39" s="58" t="s">
        <v>44</v>
      </c>
      <c r="C39" s="52"/>
      <c r="D39" s="59" t="str">
        <f>'Beoordelaar 4'!C15</f>
        <v>SCORE:</v>
      </c>
      <c r="E39" s="116"/>
    </row>
    <row r="40" spans="1:5" ht="28" customHeight="1" x14ac:dyDescent="0.2">
      <c r="A40" s="133"/>
      <c r="B40" s="58" t="s">
        <v>45</v>
      </c>
      <c r="C40" s="52"/>
      <c r="D40" s="59" t="str">
        <f>'Beoordelaar 5'!C15</f>
        <v>SCORE:</v>
      </c>
      <c r="E40" s="116"/>
    </row>
    <row r="41" spans="1:5" ht="35" customHeight="1" x14ac:dyDescent="0.2">
      <c r="A41" s="117" t="s">
        <v>46</v>
      </c>
      <c r="B41" s="117"/>
      <c r="C41" s="52"/>
      <c r="D41" s="25" t="s">
        <v>31</v>
      </c>
      <c r="E41" s="116"/>
    </row>
    <row r="42" spans="1:5" ht="35" customHeight="1" x14ac:dyDescent="0.2">
      <c r="A42" s="114"/>
      <c r="B42" s="114"/>
      <c r="C42" s="52"/>
      <c r="D42" s="21" t="str">
        <f>IF(D41="Uitmuntend: Overstijgt de verwachtingen","€ 25.000",IF(D41="Voldoende: 
Voldoet aan de verwachtingen","€ 0",IF(D41="Net geen voldoende: iets minder dan het huidige, maar nog acceptabel","-€ 25.000",IF(D41="Onvoldoende: Onacceptabel","KO"," "))))</f>
        <v xml:space="preserve"> </v>
      </c>
      <c r="E42" s="116"/>
    </row>
    <row r="43" spans="1:5" ht="28" customHeight="1" x14ac:dyDescent="0.2">
      <c r="A43" s="131" t="str">
        <f>Productdemonstratie!A5:A5</f>
        <v>2.	 Gemak schoonmaken</v>
      </c>
      <c r="B43" s="58" t="s">
        <v>41</v>
      </c>
      <c r="C43" s="52"/>
      <c r="D43" s="59" t="str">
        <f>'Beoordelaar 1'!C17</f>
        <v>SCORE:</v>
      </c>
      <c r="E43" s="116" t="s">
        <v>32</v>
      </c>
    </row>
    <row r="44" spans="1:5" ht="28" customHeight="1" x14ac:dyDescent="0.2">
      <c r="A44" s="132"/>
      <c r="B44" s="58" t="s">
        <v>42</v>
      </c>
      <c r="C44" s="52"/>
      <c r="D44" s="59" t="str">
        <f>'Beoordelaar 2'!C17</f>
        <v>SCORE:</v>
      </c>
      <c r="E44" s="116"/>
    </row>
    <row r="45" spans="1:5" ht="28" customHeight="1" x14ac:dyDescent="0.2">
      <c r="A45" s="132"/>
      <c r="B45" s="58" t="s">
        <v>43</v>
      </c>
      <c r="C45" s="52"/>
      <c r="D45" s="59" t="str">
        <f>'Beoordelaar 3'!C17</f>
        <v>SCORE:</v>
      </c>
      <c r="E45" s="116"/>
    </row>
    <row r="46" spans="1:5" ht="28" customHeight="1" x14ac:dyDescent="0.2">
      <c r="A46" s="132"/>
      <c r="B46" s="58" t="s">
        <v>44</v>
      </c>
      <c r="C46" s="52"/>
      <c r="D46" s="59" t="str">
        <f>'Beoordelaar 4'!C17</f>
        <v>SCORE:</v>
      </c>
      <c r="E46" s="116"/>
    </row>
    <row r="47" spans="1:5" ht="28" customHeight="1" x14ac:dyDescent="0.2">
      <c r="A47" s="133"/>
      <c r="B47" s="58" t="s">
        <v>45</v>
      </c>
      <c r="C47" s="52"/>
      <c r="D47" s="59" t="str">
        <f>'Beoordelaar 5'!C17</f>
        <v>SCORE:</v>
      </c>
      <c r="E47" s="116"/>
    </row>
    <row r="48" spans="1:5" ht="35" customHeight="1" x14ac:dyDescent="0.2">
      <c r="A48" s="117" t="s">
        <v>46</v>
      </c>
      <c r="B48" s="117"/>
      <c r="C48" s="52"/>
      <c r="D48" s="25" t="s">
        <v>31</v>
      </c>
      <c r="E48" s="116"/>
    </row>
    <row r="49" spans="1:5" ht="35" customHeight="1" x14ac:dyDescent="0.2">
      <c r="A49" s="114"/>
      <c r="B49" s="114"/>
      <c r="C49" s="52"/>
      <c r="D49" s="21" t="str">
        <f>IF(D48="Uitmuntend: Overstijgt de verwachtingen","€ 12.500",IF(D48="Voldoende: 
Voldoet aan de verwachtingen","€ 0",IF(D48="Net geen voldoende: iets minder dan het huidige, maar nog acceptabel","-€ 12.500",IF(D48="Onvoldoende: Onacceptabel","KO"," "))))</f>
        <v xml:space="preserve"> </v>
      </c>
      <c r="E49" s="116"/>
    </row>
    <row r="50" spans="1:5" ht="28" customHeight="1" x14ac:dyDescent="0.2">
      <c r="A50" s="131" t="str">
        <f>Productdemonstratie!A6:A6</f>
        <v>3.	 Uitstraling/ vormgeving</v>
      </c>
      <c r="B50" s="58" t="s">
        <v>41</v>
      </c>
      <c r="C50" s="52"/>
      <c r="D50" s="59" t="str">
        <f>'Beoordelaar 1'!C19</f>
        <v>SCORE:</v>
      </c>
      <c r="E50" s="116" t="s">
        <v>32</v>
      </c>
    </row>
    <row r="51" spans="1:5" ht="28" customHeight="1" x14ac:dyDescent="0.2">
      <c r="A51" s="132"/>
      <c r="B51" s="58" t="s">
        <v>42</v>
      </c>
      <c r="C51" s="52"/>
      <c r="D51" s="59" t="str">
        <f>'Beoordelaar 2'!C19</f>
        <v>SCORE:</v>
      </c>
      <c r="E51" s="116"/>
    </row>
    <row r="52" spans="1:5" ht="28" customHeight="1" x14ac:dyDescent="0.2">
      <c r="A52" s="132"/>
      <c r="B52" s="58" t="s">
        <v>43</v>
      </c>
      <c r="C52" s="52"/>
      <c r="D52" s="59" t="str">
        <f>'Beoordelaar 3'!C19</f>
        <v>SCORE:</v>
      </c>
      <c r="E52" s="116"/>
    </row>
    <row r="53" spans="1:5" ht="28" customHeight="1" x14ac:dyDescent="0.2">
      <c r="A53" s="132"/>
      <c r="B53" s="58" t="s">
        <v>44</v>
      </c>
      <c r="C53" s="52"/>
      <c r="D53" s="59" t="str">
        <f>'Beoordelaar 4'!C19</f>
        <v>SCORE:</v>
      </c>
      <c r="E53" s="116"/>
    </row>
    <row r="54" spans="1:5" ht="28" customHeight="1" x14ac:dyDescent="0.2">
      <c r="A54" s="133"/>
      <c r="B54" s="58" t="s">
        <v>45</v>
      </c>
      <c r="C54" s="52"/>
      <c r="D54" s="59" t="str">
        <f>'Beoordelaar 5'!C19</f>
        <v>SCORE:</v>
      </c>
      <c r="E54" s="116"/>
    </row>
    <row r="55" spans="1:5" ht="35" customHeight="1" x14ac:dyDescent="0.2">
      <c r="A55" s="117" t="s">
        <v>46</v>
      </c>
      <c r="B55" s="117"/>
      <c r="C55" s="52"/>
      <c r="D55" s="25" t="s">
        <v>31</v>
      </c>
      <c r="E55" s="116"/>
    </row>
    <row r="56" spans="1:5" ht="35" customHeight="1" x14ac:dyDescent="0.2">
      <c r="A56" s="114"/>
      <c r="B56" s="114"/>
      <c r="C56" s="52"/>
      <c r="D56" s="21" t="str">
        <f>IF(D55="Uitmuntend: Overstijgt de verwachtingen","€ 12.500",IF(D55="Voldoende: 
Voldoet aan de verwachtingen","€ 0",IF(D55="Net geen voldoende: iets minder dan het huidige, maar nog acceptabel","-€ 12.500",IF(D55="Onvoldoende: Onacceptabel","KO"," "))))</f>
        <v xml:space="preserve"> </v>
      </c>
      <c r="E56" s="116"/>
    </row>
    <row r="57" spans="1:5" ht="28" customHeight="1" x14ac:dyDescent="0.2">
      <c r="A57" s="131" t="str">
        <f>Productdemonstratie!A7:A7</f>
        <v>4.	 Afwerking/ volledigheid</v>
      </c>
      <c r="B57" s="58" t="s">
        <v>41</v>
      </c>
      <c r="C57" s="52"/>
      <c r="D57" s="59" t="str">
        <f>'Beoordelaar 1'!C21</f>
        <v>SCORE:</v>
      </c>
      <c r="E57" s="116" t="s">
        <v>32</v>
      </c>
    </row>
    <row r="58" spans="1:5" ht="28" customHeight="1" x14ac:dyDescent="0.2">
      <c r="A58" s="132"/>
      <c r="B58" s="58" t="s">
        <v>42</v>
      </c>
      <c r="C58" s="52"/>
      <c r="D58" s="59" t="str">
        <f>'Beoordelaar 2'!C21</f>
        <v>SCORE:</v>
      </c>
      <c r="E58" s="116"/>
    </row>
    <row r="59" spans="1:5" ht="28" customHeight="1" x14ac:dyDescent="0.2">
      <c r="A59" s="132"/>
      <c r="B59" s="58" t="s">
        <v>43</v>
      </c>
      <c r="C59" s="52"/>
      <c r="D59" s="59" t="str">
        <f>'Beoordelaar 3'!C21</f>
        <v>SCORE:</v>
      </c>
      <c r="E59" s="116"/>
    </row>
    <row r="60" spans="1:5" ht="28" customHeight="1" x14ac:dyDescent="0.2">
      <c r="A60" s="132"/>
      <c r="B60" s="58" t="s">
        <v>44</v>
      </c>
      <c r="C60" s="52"/>
      <c r="D60" s="59" t="str">
        <f>'Beoordelaar 4'!C21</f>
        <v>SCORE:</v>
      </c>
      <c r="E60" s="116"/>
    </row>
    <row r="61" spans="1:5" ht="28" customHeight="1" x14ac:dyDescent="0.2">
      <c r="A61" s="133"/>
      <c r="B61" s="58" t="s">
        <v>45</v>
      </c>
      <c r="C61" s="52"/>
      <c r="D61" s="59" t="str">
        <f>'Beoordelaar 5'!C21</f>
        <v>SCORE:</v>
      </c>
      <c r="E61" s="116"/>
    </row>
    <row r="62" spans="1:5" ht="35" customHeight="1" x14ac:dyDescent="0.2">
      <c r="A62" s="117" t="s">
        <v>46</v>
      </c>
      <c r="B62" s="117"/>
      <c r="C62" s="52"/>
      <c r="D62" s="25" t="s">
        <v>31</v>
      </c>
      <c r="E62" s="116"/>
    </row>
    <row r="63" spans="1:5" ht="35" customHeight="1" x14ac:dyDescent="0.2">
      <c r="A63" s="114"/>
      <c r="B63" s="114"/>
      <c r="C63" s="52"/>
      <c r="D63" s="21" t="str">
        <f>IF(D62="Uitmuntend: Overstijgt de verwachtingen","€ 12.500",IF(D62="Voldoende: 
Voldoet aan de verwachtingen","€ 0",IF(D62="Net geen voldoende: iets minder dan het huidige, maar nog acceptabel","-€ 12.500",IF(D62="Onvoldoende: Onacceptabel","KO"," "))))</f>
        <v xml:space="preserve"> </v>
      </c>
      <c r="E63" s="116"/>
    </row>
    <row r="64" spans="1:5" ht="28" customHeight="1" x14ac:dyDescent="0.2">
      <c r="A64" s="131" t="str">
        <f>Productdemonstratie!A8:A8</f>
        <v>5.	 Stabiliteit/robuustheid voor een MBO-organisatie</v>
      </c>
      <c r="B64" s="58" t="s">
        <v>41</v>
      </c>
      <c r="C64" s="52"/>
      <c r="D64" s="59" t="str">
        <f>'Beoordelaar 1'!C23</f>
        <v>SCORE:</v>
      </c>
      <c r="E64" s="116" t="s">
        <v>32</v>
      </c>
    </row>
    <row r="65" spans="1:5" ht="28" customHeight="1" x14ac:dyDescent="0.2">
      <c r="A65" s="132"/>
      <c r="B65" s="58" t="s">
        <v>42</v>
      </c>
      <c r="C65" s="52"/>
      <c r="D65" s="59" t="str">
        <f>'Beoordelaar 2'!C23</f>
        <v>SCORE:</v>
      </c>
      <c r="E65" s="116"/>
    </row>
    <row r="66" spans="1:5" ht="28" customHeight="1" x14ac:dyDescent="0.2">
      <c r="A66" s="132"/>
      <c r="B66" s="58" t="s">
        <v>43</v>
      </c>
      <c r="C66" s="52"/>
      <c r="D66" s="59" t="str">
        <f>'Beoordelaar 3'!C23</f>
        <v>SCORE:</v>
      </c>
      <c r="E66" s="116"/>
    </row>
    <row r="67" spans="1:5" ht="28" customHeight="1" x14ac:dyDescent="0.2">
      <c r="A67" s="132"/>
      <c r="B67" s="58" t="s">
        <v>44</v>
      </c>
      <c r="C67" s="52"/>
      <c r="D67" s="59" t="str">
        <f>'Beoordelaar 4'!C23</f>
        <v>SCORE:</v>
      </c>
      <c r="E67" s="116"/>
    </row>
    <row r="68" spans="1:5" ht="28" customHeight="1" x14ac:dyDescent="0.2">
      <c r="A68" s="133"/>
      <c r="B68" s="58" t="s">
        <v>45</v>
      </c>
      <c r="C68" s="52"/>
      <c r="D68" s="59" t="str">
        <f>'Beoordelaar 5'!C23</f>
        <v>SCORE:</v>
      </c>
      <c r="E68" s="116"/>
    </row>
    <row r="69" spans="1:5" ht="35" customHeight="1" x14ac:dyDescent="0.2">
      <c r="A69" s="117" t="s">
        <v>46</v>
      </c>
      <c r="B69" s="117"/>
      <c r="C69" s="52"/>
      <c r="D69" s="25" t="s">
        <v>31</v>
      </c>
      <c r="E69" s="116"/>
    </row>
    <row r="70" spans="1:5" ht="35" customHeight="1" x14ac:dyDescent="0.2">
      <c r="A70" s="114"/>
      <c r="B70" s="114"/>
      <c r="C70" s="52"/>
      <c r="D70" s="21" t="str">
        <f>IF(D69="Uitmuntend: Overstijgt de verwachtingen","€ 62.500",IF(D69="Voldoende: 
Voldoet aan de verwachtingen","€ 0",IF(D69="Net geen voldoende: iets minder dan het huidige, maar nog acceptabel","-€ 62.500",IF(D69="Onvoldoende: Onacceptabel","KO"," "))))</f>
        <v xml:space="preserve"> </v>
      </c>
      <c r="E70" s="116"/>
    </row>
    <row r="71" spans="1:5" ht="35" customHeight="1" x14ac:dyDescent="0.2">
      <c r="A71" s="136" t="s">
        <v>47</v>
      </c>
      <c r="B71" s="137"/>
      <c r="C71" s="60"/>
      <c r="D71" s="134" t="e">
        <f>D42+D49+D56+D63+D70</f>
        <v>#VALUE!</v>
      </c>
      <c r="E71" s="135"/>
    </row>
    <row r="72" spans="1:5" ht="15" customHeight="1" x14ac:dyDescent="0.2">
      <c r="A72" s="46"/>
      <c r="B72" s="47"/>
      <c r="C72" s="63"/>
      <c r="D72" s="48"/>
      <c r="E72" s="48"/>
    </row>
    <row r="73" spans="1:5" ht="25" customHeight="1" x14ac:dyDescent="0.2">
      <c r="A73" s="121" t="str">
        <f>Productdemonstratie!A9</f>
        <v>Lockermodel type 2</v>
      </c>
      <c r="B73" s="122"/>
      <c r="C73" s="122"/>
      <c r="D73" s="122"/>
      <c r="E73" s="122"/>
    </row>
    <row r="74" spans="1:5" ht="28" customHeight="1" x14ac:dyDescent="0.2">
      <c r="A74" s="132" t="str">
        <f>Productdemonstratie!A10</f>
        <v>1.	 Gebruiksvriendelijkheid LMS</v>
      </c>
      <c r="B74" s="61" t="s">
        <v>41</v>
      </c>
      <c r="C74" s="52"/>
      <c r="D74" s="62" t="str">
        <f>'Beoordelaar 1'!C27</f>
        <v>SCORE:</v>
      </c>
      <c r="E74" s="115" t="s">
        <v>32</v>
      </c>
    </row>
    <row r="75" spans="1:5" ht="28" customHeight="1" x14ac:dyDescent="0.2">
      <c r="A75" s="132"/>
      <c r="B75" s="58" t="s">
        <v>42</v>
      </c>
      <c r="C75" s="52"/>
      <c r="D75" s="59" t="str">
        <f>'Beoordelaar 2'!C27</f>
        <v>SCORE:</v>
      </c>
      <c r="E75" s="116"/>
    </row>
    <row r="76" spans="1:5" ht="28" customHeight="1" x14ac:dyDescent="0.2">
      <c r="A76" s="132"/>
      <c r="B76" s="58" t="s">
        <v>43</v>
      </c>
      <c r="C76" s="52"/>
      <c r="D76" s="59" t="str">
        <f>'Beoordelaar 3'!C27</f>
        <v>SCORE:</v>
      </c>
      <c r="E76" s="116"/>
    </row>
    <row r="77" spans="1:5" ht="28" customHeight="1" x14ac:dyDescent="0.2">
      <c r="A77" s="132"/>
      <c r="B77" s="58" t="s">
        <v>44</v>
      </c>
      <c r="C77" s="52"/>
      <c r="D77" s="59" t="str">
        <f>'Beoordelaar 4'!C27</f>
        <v>SCORE:</v>
      </c>
      <c r="E77" s="116"/>
    </row>
    <row r="78" spans="1:5" ht="28" customHeight="1" x14ac:dyDescent="0.2">
      <c r="A78" s="133"/>
      <c r="B78" s="58" t="s">
        <v>45</v>
      </c>
      <c r="C78" s="52"/>
      <c r="D78" s="59" t="str">
        <f>'Beoordelaar 5'!C27</f>
        <v>SCORE:</v>
      </c>
      <c r="E78" s="116"/>
    </row>
    <row r="79" spans="1:5" ht="35" customHeight="1" x14ac:dyDescent="0.2">
      <c r="A79" s="117" t="s">
        <v>46</v>
      </c>
      <c r="B79" s="117"/>
      <c r="C79" s="52"/>
      <c r="D79" s="25" t="s">
        <v>31</v>
      </c>
      <c r="E79" s="116"/>
    </row>
    <row r="80" spans="1:5" ht="35" customHeight="1" x14ac:dyDescent="0.2">
      <c r="A80" s="114"/>
      <c r="B80" s="114"/>
      <c r="C80" s="52"/>
      <c r="D80" s="21" t="str">
        <f>IF(D79="Uitmuntend: Overstijgt de verwachtingen","€ 25.000",IF(D79="Voldoende: 
Voldoet aan de verwachtingen","€ 0",IF(D79="Net geen voldoende: iets minder dan het huidige, maar nog acceptabel","-€ 25.000",IF(D79="Onvoldoende: Onacceptabel","KO"," "))))</f>
        <v xml:space="preserve"> </v>
      </c>
      <c r="E80" s="116"/>
    </row>
    <row r="81" spans="1:5" ht="28" customHeight="1" x14ac:dyDescent="0.2">
      <c r="A81" s="131" t="str">
        <f>Productdemonstratie!A11</f>
        <v>2.	 Gemak schoonmaken</v>
      </c>
      <c r="B81" s="58" t="s">
        <v>41</v>
      </c>
      <c r="C81" s="52"/>
      <c r="D81" s="59" t="str">
        <f>'Beoordelaar 1'!C29</f>
        <v>SCORE:</v>
      </c>
      <c r="E81" s="116" t="s">
        <v>32</v>
      </c>
    </row>
    <row r="82" spans="1:5" ht="28" customHeight="1" x14ac:dyDescent="0.2">
      <c r="A82" s="132"/>
      <c r="B82" s="58" t="s">
        <v>42</v>
      </c>
      <c r="C82" s="52"/>
      <c r="D82" s="59" t="str">
        <f>'Beoordelaar 2'!C29</f>
        <v>SCORE:</v>
      </c>
      <c r="E82" s="116"/>
    </row>
    <row r="83" spans="1:5" ht="28" customHeight="1" x14ac:dyDescent="0.2">
      <c r="A83" s="132"/>
      <c r="B83" s="58" t="s">
        <v>43</v>
      </c>
      <c r="C83" s="52"/>
      <c r="D83" s="59" t="str">
        <f>'Beoordelaar 3'!C29</f>
        <v>SCORE:</v>
      </c>
      <c r="E83" s="116"/>
    </row>
    <row r="84" spans="1:5" ht="28" customHeight="1" x14ac:dyDescent="0.2">
      <c r="A84" s="132"/>
      <c r="B84" s="58" t="s">
        <v>44</v>
      </c>
      <c r="C84" s="52"/>
      <c r="D84" s="59" t="str">
        <f>'Beoordelaar 4'!C29</f>
        <v>SCORE:</v>
      </c>
      <c r="E84" s="116"/>
    </row>
    <row r="85" spans="1:5" ht="28" customHeight="1" x14ac:dyDescent="0.2">
      <c r="A85" s="133"/>
      <c r="B85" s="58" t="s">
        <v>45</v>
      </c>
      <c r="C85" s="52"/>
      <c r="D85" s="59" t="str">
        <f>'Beoordelaar 5'!C29</f>
        <v>SCORE:</v>
      </c>
      <c r="E85" s="116"/>
    </row>
    <row r="86" spans="1:5" ht="35" customHeight="1" x14ac:dyDescent="0.2">
      <c r="A86" s="117" t="s">
        <v>46</v>
      </c>
      <c r="B86" s="117"/>
      <c r="C86" s="52"/>
      <c r="D86" s="25" t="s">
        <v>31</v>
      </c>
      <c r="E86" s="116"/>
    </row>
    <row r="87" spans="1:5" ht="35" customHeight="1" x14ac:dyDescent="0.2">
      <c r="A87" s="114"/>
      <c r="B87" s="114"/>
      <c r="C87" s="52"/>
      <c r="D87" s="21" t="str">
        <f>IF(D86="Uitmuntend: Overstijgt de verwachtingen","€ 12.500",IF(D86="Voldoende: 
Voldoet aan de verwachtingen","€ 0",IF(D86="Net geen voldoende: iets minder dan het huidige, maar nog acceptabel","-€ 12.500",IF(D86="Onvoldoende: Onacceptabel","KO"," "))))</f>
        <v xml:space="preserve"> </v>
      </c>
      <c r="E87" s="116"/>
    </row>
    <row r="88" spans="1:5" ht="28" customHeight="1" x14ac:dyDescent="0.2">
      <c r="A88" s="131" t="str">
        <f>Productdemonstratie!A12</f>
        <v>3.	 Uitstraling/ vormgeving</v>
      </c>
      <c r="B88" s="58" t="s">
        <v>41</v>
      </c>
      <c r="C88" s="52"/>
      <c r="D88" s="59" t="str">
        <f>'Beoordelaar 1'!C31</f>
        <v>SCORE:</v>
      </c>
      <c r="E88" s="116" t="s">
        <v>32</v>
      </c>
    </row>
    <row r="89" spans="1:5" ht="28" customHeight="1" x14ac:dyDescent="0.2">
      <c r="A89" s="132"/>
      <c r="B89" s="58" t="s">
        <v>42</v>
      </c>
      <c r="C89" s="52"/>
      <c r="D89" s="59" t="str">
        <f>'Beoordelaar 2'!C31</f>
        <v>SCORE:</v>
      </c>
      <c r="E89" s="116"/>
    </row>
    <row r="90" spans="1:5" ht="28" customHeight="1" x14ac:dyDescent="0.2">
      <c r="A90" s="132"/>
      <c r="B90" s="58" t="s">
        <v>43</v>
      </c>
      <c r="C90" s="52"/>
      <c r="D90" s="59" t="str">
        <f>'Beoordelaar 3'!C31</f>
        <v>SCORE:</v>
      </c>
      <c r="E90" s="116"/>
    </row>
    <row r="91" spans="1:5" ht="28" customHeight="1" x14ac:dyDescent="0.2">
      <c r="A91" s="132"/>
      <c r="B91" s="58" t="s">
        <v>44</v>
      </c>
      <c r="C91" s="52"/>
      <c r="D91" s="59" t="str">
        <f>'Beoordelaar 4'!C31</f>
        <v>SCORE:</v>
      </c>
      <c r="E91" s="116"/>
    </row>
    <row r="92" spans="1:5" ht="28" customHeight="1" x14ac:dyDescent="0.2">
      <c r="A92" s="133"/>
      <c r="B92" s="58" t="s">
        <v>45</v>
      </c>
      <c r="C92" s="52"/>
      <c r="D92" s="59" t="str">
        <f>'Beoordelaar 5'!C31</f>
        <v>SCORE:</v>
      </c>
      <c r="E92" s="116"/>
    </row>
    <row r="93" spans="1:5" ht="35" customHeight="1" x14ac:dyDescent="0.2">
      <c r="A93" s="117" t="s">
        <v>46</v>
      </c>
      <c r="B93" s="117"/>
      <c r="C93" s="52"/>
      <c r="D93" s="25" t="s">
        <v>31</v>
      </c>
      <c r="E93" s="116"/>
    </row>
    <row r="94" spans="1:5" ht="35" customHeight="1" x14ac:dyDescent="0.2">
      <c r="A94" s="114"/>
      <c r="B94" s="114"/>
      <c r="C94" s="52"/>
      <c r="D94" s="21" t="str">
        <f>IF(D93="Uitmuntend: Overstijgt de verwachtingen","€ 12.500",IF(D93="Voldoende: 
Voldoet aan de verwachtingen","€ 0",IF(D93="Net geen voldoende: iets minder dan het huidige, maar nog acceptabel","-€ 12.500",IF(D93="Onvoldoende: Onacceptabel","KO"," "))))</f>
        <v xml:space="preserve"> </v>
      </c>
      <c r="E94" s="116"/>
    </row>
    <row r="95" spans="1:5" ht="28" customHeight="1" x14ac:dyDescent="0.2">
      <c r="A95" s="131" t="str">
        <f>Productdemonstratie!A13</f>
        <v>4.	 Afwerking/ volledigheid</v>
      </c>
      <c r="B95" s="58" t="s">
        <v>41</v>
      </c>
      <c r="C95" s="52"/>
      <c r="D95" s="59" t="str">
        <f>'Beoordelaar 1'!C33</f>
        <v>SCORE:</v>
      </c>
      <c r="E95" s="116" t="s">
        <v>32</v>
      </c>
    </row>
    <row r="96" spans="1:5" ht="28" customHeight="1" x14ac:dyDescent="0.2">
      <c r="A96" s="132"/>
      <c r="B96" s="58" t="s">
        <v>42</v>
      </c>
      <c r="C96" s="52"/>
      <c r="D96" s="59" t="str">
        <f>'Beoordelaar 2'!C33</f>
        <v>SCORE:</v>
      </c>
      <c r="E96" s="116"/>
    </row>
    <row r="97" spans="1:5" ht="28" customHeight="1" x14ac:dyDescent="0.2">
      <c r="A97" s="132"/>
      <c r="B97" s="58" t="s">
        <v>43</v>
      </c>
      <c r="C97" s="52"/>
      <c r="D97" s="59" t="str">
        <f>'Beoordelaar 3'!C33</f>
        <v>SCORE:</v>
      </c>
      <c r="E97" s="116"/>
    </row>
    <row r="98" spans="1:5" ht="28" customHeight="1" x14ac:dyDescent="0.2">
      <c r="A98" s="132"/>
      <c r="B98" s="58" t="s">
        <v>44</v>
      </c>
      <c r="C98" s="52"/>
      <c r="D98" s="59" t="str">
        <f>'Beoordelaar 4'!C33</f>
        <v>SCORE:</v>
      </c>
      <c r="E98" s="116"/>
    </row>
    <row r="99" spans="1:5" ht="28" customHeight="1" x14ac:dyDescent="0.2">
      <c r="A99" s="133"/>
      <c r="B99" s="58" t="s">
        <v>45</v>
      </c>
      <c r="C99" s="52"/>
      <c r="D99" s="59" t="str">
        <f>'Beoordelaar 5'!C33</f>
        <v>SCORE:</v>
      </c>
      <c r="E99" s="116"/>
    </row>
    <row r="100" spans="1:5" ht="35" customHeight="1" x14ac:dyDescent="0.2">
      <c r="A100" s="117" t="s">
        <v>46</v>
      </c>
      <c r="B100" s="117"/>
      <c r="C100" s="52"/>
      <c r="D100" s="25" t="s">
        <v>31</v>
      </c>
      <c r="E100" s="116"/>
    </row>
    <row r="101" spans="1:5" ht="35" customHeight="1" x14ac:dyDescent="0.2">
      <c r="A101" s="114"/>
      <c r="B101" s="114"/>
      <c r="C101" s="52"/>
      <c r="D101" s="21" t="str">
        <f>IF(D100="Uitmuntend: Overstijgt de verwachtingen","€ 12.500",IF(D100="Voldoende: 
Voldoet aan de verwachtingen","€ 0",IF(D100="Net geen voldoende: iets minder dan het huidige, maar nog acceptabel","-€ 12.500",IF(D100="Onvoldoende: Onacceptabel","KO"," "))))</f>
        <v xml:space="preserve"> </v>
      </c>
      <c r="E101" s="116"/>
    </row>
    <row r="102" spans="1:5" ht="28" customHeight="1" x14ac:dyDescent="0.2">
      <c r="A102" s="131" t="str">
        <f>Productdemonstratie!A14</f>
        <v>5.	 Stabiliteit/robuustheid voor een MBO-organisatie</v>
      </c>
      <c r="B102" s="58" t="s">
        <v>41</v>
      </c>
      <c r="C102" s="52"/>
      <c r="D102" s="59" t="str">
        <f>'Beoordelaar 1'!C35</f>
        <v>SCORE:</v>
      </c>
      <c r="E102" s="116" t="s">
        <v>32</v>
      </c>
    </row>
    <row r="103" spans="1:5" ht="28" customHeight="1" x14ac:dyDescent="0.2">
      <c r="A103" s="132"/>
      <c r="B103" s="58" t="s">
        <v>42</v>
      </c>
      <c r="C103" s="52"/>
      <c r="D103" s="59" t="str">
        <f>'Beoordelaar 2'!C35</f>
        <v>SCORE:</v>
      </c>
      <c r="E103" s="116"/>
    </row>
    <row r="104" spans="1:5" ht="28" customHeight="1" x14ac:dyDescent="0.2">
      <c r="A104" s="132"/>
      <c r="B104" s="58" t="s">
        <v>43</v>
      </c>
      <c r="C104" s="52"/>
      <c r="D104" s="59" t="str">
        <f>'Beoordelaar 3'!C35</f>
        <v>SCORE:</v>
      </c>
      <c r="E104" s="116"/>
    </row>
    <row r="105" spans="1:5" ht="28" customHeight="1" x14ac:dyDescent="0.2">
      <c r="A105" s="132"/>
      <c r="B105" s="58" t="s">
        <v>44</v>
      </c>
      <c r="C105" s="52"/>
      <c r="D105" s="59" t="str">
        <f>'Beoordelaar 4'!C35</f>
        <v>SCORE:</v>
      </c>
      <c r="E105" s="116"/>
    </row>
    <row r="106" spans="1:5" ht="28" customHeight="1" x14ac:dyDescent="0.2">
      <c r="A106" s="133"/>
      <c r="B106" s="58" t="s">
        <v>45</v>
      </c>
      <c r="C106" s="52"/>
      <c r="D106" s="59" t="str">
        <f>'Beoordelaar 5'!C35</f>
        <v>SCORE:</v>
      </c>
      <c r="E106" s="116"/>
    </row>
    <row r="107" spans="1:5" ht="35" customHeight="1" x14ac:dyDescent="0.2">
      <c r="A107" s="117" t="s">
        <v>46</v>
      </c>
      <c r="B107" s="117"/>
      <c r="C107" s="52"/>
      <c r="D107" s="25" t="s">
        <v>31</v>
      </c>
      <c r="E107" s="116"/>
    </row>
    <row r="108" spans="1:5" ht="35" customHeight="1" x14ac:dyDescent="0.2">
      <c r="A108" s="114"/>
      <c r="B108" s="114"/>
      <c r="C108" s="52"/>
      <c r="D108" s="21" t="str">
        <f>IF(D107="Uitmuntend: Overstijgt de verwachtingen","€ 62.500",IF(D107="Voldoende: 
Voldoet aan de verwachtingen","€ 0",IF(D107="Net geen voldoende: iets minder dan het huidige, maar nog acceptabel","-€ 62.500",IF(D107="Onvoldoende: Onacceptabel","KO"," "))))</f>
        <v xml:space="preserve"> </v>
      </c>
      <c r="E108" s="116"/>
    </row>
    <row r="109" spans="1:5" ht="35" customHeight="1" x14ac:dyDescent="0.2">
      <c r="A109" s="136" t="s">
        <v>48</v>
      </c>
      <c r="B109" s="137"/>
      <c r="C109" s="60"/>
      <c r="D109" s="138" t="e">
        <f>D80+D87+D94+D101+D108</f>
        <v>#VALUE!</v>
      </c>
      <c r="E109" s="139"/>
    </row>
    <row r="110" spans="1:5" ht="15" customHeight="1" x14ac:dyDescent="0.2">
      <c r="A110" s="46"/>
      <c r="B110" s="47"/>
      <c r="C110" s="63"/>
      <c r="D110" s="48"/>
      <c r="E110" s="48"/>
    </row>
    <row r="111" spans="1:5" ht="20" customHeight="1" x14ac:dyDescent="0.2">
      <c r="C111"/>
    </row>
    <row r="112" spans="1:5" ht="35" customHeight="1" x14ac:dyDescent="0.2">
      <c r="A112" s="113" t="s">
        <v>63</v>
      </c>
      <c r="B112" s="113"/>
      <c r="C112" s="52"/>
      <c r="D112" s="111" t="e">
        <f>D71+D109</f>
        <v>#VALUE!</v>
      </c>
      <c r="E112" s="112"/>
    </row>
    <row r="113" spans="1:5" ht="15" customHeight="1" x14ac:dyDescent="0.2">
      <c r="A113" s="8"/>
      <c r="B113" s="8"/>
      <c r="C113" s="8"/>
      <c r="D113" s="8"/>
      <c r="E113" s="8"/>
    </row>
  </sheetData>
  <sheetProtection algorithmName="SHA-512" hashValue="qWacy2cxDaKP6elQF/kYDouc/uskbVQt+KhXzGfYMZbjsYVNOTgZEF+9kOt6dp2fRMKu6F5/4lEtZWrilMj0kw==" saltValue="cJPpsO7WLGpTVO/PR1IZVg==" spinCount="100000" sheet="1" objects="1" scenarios="1"/>
  <mergeCells count="68">
    <mergeCell ref="A109:B109"/>
    <mergeCell ref="D109:E109"/>
    <mergeCell ref="A95:A99"/>
    <mergeCell ref="E95:E101"/>
    <mergeCell ref="A100:B100"/>
    <mergeCell ref="A101:B101"/>
    <mergeCell ref="A102:A106"/>
    <mergeCell ref="E102:E108"/>
    <mergeCell ref="A107:B107"/>
    <mergeCell ref="A108:B108"/>
    <mergeCell ref="A88:A92"/>
    <mergeCell ref="E88:E94"/>
    <mergeCell ref="A93:B93"/>
    <mergeCell ref="A94:B94"/>
    <mergeCell ref="A8:B8"/>
    <mergeCell ref="A9:B9"/>
    <mergeCell ref="A15:B15"/>
    <mergeCell ref="A16:B16"/>
    <mergeCell ref="A10:A14"/>
    <mergeCell ref="E74:E80"/>
    <mergeCell ref="A79:B79"/>
    <mergeCell ref="A80:B80"/>
    <mergeCell ref="A81:A85"/>
    <mergeCell ref="E81:E87"/>
    <mergeCell ref="A86:B86"/>
    <mergeCell ref="A87:B87"/>
    <mergeCell ref="A74:A78"/>
    <mergeCell ref="A73:E73"/>
    <mergeCell ref="A63:B63"/>
    <mergeCell ref="A42:B42"/>
    <mergeCell ref="A48:B48"/>
    <mergeCell ref="A49:B49"/>
    <mergeCell ref="A62:B62"/>
    <mergeCell ref="A64:A68"/>
    <mergeCell ref="A70:B70"/>
    <mergeCell ref="A69:B69"/>
    <mergeCell ref="A1:B1"/>
    <mergeCell ref="A57:A61"/>
    <mergeCell ref="A36:A40"/>
    <mergeCell ref="A43:A47"/>
    <mergeCell ref="A50:A54"/>
    <mergeCell ref="A3:A7"/>
    <mergeCell ref="A29:B29"/>
    <mergeCell ref="A22:B22"/>
    <mergeCell ref="A23:B23"/>
    <mergeCell ref="A24:A28"/>
    <mergeCell ref="A17:A21"/>
    <mergeCell ref="D1:E1"/>
    <mergeCell ref="E3:E9"/>
    <mergeCell ref="E17:E23"/>
    <mergeCell ref="E10:E16"/>
    <mergeCell ref="E24:E30"/>
    <mergeCell ref="D112:E112"/>
    <mergeCell ref="A112:B112"/>
    <mergeCell ref="A30:B30"/>
    <mergeCell ref="E36:E42"/>
    <mergeCell ref="E43:E49"/>
    <mergeCell ref="E50:E56"/>
    <mergeCell ref="E57:E63"/>
    <mergeCell ref="E64:E70"/>
    <mergeCell ref="A55:B55"/>
    <mergeCell ref="A32:B32"/>
    <mergeCell ref="A56:B56"/>
    <mergeCell ref="D32:E32"/>
    <mergeCell ref="A35:E35"/>
    <mergeCell ref="A41:B41"/>
    <mergeCell ref="D71:E71"/>
    <mergeCell ref="A71:B71"/>
  </mergeCells>
  <dataValidations count="1">
    <dataValidation type="list" errorStyle="warning" allowBlank="1" showErrorMessage="1" error="Voer juiste waarde in. " sqref="D8 D15 D22 D29" xr:uid="{709B966E-435E-6A4D-B52E-79BB7083AA34}">
      <formula1>SCOREOV</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AA223993-D547-4143-96B7-1017D8F34989}">
          <x14:formula1>
            <xm:f>Productdemonstratie!$G$7:$K$7</xm:f>
          </x14:formula1>
          <xm:sqref>D41 D48 D55 D62 D69 D79 D86 D93 D100 D107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C19"/>
  <sheetViews>
    <sheetView showGridLines="0" tabSelected="1" workbookViewId="0">
      <selection activeCell="C4" sqref="C4"/>
    </sheetView>
  </sheetViews>
  <sheetFormatPr baseColWidth="10" defaultColWidth="11.5" defaultRowHeight="15" x14ac:dyDescent="0.2"/>
  <cols>
    <col min="1" max="1" width="74.1640625" customWidth="1"/>
    <col min="2" max="2" width="2.83203125" customWidth="1"/>
    <col min="3" max="3" width="28.83203125" customWidth="1"/>
  </cols>
  <sheetData>
    <row r="1" spans="1:3" ht="30" customHeight="1" x14ac:dyDescent="0.2">
      <c r="A1" s="11" t="s">
        <v>49</v>
      </c>
      <c r="B1" s="7"/>
      <c r="C1" s="10"/>
    </row>
    <row r="2" spans="1:3" ht="30" customHeight="1" x14ac:dyDescent="0.2">
      <c r="A2" s="12" t="s">
        <v>50</v>
      </c>
      <c r="B2" s="7"/>
      <c r="C2" s="13" t="str">
        <f>'Beoordelaar 1'!C1</f>
        <v xml:space="preserve">Inschrijver </v>
      </c>
    </row>
    <row r="3" spans="1:3" s="1" customFormat="1" ht="30" customHeight="1" x14ac:dyDescent="0.2">
      <c r="A3" s="17" t="str">
        <f>'Open vragen'!A1:A1</f>
        <v>1A. BEANTWOORDING OPEN VRAGEN</v>
      </c>
      <c r="B3" s="7"/>
      <c r="C3" s="18" t="e">
        <f>Consensus!D32</f>
        <v>#VALUE!</v>
      </c>
    </row>
    <row r="4" spans="1:3" s="1" customFormat="1" ht="30" customHeight="1" x14ac:dyDescent="0.2">
      <c r="A4" s="17" t="str">
        <f>Productdemonstratie!A1:A1</f>
        <v xml:space="preserve">2. PRODUCTDEMONSTRATIE </v>
      </c>
      <c r="B4" s="7"/>
      <c r="C4" s="18" t="e">
        <f>Consensus!D112</f>
        <v>#VALUE!</v>
      </c>
    </row>
    <row r="5" spans="1:3" ht="30" customHeight="1" x14ac:dyDescent="0.2">
      <c r="A5" s="15" t="s">
        <v>51</v>
      </c>
      <c r="B5" s="7"/>
      <c r="C5" s="14" t="e">
        <f>C3+C4</f>
        <v>#VALUE!</v>
      </c>
    </row>
    <row r="7" spans="1:3" ht="30" customHeight="1" x14ac:dyDescent="0.2">
      <c r="A7" s="19" t="s">
        <v>52</v>
      </c>
      <c r="B7" s="7"/>
      <c r="C7" s="20">
        <v>0</v>
      </c>
    </row>
    <row r="9" spans="1:3" ht="30" customHeight="1" x14ac:dyDescent="0.2">
      <c r="A9" s="15" t="s">
        <v>53</v>
      </c>
      <c r="B9" s="7"/>
      <c r="C9" s="16" t="e">
        <f>C7-C5</f>
        <v>#VALUE!</v>
      </c>
    </row>
    <row r="16" spans="1:3" ht="16" x14ac:dyDescent="0.2">
      <c r="C16" s="9"/>
    </row>
    <row r="17" spans="3:3" ht="16" x14ac:dyDescent="0.2">
      <c r="C17" s="9"/>
    </row>
    <row r="18" spans="3:3" ht="16" x14ac:dyDescent="0.2">
      <c r="C18" s="9"/>
    </row>
    <row r="19" spans="3:3" ht="16" x14ac:dyDescent="0.2">
      <c r="C19" s="9"/>
    </row>
  </sheetData>
  <sheetProtection algorithmName="SHA-512" hashValue="mObxK+KZoRvJoOoYSJGq9TEVqnywnJqiamgnmsLOxmlTKqpMGYhO7s1hUCniDWFPgH6puNaLFG19y7BR9k+9IA==" saltValue="x0kvZ8DdEJAF5+QBSz4gb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C37D7BBD4EBD4A83F2BC353FDD4177" ma:contentTypeVersion="10" ma:contentTypeDescription="Een nieuw document maken." ma:contentTypeScope="" ma:versionID="f6c11515c556c5f94b431027648332ee">
  <xsd:schema xmlns:xsd="http://www.w3.org/2001/XMLSchema" xmlns:xs="http://www.w3.org/2001/XMLSchema" xmlns:p="http://schemas.microsoft.com/office/2006/metadata/properties" xmlns:ns2="6747c0c2-c131-491e-88b0-592e1fd4a489" xmlns:ns3="14004052-e687-45b2-aed2-6850ad279128" targetNamespace="http://schemas.microsoft.com/office/2006/metadata/properties" ma:root="true" ma:fieldsID="c8df0203dc663ef93b878065b4ba4b55" ns2:_="" ns3:_="">
    <xsd:import namespace="6747c0c2-c131-491e-88b0-592e1fd4a489"/>
    <xsd:import namespace="14004052-e687-45b2-aed2-6850ad2791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47c0c2-c131-491e-88b0-592e1fd4a4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004052-e687-45b2-aed2-6850ad27912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3CBEF0-9776-48D7-8B1B-F1C65F3B8FD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E2E7CA-9677-4AA1-8D1D-BA0473D79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47c0c2-c131-491e-88b0-592e1fd4a489"/>
    <ds:schemaRef ds:uri="14004052-e687-45b2-aed2-6850ad279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72A46B-079F-4CF1-891A-42FB7E79C5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Open vragen</vt:lpstr>
      <vt:lpstr>Productdemonstratie</vt:lpstr>
      <vt:lpstr>Beoordelaar 1</vt:lpstr>
      <vt:lpstr>Beoordelaar 2</vt:lpstr>
      <vt:lpstr>Beoordelaar 3</vt:lpstr>
      <vt:lpstr>Beoordelaar 4</vt:lpstr>
      <vt:lpstr>Beoordelaar 5</vt:lpstr>
      <vt:lpstr>Consensus</vt:lpstr>
      <vt:lpstr>Eindscores</vt:lpstr>
      <vt:lpstr>SCOREOV</vt:lpstr>
      <vt:lpstr>UVO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2006-09-16T00:00:00Z</dcterms:created>
  <dcterms:modified xsi:type="dcterms:W3CDTF">2022-02-23T10:03:26Z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0x01010094C37D7BBD4EBD4A83F2BC353FDD4177</vt:lpwstr>
  </property>
</Properties>
</file>