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unitedqualitybv.sharepoint.com/klanten/Docs/Almelo/EA Overslag HRA en GFT (959)/07. Nota van inlichtingen/"/>
    </mc:Choice>
  </mc:AlternateContent>
  <xr:revisionPtr revIDLastSave="7" documentId="8_{FB1F63AE-7F22-49D2-B43E-916930E8EB4C}" xr6:coauthVersionLast="47" xr6:coauthVersionMax="47" xr10:uidLastSave="{E8FAAADF-ADF0-44D7-9842-A75B4492A4F5}"/>
  <bookViews>
    <workbookView xWindow="-28920" yWindow="-3645" windowWidth="29040" windowHeight="15840" activeTab="2" xr2:uid="{82060E88-1CCB-4F33-98AF-01AE61D745DA}"/>
  </bookViews>
  <sheets>
    <sheet name="Voorblad" sheetId="1" r:id="rId1"/>
    <sheet name="1. Kwaliteit Perceel 1" sheetId="3" r:id="rId2"/>
    <sheet name="2. Prijs Perceel 1" sheetId="2" r:id="rId3"/>
    <sheet name="3. Fictieve inschrijfprijs P1" sheetId="4" r:id="rId4"/>
  </sheets>
  <definedNames>
    <definedName name="_xlnm.Print_Area" localSheetId="1">'1. Kwaliteit Perceel 1'!$A$1:$G$58</definedName>
    <definedName name="_xlnm.Print_Area" localSheetId="2">'2. Prijs Perceel 1'!$A$1:$H$36</definedName>
    <definedName name="_xlnm.Print_Area" localSheetId="3">'3. Fictieve inschrijfprijs P1'!$A$1:$C$8</definedName>
    <definedName name="_xlnm.Print_Area" localSheetId="0">Voorblad!$B$2:$H$11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 i="2" l="1"/>
  <c r="G8" i="2"/>
  <c r="E54" i="3" l="1"/>
  <c r="E11" i="2" l="1"/>
  <c r="E10" i="2"/>
  <c r="E9" i="2" l="1"/>
  <c r="G9" i="2" s="1"/>
  <c r="G47" i="3" l="1"/>
  <c r="F37" i="3" l="1"/>
  <c r="F25" i="3"/>
  <c r="F13" i="3" l="1"/>
  <c r="F4" i="3"/>
  <c r="G4" i="2"/>
  <c r="G17" i="2" s="1"/>
  <c r="C5" i="4" s="1"/>
  <c r="F54" i="3" l="1"/>
  <c r="C4" i="4" s="1"/>
  <c r="C7" i="4" s="1"/>
</calcChain>
</file>

<file path=xl/sharedStrings.xml><?xml version="1.0" encoding="utf-8"?>
<sst xmlns="http://schemas.openxmlformats.org/spreadsheetml/2006/main" count="186" uniqueCount="131">
  <si>
    <t>Inhoud:</t>
  </si>
  <si>
    <t>T1.</t>
  </si>
  <si>
    <t>T2.</t>
  </si>
  <si>
    <t>T3.</t>
  </si>
  <si>
    <t>Ontvangst</t>
  </si>
  <si>
    <t>NR.</t>
  </si>
  <si>
    <t xml:space="preserve">Omschrijving </t>
  </si>
  <si>
    <t>Eenheid</t>
  </si>
  <si>
    <r>
      <t xml:space="preserve">Prijs per eenheid (A) excl. btw </t>
    </r>
    <r>
      <rPr>
        <b/>
        <sz val="11"/>
        <color theme="1"/>
        <rFont val="Calibri Light"/>
        <family val="2"/>
        <scheme val="major"/>
      </rPr>
      <t>(1)</t>
    </r>
  </si>
  <si>
    <t>Subtotalen (AxB) excl. btw</t>
  </si>
  <si>
    <t>PR-1</t>
  </si>
  <si>
    <t>Prijs voor ontvangst (incl. eventueel op-, overslag en transport)</t>
  </si>
  <si>
    <t>Ton</t>
  </si>
  <si>
    <t>PR-2</t>
  </si>
  <si>
    <t>PR-3</t>
  </si>
  <si>
    <t>PR-5</t>
  </si>
  <si>
    <t>PR-6</t>
  </si>
  <si>
    <t>Gegevens ontvangstlocatie (indien afwijkend van verwerkingslocatie)</t>
  </si>
  <si>
    <t>Naam</t>
  </si>
  <si>
    <t>Adres</t>
  </si>
  <si>
    <t>Postcode</t>
  </si>
  <si>
    <t>Plaats</t>
  </si>
  <si>
    <t>Eigenaar</t>
  </si>
  <si>
    <t>PR-7</t>
  </si>
  <si>
    <t>Stroom</t>
  </si>
  <si>
    <t>PR-8</t>
  </si>
  <si>
    <t>PR-9</t>
  </si>
  <si>
    <t>PR-10</t>
  </si>
  <si>
    <t xml:space="preserve">Voorwaarden </t>
  </si>
  <si>
    <t>Voorwaarde</t>
  </si>
  <si>
    <t>ALG</t>
  </si>
  <si>
    <t xml:space="preserve">Inschrijver past, op straffe van uitsluiting, alleen de geel gearceerde cellen aan. Inschrijver moet alle geel gearceerde cellen correct en ondubbelzinnig invullen. </t>
  </si>
  <si>
    <t>De genoemde aantallen worden alleen gebruikt voor de beoordeling van het onderdeel prijs. Aan de genoemde aantallen kunnen geen rechten worden ontleend. De vaste prijzen per eenheid (zoals in dit formulier aangegeven) zijn tijdens de uitvoering van de opdracht van toepassing, ongeacht het daadwerkelijke aantal.</t>
  </si>
  <si>
    <t>Deze prijs wordt gebruikt voor de beoordeling van het onderdeel prijs en de beoordeling van de fictieve inschrijfprijs.</t>
  </si>
  <si>
    <t>Beoordeling aangeboden ontvangstlocatie</t>
  </si>
  <si>
    <t>Vraag</t>
  </si>
  <si>
    <t>Vraagstelling</t>
  </si>
  <si>
    <t>Antwoord</t>
  </si>
  <si>
    <t>Maximale kwaliteitswaarde</t>
  </si>
  <si>
    <t>Behaalde fictieve korting</t>
  </si>
  <si>
    <t>Toekennen van de score</t>
  </si>
  <si>
    <t>KG-1</t>
  </si>
  <si>
    <t>A</t>
  </si>
  <si>
    <t>Naam:
Adres:
Type:
Eigenaar:</t>
  </si>
  <si>
    <r>
      <t xml:space="preserve">Als de reistijd gelijk is aan de voor dit perceel vastgestelde maximale reistijd (conform tabblad 1) = geen kwaliteitswaarde (zijnde €0,- fictieve korting op de inschrijfprijs). 
Als de reistijd gelijk is aan de minimale reistijd (zijnde 5 minuten) = maximale kwaliteitswaarde (zijnde de maximale fictieve korting op inschrijfprijs). 
Formule voor het berekenen van de behaalde kwaliteitswaarde (zijnde de fictieve korting op de inschrijfprijs):
</t>
    </r>
    <r>
      <rPr>
        <i/>
        <sz val="11"/>
        <color theme="1"/>
        <rFont val="Calibri Light"/>
        <family val="2"/>
        <scheme val="major"/>
      </rPr>
      <t>Formule: (1-(aangeboden reistijd-minimale reistijd)/maximale reistijd-minimale reistijd))*maximale kwaliteitswaarde = fictieve korting op inschrijfprijs</t>
    </r>
  </si>
  <si>
    <t>B</t>
  </si>
  <si>
    <t>C</t>
  </si>
  <si>
    <t>Minimale reistijd</t>
  </si>
  <si>
    <t>Maximale reistijd</t>
  </si>
  <si>
    <t>CO2 Prestatie ladder</t>
  </si>
  <si>
    <t>Antwoord (meerkeuze)</t>
  </si>
  <si>
    <t>KG-2</t>
  </si>
  <si>
    <t>Beschikt inschrijver over een CO2 Prestatieladder certificering?</t>
  </si>
  <si>
    <t>[Invullen door inschrijver]</t>
  </si>
  <si>
    <t>A) Nee.</t>
  </si>
  <si>
    <t>B) Ja, inschrijver is gecertificeerd op niveau 1</t>
  </si>
  <si>
    <t>C) Ja, inschrijver is gecertificeerd op niveau 2</t>
  </si>
  <si>
    <t>D) Ja, inschrijver is gecertificeerd op niveau 3</t>
  </si>
  <si>
    <t>E) Ja, inschrijver is gecertificeerd op niveau 4</t>
  </si>
  <si>
    <t>F) Ja, inschrijver is gecertificeerd op niveau 5</t>
  </si>
  <si>
    <t>KG-3</t>
  </si>
  <si>
    <t>[invullen door inschrijver]</t>
  </si>
  <si>
    <t>Ja</t>
  </si>
  <si>
    <t>N.v.t. (antwoord op de vorige vraag was 'Nee')</t>
  </si>
  <si>
    <t>1 tot 10%</t>
  </si>
  <si>
    <t>Nee</t>
  </si>
  <si>
    <t>A) Conform afvalhiërarchie uit LAP3: stap b: voorbereiding voor hergebruik</t>
  </si>
  <si>
    <t>11 tot 15%</t>
  </si>
  <si>
    <t>B) Conform afvalhiërarchie uit LAP3: stap c1: recycling van het oorspronkelijke functionele materiaal in een gelijke of vergelijkbare toepassing</t>
  </si>
  <si>
    <t>16 tot 25%</t>
  </si>
  <si>
    <t>C) Conform afvalhiërarchie uit LAP3: stap c2: recycling van het oorspronkelijke functionele materiaal in een niet gelijke of vergelijkbare toepassing</t>
  </si>
  <si>
    <t>Meer dan 25%</t>
  </si>
  <si>
    <t>Maximaal te behalen fictieve korting</t>
  </si>
  <si>
    <t>Totaal</t>
  </si>
  <si>
    <t>KG</t>
  </si>
  <si>
    <t>PR</t>
  </si>
  <si>
    <t>Totale inschrijfprijs</t>
  </si>
  <si>
    <t>KG-4</t>
  </si>
  <si>
    <t>SROI</t>
  </si>
  <si>
    <t>Antwoord (percentage boven op het geëiste))</t>
  </si>
  <si>
    <t>Antwoordoptie 0%  = Geen fictieve korting
Antwoordoptie 0% tot 2%= 20% van de maximale kwaliteitswaarde
Antwoordoptie 2% tot 4% = 40% van de maximale kwaliteitswaarde
Antwoordoptie 4% tot 6% = 60% van de maximale kwaliteitswaarde
Antwoordoptie 6% tot 8% = 80% van de maximale kwaliteitswaarde
Antwoordoptie meer dan 8% = 100% van de maximale kwaliteitswaarde</t>
  </si>
  <si>
    <t>A) 0%</t>
  </si>
  <si>
    <t>B) 0% tot 2%</t>
  </si>
  <si>
    <t>C) 2% tot 4%</t>
  </si>
  <si>
    <t>D) 4% tot 6%</t>
  </si>
  <si>
    <t>E) 6% tot 8%</t>
  </si>
  <si>
    <t>F) meer dan 8%</t>
  </si>
  <si>
    <t>Kwalitatieve gunningscriteria perceel 1</t>
  </si>
  <si>
    <t>Prijsinvulformulier perceel 1</t>
  </si>
  <si>
    <t>Fictieve inschrijfprijs perceel 1</t>
  </si>
  <si>
    <t>Bijlage 04A
Tab 1: Kwalitatieve gunningscriteria perceel 1</t>
  </si>
  <si>
    <t>Bijlage 04A
Tab 3: Fictieve inschrijfprijs perceel 1</t>
  </si>
  <si>
    <t>PR-4</t>
  </si>
  <si>
    <t>Antwoordoptie A = Geen fictieve korting
Antwoordoptie B = 20% van de maximale kwaliteitswaarde
Antwoordoptie C = 40% van de maximale kwaliteitswaarde
Antwoordoptie D = 60% van de maximale kwaliteitswaarde
Antwoordoptie E = 80% van de maximale kwaliteitswaarde
Antwoordoptie F = 100% van de maximale kwaliteitswaarde</t>
  </si>
  <si>
    <t>Totale fictieve inschrijfprijs
Deze prijs vermelden in TenderNed</t>
  </si>
  <si>
    <t>Garandeeert inschrijver een hogere SROI inzet dan geëist is in hoofdstuk IV paragraaf H van de aanbestedingsleidraad?
Indien inschrijve reen hogere SROI inzet garandeert, dient hij de jaarlijkse inzet (boven op het geëiste percentage per jaar) in % op te geven.</t>
  </si>
  <si>
    <t>Bijlage 04A - Invulformulier gunningscriteria perceel 1 
(HRA Oldenzaal)
Behorende bij de Europese openbare aanbesteding 
"Overslag, Transport en Verwerking HRA, GHA &amp; GFT' van gemeenten Almelo  en Oldenzaal"</t>
  </si>
  <si>
    <t>Wat is de reistijd vanaf het centrale punt in het werkgebied naar de ontvangstlocatie (berekenen conform eis O-6)? Het gaat om een enkele reis. De reistijd moet opgegeven worden in hele minuten.</t>
  </si>
  <si>
    <t>Indienen van bewijsvoering conform de in eis O-6 uitgewerkte methode.</t>
  </si>
  <si>
    <t>Nascheiding</t>
  </si>
  <si>
    <t>Bijlage 04A
Tab 2: Prijsinvulformulier perceel 1 (HRA Oldenzaal)</t>
  </si>
  <si>
    <t>Kan de inschrijver het aangeboden HRA nascheiden conform eis V-7?</t>
  </si>
  <si>
    <t>D) Ja, het HRA kan vanaf start overeenkomst worden nagescheiden</t>
  </si>
  <si>
    <t>B) Ja, het HRA kan vanaf 1-7 2024 worden nagescheiden</t>
  </si>
  <si>
    <t>C)  Ja, het HRA kan vanaf 1-7 2023 worden nagescheiden</t>
  </si>
  <si>
    <t>Antwoordoptie A = Geen fictieve korting
Antwoordoptie B = 60% van de maximale kwaliteitswaarde
Antwoordoptie C = 80% van de maximale kwaliteitswaarde
Antwoordoptie D = 100% van de maximale kwaliteitswaarde</t>
  </si>
  <si>
    <t>Nr.</t>
  </si>
  <si>
    <t>Onderdeel</t>
  </si>
  <si>
    <t>Prijs per eenheid (1)
excl. btw</t>
  </si>
  <si>
    <t>Aantal (2)</t>
  </si>
  <si>
    <t>Jaarlijkse kosten
Subtotalen (1x2) excl. btw</t>
  </si>
  <si>
    <t>PR-11</t>
  </si>
  <si>
    <t>Per ton</t>
  </si>
  <si>
    <t>Prijs voor verwerking (excl. WBM)</t>
  </si>
  <si>
    <t>Afvalstoffenbelasting, zijnde wet belastingen op milieugrondslag (WBM)</t>
  </si>
  <si>
    <t>Prijs per eenheid</t>
  </si>
  <si>
    <t>Wegingsfactor</t>
  </si>
  <si>
    <t>Verwerking van HRA zonder nascheiding</t>
  </si>
  <si>
    <t>Gegevens verwerkingslocatie(s)</t>
  </si>
  <si>
    <t>PR-3 wordt door het formulier berekend a.d.h.v. de door inschrijver in PR-4 en PR-5 ingevulde waarden.</t>
  </si>
  <si>
    <t xml:space="preserve">Inschrijver moet in PR-5 het maximale (gewichts)percentage invullen dat per aangeleverde ton HRA wordt verwerkt in een AEC. Voor het resterende percentage wordt verondersteld dat dit deel van het HRA middels een vorm van (na)scheiding uitgesorteerd wordt en dus niet voor verbranding in aanmerking komt. Opdrachtgever betaalt geen WBM over de uitgesorteerde (niet in een AEC verwerkte) deelstromen. </t>
  </si>
  <si>
    <r>
      <t xml:space="preserve">WBM d.d. 21-01-2022
</t>
    </r>
    <r>
      <rPr>
        <b/>
        <sz val="11"/>
        <color theme="1"/>
        <rFont val="Calibri Light"/>
        <family val="2"/>
      </rPr>
      <t>(5)</t>
    </r>
  </si>
  <si>
    <t xml:space="preserve">De eenheidsprijzen zijn conform alle voorwaarden uit het programma van eisen en alle overige aanbestedingsdocumenten. </t>
  </si>
  <si>
    <r>
      <t xml:space="preserve">Aantal (B) </t>
    </r>
    <r>
      <rPr>
        <b/>
        <sz val="11"/>
        <color theme="1"/>
        <rFont val="Calibri Light"/>
        <family val="2"/>
        <scheme val="major"/>
      </rPr>
      <t>(2)</t>
    </r>
  </si>
  <si>
    <t>Verwerking HRA</t>
  </si>
  <si>
    <t>Totale inschrijfprijs (3)</t>
  </si>
  <si>
    <r>
      <t>Verwerkingsprijs voor HRA inclusief nascheiding</t>
    </r>
    <r>
      <rPr>
        <b/>
        <sz val="11"/>
        <color theme="1"/>
        <rFont val="Calibri Light"/>
        <family val="2"/>
        <scheme val="major"/>
      </rPr>
      <t xml:space="preserve"> (4)</t>
    </r>
    <r>
      <rPr>
        <sz val="11"/>
        <color theme="1"/>
        <rFont val="Calibri Light"/>
        <family val="2"/>
        <scheme val="major"/>
      </rPr>
      <t xml:space="preserve"> </t>
    </r>
    <r>
      <rPr>
        <b/>
        <sz val="11"/>
        <color theme="1"/>
        <rFont val="Calibri Light"/>
        <family val="2"/>
        <scheme val="major"/>
      </rPr>
      <t>optioneel onderdeel van de opdracht</t>
    </r>
  </si>
  <si>
    <r>
      <t xml:space="preserve">Aandeel waarover WBM moet worden betaald </t>
    </r>
    <r>
      <rPr>
        <b/>
        <sz val="11"/>
        <color theme="1"/>
        <rFont val="Calibri Light"/>
        <family val="2"/>
        <scheme val="major"/>
      </rPr>
      <t>(5)</t>
    </r>
  </si>
  <si>
    <t>In een PDF document bijvoegen achter onderdeel 05 van de inschrijving.</t>
  </si>
  <si>
    <t>Wat is de aangeboden ontvangstlocatie? 
Minimaal de volgende gegevens moeten worden verstrekt:
- volledige naam van de ontvangstlocatie;
- volledig adres van de ontvangstlocatie;
- type locatie (verwerkingslocatie of overslaglocatie)
- eigenaar van de ontvangstlocatie.</t>
  </si>
  <si>
    <r>
      <t xml:space="preserve">Verwerking van afgekeurd PMD (excl. WBM) </t>
    </r>
    <r>
      <rPr>
        <b/>
        <sz val="11"/>
        <color theme="1"/>
        <rFont val="Calibri Light"/>
        <family val="2"/>
        <scheme val="major"/>
      </rPr>
      <t>- optioneel onderdeel van de opdracht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</si>
</sst>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0_ ;\-#,##0\ "/>
    <numFmt numFmtId="165" formatCode="&quot;€&quot;\ #,##0.00"/>
    <numFmt numFmtId="166" formatCode="0.0"/>
  </numFmts>
  <fonts count="25" x14ac:knownFonts="1">
    <font>
      <sz val="11"/>
      <color theme="1"/>
      <name val="Calibri"/>
      <family val="2"/>
      <scheme val="minor"/>
    </font>
    <font>
      <sz val="11"/>
      <color theme="1"/>
      <name val="Calibri"/>
      <family val="2"/>
      <scheme val="minor"/>
    </font>
    <font>
      <sz val="10"/>
      <name val="Arial"/>
      <family val="2"/>
    </font>
    <font>
      <sz val="11"/>
      <name val="Calibri Light"/>
      <family val="2"/>
      <scheme val="major"/>
    </font>
    <font>
      <u/>
      <sz val="11"/>
      <name val="Calibri Light"/>
      <family val="2"/>
      <scheme val="major"/>
    </font>
    <font>
      <b/>
      <sz val="14"/>
      <color theme="0"/>
      <name val="Calibri Light"/>
      <family val="2"/>
      <scheme val="major"/>
    </font>
    <font>
      <sz val="9"/>
      <color theme="1"/>
      <name val="Century Gothic"/>
      <family val="2"/>
    </font>
    <font>
      <sz val="11"/>
      <color theme="1"/>
      <name val="Calibri Light"/>
      <family val="2"/>
      <scheme val="major"/>
    </font>
    <font>
      <b/>
      <sz val="11"/>
      <color theme="0"/>
      <name val="Calibri Light"/>
      <family val="2"/>
      <scheme val="major"/>
    </font>
    <font>
      <b/>
      <sz val="11"/>
      <color theme="1"/>
      <name val="Calibri Light"/>
      <family val="2"/>
      <scheme val="major"/>
    </font>
    <font>
      <i/>
      <sz val="11"/>
      <color theme="1"/>
      <name val="Calibri Light"/>
      <family val="2"/>
      <scheme val="major"/>
    </font>
    <font>
      <sz val="11"/>
      <color theme="0" tint="-0.14999847407452621"/>
      <name val="Calibri Light"/>
      <family val="2"/>
      <scheme val="major"/>
    </font>
    <font>
      <sz val="11"/>
      <color theme="0" tint="-0.249977111117893"/>
      <name val="Calibri Light"/>
      <family val="2"/>
      <scheme val="major"/>
    </font>
    <font>
      <b/>
      <sz val="12"/>
      <name val="Calibri Light"/>
      <family val="2"/>
      <scheme val="major"/>
    </font>
    <font>
      <sz val="11"/>
      <color rgb="FFFF0000"/>
      <name val="Calibri Light"/>
      <family val="2"/>
      <scheme val="major"/>
    </font>
    <font>
      <sz val="8"/>
      <name val="Calibri"/>
      <family val="2"/>
      <scheme val="minor"/>
    </font>
    <font>
      <b/>
      <sz val="10"/>
      <color theme="1"/>
      <name val="Century Gothic"/>
      <family val="2"/>
    </font>
    <font>
      <sz val="10"/>
      <color theme="1"/>
      <name val="Century Gothic"/>
      <family val="2"/>
    </font>
    <font>
      <sz val="9"/>
      <name val="Century Gothic"/>
      <family val="2"/>
    </font>
    <font>
      <b/>
      <sz val="9"/>
      <name val="Century Gothic"/>
      <family val="2"/>
    </font>
    <font>
      <b/>
      <sz val="11"/>
      <color indexed="9"/>
      <name val="Calibri Light"/>
      <family val="2"/>
    </font>
    <font>
      <sz val="11"/>
      <name val="Calibri Light"/>
      <family val="2"/>
    </font>
    <font>
      <sz val="11"/>
      <color theme="1"/>
      <name val="Calibri Light"/>
      <family val="2"/>
    </font>
    <font>
      <b/>
      <sz val="11"/>
      <color theme="1"/>
      <name val="Calibri Light"/>
      <family val="2"/>
    </font>
    <font>
      <i/>
      <sz val="11"/>
      <color theme="1"/>
      <name val="Calibri Light"/>
      <family val="2"/>
    </font>
  </fonts>
  <fills count="9">
    <fill>
      <patternFill patternType="none"/>
    </fill>
    <fill>
      <patternFill patternType="gray125"/>
    </fill>
    <fill>
      <patternFill patternType="solid">
        <fgColor indexed="48"/>
        <bgColor indexed="64"/>
      </patternFill>
    </fill>
    <fill>
      <patternFill patternType="solid">
        <fgColor indexed="44"/>
        <bgColor indexed="64"/>
      </patternFill>
    </fill>
    <fill>
      <patternFill patternType="solid">
        <fgColor rgb="FFFFFF00"/>
        <bgColor indexed="64"/>
      </patternFill>
    </fill>
    <fill>
      <patternFill patternType="solid">
        <fgColor theme="5"/>
        <bgColor indexed="64"/>
      </patternFill>
    </fill>
    <fill>
      <patternFill patternType="solid">
        <fgColor theme="0"/>
        <bgColor indexed="64"/>
      </patternFill>
    </fill>
    <fill>
      <patternFill patternType="solid">
        <fgColor rgb="FF3366FF"/>
        <bgColor indexed="64"/>
      </patternFill>
    </fill>
    <fill>
      <patternFill patternType="solid">
        <fgColor rgb="FF99CCFF"/>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thin">
        <color indexed="64"/>
      </right>
      <top/>
      <bottom/>
      <diagonal/>
    </border>
  </borders>
  <cellStyleXfs count="11">
    <xf numFmtId="0" fontId="0" fillId="0" borderId="0"/>
    <xf numFmtId="0" fontId="2" fillId="0" borderId="0"/>
    <xf numFmtId="0" fontId="6" fillId="0" borderId="0"/>
    <xf numFmtId="0" fontId="2" fillId="0" borderId="0"/>
    <xf numFmtId="44" fontId="2" fillId="0" borderId="0" applyFont="0" applyFill="0" applyBorder="0" applyAlignment="0" applyProtection="0"/>
    <xf numFmtId="0" fontId="1" fillId="0" borderId="0"/>
    <xf numFmtId="0" fontId="1" fillId="0" borderId="0"/>
    <xf numFmtId="9" fontId="2"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47">
    <xf numFmtId="0" fontId="0" fillId="0" borderId="0" xfId="0"/>
    <xf numFmtId="0" fontId="3" fillId="0" borderId="0" xfId="1" applyFont="1" applyAlignment="1">
      <alignment horizontal="center" vertical="center"/>
    </xf>
    <xf numFmtId="0" fontId="3" fillId="0" borderId="0" xfId="1" applyFont="1" applyAlignment="1">
      <alignment vertical="center"/>
    </xf>
    <xf numFmtId="0" fontId="3" fillId="0" borderId="1" xfId="1" applyFont="1" applyBorder="1" applyAlignment="1">
      <alignment horizontal="center" vertical="center"/>
    </xf>
    <xf numFmtId="0" fontId="3" fillId="0" borderId="2" xfId="1" applyFont="1" applyBorder="1" applyAlignment="1">
      <alignment vertical="center"/>
    </xf>
    <xf numFmtId="0" fontId="3" fillId="0" borderId="3" xfId="1" applyFont="1" applyBorder="1" applyAlignment="1">
      <alignment vertical="center"/>
    </xf>
    <xf numFmtId="0" fontId="3" fillId="0" borderId="4" xfId="1" applyFont="1" applyBorder="1" applyAlignment="1">
      <alignment horizontal="center" vertical="center"/>
    </xf>
    <xf numFmtId="0" fontId="3" fillId="0" borderId="5" xfId="1" applyFont="1" applyBorder="1" applyAlignment="1">
      <alignment vertical="center"/>
    </xf>
    <xf numFmtId="0" fontId="4" fillId="0" borderId="4" xfId="1" applyFont="1" applyBorder="1" applyAlignment="1">
      <alignment horizontal="right" vertical="center"/>
    </xf>
    <xf numFmtId="0" fontId="7" fillId="0" borderId="0" xfId="2" applyFont="1" applyAlignment="1">
      <alignment vertical="center"/>
    </xf>
    <xf numFmtId="0" fontId="8" fillId="0" borderId="0" xfId="2" applyFont="1" applyAlignment="1">
      <alignment vertical="center"/>
    </xf>
    <xf numFmtId="0" fontId="7" fillId="4" borderId="11" xfId="6" applyFont="1" applyFill="1" applyBorder="1" applyAlignment="1" applyProtection="1">
      <alignment horizontal="left" vertical="center"/>
      <protection locked="0"/>
    </xf>
    <xf numFmtId="0" fontId="7" fillId="4" borderId="11" xfId="6" applyFont="1" applyFill="1" applyBorder="1" applyAlignment="1" applyProtection="1">
      <alignment horizontal="center" vertical="center"/>
      <protection locked="0"/>
    </xf>
    <xf numFmtId="0" fontId="7" fillId="4" borderId="11" xfId="6" applyFont="1" applyFill="1" applyBorder="1" applyAlignment="1" applyProtection="1">
      <alignment horizontal="center" vertical="center" wrapText="1"/>
      <protection locked="0"/>
    </xf>
    <xf numFmtId="0" fontId="7" fillId="0" borderId="0" xfId="2" applyFont="1" applyAlignment="1">
      <alignment horizontal="center" vertical="center"/>
    </xf>
    <xf numFmtId="9" fontId="7" fillId="0" borderId="0" xfId="2" applyNumberFormat="1" applyFont="1" applyAlignment="1">
      <alignment vertical="center"/>
    </xf>
    <xf numFmtId="0" fontId="3" fillId="4" borderId="11" xfId="1" applyFont="1" applyFill="1" applyBorder="1" applyAlignment="1" applyProtection="1">
      <alignment vertical="center" wrapText="1"/>
      <protection locked="0"/>
    </xf>
    <xf numFmtId="0" fontId="3" fillId="4" borderId="11" xfId="1" applyFont="1" applyFill="1" applyBorder="1" applyAlignment="1" applyProtection="1">
      <alignment horizontal="center" vertical="center" wrapText="1"/>
      <protection locked="0"/>
    </xf>
    <xf numFmtId="164" fontId="7" fillId="4" borderId="11" xfId="5" applyNumberFormat="1" applyFont="1" applyFill="1" applyBorder="1" applyAlignment="1" applyProtection="1">
      <alignment horizontal="center" vertical="center"/>
      <protection locked="0"/>
    </xf>
    <xf numFmtId="164" fontId="7" fillId="4" borderId="11" xfId="5" applyNumberFormat="1" applyFont="1" applyFill="1" applyBorder="1" applyAlignment="1" applyProtection="1">
      <alignment horizontal="center" vertical="center" wrapText="1"/>
      <protection locked="0"/>
    </xf>
    <xf numFmtId="44" fontId="7" fillId="4" borderId="11" xfId="4" applyFont="1" applyFill="1" applyBorder="1" applyAlignment="1" applyProtection="1">
      <alignment horizontal="center" vertical="center"/>
      <protection locked="0"/>
    </xf>
    <xf numFmtId="0" fontId="8" fillId="2" borderId="0" xfId="1" applyFont="1" applyFill="1" applyAlignment="1" applyProtection="1">
      <alignment horizontal="center" vertical="center" wrapText="1"/>
      <protection hidden="1"/>
    </xf>
    <xf numFmtId="0" fontId="7" fillId="3" borderId="9" xfId="3" applyFont="1" applyFill="1" applyBorder="1" applyAlignment="1" applyProtection="1">
      <alignment horizontal="center" vertical="center" wrapText="1"/>
      <protection hidden="1"/>
    </xf>
    <xf numFmtId="0" fontId="7" fillId="3" borderId="0" xfId="3" applyFont="1" applyFill="1" applyAlignment="1" applyProtection="1">
      <alignment vertical="center" wrapText="1"/>
      <protection hidden="1"/>
    </xf>
    <xf numFmtId="0" fontId="7" fillId="3" borderId="0" xfId="3" applyFont="1" applyFill="1" applyAlignment="1" applyProtection="1">
      <alignment horizontal="center" vertical="center" wrapText="1"/>
      <protection hidden="1"/>
    </xf>
    <xf numFmtId="0" fontId="7" fillId="0" borderId="11" xfId="2" applyFont="1" applyBorder="1" applyAlignment="1" applyProtection="1">
      <alignment horizontal="center" vertical="center"/>
      <protection hidden="1"/>
    </xf>
    <xf numFmtId="0" fontId="7" fillId="0" borderId="11" xfId="5" applyFont="1" applyBorder="1" applyAlignment="1" applyProtection="1">
      <alignment horizontal="left" vertical="center" wrapText="1"/>
      <protection hidden="1"/>
    </xf>
    <xf numFmtId="44" fontId="7" fillId="0" borderId="11" xfId="4" applyFont="1" applyFill="1" applyBorder="1" applyAlignment="1" applyProtection="1">
      <alignment horizontal="center" vertical="center" wrapText="1"/>
      <protection hidden="1"/>
    </xf>
    <xf numFmtId="0" fontId="7" fillId="0" borderId="0" xfId="2" applyFont="1" applyBorder="1" applyAlignment="1" applyProtection="1">
      <alignment horizontal="center" vertical="center"/>
      <protection hidden="1"/>
    </xf>
    <xf numFmtId="0" fontId="7" fillId="0" borderId="0" xfId="5" applyFont="1" applyBorder="1" applyAlignment="1" applyProtection="1">
      <alignment horizontal="left" vertical="center" wrapText="1"/>
      <protection hidden="1"/>
    </xf>
    <xf numFmtId="44" fontId="7" fillId="6" borderId="0" xfId="4" applyFont="1" applyFill="1" applyBorder="1" applyAlignment="1" applyProtection="1">
      <alignment horizontal="center" vertical="center" wrapText="1"/>
      <protection hidden="1"/>
    </xf>
    <xf numFmtId="0" fontId="7" fillId="0" borderId="0" xfId="2" applyFont="1" applyAlignment="1" applyProtection="1">
      <alignment vertical="center"/>
      <protection hidden="1"/>
    </xf>
    <xf numFmtId="0" fontId="8" fillId="2" borderId="0" xfId="1" applyFont="1" applyFill="1" applyAlignment="1" applyProtection="1">
      <alignment horizontal="right" vertical="center" wrapText="1"/>
      <protection hidden="1"/>
    </xf>
    <xf numFmtId="165" fontId="9" fillId="5" borderId="0" xfId="5" applyNumberFormat="1" applyFont="1" applyFill="1" applyAlignment="1" applyProtection="1">
      <alignment horizontal="center" vertical="center" wrapText="1"/>
      <protection hidden="1"/>
    </xf>
    <xf numFmtId="0" fontId="7" fillId="0" borderId="0" xfId="5" applyFont="1" applyAlignment="1" applyProtection="1">
      <alignment horizontal="left" vertical="center"/>
      <protection hidden="1"/>
    </xf>
    <xf numFmtId="0" fontId="7" fillId="0" borderId="0" xfId="5" applyFont="1" applyAlignment="1" applyProtection="1">
      <alignment horizontal="center" vertical="center" wrapText="1"/>
      <protection hidden="1"/>
    </xf>
    <xf numFmtId="9" fontId="7" fillId="0" borderId="0" xfId="8" applyFont="1" applyAlignment="1">
      <alignment vertical="center"/>
    </xf>
    <xf numFmtId="165" fontId="7" fillId="4" borderId="11" xfId="6" applyNumberFormat="1" applyFont="1" applyFill="1" applyBorder="1" applyAlignment="1" applyProtection="1">
      <alignment horizontal="center" vertical="center" wrapText="1"/>
      <protection locked="0"/>
    </xf>
    <xf numFmtId="9" fontId="7" fillId="4" borderId="11" xfId="10" applyFont="1" applyFill="1" applyBorder="1" applyAlignment="1" applyProtection="1">
      <alignment horizontal="center" vertical="center"/>
      <protection locked="0"/>
    </xf>
    <xf numFmtId="0" fontId="8" fillId="2" borderId="10" xfId="1" applyFont="1" applyFill="1" applyBorder="1" applyAlignment="1" applyProtection="1">
      <alignment horizontal="center" vertical="center" wrapText="1"/>
      <protection hidden="1"/>
    </xf>
    <xf numFmtId="0" fontId="8" fillId="0" borderId="0" xfId="2" applyFont="1" applyAlignment="1" applyProtection="1">
      <alignment vertical="center"/>
      <protection hidden="1"/>
    </xf>
    <xf numFmtId="0" fontId="7" fillId="3" borderId="15" xfId="3" applyFont="1" applyFill="1" applyBorder="1" applyAlignment="1" applyProtection="1">
      <alignment horizontal="center" vertical="center" wrapText="1"/>
      <protection hidden="1"/>
    </xf>
    <xf numFmtId="0" fontId="7" fillId="3" borderId="16" xfId="3" applyFont="1" applyFill="1" applyBorder="1" applyAlignment="1" applyProtection="1">
      <alignment horizontal="center" vertical="center" wrapText="1"/>
      <protection hidden="1"/>
    </xf>
    <xf numFmtId="0" fontId="7" fillId="3" borderId="16" xfId="3" applyFont="1" applyFill="1" applyBorder="1" applyAlignment="1" applyProtection="1">
      <alignment vertical="center" wrapText="1"/>
      <protection hidden="1"/>
    </xf>
    <xf numFmtId="0" fontId="7" fillId="3" borderId="17" xfId="3" applyFont="1" applyFill="1" applyBorder="1" applyAlignment="1" applyProtection="1">
      <alignment horizontal="left" vertical="center" wrapText="1"/>
      <protection hidden="1"/>
    </xf>
    <xf numFmtId="0" fontId="7" fillId="0" borderId="11" xfId="2" applyFont="1" applyBorder="1" applyAlignment="1" applyProtection="1">
      <alignment vertical="center" wrapText="1"/>
      <protection hidden="1"/>
    </xf>
    <xf numFmtId="44" fontId="14" fillId="0" borderId="0" xfId="2" applyNumberFormat="1" applyFont="1" applyAlignment="1" applyProtection="1">
      <alignment vertical="center"/>
      <protection hidden="1"/>
    </xf>
    <xf numFmtId="0" fontId="3" fillId="0" borderId="11" xfId="1" applyFont="1" applyBorder="1" applyAlignment="1" applyProtection="1">
      <alignment vertical="center" wrapText="1"/>
      <protection hidden="1"/>
    </xf>
    <xf numFmtId="0" fontId="7" fillId="0" borderId="0" xfId="2" applyFont="1" applyAlignment="1" applyProtection="1">
      <alignment horizontal="center" vertical="center"/>
      <protection hidden="1"/>
    </xf>
    <xf numFmtId="0" fontId="8" fillId="2" borderId="7" xfId="1" applyFont="1" applyFill="1" applyBorder="1" applyAlignment="1" applyProtection="1">
      <alignment horizontal="center" vertical="center" wrapText="1"/>
      <protection hidden="1"/>
    </xf>
    <xf numFmtId="0" fontId="8" fillId="2" borderId="8" xfId="1" applyFont="1" applyFill="1" applyBorder="1" applyAlignment="1" applyProtection="1">
      <alignment horizontal="center" vertical="center" wrapText="1"/>
      <protection hidden="1"/>
    </xf>
    <xf numFmtId="44" fontId="7" fillId="0" borderId="11" xfId="4" applyFont="1" applyFill="1" applyBorder="1" applyAlignment="1" applyProtection="1">
      <alignment horizontal="center" vertical="center" wrapText="1"/>
      <protection locked="0" hidden="1"/>
    </xf>
    <xf numFmtId="3" fontId="7" fillId="0" borderId="11" xfId="5" applyNumberFormat="1" applyFont="1" applyBorder="1" applyAlignment="1" applyProtection="1">
      <alignment horizontal="left" vertical="center" wrapText="1"/>
      <protection hidden="1"/>
    </xf>
    <xf numFmtId="44" fontId="7" fillId="0" borderId="0" xfId="5" applyNumberFormat="1" applyFont="1" applyAlignment="1" applyProtection="1">
      <alignment horizontal="center" vertical="center"/>
      <protection hidden="1"/>
    </xf>
    <xf numFmtId="44" fontId="7" fillId="0" borderId="0" xfId="5" applyNumberFormat="1" applyFont="1" applyAlignment="1" applyProtection="1">
      <alignment horizontal="left" vertical="center"/>
      <protection hidden="1"/>
    </xf>
    <xf numFmtId="44" fontId="7" fillId="0" borderId="0" xfId="5" applyNumberFormat="1" applyFont="1" applyAlignment="1" applyProtection="1">
      <alignment horizontal="left" vertical="center" wrapText="1"/>
      <protection hidden="1"/>
    </xf>
    <xf numFmtId="0" fontId="7" fillId="0" borderId="11" xfId="2" applyFont="1" applyFill="1" applyBorder="1" applyAlignment="1" applyProtection="1">
      <alignment horizontal="center" vertical="center"/>
      <protection hidden="1"/>
    </xf>
    <xf numFmtId="0" fontId="7" fillId="0" borderId="0" xfId="1" applyFont="1" applyAlignment="1" applyProtection="1">
      <alignment horizontal="center" vertical="center" wrapText="1"/>
      <protection hidden="1"/>
    </xf>
    <xf numFmtId="44" fontId="7" fillId="0" borderId="0" xfId="1" applyNumberFormat="1" applyFont="1" applyAlignment="1" applyProtection="1">
      <alignment horizontal="center" vertical="center" wrapText="1"/>
      <protection hidden="1"/>
    </xf>
    <xf numFmtId="0" fontId="7" fillId="0" borderId="0" xfId="5" applyFont="1" applyAlignment="1" applyProtection="1">
      <alignment horizontal="center" vertical="center"/>
      <protection hidden="1"/>
    </xf>
    <xf numFmtId="9" fontId="7" fillId="0" borderId="0" xfId="7" applyFont="1" applyAlignment="1" applyProtection="1">
      <alignment horizontal="center" vertical="center"/>
      <protection hidden="1"/>
    </xf>
    <xf numFmtId="0" fontId="8" fillId="2" borderId="11" xfId="1" applyFont="1" applyFill="1" applyBorder="1" applyAlignment="1" applyProtection="1">
      <alignment horizontal="center" vertical="center" wrapText="1"/>
      <protection hidden="1"/>
    </xf>
    <xf numFmtId="44" fontId="9" fillId="0" borderId="17" xfId="5" applyNumberFormat="1" applyFont="1" applyBorder="1" applyAlignment="1" applyProtection="1">
      <alignment horizontal="center" vertical="center" wrapText="1"/>
      <protection hidden="1"/>
    </xf>
    <xf numFmtId="0" fontId="7" fillId="2" borderId="7" xfId="1" applyFont="1" applyFill="1" applyBorder="1" applyAlignment="1" applyProtection="1">
      <alignment horizontal="center" vertical="center" wrapText="1"/>
      <protection hidden="1"/>
    </xf>
    <xf numFmtId="0" fontId="7" fillId="2" borderId="8" xfId="1" applyFont="1" applyFill="1" applyBorder="1" applyAlignment="1" applyProtection="1">
      <alignment horizontal="center" vertical="center" wrapText="1"/>
      <protection hidden="1"/>
    </xf>
    <xf numFmtId="0" fontId="7" fillId="6" borderId="11" xfId="3" applyFont="1" applyFill="1" applyBorder="1" applyAlignment="1" applyProtection="1">
      <alignment horizontal="center" vertical="center" wrapText="1"/>
      <protection hidden="1"/>
    </xf>
    <xf numFmtId="0" fontId="7" fillId="3" borderId="10" xfId="3" applyFont="1" applyFill="1" applyBorder="1" applyAlignment="1" applyProtection="1">
      <alignment horizontal="center" vertical="center" wrapText="1"/>
      <protection hidden="1"/>
    </xf>
    <xf numFmtId="0" fontId="12" fillId="0" borderId="0" xfId="2" applyFont="1" applyAlignment="1" applyProtection="1">
      <alignment vertical="center"/>
      <protection hidden="1"/>
    </xf>
    <xf numFmtId="0" fontId="11" fillId="0" borderId="0" xfId="2" applyFont="1" applyAlignment="1" applyProtection="1">
      <alignment vertical="center"/>
      <protection hidden="1"/>
    </xf>
    <xf numFmtId="0" fontId="7" fillId="0" borderId="11" xfId="2" applyFont="1" applyBorder="1" applyAlignment="1" applyProtection="1">
      <alignment vertical="center"/>
      <protection hidden="1"/>
    </xf>
    <xf numFmtId="3" fontId="7" fillId="0" borderId="11" xfId="2" applyNumberFormat="1" applyFont="1" applyBorder="1" applyAlignment="1" applyProtection="1">
      <alignment horizontal="center" vertical="center"/>
      <protection hidden="1"/>
    </xf>
    <xf numFmtId="44" fontId="7" fillId="0" borderId="11" xfId="2" applyNumberFormat="1" applyFont="1" applyBorder="1" applyAlignment="1" applyProtection="1">
      <alignment horizontal="center" vertical="center"/>
      <protection hidden="1"/>
    </xf>
    <xf numFmtId="1" fontId="12" fillId="0" borderId="0" xfId="2" applyNumberFormat="1" applyFont="1" applyAlignment="1" applyProtection="1">
      <alignment vertical="center"/>
      <protection hidden="1"/>
    </xf>
    <xf numFmtId="0" fontId="6" fillId="0" borderId="0" xfId="0" applyFont="1" applyAlignment="1" applyProtection="1">
      <alignment vertical="center" wrapText="1"/>
      <protection hidden="1"/>
    </xf>
    <xf numFmtId="0" fontId="16" fillId="3" borderId="11" xfId="3" applyFont="1" applyFill="1" applyBorder="1" applyAlignment="1" applyProtection="1">
      <alignment horizontal="center" vertical="center" wrapText="1"/>
      <protection hidden="1"/>
    </xf>
    <xf numFmtId="0" fontId="16" fillId="3" borderId="11" xfId="3" applyFont="1" applyFill="1" applyBorder="1" applyAlignment="1" applyProtection="1">
      <alignment horizontal="left" vertical="center" wrapText="1"/>
      <protection hidden="1"/>
    </xf>
    <xf numFmtId="0" fontId="17" fillId="0" borderId="0" xfId="0" applyFont="1" applyAlignment="1" applyProtection="1">
      <alignment vertical="center" wrapText="1"/>
      <protection hidden="1"/>
    </xf>
    <xf numFmtId="0" fontId="7" fillId="0" borderId="11" xfId="6" applyFont="1" applyBorder="1" applyAlignment="1" applyProtection="1">
      <alignment vertical="center" wrapText="1"/>
      <protection hidden="1"/>
    </xf>
    <xf numFmtId="164" fontId="7" fillId="0" borderId="11" xfId="5" applyNumberFormat="1" applyFont="1" applyBorder="1" applyAlignment="1" applyProtection="1">
      <alignment horizontal="center" vertical="center"/>
      <protection hidden="1"/>
    </xf>
    <xf numFmtId="3" fontId="7" fillId="0" borderId="11" xfId="5" applyNumberFormat="1" applyFont="1" applyBorder="1" applyAlignment="1" applyProtection="1">
      <alignment horizontal="center" vertical="center" wrapText="1"/>
      <protection hidden="1"/>
    </xf>
    <xf numFmtId="44" fontId="7" fillId="0" borderId="11" xfId="9" applyFont="1" applyBorder="1" applyAlignment="1" applyProtection="1">
      <alignment horizontal="center" vertical="center" wrapText="1"/>
      <protection hidden="1"/>
    </xf>
    <xf numFmtId="166" fontId="3" fillId="0" borderId="19" xfId="2" applyNumberFormat="1" applyFont="1" applyBorder="1" applyAlignment="1" applyProtection="1">
      <alignment horizontal="center" vertical="center"/>
      <protection hidden="1"/>
    </xf>
    <xf numFmtId="0" fontId="7" fillId="0" borderId="11" xfId="6" applyFont="1" applyBorder="1" applyAlignment="1" applyProtection="1">
      <alignment horizontal="left" vertical="center" wrapText="1"/>
      <protection hidden="1"/>
    </xf>
    <xf numFmtId="165" fontId="7" fillId="6" borderId="11"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wrapText="1"/>
      <protection hidden="1"/>
    </xf>
    <xf numFmtId="0" fontId="10" fillId="0" borderId="11" xfId="6" applyFont="1" applyBorder="1" applyAlignment="1" applyProtection="1">
      <alignment horizontal="left" vertical="center"/>
      <protection hidden="1"/>
    </xf>
    <xf numFmtId="0" fontId="7" fillId="0" borderId="0" xfId="2" applyFont="1" applyFill="1" applyAlignment="1" applyProtection="1">
      <alignment vertical="center"/>
      <protection hidden="1"/>
    </xf>
    <xf numFmtId="0" fontId="18" fillId="0" borderId="0" xfId="2" applyFont="1" applyAlignment="1" applyProtection="1">
      <alignment vertical="center"/>
      <protection hidden="1"/>
    </xf>
    <xf numFmtId="0" fontId="19" fillId="3" borderId="18" xfId="3" applyFont="1" applyFill="1" applyBorder="1" applyAlignment="1" applyProtection="1">
      <alignment vertical="center" wrapText="1"/>
      <protection hidden="1"/>
    </xf>
    <xf numFmtId="0" fontId="19" fillId="3" borderId="18" xfId="3" applyFont="1" applyFill="1" applyBorder="1" applyAlignment="1" applyProtection="1">
      <alignment horizontal="center" vertical="center" wrapText="1"/>
      <protection hidden="1"/>
    </xf>
    <xf numFmtId="0" fontId="19" fillId="8" borderId="15" xfId="3" applyFont="1" applyFill="1" applyBorder="1" applyAlignment="1" applyProtection="1">
      <alignment horizontal="center" vertical="center" wrapText="1"/>
      <protection hidden="1"/>
    </xf>
    <xf numFmtId="0" fontId="19" fillId="8" borderId="17" xfId="3" applyFont="1" applyFill="1" applyBorder="1" applyAlignment="1" applyProtection="1">
      <alignment horizontal="center" vertical="center" wrapText="1"/>
      <protection hidden="1"/>
    </xf>
    <xf numFmtId="0" fontId="21" fillId="0" borderId="11" xfId="6" applyFont="1" applyBorder="1" applyAlignment="1" applyProtection="1">
      <alignment horizontal="center" vertical="center"/>
      <protection hidden="1"/>
    </xf>
    <xf numFmtId="0" fontId="22" fillId="0" borderId="11" xfId="6" applyFont="1" applyBorder="1" applyAlignment="1" applyProtection="1">
      <alignment horizontal="center" vertical="center" wrapText="1"/>
      <protection hidden="1"/>
    </xf>
    <xf numFmtId="165" fontId="24" fillId="0" borderId="11" xfId="6" applyNumberFormat="1" applyFont="1" applyBorder="1" applyAlignment="1" applyProtection="1">
      <alignment horizontal="center" vertical="center" wrapText="1"/>
      <protection hidden="1"/>
    </xf>
    <xf numFmtId="0" fontId="21" fillId="0" borderId="0" xfId="2" applyFont="1" applyAlignment="1" applyProtection="1">
      <alignment vertical="center"/>
      <protection hidden="1"/>
    </xf>
    <xf numFmtId="165" fontId="9" fillId="5" borderId="8" xfId="5" applyNumberFormat="1" applyFont="1" applyFill="1" applyBorder="1" applyAlignment="1" applyProtection="1">
      <alignment horizontal="center" vertical="center" wrapText="1"/>
      <protection hidden="1"/>
    </xf>
    <xf numFmtId="165" fontId="7" fillId="0" borderId="0" xfId="5" applyNumberFormat="1" applyFont="1" applyAlignment="1" applyProtection="1">
      <alignment horizontal="center" vertical="center" wrapText="1"/>
      <protection hidden="1"/>
    </xf>
    <xf numFmtId="0" fontId="7" fillId="0" borderId="0" xfId="1" applyFont="1" applyAlignment="1" applyProtection="1">
      <alignment vertical="center"/>
      <protection hidden="1"/>
    </xf>
    <xf numFmtId="0" fontId="7" fillId="0" borderId="11" xfId="1" applyFont="1" applyBorder="1" applyAlignment="1" applyProtection="1">
      <alignment horizontal="center" vertical="center"/>
      <protection hidden="1"/>
    </xf>
    <xf numFmtId="0" fontId="7" fillId="6" borderId="0" xfId="1" applyFont="1" applyFill="1" applyAlignment="1" applyProtection="1">
      <alignment horizontal="center" vertical="center"/>
      <protection hidden="1"/>
    </xf>
    <xf numFmtId="0" fontId="7" fillId="6" borderId="0" xfId="6" applyFont="1" applyFill="1" applyAlignment="1" applyProtection="1">
      <alignment horizontal="left" vertical="center"/>
      <protection locked="0" hidden="1"/>
    </xf>
    <xf numFmtId="0" fontId="7" fillId="6" borderId="0" xfId="6" applyFont="1" applyFill="1" applyAlignment="1" applyProtection="1">
      <alignment horizontal="center" vertical="center"/>
      <protection locked="0" hidden="1"/>
    </xf>
    <xf numFmtId="0" fontId="7" fillId="6" borderId="0" xfId="6" applyFont="1" applyFill="1" applyAlignment="1" applyProtection="1">
      <alignment horizontal="center" vertical="center" wrapText="1"/>
      <protection locked="0" hidden="1"/>
    </xf>
    <xf numFmtId="0" fontId="7" fillId="6" borderId="0" xfId="1" applyFont="1" applyFill="1" applyAlignment="1" applyProtection="1">
      <alignment vertical="center"/>
      <protection hidden="1"/>
    </xf>
    <xf numFmtId="0" fontId="3" fillId="0" borderId="0" xfId="1" applyFont="1" applyAlignment="1">
      <alignment horizontal="left" vertical="center" wrapText="1"/>
    </xf>
    <xf numFmtId="0" fontId="3" fillId="0" borderId="5" xfId="1" applyFont="1" applyBorder="1" applyAlignment="1">
      <alignment horizontal="left" vertical="center" wrapText="1"/>
    </xf>
    <xf numFmtId="0" fontId="13" fillId="0" borderId="4" xfId="1" applyFont="1" applyBorder="1" applyAlignment="1">
      <alignment horizontal="center" vertical="center" wrapText="1"/>
    </xf>
    <xf numFmtId="0" fontId="13" fillId="0" borderId="0" xfId="1" applyFont="1" applyAlignment="1">
      <alignment horizontal="center" vertical="center" wrapText="1"/>
    </xf>
    <xf numFmtId="0" fontId="13" fillId="0" borderId="5" xfId="1" applyFont="1" applyBorder="1" applyAlignment="1">
      <alignment horizontal="center" vertical="center" wrapText="1"/>
    </xf>
    <xf numFmtId="0" fontId="5" fillId="2" borderId="6" xfId="1" applyFont="1" applyFill="1" applyBorder="1" applyAlignment="1" applyProtection="1">
      <alignment horizontal="left" vertical="center" wrapText="1"/>
      <protection hidden="1"/>
    </xf>
    <xf numFmtId="0" fontId="5" fillId="2" borderId="7" xfId="1" applyFont="1" applyFill="1" applyBorder="1" applyAlignment="1" applyProtection="1">
      <alignment horizontal="left" vertical="center" wrapText="1"/>
      <protection hidden="1"/>
    </xf>
    <xf numFmtId="0" fontId="5" fillId="2" borderId="8" xfId="1" applyFont="1" applyFill="1" applyBorder="1" applyAlignment="1" applyProtection="1">
      <alignment horizontal="left" vertical="center" wrapText="1"/>
      <protection hidden="1"/>
    </xf>
    <xf numFmtId="0" fontId="8" fillId="2" borderId="9" xfId="1" applyFont="1" applyFill="1" applyBorder="1" applyAlignment="1" applyProtection="1">
      <alignment horizontal="left" vertical="center" wrapText="1"/>
      <protection hidden="1"/>
    </xf>
    <xf numFmtId="0" fontId="8" fillId="2" borderId="0" xfId="1" applyFont="1" applyFill="1" applyAlignment="1" applyProtection="1">
      <alignment horizontal="left" vertical="center" wrapText="1"/>
      <protection hidden="1"/>
    </xf>
    <xf numFmtId="0" fontId="7" fillId="0" borderId="11" xfId="2" applyFont="1" applyBorder="1" applyAlignment="1" applyProtection="1">
      <alignment horizontal="center" vertical="center"/>
      <protection hidden="1"/>
    </xf>
    <xf numFmtId="44" fontId="7" fillId="0" borderId="11" xfId="4" applyFont="1" applyBorder="1" applyAlignment="1" applyProtection="1">
      <alignment horizontal="center" vertical="center"/>
      <protection hidden="1"/>
    </xf>
    <xf numFmtId="44" fontId="7" fillId="0" borderId="11" xfId="4" applyFont="1" applyFill="1" applyBorder="1" applyAlignment="1" applyProtection="1">
      <alignment horizontal="center" vertical="center"/>
      <protection hidden="1"/>
    </xf>
    <xf numFmtId="3" fontId="7" fillId="0" borderId="11" xfId="2" applyNumberFormat="1" applyFont="1" applyBorder="1" applyAlignment="1" applyProtection="1">
      <alignment horizontal="left" vertical="center" wrapText="1"/>
      <protection hidden="1"/>
    </xf>
    <xf numFmtId="3" fontId="7" fillId="0" borderId="11" xfId="2" applyNumberFormat="1" applyFont="1" applyBorder="1" applyAlignment="1" applyProtection="1">
      <alignment horizontal="left" vertical="center"/>
      <protection hidden="1"/>
    </xf>
    <xf numFmtId="0" fontId="8" fillId="2" borderId="6" xfId="1" applyFont="1" applyFill="1" applyBorder="1" applyAlignment="1" applyProtection="1">
      <alignment horizontal="left" vertical="center" wrapText="1"/>
      <protection hidden="1"/>
    </xf>
    <xf numFmtId="0" fontId="8" fillId="2" borderId="7" xfId="1" applyFont="1" applyFill="1" applyBorder="1" applyAlignment="1" applyProtection="1">
      <alignment horizontal="left" vertical="center" wrapText="1"/>
      <protection hidden="1"/>
    </xf>
    <xf numFmtId="0" fontId="7" fillId="3" borderId="16" xfId="3" applyFont="1" applyFill="1" applyBorder="1" applyAlignment="1" applyProtection="1">
      <alignment horizontal="left" vertical="center" wrapText="1"/>
      <protection hidden="1"/>
    </xf>
    <xf numFmtId="0" fontId="7" fillId="3" borderId="17" xfId="3" applyFont="1" applyFill="1" applyBorder="1" applyAlignment="1" applyProtection="1">
      <alignment horizontal="left" vertical="center" wrapText="1"/>
      <protection hidden="1"/>
    </xf>
    <xf numFmtId="0" fontId="7" fillId="0" borderId="12" xfId="5" applyFont="1" applyBorder="1" applyAlignment="1" applyProtection="1">
      <alignment horizontal="left" vertical="center"/>
      <protection hidden="1"/>
    </xf>
    <xf numFmtId="0" fontId="7" fillId="0" borderId="13" xfId="5" applyFont="1" applyBorder="1" applyAlignment="1" applyProtection="1">
      <alignment horizontal="left" vertical="center"/>
      <protection hidden="1"/>
    </xf>
    <xf numFmtId="0" fontId="7" fillId="0" borderId="14" xfId="5" applyFont="1" applyBorder="1" applyAlignment="1" applyProtection="1">
      <alignment horizontal="left" vertical="center"/>
      <protection hidden="1"/>
    </xf>
    <xf numFmtId="0" fontId="7" fillId="0" borderId="19" xfId="0" applyFont="1" applyBorder="1" applyAlignment="1" applyProtection="1">
      <alignment horizontal="center" vertical="center" wrapText="1"/>
      <protection hidden="1"/>
    </xf>
    <xf numFmtId="0" fontId="7" fillId="0" borderId="18" xfId="0" applyFont="1" applyBorder="1" applyAlignment="1" applyProtection="1">
      <alignment horizontal="center" vertical="center" wrapText="1"/>
      <protection hidden="1"/>
    </xf>
    <xf numFmtId="0" fontId="21" fillId="0" borderId="11" xfId="6" applyFont="1" applyBorder="1" applyAlignment="1" applyProtection="1">
      <alignment horizontal="left" vertical="center" wrapText="1"/>
      <protection hidden="1"/>
    </xf>
    <xf numFmtId="0" fontId="20" fillId="7" borderId="12" xfId="1" applyFont="1" applyFill="1" applyBorder="1" applyAlignment="1" applyProtection="1">
      <alignment horizontal="left" vertical="center" wrapText="1"/>
      <protection hidden="1"/>
    </xf>
    <xf numFmtId="0" fontId="20" fillId="7" borderId="13" xfId="1" applyFont="1" applyFill="1" applyBorder="1" applyAlignment="1" applyProtection="1">
      <alignment horizontal="left" vertical="center" wrapText="1"/>
      <protection hidden="1"/>
    </xf>
    <xf numFmtId="0" fontId="20" fillId="7" borderId="14" xfId="1" applyFont="1" applyFill="1" applyBorder="1" applyAlignment="1" applyProtection="1">
      <alignment horizontal="left" vertical="center" wrapText="1"/>
      <protection hidden="1"/>
    </xf>
    <xf numFmtId="0" fontId="19" fillId="3" borderId="18" xfId="3" applyFont="1" applyFill="1" applyBorder="1" applyAlignment="1" applyProtection="1">
      <alignment horizontal="center" vertical="center" wrapText="1"/>
      <protection hidden="1"/>
    </xf>
    <xf numFmtId="44" fontId="22" fillId="0" borderId="11" xfId="6" applyNumberFormat="1" applyFont="1" applyBorder="1" applyAlignment="1" applyProtection="1">
      <alignment horizontal="center" vertical="center"/>
      <protection hidden="1"/>
    </xf>
    <xf numFmtId="0" fontId="22" fillId="0" borderId="12" xfId="6" applyFont="1" applyBorder="1" applyAlignment="1" applyProtection="1">
      <alignment horizontal="center" vertical="center" wrapText="1"/>
      <protection hidden="1"/>
    </xf>
    <xf numFmtId="0" fontId="22" fillId="0" borderId="13" xfId="6" applyFont="1" applyBorder="1" applyAlignment="1" applyProtection="1">
      <alignment horizontal="center" vertical="center" wrapText="1"/>
      <protection hidden="1"/>
    </xf>
    <xf numFmtId="0" fontId="7" fillId="0" borderId="11" xfId="5" applyFont="1" applyBorder="1" applyAlignment="1" applyProtection="1">
      <alignment horizontal="left" vertical="center" wrapText="1"/>
      <protection hidden="1"/>
    </xf>
    <xf numFmtId="0" fontId="7" fillId="4" borderId="12" xfId="6" applyFont="1" applyFill="1" applyBorder="1" applyAlignment="1" applyProtection="1">
      <alignment horizontal="center" vertical="center"/>
      <protection locked="0"/>
    </xf>
    <xf numFmtId="0" fontId="7" fillId="4" borderId="14" xfId="6" applyFont="1" applyFill="1" applyBorder="1" applyAlignment="1" applyProtection="1">
      <alignment horizontal="center" vertical="center"/>
      <protection locked="0"/>
    </xf>
    <xf numFmtId="44" fontId="7" fillId="4" borderId="12" xfId="4" applyFont="1" applyFill="1" applyBorder="1" applyAlignment="1" applyProtection="1">
      <alignment horizontal="center" vertical="center" wrapText="1"/>
      <protection locked="0"/>
    </xf>
    <xf numFmtId="44" fontId="7" fillId="4" borderId="14" xfId="4" applyFont="1" applyFill="1" applyBorder="1" applyAlignment="1" applyProtection="1">
      <alignment horizontal="center" vertical="center" wrapText="1"/>
      <protection locked="0"/>
    </xf>
    <xf numFmtId="0" fontId="20" fillId="2" borderId="11" xfId="1" applyFont="1" applyFill="1" applyBorder="1" applyAlignment="1" applyProtection="1">
      <alignment horizontal="left" vertical="center" wrapText="1"/>
      <protection hidden="1"/>
    </xf>
    <xf numFmtId="0" fontId="7" fillId="6" borderId="11" xfId="3" applyFont="1" applyFill="1" applyBorder="1" applyAlignment="1" applyProtection="1">
      <alignment horizontal="center" vertical="center" wrapText="1"/>
      <protection hidden="1"/>
    </xf>
    <xf numFmtId="44" fontId="7" fillId="0" borderId="11" xfId="0" applyNumberFormat="1" applyFont="1" applyBorder="1" applyAlignment="1" applyProtection="1">
      <alignment horizontal="center" vertical="center" wrapText="1"/>
      <protection hidden="1"/>
    </xf>
    <xf numFmtId="0" fontId="16" fillId="3" borderId="12" xfId="3" applyFont="1" applyFill="1" applyBorder="1" applyAlignment="1" applyProtection="1">
      <alignment horizontal="center" vertical="center" wrapText="1"/>
      <protection hidden="1"/>
    </xf>
    <xf numFmtId="0" fontId="16" fillId="3" borderId="14" xfId="3" applyFont="1" applyFill="1" applyBorder="1" applyAlignment="1" applyProtection="1">
      <alignment horizontal="center" vertical="center" wrapText="1"/>
      <protection hidden="1"/>
    </xf>
  </cellXfs>
  <cellStyles count="11">
    <cellStyle name="Procent" xfId="8" builtinId="5"/>
    <cellStyle name="Procent 2" xfId="7" xr:uid="{B82A014D-E8CC-4F27-BE84-94CB0FED93D5}"/>
    <cellStyle name="Procent 3" xfId="10" xr:uid="{5F508BEB-2870-4094-BF50-C7C6CFA78D7F}"/>
    <cellStyle name="Standaard" xfId="0" builtinId="0"/>
    <cellStyle name="Standaard 10" xfId="1" xr:uid="{0C74B83F-1281-4FAF-9298-80D1534A6C09}"/>
    <cellStyle name="Standaard 11" xfId="3" xr:uid="{B6CA6E39-1876-4AFB-A2B0-FD9877F0FC87}"/>
    <cellStyle name="Standaard 2" xfId="2" xr:uid="{311B2D1B-AB42-476F-B90A-3E42AFA33F9C}"/>
    <cellStyle name="Standaard 27 2 2 2" xfId="6" xr:uid="{3B2A15D4-7B57-40CC-B251-0B3F5C4E3697}"/>
    <cellStyle name="Standaard 27 3 2" xfId="5" xr:uid="{A22A9785-6DB9-4528-B009-87BF063C6B4D}"/>
    <cellStyle name="Valuta" xfId="9" builtinId="4"/>
    <cellStyle name="Valuta 2" xfId="4" xr:uid="{2608EA12-10B7-4DCF-B6CC-33AA22DB69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304800</xdr:colOff>
      <xdr:row>1</xdr:row>
      <xdr:rowOff>304800</xdr:rowOff>
    </xdr:to>
    <xdr:sp macro="" textlink="">
      <xdr:nvSpPr>
        <xdr:cNvPr id="2" name="AutoShape 3" descr="Logo Gemeente Katwijk">
          <a:extLst>
            <a:ext uri="{FF2B5EF4-FFF2-40B4-BE49-F238E27FC236}">
              <a16:creationId xmlns:a16="http://schemas.microsoft.com/office/drawing/2014/main" id="{22BF6FF7-5F54-4F55-B391-9A48DFDA0413}"/>
            </a:ext>
          </a:extLst>
        </xdr:cNvPr>
        <xdr:cNvSpPr>
          <a:spLocks noChangeAspect="1" noChangeArrowheads="1"/>
        </xdr:cNvSpPr>
      </xdr:nvSpPr>
      <xdr:spPr bwMode="auto">
        <a:xfrm>
          <a:off x="1609725" y="114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228601</xdr:colOff>
      <xdr:row>1</xdr:row>
      <xdr:rowOff>714375</xdr:rowOff>
    </xdr:from>
    <xdr:to>
      <xdr:col>7</xdr:col>
      <xdr:colOff>129439</xdr:colOff>
      <xdr:row>2</xdr:row>
      <xdr:rowOff>440577</xdr:rowOff>
    </xdr:to>
    <xdr:pic>
      <xdr:nvPicPr>
        <xdr:cNvPr id="3" name="Afbeelding 2">
          <a:extLst>
            <a:ext uri="{FF2B5EF4-FFF2-40B4-BE49-F238E27FC236}">
              <a16:creationId xmlns:a16="http://schemas.microsoft.com/office/drawing/2014/main" id="{12CB9475-1952-4571-A373-878951660A74}"/>
            </a:ext>
          </a:extLst>
        </xdr:cNvPr>
        <xdr:cNvPicPr>
          <a:picLocks noChangeAspect="1"/>
        </xdr:cNvPicPr>
      </xdr:nvPicPr>
      <xdr:blipFill>
        <a:blip xmlns:r="http://schemas.openxmlformats.org/officeDocument/2006/relationships" r:embed="rId1"/>
        <a:stretch>
          <a:fillRect/>
        </a:stretch>
      </xdr:blipFill>
      <xdr:spPr>
        <a:xfrm>
          <a:off x="352426" y="828675"/>
          <a:ext cx="4358538" cy="1107327"/>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AEE5A-8EB0-468F-8C28-9263A40E6246}">
  <sheetPr>
    <tabColor rgb="FFFFFF00"/>
    <pageSetUpPr fitToPage="1"/>
  </sheetPr>
  <dimension ref="B1:H27"/>
  <sheetViews>
    <sheetView showGridLines="0" view="pageBreakPreview" zoomScaleNormal="100" zoomScaleSheetLayoutView="100" workbookViewId="0">
      <selection activeCell="B4" sqref="B4:H4"/>
    </sheetView>
  </sheetViews>
  <sheetFormatPr defaultColWidth="9.140625" defaultRowHeight="15" x14ac:dyDescent="0.25"/>
  <cols>
    <col min="1" max="1" width="1.85546875" style="2" customWidth="1"/>
    <col min="2" max="2" width="11.140625" style="1" customWidth="1"/>
    <col min="3" max="8" width="11.140625" style="2" customWidth="1"/>
    <col min="9" max="16384" width="9.140625" style="2"/>
  </cols>
  <sheetData>
    <row r="1" spans="2:8" ht="9" customHeight="1" thickBot="1" x14ac:dyDescent="0.3"/>
    <row r="2" spans="2:8" ht="108.75" customHeight="1" x14ac:dyDescent="0.25">
      <c r="B2" s="3"/>
      <c r="C2" s="4"/>
      <c r="D2" s="4"/>
      <c r="E2" s="4"/>
      <c r="F2" s="4"/>
      <c r="G2" s="4"/>
      <c r="H2" s="5"/>
    </row>
    <row r="3" spans="2:8" ht="40.5" customHeight="1" x14ac:dyDescent="0.25">
      <c r="B3" s="6"/>
      <c r="H3" s="7"/>
    </row>
    <row r="4" spans="2:8" ht="117" customHeight="1" x14ac:dyDescent="0.25">
      <c r="B4" s="107" t="s">
        <v>96</v>
      </c>
      <c r="C4" s="108"/>
      <c r="D4" s="108"/>
      <c r="E4" s="108"/>
      <c r="F4" s="108"/>
      <c r="G4" s="108"/>
      <c r="H4" s="109"/>
    </row>
    <row r="5" spans="2:8" ht="33.6" customHeight="1" x14ac:dyDescent="0.25">
      <c r="B5" s="8" t="s">
        <v>0</v>
      </c>
      <c r="H5" s="7"/>
    </row>
    <row r="6" spans="2:8" ht="39.75" customHeight="1" x14ac:dyDescent="0.25">
      <c r="B6" s="6" t="s">
        <v>1</v>
      </c>
      <c r="C6" s="105" t="s">
        <v>87</v>
      </c>
      <c r="D6" s="105"/>
      <c r="E6" s="105"/>
      <c r="F6" s="105"/>
      <c r="G6" s="105"/>
      <c r="H6" s="106"/>
    </row>
    <row r="7" spans="2:8" ht="39.75" customHeight="1" x14ac:dyDescent="0.25">
      <c r="B7" s="6" t="s">
        <v>2</v>
      </c>
      <c r="C7" s="105" t="s">
        <v>88</v>
      </c>
      <c r="D7" s="105"/>
      <c r="E7" s="105"/>
      <c r="F7" s="105"/>
      <c r="G7" s="105"/>
      <c r="H7" s="106"/>
    </row>
    <row r="8" spans="2:8" ht="39.75" customHeight="1" x14ac:dyDescent="0.25">
      <c r="B8" s="6" t="s">
        <v>3</v>
      </c>
      <c r="C8" s="105" t="s">
        <v>89</v>
      </c>
      <c r="D8" s="105"/>
      <c r="E8" s="105"/>
      <c r="F8" s="105"/>
      <c r="G8" s="105"/>
      <c r="H8" s="106"/>
    </row>
    <row r="9" spans="2:8" ht="39.75" customHeight="1" x14ac:dyDescent="0.25">
      <c r="B9" s="6"/>
      <c r="C9" s="105"/>
      <c r="D9" s="105"/>
      <c r="E9" s="105"/>
      <c r="F9" s="105"/>
      <c r="G9" s="105"/>
      <c r="H9" s="106"/>
    </row>
    <row r="10" spans="2:8" ht="39.75" customHeight="1" x14ac:dyDescent="0.25">
      <c r="B10" s="6"/>
      <c r="C10" s="105"/>
      <c r="D10" s="105"/>
      <c r="E10" s="105"/>
      <c r="F10" s="105"/>
      <c r="G10" s="105"/>
      <c r="H10" s="106"/>
    </row>
    <row r="11" spans="2:8" ht="39.75" customHeight="1" x14ac:dyDescent="0.25">
      <c r="B11" s="6"/>
      <c r="C11" s="105"/>
      <c r="D11" s="105"/>
      <c r="E11" s="105"/>
      <c r="F11" s="105"/>
      <c r="G11" s="105"/>
      <c r="H11" s="106"/>
    </row>
    <row r="12" spans="2:8" ht="14.45" customHeight="1" x14ac:dyDescent="0.25"/>
    <row r="13" spans="2:8" ht="16.5" customHeight="1" x14ac:dyDescent="0.25"/>
    <row r="14" spans="2:8" ht="16.5" customHeight="1" x14ac:dyDescent="0.25"/>
    <row r="15" spans="2:8" ht="16.5" customHeight="1" x14ac:dyDescent="0.25"/>
    <row r="16" spans="2:8" ht="16.5" customHeight="1" x14ac:dyDescent="0.25"/>
    <row r="17" ht="16.5" customHeight="1" x14ac:dyDescent="0.25"/>
    <row r="18" ht="16.5" customHeight="1" x14ac:dyDescent="0.25"/>
    <row r="19" ht="16.5" customHeight="1" x14ac:dyDescent="0.25"/>
    <row r="20" ht="16.5" customHeight="1" x14ac:dyDescent="0.25"/>
    <row r="21" ht="16.5" customHeight="1" x14ac:dyDescent="0.25"/>
    <row r="22" ht="16.5" customHeight="1" x14ac:dyDescent="0.25"/>
    <row r="23" ht="16.5" customHeight="1" x14ac:dyDescent="0.25"/>
    <row r="24" ht="16.5" customHeight="1" x14ac:dyDescent="0.25"/>
    <row r="25" ht="16.5" customHeight="1" x14ac:dyDescent="0.25"/>
    <row r="26" ht="16.5" customHeight="1" x14ac:dyDescent="0.25"/>
    <row r="27" ht="16.5" customHeight="1" x14ac:dyDescent="0.25"/>
  </sheetData>
  <mergeCells count="7">
    <mergeCell ref="C11:H11"/>
    <mergeCell ref="B4:H4"/>
    <mergeCell ref="C6:H6"/>
    <mergeCell ref="C7:H7"/>
    <mergeCell ref="C8:H8"/>
    <mergeCell ref="C9:H9"/>
    <mergeCell ref="C10:H10"/>
  </mergeCells>
  <printOptions horizontalCentered="1"/>
  <pageMargins left="0.70866141732283472" right="0.70866141732283472" top="0.47244094488188981" bottom="0.43307086614173229"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6C0C3-D188-43FC-B753-239D4C303313}">
  <sheetPr>
    <pageSetUpPr fitToPage="1"/>
  </sheetPr>
  <dimension ref="A1:H58"/>
  <sheetViews>
    <sheetView showGridLines="0" zoomScaleNormal="100" zoomScaleSheetLayoutView="100" workbookViewId="0">
      <selection activeCell="D37" sqref="D37"/>
    </sheetView>
  </sheetViews>
  <sheetFormatPr defaultColWidth="9.140625" defaultRowHeight="15" x14ac:dyDescent="0.25"/>
  <cols>
    <col min="1" max="1" width="6.7109375" style="31" customWidth="1"/>
    <col min="2" max="2" width="8.28515625" style="31" customWidth="1"/>
    <col min="3" max="3" width="57.28515625" style="31" customWidth="1"/>
    <col min="4" max="4" width="44.42578125" style="48" customWidth="1"/>
    <col min="5" max="6" width="25.5703125" style="48" customWidth="1"/>
    <col min="7" max="7" width="83.28515625" style="48" customWidth="1"/>
    <col min="8" max="16384" width="9.140625" style="31"/>
  </cols>
  <sheetData>
    <row r="1" spans="1:8" ht="36" customHeight="1" x14ac:dyDescent="0.25">
      <c r="A1" s="110" t="s">
        <v>90</v>
      </c>
      <c r="B1" s="111"/>
      <c r="C1" s="111"/>
      <c r="D1" s="111"/>
      <c r="E1" s="111"/>
      <c r="F1" s="111"/>
      <c r="G1" s="112"/>
    </row>
    <row r="2" spans="1:8" s="40" customFormat="1" x14ac:dyDescent="0.25">
      <c r="A2" s="113" t="s">
        <v>34</v>
      </c>
      <c r="B2" s="114"/>
      <c r="C2" s="114"/>
      <c r="D2" s="21"/>
      <c r="E2" s="21"/>
      <c r="F2" s="21"/>
      <c r="G2" s="39"/>
    </row>
    <row r="3" spans="1:8" x14ac:dyDescent="0.25">
      <c r="A3" s="41" t="s">
        <v>5</v>
      </c>
      <c r="B3" s="42" t="s">
        <v>35</v>
      </c>
      <c r="C3" s="43" t="s">
        <v>36</v>
      </c>
      <c r="D3" s="42" t="s">
        <v>37</v>
      </c>
      <c r="E3" s="42" t="s">
        <v>38</v>
      </c>
      <c r="F3" s="42" t="s">
        <v>39</v>
      </c>
      <c r="G3" s="44" t="s">
        <v>40</v>
      </c>
    </row>
    <row r="4" spans="1:8" ht="89.25" customHeight="1" x14ac:dyDescent="0.25">
      <c r="A4" s="115" t="s">
        <v>41</v>
      </c>
      <c r="B4" s="25" t="s">
        <v>42</v>
      </c>
      <c r="C4" s="45" t="s">
        <v>129</v>
      </c>
      <c r="D4" s="16" t="s">
        <v>43</v>
      </c>
      <c r="E4" s="116">
        <v>-65000</v>
      </c>
      <c r="F4" s="117">
        <f>IF(D5&lt;=D8,E4,(1-(D5-D8)/(D9-D8))*E4)</f>
        <v>-65000</v>
      </c>
      <c r="G4" s="118" t="s">
        <v>44</v>
      </c>
      <c r="H4" s="46"/>
    </row>
    <row r="5" spans="1:8" ht="57.75" customHeight="1" x14ac:dyDescent="0.25">
      <c r="A5" s="115"/>
      <c r="B5" s="25" t="s">
        <v>45</v>
      </c>
      <c r="C5" s="45" t="s">
        <v>97</v>
      </c>
      <c r="D5" s="17"/>
      <c r="E5" s="116"/>
      <c r="F5" s="117"/>
      <c r="G5" s="119"/>
    </row>
    <row r="6" spans="1:8" ht="32.25" customHeight="1" x14ac:dyDescent="0.25">
      <c r="A6" s="115"/>
      <c r="B6" s="25" t="s">
        <v>46</v>
      </c>
      <c r="C6" s="45" t="s">
        <v>98</v>
      </c>
      <c r="D6" s="47" t="s">
        <v>128</v>
      </c>
      <c r="E6" s="116"/>
      <c r="F6" s="117"/>
      <c r="G6" s="119"/>
    </row>
    <row r="7" spans="1:8" hidden="1" x14ac:dyDescent="0.25"/>
    <row r="8" spans="1:8" hidden="1" x14ac:dyDescent="0.25">
      <c r="C8" s="31" t="s">
        <v>47</v>
      </c>
      <c r="D8" s="48">
        <v>5</v>
      </c>
    </row>
    <row r="9" spans="1:8" hidden="1" x14ac:dyDescent="0.25">
      <c r="C9" s="31" t="s">
        <v>48</v>
      </c>
      <c r="D9" s="48">
        <v>35</v>
      </c>
    </row>
    <row r="10" spans="1:8" ht="3" customHeight="1" x14ac:dyDescent="0.25"/>
    <row r="11" spans="1:8" s="40" customFormat="1" x14ac:dyDescent="0.25">
      <c r="A11" s="120" t="s">
        <v>49</v>
      </c>
      <c r="B11" s="121"/>
      <c r="C11" s="121"/>
      <c r="D11" s="49"/>
      <c r="E11" s="49"/>
      <c r="F11" s="49"/>
      <c r="G11" s="50"/>
    </row>
    <row r="12" spans="1:8" x14ac:dyDescent="0.25">
      <c r="A12" s="41" t="s">
        <v>5</v>
      </c>
      <c r="B12" s="42" t="s">
        <v>35</v>
      </c>
      <c r="C12" s="43" t="s">
        <v>36</v>
      </c>
      <c r="D12" s="42" t="s">
        <v>50</v>
      </c>
      <c r="E12" s="42" t="s">
        <v>38</v>
      </c>
      <c r="F12" s="42" t="s">
        <v>39</v>
      </c>
      <c r="G12" s="44" t="s">
        <v>40</v>
      </c>
    </row>
    <row r="13" spans="1:8" ht="90" x14ac:dyDescent="0.25">
      <c r="A13" s="25" t="s">
        <v>51</v>
      </c>
      <c r="B13" s="25" t="s">
        <v>42</v>
      </c>
      <c r="C13" s="26" t="s">
        <v>52</v>
      </c>
      <c r="D13" s="18" t="s">
        <v>53</v>
      </c>
      <c r="E13" s="51">
        <v>-10000</v>
      </c>
      <c r="F13" s="51">
        <f>E13*(VLOOKUP(D13,D15:E21,2,FALSE))</f>
        <v>0</v>
      </c>
      <c r="G13" s="52" t="s">
        <v>93</v>
      </c>
    </row>
    <row r="14" spans="1:8" ht="2.25" customHeight="1" x14ac:dyDescent="0.25">
      <c r="C14" s="34"/>
      <c r="D14" s="53"/>
      <c r="E14" s="35"/>
      <c r="F14" s="35"/>
      <c r="G14" s="35"/>
    </row>
    <row r="15" spans="1:8" hidden="1" x14ac:dyDescent="0.25">
      <c r="C15" s="34"/>
      <c r="D15" s="54" t="s">
        <v>53</v>
      </c>
      <c r="E15" s="35">
        <v>0</v>
      </c>
      <c r="F15" s="35"/>
      <c r="G15" s="35"/>
    </row>
    <row r="16" spans="1:8" hidden="1" x14ac:dyDescent="0.25">
      <c r="C16" s="34"/>
      <c r="D16" s="55" t="s">
        <v>54</v>
      </c>
      <c r="E16" s="35">
        <v>0</v>
      </c>
      <c r="F16" s="35"/>
      <c r="G16" s="35"/>
    </row>
    <row r="17" spans="1:7" hidden="1" x14ac:dyDescent="0.25">
      <c r="C17" s="34"/>
      <c r="D17" s="54" t="s">
        <v>55</v>
      </c>
      <c r="E17" s="35">
        <v>0.2</v>
      </c>
      <c r="F17" s="35"/>
      <c r="G17" s="35"/>
    </row>
    <row r="18" spans="1:7" hidden="1" x14ac:dyDescent="0.25">
      <c r="C18" s="34"/>
      <c r="D18" s="54" t="s">
        <v>56</v>
      </c>
      <c r="E18" s="35">
        <v>0.4</v>
      </c>
      <c r="F18" s="35"/>
      <c r="G18" s="35"/>
    </row>
    <row r="19" spans="1:7" hidden="1" x14ac:dyDescent="0.25">
      <c r="C19" s="34"/>
      <c r="D19" s="54" t="s">
        <v>57</v>
      </c>
      <c r="E19" s="35">
        <v>0.6</v>
      </c>
      <c r="F19" s="35"/>
      <c r="G19" s="35"/>
    </row>
    <row r="20" spans="1:7" hidden="1" x14ac:dyDescent="0.25">
      <c r="C20" s="34"/>
      <c r="D20" s="54" t="s">
        <v>58</v>
      </c>
      <c r="E20" s="35">
        <v>0.8</v>
      </c>
      <c r="F20" s="35"/>
      <c r="G20" s="35"/>
    </row>
    <row r="21" spans="1:7" hidden="1" x14ac:dyDescent="0.25">
      <c r="C21" s="34"/>
      <c r="D21" s="54" t="s">
        <v>59</v>
      </c>
      <c r="E21" s="35">
        <v>1</v>
      </c>
      <c r="F21" s="35"/>
      <c r="G21" s="35"/>
    </row>
    <row r="22" spans="1:7" hidden="1" x14ac:dyDescent="0.25">
      <c r="C22" s="34"/>
      <c r="D22" s="53"/>
      <c r="E22" s="35"/>
      <c r="F22" s="35"/>
      <c r="G22" s="35"/>
    </row>
    <row r="23" spans="1:7" s="40" customFormat="1" x14ac:dyDescent="0.25">
      <c r="A23" s="120" t="s">
        <v>99</v>
      </c>
      <c r="B23" s="121"/>
      <c r="C23" s="121"/>
      <c r="D23" s="49"/>
      <c r="E23" s="49"/>
      <c r="F23" s="49"/>
      <c r="G23" s="50"/>
    </row>
    <row r="24" spans="1:7" x14ac:dyDescent="0.25">
      <c r="A24" s="41" t="s">
        <v>5</v>
      </c>
      <c r="B24" s="42" t="s">
        <v>35</v>
      </c>
      <c r="C24" s="43" t="s">
        <v>36</v>
      </c>
      <c r="D24" s="42" t="s">
        <v>50</v>
      </c>
      <c r="E24" s="42" t="s">
        <v>38</v>
      </c>
      <c r="F24" s="42" t="s">
        <v>39</v>
      </c>
      <c r="G24" s="44" t="s">
        <v>40</v>
      </c>
    </row>
    <row r="25" spans="1:7" ht="60" x14ac:dyDescent="0.25">
      <c r="A25" s="56" t="s">
        <v>60</v>
      </c>
      <c r="B25" s="25" t="s">
        <v>42</v>
      </c>
      <c r="C25" s="26" t="s">
        <v>101</v>
      </c>
      <c r="D25" s="19" t="s">
        <v>53</v>
      </c>
      <c r="E25" s="51">
        <v>-40000</v>
      </c>
      <c r="F25" s="51">
        <f>E25*(VLOOKUP(D25,D27:E33,2,FALSE))</f>
        <v>0</v>
      </c>
      <c r="G25" s="52" t="s">
        <v>105</v>
      </c>
    </row>
    <row r="26" spans="1:7" ht="2.25" customHeight="1" x14ac:dyDescent="0.25">
      <c r="C26" s="34"/>
      <c r="D26" s="53"/>
      <c r="E26" s="35"/>
      <c r="F26" s="35"/>
      <c r="G26" s="35"/>
    </row>
    <row r="27" spans="1:7" hidden="1" x14ac:dyDescent="0.25">
      <c r="C27" s="34"/>
      <c r="D27" s="54" t="s">
        <v>53</v>
      </c>
      <c r="E27" s="35">
        <v>0</v>
      </c>
      <c r="F27" s="35"/>
      <c r="G27" s="35"/>
    </row>
    <row r="28" spans="1:7" hidden="1" x14ac:dyDescent="0.25">
      <c r="C28" s="34"/>
      <c r="D28" s="55" t="s">
        <v>54</v>
      </c>
      <c r="E28" s="35">
        <v>0</v>
      </c>
      <c r="F28" s="35"/>
      <c r="G28" s="35"/>
    </row>
    <row r="29" spans="1:7" hidden="1" x14ac:dyDescent="0.25">
      <c r="C29" s="34"/>
      <c r="D29" s="54" t="s">
        <v>103</v>
      </c>
      <c r="E29" s="35">
        <v>0.6</v>
      </c>
      <c r="F29" s="35"/>
      <c r="G29" s="35"/>
    </row>
    <row r="30" spans="1:7" hidden="1" x14ac:dyDescent="0.25">
      <c r="C30" s="34"/>
      <c r="D30" s="54" t="s">
        <v>104</v>
      </c>
      <c r="E30" s="35">
        <v>0.8</v>
      </c>
      <c r="F30" s="35"/>
      <c r="G30" s="35"/>
    </row>
    <row r="31" spans="1:7" hidden="1" x14ac:dyDescent="0.25">
      <c r="C31" s="34"/>
      <c r="D31" s="54" t="s">
        <v>102</v>
      </c>
      <c r="E31" s="35">
        <v>1</v>
      </c>
      <c r="F31" s="35"/>
      <c r="G31" s="35"/>
    </row>
    <row r="32" spans="1:7" hidden="1" x14ac:dyDescent="0.25">
      <c r="C32" s="34"/>
      <c r="D32" s="54"/>
      <c r="E32" s="35"/>
      <c r="F32" s="35"/>
      <c r="G32" s="35"/>
    </row>
    <row r="33" spans="1:7" hidden="1" x14ac:dyDescent="0.25">
      <c r="C33" s="34"/>
      <c r="D33" s="54"/>
      <c r="E33" s="35"/>
      <c r="F33" s="35"/>
      <c r="G33" s="35"/>
    </row>
    <row r="34" spans="1:7" hidden="1" x14ac:dyDescent="0.25">
      <c r="C34" s="34"/>
      <c r="D34" s="53"/>
      <c r="E34" s="35"/>
      <c r="F34" s="35"/>
      <c r="G34" s="35"/>
    </row>
    <row r="35" spans="1:7" s="40" customFormat="1" x14ac:dyDescent="0.25">
      <c r="A35" s="120" t="s">
        <v>78</v>
      </c>
      <c r="B35" s="121"/>
      <c r="C35" s="121"/>
      <c r="D35" s="49"/>
      <c r="E35" s="49"/>
      <c r="F35" s="49"/>
      <c r="G35" s="50"/>
    </row>
    <row r="36" spans="1:7" x14ac:dyDescent="0.25">
      <c r="A36" s="41" t="s">
        <v>5</v>
      </c>
      <c r="B36" s="42" t="s">
        <v>35</v>
      </c>
      <c r="C36" s="43" t="s">
        <v>36</v>
      </c>
      <c r="D36" s="42" t="s">
        <v>79</v>
      </c>
      <c r="E36" s="42" t="s">
        <v>38</v>
      </c>
      <c r="F36" s="42" t="s">
        <v>39</v>
      </c>
      <c r="G36" s="44" t="s">
        <v>40</v>
      </c>
    </row>
    <row r="37" spans="1:7" ht="90" x14ac:dyDescent="0.25">
      <c r="A37" s="56" t="s">
        <v>77</v>
      </c>
      <c r="B37" s="25" t="s">
        <v>42</v>
      </c>
      <c r="C37" s="26" t="s">
        <v>95</v>
      </c>
      <c r="D37" s="19" t="s">
        <v>53</v>
      </c>
      <c r="E37" s="51">
        <v>-25000</v>
      </c>
      <c r="F37" s="51">
        <f>E37*(VLOOKUP(D37,D39:E45,2,FALSE))</f>
        <v>0</v>
      </c>
      <c r="G37" s="52" t="s">
        <v>80</v>
      </c>
    </row>
    <row r="38" spans="1:7" ht="2.25" customHeight="1" x14ac:dyDescent="0.25">
      <c r="C38" s="34"/>
      <c r="D38" s="53"/>
      <c r="E38" s="35"/>
      <c r="F38" s="35"/>
      <c r="G38" s="35"/>
    </row>
    <row r="39" spans="1:7" hidden="1" x14ac:dyDescent="0.25">
      <c r="C39" s="34"/>
      <c r="D39" s="54" t="s">
        <v>53</v>
      </c>
      <c r="E39" s="35">
        <v>0</v>
      </c>
      <c r="F39" s="35"/>
      <c r="G39" s="35"/>
    </row>
    <row r="40" spans="1:7" hidden="1" x14ac:dyDescent="0.25">
      <c r="C40" s="34"/>
      <c r="D40" s="55" t="s">
        <v>81</v>
      </c>
      <c r="E40" s="35">
        <v>0</v>
      </c>
      <c r="F40" s="35"/>
      <c r="G40" s="35"/>
    </row>
    <row r="41" spans="1:7" hidden="1" x14ac:dyDescent="0.25">
      <c r="C41" s="34"/>
      <c r="D41" s="54" t="s">
        <v>82</v>
      </c>
      <c r="E41" s="35">
        <v>0.2</v>
      </c>
      <c r="F41" s="35"/>
      <c r="G41" s="35"/>
    </row>
    <row r="42" spans="1:7" hidden="1" x14ac:dyDescent="0.25">
      <c r="C42" s="34"/>
      <c r="D42" s="54" t="s">
        <v>83</v>
      </c>
      <c r="E42" s="35">
        <v>0.4</v>
      </c>
      <c r="F42" s="35"/>
      <c r="G42" s="35"/>
    </row>
    <row r="43" spans="1:7" hidden="1" x14ac:dyDescent="0.25">
      <c r="C43" s="34"/>
      <c r="D43" s="54" t="s">
        <v>84</v>
      </c>
      <c r="E43" s="35">
        <v>0.6</v>
      </c>
      <c r="F43" s="35"/>
      <c r="G43" s="35"/>
    </row>
    <row r="44" spans="1:7" hidden="1" x14ac:dyDescent="0.25">
      <c r="C44" s="34"/>
      <c r="D44" s="54" t="s">
        <v>85</v>
      </c>
      <c r="E44" s="35">
        <v>0.8</v>
      </c>
      <c r="F44" s="35"/>
      <c r="G44" s="35"/>
    </row>
    <row r="45" spans="1:7" hidden="1" x14ac:dyDescent="0.25">
      <c r="C45" s="34"/>
      <c r="D45" s="54" t="s">
        <v>86</v>
      </c>
      <c r="E45" s="35">
        <v>1</v>
      </c>
      <c r="F45" s="35"/>
      <c r="G45" s="35"/>
    </row>
    <row r="46" spans="1:7" ht="2.25" customHeight="1" x14ac:dyDescent="0.25">
      <c r="C46" s="34"/>
      <c r="D46" s="53"/>
      <c r="E46" s="35"/>
      <c r="F46" s="35"/>
      <c r="G46" s="57"/>
    </row>
    <row r="47" spans="1:7" hidden="1" x14ac:dyDescent="0.25">
      <c r="C47" s="34"/>
      <c r="D47" s="53" t="s">
        <v>53</v>
      </c>
      <c r="E47" s="35" t="s">
        <v>61</v>
      </c>
      <c r="F47" s="35">
        <v>0</v>
      </c>
      <c r="G47" s="58" t="e">
        <f>#REF!*((1+0.25)/2)</f>
        <v>#REF!</v>
      </c>
    </row>
    <row r="48" spans="1:7" ht="30" hidden="1" x14ac:dyDescent="0.25">
      <c r="B48" s="53" t="s">
        <v>53</v>
      </c>
      <c r="C48" s="31">
        <v>0</v>
      </c>
      <c r="D48" s="53" t="s">
        <v>62</v>
      </c>
      <c r="E48" s="35" t="s">
        <v>63</v>
      </c>
      <c r="F48" s="35">
        <v>0</v>
      </c>
      <c r="G48" s="57"/>
    </row>
    <row r="49" spans="1:7" ht="60" hidden="1" x14ac:dyDescent="0.25">
      <c r="B49" s="59" t="s">
        <v>64</v>
      </c>
      <c r="C49" s="31">
        <v>0.25</v>
      </c>
      <c r="D49" s="53" t="s">
        <v>65</v>
      </c>
      <c r="E49" s="35" t="s">
        <v>66</v>
      </c>
      <c r="F49" s="35">
        <v>1</v>
      </c>
      <c r="G49" s="57"/>
    </row>
    <row r="50" spans="1:7" ht="90" hidden="1" x14ac:dyDescent="0.25">
      <c r="B50" s="59" t="s">
        <v>67</v>
      </c>
      <c r="C50" s="31">
        <v>0.5</v>
      </c>
      <c r="D50" s="60"/>
      <c r="E50" s="35" t="s">
        <v>68</v>
      </c>
      <c r="F50" s="35">
        <v>0.75</v>
      </c>
      <c r="G50" s="57"/>
    </row>
    <row r="51" spans="1:7" ht="90" hidden="1" x14ac:dyDescent="0.25">
      <c r="B51" s="59" t="s">
        <v>69</v>
      </c>
      <c r="C51" s="31">
        <v>0.75</v>
      </c>
      <c r="D51" s="60"/>
      <c r="E51" s="35" t="s">
        <v>70</v>
      </c>
      <c r="F51" s="35">
        <v>0.5</v>
      </c>
      <c r="G51" s="57"/>
    </row>
    <row r="52" spans="1:7" hidden="1" x14ac:dyDescent="0.25">
      <c r="B52" s="59" t="s">
        <v>71</v>
      </c>
      <c r="C52" s="31">
        <v>1</v>
      </c>
      <c r="D52" s="53"/>
      <c r="E52" s="35"/>
      <c r="F52" s="35"/>
      <c r="G52" s="57"/>
    </row>
    <row r="53" spans="1:7" ht="30" x14ac:dyDescent="0.25">
      <c r="B53" s="59"/>
      <c r="D53" s="53"/>
      <c r="E53" s="61" t="s">
        <v>72</v>
      </c>
      <c r="F53" s="61" t="s">
        <v>39</v>
      </c>
      <c r="G53" s="57"/>
    </row>
    <row r="54" spans="1:7" x14ac:dyDescent="0.25">
      <c r="C54" s="34"/>
      <c r="D54" s="61" t="s">
        <v>73</v>
      </c>
      <c r="E54" s="62">
        <f>SUM(E4+E13+E25+E37)</f>
        <v>-140000</v>
      </c>
      <c r="F54" s="62">
        <f>SUM(F4+F13+F25+F37)</f>
        <v>-65000</v>
      </c>
      <c r="G54" s="57"/>
    </row>
    <row r="55" spans="1:7" ht="2.25" customHeight="1" x14ac:dyDescent="0.25">
      <c r="C55" s="34"/>
      <c r="D55" s="53"/>
      <c r="E55" s="35"/>
      <c r="F55" s="35"/>
      <c r="G55" s="57"/>
    </row>
    <row r="56" spans="1:7" x14ac:dyDescent="0.25">
      <c r="A56" s="120" t="s">
        <v>28</v>
      </c>
      <c r="B56" s="121"/>
      <c r="C56" s="121"/>
      <c r="D56" s="63"/>
      <c r="E56" s="63"/>
      <c r="F56" s="63"/>
      <c r="G56" s="64"/>
    </row>
    <row r="57" spans="1:7" x14ac:dyDescent="0.25">
      <c r="A57" s="41" t="s">
        <v>5</v>
      </c>
      <c r="B57" s="42"/>
      <c r="C57" s="122" t="s">
        <v>29</v>
      </c>
      <c r="D57" s="122"/>
      <c r="E57" s="122"/>
      <c r="F57" s="122"/>
      <c r="G57" s="123"/>
    </row>
    <row r="58" spans="1:7" x14ac:dyDescent="0.25">
      <c r="A58" s="65" t="s">
        <v>30</v>
      </c>
      <c r="B58" s="124" t="s">
        <v>31</v>
      </c>
      <c r="C58" s="125"/>
      <c r="D58" s="125"/>
      <c r="E58" s="125"/>
      <c r="F58" s="125"/>
      <c r="G58" s="126"/>
    </row>
  </sheetData>
  <sheetProtection algorithmName="SHA-512" hashValue="O8iiIyTu3ArJSFp1a8hrufRnKHaZGPAOzkOIuHODwg9xXcH6ZeN1XtN1HyKYzCNXETo19FHegkbFpHdD1q+C1w==" saltValue="5uYbK2uyxlFMWqK1LJE99g==" spinCount="100000" sheet="1" objects="1" scenarios="1"/>
  <mergeCells count="12">
    <mergeCell ref="A35:C35"/>
    <mergeCell ref="A56:C56"/>
    <mergeCell ref="C57:G57"/>
    <mergeCell ref="B58:G58"/>
    <mergeCell ref="A11:C11"/>
    <mergeCell ref="A23:C23"/>
    <mergeCell ref="A1:G1"/>
    <mergeCell ref="A2:C2"/>
    <mergeCell ref="A4:A6"/>
    <mergeCell ref="E4:E6"/>
    <mergeCell ref="F4:F6"/>
    <mergeCell ref="G4:G6"/>
  </mergeCells>
  <dataValidations count="4">
    <dataValidation type="list" operator="lessThanOrEqual" allowBlank="1" showInputMessage="1" showErrorMessage="1" sqref="D13" xr:uid="{08C2A8FC-A117-4E1E-9046-6C1A0C0F6160}">
      <formula1>$D$15:$D$21</formula1>
    </dataValidation>
    <dataValidation operator="lessThanOrEqual" allowBlank="1" showInputMessage="1" showErrorMessage="1" sqref="C3:G3 C12:C22 E12:G22 C57 D12 B48:B53 C54:C55 B58 D14:D22 D24 D26:D34 E24:G34 C24:C34 D36 D38:D55 C36:C47 E36:G55" xr:uid="{1C09DE1C-5477-467F-BE3D-81439B1EF33C}"/>
    <dataValidation type="list" operator="lessThanOrEqual" allowBlank="1" showInputMessage="1" showErrorMessage="1" sqref="D25" xr:uid="{6E658FA3-4A2D-47A6-B72D-93E6A5A7E861}">
      <formula1>$D$27:$D$33</formula1>
    </dataValidation>
    <dataValidation type="list" operator="lessThanOrEqual" allowBlank="1" showInputMessage="1" showErrorMessage="1" sqref="D37" xr:uid="{15940FEA-CC12-41AF-B0CC-65C717233A23}">
      <formula1>$D$39:$D$45</formula1>
    </dataValidation>
  </dataValidations>
  <pageMargins left="0.7" right="0.7" top="0.75" bottom="0.75" header="0.3" footer="0.3"/>
  <pageSetup paperSize="9" scale="5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74BC1-EFD4-463A-B142-1F90188B456B}">
  <dimension ref="A1:I36"/>
  <sheetViews>
    <sheetView showGridLines="0" tabSelected="1" view="pageBreakPreview" zoomScaleNormal="100" zoomScaleSheetLayoutView="100" workbookViewId="0">
      <selection activeCell="C13" sqref="C13"/>
    </sheetView>
  </sheetViews>
  <sheetFormatPr defaultColWidth="9.140625" defaultRowHeight="15" x14ac:dyDescent="0.25"/>
  <cols>
    <col min="1" max="1" width="9.5703125" style="31" customWidth="1"/>
    <col min="2" max="2" width="57.28515625" style="31" customWidth="1"/>
    <col min="3" max="3" width="10.85546875" style="48" bestFit="1" customWidth="1"/>
    <col min="4" max="4" width="33.5703125" style="48" customWidth="1"/>
    <col min="5" max="5" width="29.5703125" style="48" customWidth="1"/>
    <col min="6" max="7" width="33.5703125" style="48" customWidth="1"/>
    <col min="8" max="8" width="15.7109375" style="31" customWidth="1"/>
    <col min="9" max="16384" width="9.140625" style="31"/>
  </cols>
  <sheetData>
    <row r="1" spans="1:9" ht="36" customHeight="1" x14ac:dyDescent="0.25">
      <c r="A1" s="110" t="s">
        <v>100</v>
      </c>
      <c r="B1" s="111"/>
      <c r="C1" s="111"/>
      <c r="D1" s="111"/>
      <c r="E1" s="111"/>
      <c r="F1" s="111"/>
      <c r="G1" s="112"/>
    </row>
    <row r="2" spans="1:9" s="40" customFormat="1" ht="18" customHeight="1" x14ac:dyDescent="0.25">
      <c r="A2" s="113" t="s">
        <v>4</v>
      </c>
      <c r="B2" s="114"/>
      <c r="C2" s="21"/>
      <c r="D2" s="21"/>
      <c r="E2" s="21"/>
      <c r="F2" s="21"/>
      <c r="G2" s="39"/>
    </row>
    <row r="3" spans="1:9" x14ac:dyDescent="0.25">
      <c r="A3" s="22" t="s">
        <v>5</v>
      </c>
      <c r="B3" s="23" t="s">
        <v>6</v>
      </c>
      <c r="C3" s="24" t="s">
        <v>7</v>
      </c>
      <c r="D3" s="24"/>
      <c r="E3" s="24" t="s">
        <v>8</v>
      </c>
      <c r="F3" s="24" t="s">
        <v>123</v>
      </c>
      <c r="G3" s="66" t="s">
        <v>9</v>
      </c>
      <c r="H3" s="67"/>
      <c r="I3" s="68"/>
    </row>
    <row r="4" spans="1:9" x14ac:dyDescent="0.25">
      <c r="A4" s="25" t="s">
        <v>10</v>
      </c>
      <c r="B4" s="69" t="s">
        <v>11</v>
      </c>
      <c r="C4" s="25" t="s">
        <v>12</v>
      </c>
      <c r="D4" s="69"/>
      <c r="E4" s="20"/>
      <c r="F4" s="70">
        <v>3000</v>
      </c>
      <c r="G4" s="71">
        <f>F4*E4</f>
        <v>0</v>
      </c>
      <c r="H4" s="72"/>
      <c r="I4" s="68"/>
    </row>
    <row r="5" spans="1:9" x14ac:dyDescent="0.25">
      <c r="H5" s="72"/>
      <c r="I5" s="68"/>
    </row>
    <row r="6" spans="1:9" s="73" customFormat="1" ht="18" customHeight="1" x14ac:dyDescent="0.25">
      <c r="A6" s="142" t="s">
        <v>124</v>
      </c>
      <c r="B6" s="142"/>
      <c r="C6" s="142"/>
      <c r="D6" s="142"/>
      <c r="E6" s="142"/>
      <c r="F6" s="142"/>
      <c r="G6" s="142"/>
    </row>
    <row r="7" spans="1:9" s="76" customFormat="1" ht="38.450000000000003" customHeight="1" x14ac:dyDescent="0.25">
      <c r="A7" s="74" t="s">
        <v>106</v>
      </c>
      <c r="B7" s="75" t="s">
        <v>107</v>
      </c>
      <c r="C7" s="74" t="s">
        <v>7</v>
      </c>
      <c r="D7" s="145" t="s">
        <v>108</v>
      </c>
      <c r="E7" s="146"/>
      <c r="F7" s="74" t="s">
        <v>109</v>
      </c>
      <c r="G7" s="74" t="s">
        <v>110</v>
      </c>
      <c r="H7" s="74" t="s">
        <v>116</v>
      </c>
    </row>
    <row r="8" spans="1:9" ht="31.5" customHeight="1" x14ac:dyDescent="0.25">
      <c r="A8" s="25" t="s">
        <v>13</v>
      </c>
      <c r="B8" s="77" t="s">
        <v>117</v>
      </c>
      <c r="C8" s="78" t="s">
        <v>12</v>
      </c>
      <c r="D8" s="140"/>
      <c r="E8" s="141"/>
      <c r="F8" s="79">
        <v>3000</v>
      </c>
      <c r="G8" s="80">
        <f>F8*(D8+E16)</f>
        <v>100740</v>
      </c>
      <c r="H8" s="81">
        <v>0.8</v>
      </c>
      <c r="I8" s="68"/>
    </row>
    <row r="9" spans="1:9" s="84" customFormat="1" ht="30" x14ac:dyDescent="0.25">
      <c r="A9" s="25" t="s">
        <v>14</v>
      </c>
      <c r="B9" s="82" t="s">
        <v>126</v>
      </c>
      <c r="C9" s="143" t="s">
        <v>112</v>
      </c>
      <c r="D9" s="65"/>
      <c r="E9" s="83">
        <f>SUM(E10:E11)</f>
        <v>0</v>
      </c>
      <c r="F9" s="79">
        <v>3000</v>
      </c>
      <c r="G9" s="144">
        <f>F9*E9</f>
        <v>0</v>
      </c>
      <c r="H9" s="127">
        <v>0.2</v>
      </c>
    </row>
    <row r="10" spans="1:9" s="84" customFormat="1" x14ac:dyDescent="0.25">
      <c r="A10" s="25" t="s">
        <v>92</v>
      </c>
      <c r="B10" s="85" t="s">
        <v>113</v>
      </c>
      <c r="C10" s="143"/>
      <c r="D10" s="37"/>
      <c r="E10" s="83">
        <f>D10</f>
        <v>0</v>
      </c>
      <c r="F10" s="65"/>
      <c r="G10" s="144"/>
      <c r="H10" s="127"/>
    </row>
    <row r="11" spans="1:9" s="84" customFormat="1" x14ac:dyDescent="0.25">
      <c r="A11" s="25" t="s">
        <v>15</v>
      </c>
      <c r="B11" s="85" t="s">
        <v>127</v>
      </c>
      <c r="C11" s="143"/>
      <c r="D11" s="38"/>
      <c r="E11" s="83">
        <f>D11*E16</f>
        <v>0</v>
      </c>
      <c r="F11" s="65"/>
      <c r="G11" s="144"/>
      <c r="H11" s="128"/>
    </row>
    <row r="12" spans="1:9" ht="30" x14ac:dyDescent="0.25">
      <c r="A12" s="25" t="s">
        <v>16</v>
      </c>
      <c r="B12" s="77" t="s">
        <v>130</v>
      </c>
      <c r="C12" s="78" t="s">
        <v>12</v>
      </c>
      <c r="D12" s="140"/>
      <c r="E12" s="141"/>
      <c r="F12" s="79">
        <v>700</v>
      </c>
      <c r="G12" s="80">
        <f>F12*(D12+E16)</f>
        <v>23506</v>
      </c>
      <c r="H12" s="86"/>
    </row>
    <row r="13" spans="1:9" x14ac:dyDescent="0.25">
      <c r="B13" s="34"/>
      <c r="C13" s="53"/>
      <c r="D13" s="35"/>
      <c r="E13" s="35"/>
      <c r="F13" s="35"/>
      <c r="G13" s="35"/>
    </row>
    <row r="14" spans="1:9" s="87" customFormat="1" ht="18" customHeight="1" x14ac:dyDescent="0.25">
      <c r="A14" s="130" t="s">
        <v>114</v>
      </c>
      <c r="B14" s="131"/>
      <c r="C14" s="131"/>
      <c r="D14" s="131"/>
      <c r="E14" s="131"/>
      <c r="F14" s="131"/>
      <c r="G14" s="132"/>
    </row>
    <row r="15" spans="1:9" s="87" customFormat="1" ht="14.25" x14ac:dyDescent="0.25">
      <c r="A15" s="88" t="s">
        <v>106</v>
      </c>
      <c r="B15" s="88" t="s">
        <v>6</v>
      </c>
      <c r="C15" s="133" t="s">
        <v>7</v>
      </c>
      <c r="D15" s="133"/>
      <c r="E15" s="89" t="s">
        <v>115</v>
      </c>
      <c r="F15" s="90"/>
      <c r="G15" s="91"/>
    </row>
    <row r="16" spans="1:9" s="95" customFormat="1" ht="30" x14ac:dyDescent="0.25">
      <c r="A16" s="92" t="s">
        <v>23</v>
      </c>
      <c r="B16" s="93" t="s">
        <v>121</v>
      </c>
      <c r="C16" s="134" t="s">
        <v>12</v>
      </c>
      <c r="D16" s="134"/>
      <c r="E16" s="94">
        <v>33.58</v>
      </c>
      <c r="F16" s="135"/>
      <c r="G16" s="136"/>
    </row>
    <row r="17" spans="1:7" ht="26.25" customHeight="1" x14ac:dyDescent="0.25">
      <c r="B17" s="34"/>
      <c r="C17" s="53"/>
      <c r="D17" s="35"/>
      <c r="E17" s="35"/>
      <c r="F17" s="21" t="s">
        <v>125</v>
      </c>
      <c r="G17" s="96">
        <f>G4+H8*G8+H9*G9+G12</f>
        <v>104098</v>
      </c>
    </row>
    <row r="18" spans="1:7" x14ac:dyDescent="0.25">
      <c r="B18" s="34"/>
      <c r="C18" s="53"/>
      <c r="D18" s="35"/>
      <c r="E18" s="35"/>
      <c r="F18" s="57"/>
      <c r="G18" s="97"/>
    </row>
    <row r="19" spans="1:7" s="98" customFormat="1" ht="18" customHeight="1" x14ac:dyDescent="0.25">
      <c r="A19" s="120" t="s">
        <v>17</v>
      </c>
      <c r="B19" s="121"/>
      <c r="C19" s="121"/>
      <c r="D19" s="63"/>
      <c r="E19" s="63"/>
      <c r="F19" s="63"/>
      <c r="G19" s="64"/>
    </row>
    <row r="20" spans="1:7" s="98" customFormat="1" ht="15" customHeight="1" x14ac:dyDescent="0.25">
      <c r="A20" s="22" t="s">
        <v>5</v>
      </c>
      <c r="B20" s="23" t="s">
        <v>18</v>
      </c>
      <c r="C20" s="24"/>
      <c r="D20" s="24" t="s">
        <v>19</v>
      </c>
      <c r="E20" s="24" t="s">
        <v>20</v>
      </c>
      <c r="F20" s="24" t="s">
        <v>21</v>
      </c>
      <c r="G20" s="66" t="s">
        <v>22</v>
      </c>
    </row>
    <row r="21" spans="1:7" s="98" customFormat="1" x14ac:dyDescent="0.25">
      <c r="A21" s="99" t="s">
        <v>25</v>
      </c>
      <c r="B21" s="138"/>
      <c r="C21" s="139"/>
      <c r="D21" s="13"/>
      <c r="E21" s="13"/>
      <c r="F21" s="13"/>
      <c r="G21" s="13"/>
    </row>
    <row r="22" spans="1:7" s="104" customFormat="1" ht="15.6" customHeight="1" x14ac:dyDescent="0.25">
      <c r="A22" s="100"/>
      <c r="B22" s="101"/>
      <c r="C22" s="102"/>
      <c r="D22" s="103"/>
      <c r="E22" s="103"/>
      <c r="F22" s="103"/>
      <c r="G22" s="103"/>
    </row>
    <row r="23" spans="1:7" s="98" customFormat="1" ht="18" customHeight="1" x14ac:dyDescent="0.25">
      <c r="A23" s="120" t="s">
        <v>118</v>
      </c>
      <c r="B23" s="121"/>
      <c r="C23" s="63"/>
      <c r="D23" s="63"/>
      <c r="E23" s="63"/>
      <c r="F23" s="63"/>
      <c r="G23" s="64"/>
    </row>
    <row r="24" spans="1:7" s="98" customFormat="1" ht="20.45" customHeight="1" x14ac:dyDescent="0.25">
      <c r="A24" s="22" t="s">
        <v>5</v>
      </c>
      <c r="B24" s="23" t="s">
        <v>18</v>
      </c>
      <c r="C24" s="24" t="s">
        <v>24</v>
      </c>
      <c r="D24" s="24" t="s">
        <v>19</v>
      </c>
      <c r="E24" s="24" t="s">
        <v>20</v>
      </c>
      <c r="F24" s="24" t="s">
        <v>21</v>
      </c>
      <c r="G24" s="66" t="s">
        <v>22</v>
      </c>
    </row>
    <row r="25" spans="1:7" s="98" customFormat="1" x14ac:dyDescent="0.25">
      <c r="A25" s="99" t="s">
        <v>26</v>
      </c>
      <c r="B25" s="11"/>
      <c r="C25" s="12"/>
      <c r="D25" s="13"/>
      <c r="E25" s="13"/>
      <c r="F25" s="13"/>
      <c r="G25" s="13"/>
    </row>
    <row r="26" spans="1:7" s="98" customFormat="1" x14ac:dyDescent="0.25">
      <c r="A26" s="99" t="s">
        <v>27</v>
      </c>
      <c r="B26" s="11"/>
      <c r="C26" s="12"/>
      <c r="D26" s="13"/>
      <c r="E26" s="13"/>
      <c r="F26" s="13"/>
      <c r="G26" s="13"/>
    </row>
    <row r="27" spans="1:7" s="98" customFormat="1" x14ac:dyDescent="0.25">
      <c r="A27" s="99" t="s">
        <v>111</v>
      </c>
      <c r="B27" s="11"/>
      <c r="C27" s="12"/>
      <c r="D27" s="13"/>
      <c r="E27" s="13"/>
      <c r="F27" s="13"/>
      <c r="G27" s="13"/>
    </row>
    <row r="28" spans="1:7" x14ac:dyDescent="0.25">
      <c r="B28" s="34"/>
      <c r="C28" s="53"/>
      <c r="D28" s="35"/>
      <c r="E28" s="35"/>
      <c r="F28" s="57"/>
      <c r="G28" s="97"/>
    </row>
    <row r="29" spans="1:7" ht="18" customHeight="1" x14ac:dyDescent="0.25">
      <c r="A29" s="120" t="s">
        <v>28</v>
      </c>
      <c r="B29" s="121"/>
      <c r="C29" s="63"/>
      <c r="D29" s="63"/>
      <c r="E29" s="63"/>
      <c r="F29" s="63"/>
      <c r="G29" s="64"/>
    </row>
    <row r="30" spans="1:7" x14ac:dyDescent="0.25">
      <c r="A30" s="41" t="s">
        <v>5</v>
      </c>
      <c r="B30" s="122" t="s">
        <v>29</v>
      </c>
      <c r="C30" s="122"/>
      <c r="D30" s="122"/>
      <c r="E30" s="122"/>
      <c r="F30" s="122"/>
      <c r="G30" s="123"/>
    </row>
    <row r="31" spans="1:7" ht="12.95" customHeight="1" x14ac:dyDescent="0.25">
      <c r="A31" s="65" t="s">
        <v>30</v>
      </c>
      <c r="B31" s="137" t="s">
        <v>31</v>
      </c>
      <c r="C31" s="137"/>
      <c r="D31" s="137"/>
      <c r="E31" s="137"/>
      <c r="F31" s="137"/>
      <c r="G31" s="137"/>
    </row>
    <row r="32" spans="1:7" ht="12.95" customHeight="1" x14ac:dyDescent="0.25">
      <c r="A32" s="25">
        <v>1</v>
      </c>
      <c r="B32" s="137" t="s">
        <v>122</v>
      </c>
      <c r="C32" s="137"/>
      <c r="D32" s="137"/>
      <c r="E32" s="137"/>
      <c r="F32" s="137"/>
      <c r="G32" s="137"/>
    </row>
    <row r="33" spans="1:7" ht="26.1" customHeight="1" x14ac:dyDescent="0.25">
      <c r="A33" s="25">
        <v>2</v>
      </c>
      <c r="B33" s="137" t="s">
        <v>32</v>
      </c>
      <c r="C33" s="137"/>
      <c r="D33" s="137"/>
      <c r="E33" s="137"/>
      <c r="F33" s="137"/>
      <c r="G33" s="137"/>
    </row>
    <row r="34" spans="1:7" ht="12.75" customHeight="1" x14ac:dyDescent="0.25">
      <c r="A34" s="25">
        <v>3</v>
      </c>
      <c r="B34" s="137" t="s">
        <v>33</v>
      </c>
      <c r="C34" s="137"/>
      <c r="D34" s="137"/>
      <c r="E34" s="137"/>
      <c r="F34" s="137"/>
      <c r="G34" s="137"/>
    </row>
    <row r="35" spans="1:7" ht="12.75" customHeight="1" x14ac:dyDescent="0.25">
      <c r="A35" s="25">
        <v>4</v>
      </c>
      <c r="B35" s="129" t="s">
        <v>119</v>
      </c>
      <c r="C35" s="129"/>
      <c r="D35" s="129"/>
      <c r="E35" s="129"/>
      <c r="F35" s="129"/>
      <c r="G35" s="129"/>
    </row>
    <row r="36" spans="1:7" ht="26.1" customHeight="1" x14ac:dyDescent="0.25">
      <c r="A36" s="25">
        <v>5</v>
      </c>
      <c r="B36" s="129" t="s">
        <v>120</v>
      </c>
      <c r="C36" s="129"/>
      <c r="D36" s="129"/>
      <c r="E36" s="129"/>
      <c r="F36" s="129"/>
      <c r="G36" s="129"/>
    </row>
  </sheetData>
  <sheetProtection algorithmName="SHA-512" hashValue="J8jMC7Uheku6mpul72V4ZIMpCCn0PwMHZOLCxWKuYafJJpUNE54jalmwlUqHm7SWtzRyKVW7OEGDRg6I3igr/Q==" saltValue="nQ0i6v7kfBZFiQx0/mIPVQ==" spinCount="100000" sheet="1" objects="1" scenarios="1"/>
  <mergeCells count="24">
    <mergeCell ref="A1:G1"/>
    <mergeCell ref="A2:B2"/>
    <mergeCell ref="B21:C21"/>
    <mergeCell ref="D8:E8"/>
    <mergeCell ref="D12:E12"/>
    <mergeCell ref="A6:G6"/>
    <mergeCell ref="C9:C11"/>
    <mergeCell ref="G9:G11"/>
    <mergeCell ref="D7:E7"/>
    <mergeCell ref="H9:H11"/>
    <mergeCell ref="B35:G35"/>
    <mergeCell ref="B36:G36"/>
    <mergeCell ref="A14:G14"/>
    <mergeCell ref="C15:D15"/>
    <mergeCell ref="C16:D16"/>
    <mergeCell ref="F16:G16"/>
    <mergeCell ref="A23:B23"/>
    <mergeCell ref="B34:G34"/>
    <mergeCell ref="A29:B29"/>
    <mergeCell ref="B30:G30"/>
    <mergeCell ref="B31:G31"/>
    <mergeCell ref="B32:G32"/>
    <mergeCell ref="B33:G33"/>
    <mergeCell ref="A19:C19"/>
  </mergeCells>
  <phoneticPr fontId="15" type="noConversion"/>
  <dataValidations count="1">
    <dataValidation operator="lessThanOrEqual" allowBlank="1" showInputMessage="1" showErrorMessage="1" sqref="B24:G28 B3:G3 B20:B22 D20:G22 C20 C22 D13:G13 G15 E15:F16 B8:C13 D8:D12 F8:G12 D17:G18 B15:C18 B30:B36" xr:uid="{A489833A-DE15-4585-8DCD-5A7B4E20ED15}"/>
  </dataValidations>
  <pageMargins left="0.7" right="0.7" top="0.75" bottom="0.75" header="0.3" footer="0.3"/>
  <pageSetup paperSize="9" scale="5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63A19-1C7B-4678-95F0-4467ED676B03}">
  <dimension ref="A1:D8"/>
  <sheetViews>
    <sheetView showGridLines="0" view="pageBreakPreview" zoomScaleNormal="100" zoomScaleSheetLayoutView="100" workbookViewId="0">
      <selection activeCell="E21" sqref="E21"/>
    </sheetView>
  </sheetViews>
  <sheetFormatPr defaultColWidth="9.140625" defaultRowHeight="15" x14ac:dyDescent="0.25"/>
  <cols>
    <col min="1" max="1" width="9.5703125" style="9" customWidth="1"/>
    <col min="2" max="2" width="57.28515625" style="9" customWidth="1"/>
    <col min="3" max="3" width="33.5703125" style="14" customWidth="1"/>
    <col min="4" max="16384" width="9.140625" style="9"/>
  </cols>
  <sheetData>
    <row r="1" spans="1:4" ht="36" customHeight="1" x14ac:dyDescent="0.25">
      <c r="A1" s="110" t="s">
        <v>91</v>
      </c>
      <c r="B1" s="111"/>
      <c r="C1" s="111"/>
    </row>
    <row r="2" spans="1:4" s="10" customFormat="1" x14ac:dyDescent="0.25">
      <c r="A2" s="113"/>
      <c r="B2" s="114"/>
      <c r="C2" s="21"/>
    </row>
    <row r="3" spans="1:4" x14ac:dyDescent="0.25">
      <c r="A3" s="22" t="s">
        <v>5</v>
      </c>
      <c r="B3" s="23" t="s">
        <v>6</v>
      </c>
      <c r="C3" s="24"/>
    </row>
    <row r="4" spans="1:4" x14ac:dyDescent="0.25">
      <c r="A4" s="25" t="s">
        <v>74</v>
      </c>
      <c r="B4" s="26" t="s">
        <v>39</v>
      </c>
      <c r="C4" s="27">
        <f>'1. Kwaliteit Perceel 1'!F54</f>
        <v>-65000</v>
      </c>
      <c r="D4" s="15"/>
    </row>
    <row r="5" spans="1:4" x14ac:dyDescent="0.25">
      <c r="A5" s="25" t="s">
        <v>75</v>
      </c>
      <c r="B5" s="26" t="s">
        <v>76</v>
      </c>
      <c r="C5" s="27">
        <f>'2. Prijs Perceel 1'!G17</f>
        <v>104098</v>
      </c>
      <c r="D5" s="36"/>
    </row>
    <row r="6" spans="1:4" x14ac:dyDescent="0.25">
      <c r="A6" s="28"/>
      <c r="B6" s="29"/>
      <c r="C6" s="30"/>
    </row>
    <row r="7" spans="1:4" ht="30" x14ac:dyDescent="0.25">
      <c r="A7" s="31"/>
      <c r="B7" s="32" t="s">
        <v>94</v>
      </c>
      <c r="C7" s="33">
        <f>SUM(C4:C5)</f>
        <v>39098</v>
      </c>
    </row>
    <row r="8" spans="1:4" x14ac:dyDescent="0.25">
      <c r="A8" s="31"/>
      <c r="B8" s="34"/>
      <c r="C8" s="35"/>
    </row>
  </sheetData>
  <mergeCells count="2">
    <mergeCell ref="A1:C1"/>
    <mergeCell ref="A2:B2"/>
  </mergeCells>
  <dataValidations count="1">
    <dataValidation operator="lessThanOrEqual" allowBlank="1" showInputMessage="1" showErrorMessage="1" sqref="B3:C8" xr:uid="{BC0333D7-B4A4-44F9-A712-11D777960C39}"/>
  </dataValidations>
  <pageMargins left="0.7" right="0.7" top="0.75" bottom="0.75" header="0.3" footer="0.3"/>
  <pageSetup paperSize="9" scale="6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6" ma:contentTypeDescription="Een nieuw document maken." ma:contentTypeScope="" ma:versionID="da439b2f6f48e0fefbf9e6b516eda86f">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0331b4792b4d965769212cebe40bf3eb"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29640A2-0443-4510-9A1F-AF46D5F208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9371479-C754-48B4-ABCB-005452F745F4}">
  <ds:schemaRefs>
    <ds:schemaRef ds:uri="http://schemas.microsoft.com/sharepoint/v3/contenttype/forms"/>
  </ds:schemaRefs>
</ds:datastoreItem>
</file>

<file path=customXml/itemProps3.xml><?xml version="1.0" encoding="utf-8"?>
<ds:datastoreItem xmlns:ds="http://schemas.openxmlformats.org/officeDocument/2006/customXml" ds:itemID="{B893B002-6512-4797-AA32-7C080E29F4F0}">
  <ds:schemaRefs>
    <ds:schemaRef ds:uri="http://schemas.microsoft.com/office/2006/metadata/properties"/>
    <ds:schemaRef ds:uri="http://schemas.microsoft.com/office/infopath/2007/PartnerControls"/>
    <ds:schemaRef ds:uri="40faa72d-7604-4f4d-a488-93cffb7df14f"/>
    <ds:schemaRef ds:uri="962d65e8-ec2e-4f08-b510-02888a857b6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4</vt:i4>
      </vt:variant>
    </vt:vector>
  </HeadingPairs>
  <TitlesOfParts>
    <vt:vector size="8" baseType="lpstr">
      <vt:lpstr>Voorblad</vt:lpstr>
      <vt:lpstr>1. Kwaliteit Perceel 1</vt:lpstr>
      <vt:lpstr>2. Prijs Perceel 1</vt:lpstr>
      <vt:lpstr>3. Fictieve inschrijfprijs P1</vt:lpstr>
      <vt:lpstr>'1. Kwaliteit Perceel 1'!Afdrukbereik</vt:lpstr>
      <vt:lpstr>'2. Prijs Perceel 1'!Afdrukbereik</vt:lpstr>
      <vt:lpstr>'3. Fictieve inschrijfprijs P1'!Afdrukbereik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Rene Janssen</dc:creator>
  <cp:lastModifiedBy>Rene Janssen</cp:lastModifiedBy>
  <cp:lastPrinted>2021-05-06T12:32:45Z</cp:lastPrinted>
  <dcterms:created xsi:type="dcterms:W3CDTF">2021-05-06T12:21:12Z</dcterms:created>
  <dcterms:modified xsi:type="dcterms:W3CDTF">2022-03-31T15:49:00Z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MediaServiceImageTags">
    <vt:lpwstr/>
  </property>
</Properties>
</file>