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unitedqualitybv.sharepoint.com/klanten/Docs/Almelo/EA Overslag HRA en GFT (959)/06. Bestanden voor publicatie/"/>
    </mc:Choice>
  </mc:AlternateContent>
  <xr:revisionPtr revIDLastSave="117" documentId="8_{BBDAA067-C7A2-443F-811D-690BDFFF75FE}" xr6:coauthVersionLast="47" xr6:coauthVersionMax="47" xr10:uidLastSave="{9A25CC6B-771F-45BD-B7EF-A82A3EBC3BA8}"/>
  <bookViews>
    <workbookView xWindow="-120" yWindow="-120" windowWidth="29040" windowHeight="15840" xr2:uid="{82060E88-1CCB-4F33-98AF-01AE61D745DA}"/>
  </bookViews>
  <sheets>
    <sheet name="Voorblad" sheetId="1" r:id="rId1"/>
    <sheet name="1. Kwaliteit Perceel 3" sheetId="3" r:id="rId2"/>
    <sheet name="2. Prijs Perceel 3" sheetId="2" r:id="rId3"/>
    <sheet name="3. Fictieve inschrijfprijs P3" sheetId="4" r:id="rId4"/>
  </sheets>
  <definedNames>
    <definedName name="_xlnm.Print_Area" localSheetId="1">'1. Kwaliteit Perceel 3'!$A$1:$G$61</definedName>
    <definedName name="_xlnm.Print_Area" localSheetId="2">'2. Prijs Perceel 3'!$A$1:$G$35</definedName>
    <definedName name="_xlnm.Print_Area" localSheetId="3">'3. Fictieve inschrijfprijs P3'!$A$1:$C$8</definedName>
    <definedName name="_xlnm.Print_Area" localSheetId="0">Voorblad!$B$2:$H$11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3" l="1"/>
  <c r="F7" i="3"/>
  <c r="F4" i="3"/>
  <c r="F28" i="3" l="1"/>
  <c r="F16" i="3"/>
  <c r="E10" i="2" l="1"/>
  <c r="E9" i="2"/>
  <c r="E8" i="2" l="1"/>
  <c r="G8" i="2" s="1"/>
  <c r="G50" i="3" l="1"/>
  <c r="F40" i="3" l="1"/>
  <c r="F57" i="3" l="1"/>
  <c r="C4" i="4" s="1"/>
  <c r="G4" i="2"/>
  <c r="G15" i="2" s="1"/>
  <c r="C5" i="4" s="1"/>
  <c r="C7" i="4" l="1"/>
</calcChain>
</file>

<file path=xl/sharedStrings.xml><?xml version="1.0" encoding="utf-8"?>
<sst xmlns="http://schemas.openxmlformats.org/spreadsheetml/2006/main" count="189" uniqueCount="132">
  <si>
    <t>Inhoud:</t>
  </si>
  <si>
    <t>T1.</t>
  </si>
  <si>
    <t>T2.</t>
  </si>
  <si>
    <t>T3.</t>
  </si>
  <si>
    <t>Ontvangst</t>
  </si>
  <si>
    <t>NR.</t>
  </si>
  <si>
    <t xml:space="preserve">Omschrijving </t>
  </si>
  <si>
    <t>Eenheid</t>
  </si>
  <si>
    <r>
      <t xml:space="preserve">Prijs per eenheid (A) excl. btw </t>
    </r>
    <r>
      <rPr>
        <b/>
        <sz val="11"/>
        <color theme="1"/>
        <rFont val="Calibri Light"/>
        <family val="2"/>
        <scheme val="major"/>
      </rPr>
      <t>(1)</t>
    </r>
  </si>
  <si>
    <t>Subtotalen (AxB) excl. btw</t>
  </si>
  <si>
    <t>PR-1</t>
  </si>
  <si>
    <t>Prijs voor ontvangst (incl. eventueel op-, overslag en transport)</t>
  </si>
  <si>
    <t>Ton</t>
  </si>
  <si>
    <t>PR-3</t>
  </si>
  <si>
    <t>PR-5</t>
  </si>
  <si>
    <t>Gegevens ontvangstlocatie (indien afwijkend van verwerkingslocatie)</t>
  </si>
  <si>
    <t>Naam</t>
  </si>
  <si>
    <t>Adres</t>
  </si>
  <si>
    <t>Postcode</t>
  </si>
  <si>
    <t>Plaats</t>
  </si>
  <si>
    <t>Eigenaar</t>
  </si>
  <si>
    <t>PR-7</t>
  </si>
  <si>
    <t>Stroom</t>
  </si>
  <si>
    <t>PR-8</t>
  </si>
  <si>
    <t>PR-9</t>
  </si>
  <si>
    <t>PR-10</t>
  </si>
  <si>
    <t xml:space="preserve">Voorwaarden </t>
  </si>
  <si>
    <t>Voorwaarde</t>
  </si>
  <si>
    <t>ALG</t>
  </si>
  <si>
    <t xml:space="preserve">Inschrijver past, op straffe van uitsluiting, alleen de geel gearceerde cellen aan. Inschrijver moet alle geel gearceerde cellen correct en ondubbelzinnig invullen. </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</si>
  <si>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</si>
  <si>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Deze prijs wordt gebruikt voor de beoordeling van het onderdeel prijs en de beoordeling van de fictieve inschrijfprijs.</t>
  </si>
  <si>
    <t>Beoordeling aangeboden ontvangstlocatie</t>
  </si>
  <si>
    <t>Vraag</t>
  </si>
  <si>
    <t>Vraagstelling</t>
  </si>
  <si>
    <t>Antwoord</t>
  </si>
  <si>
    <t>Maximale kwaliteitswaarde</t>
  </si>
  <si>
    <t>Behaalde fictieve korting</t>
  </si>
  <si>
    <t>Toekennen van de score</t>
  </si>
  <si>
    <t>KG-1</t>
  </si>
  <si>
    <t>A</t>
  </si>
  <si>
    <t>Naam:
Adres:
Type:
Eigenaar:</t>
  </si>
  <si>
    <r>
      <t xml:space="preserve">Als de reistijd gelijk is aan de voor dit perceel vastgestelde maximale reistijd (conform tabblad 1) = geen kwaliteitswaarde (zijnde €0,- fictieve korting op de inschrijfprijs). 
Als de reistijd gelijk is aan de minimale reistijd (zijnde 5 minuten) = maximale kwaliteitswaarde (zijnde de maximale fictieve korting op inschrijfprijs). 
Formule voor het berekenen van de behaalde kwaliteitswaarde (zijnde de fictieve korting op de inschrijfprijs):
</t>
    </r>
    <r>
      <rPr>
        <i/>
        <sz val="11"/>
        <color theme="1"/>
        <rFont val="Calibri Light"/>
        <family val="2"/>
        <scheme val="major"/>
      </rPr>
      <t>Formule: (1-(aangeboden reistijd-minimale reistijd)/maximale reistijd-minimale reistijd))*maximale kwaliteitswaarde = fictieve korting op inschrijfprijs</t>
    </r>
  </si>
  <si>
    <t>B</t>
  </si>
  <si>
    <t>C</t>
  </si>
  <si>
    <t>Minimale reistijd</t>
  </si>
  <si>
    <t>Maximale reistijd</t>
  </si>
  <si>
    <t>CO2 Prestatie ladder</t>
  </si>
  <si>
    <t>Antwoord (meerkeuze)</t>
  </si>
  <si>
    <t>KG-2</t>
  </si>
  <si>
    <t>Beschikt inschrijver over een CO2 Prestatieladder certificering?</t>
  </si>
  <si>
    <t>[Invullen door inschrijver]</t>
  </si>
  <si>
    <t>A) Nee.</t>
  </si>
  <si>
    <t>B) Ja, inschrijver is gecertificeerd op niveau 1</t>
  </si>
  <si>
    <t>C) Ja, inschrijver is gecertificeerd op niveau 2</t>
  </si>
  <si>
    <t>D) Ja, inschrijver is gecertificeerd op niveau 3</t>
  </si>
  <si>
    <t>E) Ja, inschrijver is gecertificeerd op niveau 4</t>
  </si>
  <si>
    <t>F) Ja, inschrijver is gecertificeerd op niveau 5</t>
  </si>
  <si>
    <t>KG-3</t>
  </si>
  <si>
    <t>[invullen door inschrijver]</t>
  </si>
  <si>
    <t>Ja</t>
  </si>
  <si>
    <t>N.v.t. (antwoord op de vorige vraag was 'Nee')</t>
  </si>
  <si>
    <t>1 tot 10%</t>
  </si>
  <si>
    <t>Nee</t>
  </si>
  <si>
    <t>A) Conform afvalhiërarchie uit LAP3: stap b: voorbereiding voor hergebruik</t>
  </si>
  <si>
    <t>11 tot 15%</t>
  </si>
  <si>
    <t>B) Conform afvalhiërarchie uit LAP3: stap c1: recycling van het oorspronkelijke functionele materiaal in een gelijke of vergelijkbare toepassing</t>
  </si>
  <si>
    <t>16 tot 25%</t>
  </si>
  <si>
    <t>C) Conform afvalhiërarchie uit LAP3: stap c2: recycling van het oorspronkelijke functionele materiaal in een niet gelijke of vergelijkbare toepassing</t>
  </si>
  <si>
    <t>Meer dan 25%</t>
  </si>
  <si>
    <t>Maximaal te behalen fictieve korting</t>
  </si>
  <si>
    <t>Totaal</t>
  </si>
  <si>
    <t>KG</t>
  </si>
  <si>
    <t>PR</t>
  </si>
  <si>
    <t>Totale inschrijfprijs</t>
  </si>
  <si>
    <t>KG-4</t>
  </si>
  <si>
    <t>SROI</t>
  </si>
  <si>
    <t>Antwoord (percentage boven op het geëiste))</t>
  </si>
  <si>
    <t>Antwoordoptie 0%  = Geen fictieve korting
Antwoordoptie 0% tot 2%= 20% van de maximale kwaliteitswaarde
Antwoordoptie 2% tot 4% = 40% van de maximale kwaliteitswaarde
Antwoordoptie 4% tot 6% = 60% van de maximale kwaliteitswaarde
Antwoordoptie 6% tot 8% = 80% van de maximale kwaliteitswaarde
Antwoordoptie meer dan 8% = 100% van de maximale kwaliteitswaarde</t>
  </si>
  <si>
    <t>A) 0%</t>
  </si>
  <si>
    <t>B) 0% tot 2%</t>
  </si>
  <si>
    <t>C) 2% tot 4%</t>
  </si>
  <si>
    <t>D) 4% tot 6%</t>
  </si>
  <si>
    <t>E) 6% tot 8%</t>
  </si>
  <si>
    <t>F) meer dan 8%</t>
  </si>
  <si>
    <t>PR-4</t>
  </si>
  <si>
    <t>Antwoordoptie A = Geen fictieve korting
Antwoordoptie B = 20% van de maximale kwaliteitswaarde
Antwoordoptie C = 40% van de maximale kwaliteitswaarde
Antwoordoptie D = 60% van de maximale kwaliteitswaarde
Antwoordoptie E = 80% van de maximale kwaliteitswaarde
Antwoordoptie F = 100% van de maximale kwaliteitswaarde</t>
  </si>
  <si>
    <t>Totale fictieve inschrijfprijs
Deze prijs vermelden in TenderNed</t>
  </si>
  <si>
    <t>Garandeeert inschrijver een hogere SROI inzet dan geëist is in hoofdstuk IV paragraaf H van de aanbestedingsleidraad?
Indien inschrijve reen hogere SROI inzet garandeert, dient hij de jaarlijkse inzet (boven op het geëiste percentage per jaar) in % op te geven.</t>
  </si>
  <si>
    <t>Wat is de reistijd vanaf het centrale punt in het werkgebied naar de ontvangstlocatie (berekenen conform eis O-6)? Het gaat om een enkele reis. De reistijd moet opgegeven worden in hele minuten.</t>
  </si>
  <si>
    <t>Indienen van bewijsvoering conform de in eis O-6 uitgewerkte methode.</t>
  </si>
  <si>
    <t>Nascheiding</t>
  </si>
  <si>
    <t>Nr.</t>
  </si>
  <si>
    <t>Onderdeel</t>
  </si>
  <si>
    <t>Prijs per eenheid (1)
excl. btw</t>
  </si>
  <si>
    <t>Aantal (2)</t>
  </si>
  <si>
    <t>Jaarlijkse kosten
Subtotalen (1x2) excl. btw</t>
  </si>
  <si>
    <t>PR-11</t>
  </si>
  <si>
    <t>Per ton</t>
  </si>
  <si>
    <t>Prijs voor verwerking (excl. WBM)</t>
  </si>
  <si>
    <t>Afvalstoffenbelasting, zijnde wet belastingen op milieugrondslag (WBM)</t>
  </si>
  <si>
    <t>Prijs per eenheid</t>
  </si>
  <si>
    <t>Gegevens verwerkingslocatie(s)</t>
  </si>
  <si>
    <t>PR-3 wordt door het formulier berekend a.d.h.v. de door inschrijver in PR-4 en PR-5 ingevulde waarden.</t>
  </si>
  <si>
    <t>Kwalitatieve gunningscriteria perceel 3</t>
  </si>
  <si>
    <t>Prijsinvulformulier perceel 3</t>
  </si>
  <si>
    <t>Fictieve inschrijfprijs perceel 3</t>
  </si>
  <si>
    <t>Bijlage 04C
Tab 3: Fictieve inschrijfprijs perceel 3</t>
  </si>
  <si>
    <t>Bijlage 04C
Tab 2: Prijsinvulformulier perceel 3 (GHA)</t>
  </si>
  <si>
    <t xml:space="preserve">Inschrijver moet in PR-5 het maximale (gewichts)percentage invullen dat per aangeleverde ton GHA wordt verwerkt in een AEC. Voor het resterende percentage wordt verondersteld dat dit deel van het GHA middels een vorm van (na)scheiding uitgesorteerd wordt en dus niet voor verbranding in aanmerking komt. Opdrachtgever betaalt geen WBM over de uitgesorteerde (niet in een AEC verwerkte) deelstromen. </t>
  </si>
  <si>
    <t>Over welk gegarandeerd percentage van het aangeboden GHA dient WBM te worden betaald (het percentage dat bij een AEC wordt aangeboden, eventueel verminderd met de teruggewonnen grondstoffen na verbranding)</t>
  </si>
  <si>
    <t>A) 100%</t>
  </si>
  <si>
    <t>B) 75% tot 100%</t>
  </si>
  <si>
    <t>C)  50% tot 75%</t>
  </si>
  <si>
    <t>D) minder dan 50%</t>
  </si>
  <si>
    <t>Antwoordoptie A = Geen fictieve korting
Antwoordoptie B = 33% van de maximale kwaliteitswaarde
Antwoordoptie C = 67% van de maximale kwaliteitswaarde
Antwoordoptie D = 100% van de maximale kwaliteitswaarde</t>
  </si>
  <si>
    <t>Bijlage 04C - Invulformulier gunningscriteria perceel 3 
(GHA)
Behorende bij de Europese openbare aanbesteding 
"Overslag, Transport en Verwerking HRA, GHA &amp; GFT' van gemeenten Almelo  en Oldenzaal"</t>
  </si>
  <si>
    <t>D</t>
  </si>
  <si>
    <t>E</t>
  </si>
  <si>
    <t>F</t>
  </si>
  <si>
    <r>
      <t xml:space="preserve">Wat is de aangeboden ontvangstlocatie voor </t>
    </r>
    <r>
      <rPr>
        <b/>
        <sz val="11"/>
        <color theme="1"/>
        <rFont val="Calibri Light"/>
        <family val="2"/>
        <scheme val="major"/>
      </rPr>
      <t>Oldenzaal</t>
    </r>
    <r>
      <rPr>
        <sz val="11"/>
        <color theme="1"/>
        <rFont val="Calibri Light"/>
        <family val="2"/>
        <scheme val="major"/>
      </rPr>
      <t>? Minimaal de volgende gegevens moeten worden verstrekt:
- volledige naam van de ontvangstlocatie;
- volledig adres van de ontvangstlocatie;
- type locatie (verwerkingslocatie of overslaglocatie)
- eigenaar van de ontvangstlocatie.</t>
    </r>
  </si>
  <si>
    <t>PR-6</t>
  </si>
  <si>
    <t>Bijlage 04C
Tab 1: Kwalitatieve gunningscriteria perceel 3</t>
  </si>
  <si>
    <r>
      <t xml:space="preserve">Wat is de aangeboden ontvangstlocatie voor </t>
    </r>
    <r>
      <rPr>
        <b/>
        <sz val="11"/>
        <color theme="1"/>
        <rFont val="Calibri Light"/>
        <family val="2"/>
        <scheme val="major"/>
      </rPr>
      <t>Almelo</t>
    </r>
    <r>
      <rPr>
        <sz val="11"/>
        <color theme="1"/>
        <rFont val="Calibri Light"/>
        <family val="2"/>
        <scheme val="major"/>
      </rPr>
      <t>? 
Minimaal de volgende gegevens moeten worden verstrekt:
- volledige naam van de ontvangstlocatie;
- volledig adres van de ontvangstlocatie;
- type locatie (verwerkingslocatie of overslaglocatie)
- eigenaar van de ontvangstlocatie.</t>
    </r>
  </si>
  <si>
    <t>In een PDF document bijvoegen achter onderdeel 05 van de inschrijving.</t>
  </si>
  <si>
    <t>Verwerking GHA</t>
  </si>
  <si>
    <r>
      <t xml:space="preserve">Aantal (B) </t>
    </r>
    <r>
      <rPr>
        <b/>
        <sz val="11"/>
        <color theme="1"/>
        <rFont val="Calibri Light"/>
        <family val="2"/>
        <scheme val="major"/>
      </rPr>
      <t>(2)</t>
    </r>
  </si>
  <si>
    <t>Totale inschrijfprijs (3)</t>
  </si>
  <si>
    <t>De eenheidsprijzen zijn conform alle voorwaarden uit het programma van eisen en alle overige aanbestedingsdocumenten.</t>
  </si>
  <si>
    <r>
      <t xml:space="preserve">Verwerkingsprijs voor GHA </t>
    </r>
    <r>
      <rPr>
        <b/>
        <sz val="11"/>
        <color theme="1"/>
        <rFont val="Calibri Light"/>
        <family val="2"/>
      </rPr>
      <t>(4)</t>
    </r>
  </si>
  <si>
    <r>
      <t xml:space="preserve">Aandeel waarover WBM moet worden betaald </t>
    </r>
    <r>
      <rPr>
        <b/>
        <sz val="11"/>
        <color theme="1"/>
        <rFont val="Calibri Light"/>
        <family val="2"/>
      </rPr>
      <t>(5)</t>
    </r>
  </si>
  <si>
    <r>
      <t xml:space="preserve">WBM d.d. 21-01-2022
</t>
    </r>
    <r>
      <rPr>
        <b/>
        <sz val="11"/>
        <color theme="1"/>
        <rFont val="Calibri Light"/>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</si>
</sst>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_ ;\-#,##0\ "/>
    <numFmt numFmtId="165" formatCode="&quot;€&quot;\ #,##0.00"/>
  </numFmts>
  <fonts count="25" x14ac:knownFonts="1">
    <font>
      <sz val="11"/>
      <color theme="1"/>
      <name val="Calibri"/>
      <family val="2"/>
      <scheme val="minor"/>
    </font>
    <font>
      <sz val="11"/>
      <color theme="1"/>
      <name val="Calibri"/>
      <family val="2"/>
      <scheme val="minor"/>
    </font>
    <font>
      <sz val="10"/>
      <name val="Arial"/>
      <family val="2"/>
    </font>
    <font>
      <sz val="11"/>
      <name val="Calibri Light"/>
      <family val="2"/>
      <scheme val="major"/>
    </font>
    <font>
      <u/>
      <sz val="11"/>
      <name val="Calibri Light"/>
      <family val="2"/>
      <scheme val="major"/>
    </font>
    <font>
      <b/>
      <sz val="14"/>
      <color theme="0"/>
      <name val="Calibri Light"/>
      <family val="2"/>
      <scheme val="major"/>
    </font>
    <font>
      <sz val="9"/>
      <color theme="1"/>
      <name val="Century Gothic"/>
      <family val="2"/>
    </font>
    <font>
      <sz val="11"/>
      <color theme="1"/>
      <name val="Calibri Light"/>
      <family val="2"/>
      <scheme val="major"/>
    </font>
    <font>
      <b/>
      <sz val="11"/>
      <color theme="0"/>
      <name val="Calibri Light"/>
      <family val="2"/>
      <scheme val="major"/>
    </font>
    <font>
      <b/>
      <sz val="11"/>
      <color theme="1"/>
      <name val="Calibri Light"/>
      <family val="2"/>
      <scheme val="major"/>
    </font>
    <font>
      <i/>
      <sz val="11"/>
      <color theme="1"/>
      <name val="Calibri Light"/>
      <family val="2"/>
      <scheme val="major"/>
    </font>
    <font>
      <sz val="11"/>
      <color theme="0" tint="-0.14999847407452621"/>
      <name val="Calibri Light"/>
      <family val="2"/>
      <scheme val="major"/>
    </font>
    <font>
      <b/>
      <sz val="12"/>
      <name val="Calibri Light"/>
      <family val="2"/>
      <scheme val="major"/>
    </font>
    <font>
      <sz val="11"/>
      <color rgb="FFFF0000"/>
      <name val="Calibri Light"/>
      <family val="2"/>
      <scheme val="major"/>
    </font>
    <font>
      <sz val="8"/>
      <name val="Calibri"/>
      <family val="2"/>
      <scheme val="minor"/>
    </font>
    <font>
      <b/>
      <sz val="10"/>
      <color theme="1"/>
      <name val="Century Gothic"/>
      <family val="2"/>
    </font>
    <font>
      <sz val="10"/>
      <color theme="1"/>
      <name val="Century Gothic"/>
      <family val="2"/>
    </font>
    <font>
      <sz val="11"/>
      <color theme="1"/>
      <name val="Century Gothic"/>
      <family val="2"/>
    </font>
    <font>
      <sz val="11"/>
      <color theme="1"/>
      <name val="Calibri Light"/>
      <family val="2"/>
    </font>
    <font>
      <b/>
      <sz val="11"/>
      <color theme="1"/>
      <name val="Calibri Light"/>
      <family val="2"/>
    </font>
    <font>
      <i/>
      <sz val="11"/>
      <color theme="1"/>
      <name val="Calibri Light"/>
      <family val="2"/>
    </font>
    <font>
      <sz val="9"/>
      <name val="Calibri Light"/>
      <family val="2"/>
    </font>
    <font>
      <sz val="11"/>
      <name val="Calibri Light"/>
      <family val="2"/>
    </font>
    <font>
      <b/>
      <sz val="11"/>
      <color indexed="9"/>
      <name val="Calibri Light"/>
      <family val="2"/>
    </font>
    <font>
      <b/>
      <sz val="9"/>
      <name val="Calibri Light"/>
      <family val="2"/>
    </font>
  </fonts>
  <fills count="9">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rgb="FF3366FF"/>
        <bgColor indexed="64"/>
      </patternFill>
    </fill>
    <fill>
      <patternFill patternType="solid">
        <fgColor rgb="FF99CCFF"/>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1">
    <xf numFmtId="0" fontId="0" fillId="0" borderId="0"/>
    <xf numFmtId="0" fontId="2" fillId="0" borderId="0"/>
    <xf numFmtId="0" fontId="6" fillId="0" borderId="0"/>
    <xf numFmtId="0" fontId="2" fillId="0" borderId="0"/>
    <xf numFmtId="44"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 fillId="0" borderId="0" xfId="1" applyFont="1" applyAlignment="1">
      <alignment horizontal="center" vertical="center"/>
    </xf>
    <xf numFmtId="0" fontId="3"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4" fillId="0" borderId="4" xfId="1" applyFont="1" applyBorder="1" applyAlignment="1">
      <alignment horizontal="right" vertical="center"/>
    </xf>
    <xf numFmtId="0" fontId="7" fillId="0" borderId="0" xfId="2" applyFont="1" applyAlignment="1">
      <alignment vertical="center"/>
    </xf>
    <xf numFmtId="0" fontId="8" fillId="0" borderId="0" xfId="2" applyFont="1" applyAlignment="1">
      <alignment vertical="center"/>
    </xf>
    <xf numFmtId="0" fontId="7" fillId="4" borderId="11" xfId="6" applyFont="1" applyFill="1" applyBorder="1" applyAlignment="1" applyProtection="1">
      <alignment horizontal="left" vertical="center"/>
      <protection locked="0"/>
    </xf>
    <xf numFmtId="0" fontId="7" fillId="4" borderId="11" xfId="6" applyFont="1" applyFill="1" applyBorder="1" applyAlignment="1" applyProtection="1">
      <alignment horizontal="center" vertical="center"/>
      <protection locked="0"/>
    </xf>
    <xf numFmtId="0" fontId="7" fillId="4" borderId="11" xfId="6" applyFont="1" applyFill="1" applyBorder="1" applyAlignment="1" applyProtection="1">
      <alignment horizontal="center" vertical="center" wrapText="1"/>
      <protection locked="0"/>
    </xf>
    <xf numFmtId="0" fontId="7" fillId="0" borderId="0" xfId="2" applyFont="1" applyAlignment="1">
      <alignment horizontal="center" vertical="center"/>
    </xf>
    <xf numFmtId="9" fontId="7" fillId="0" borderId="0" xfId="2" applyNumberFormat="1" applyFont="1" applyAlignment="1">
      <alignment vertical="center"/>
    </xf>
    <xf numFmtId="0" fontId="3" fillId="4" borderId="11" xfId="1" applyFont="1" applyFill="1" applyBorder="1" applyAlignment="1" applyProtection="1">
      <alignment vertical="center" wrapText="1"/>
      <protection locked="0"/>
    </xf>
    <xf numFmtId="0" fontId="3" fillId="4" borderId="11" xfId="1" applyFont="1" applyFill="1" applyBorder="1" applyAlignment="1" applyProtection="1">
      <alignment horizontal="center" vertical="center" wrapText="1"/>
      <protection locked="0"/>
    </xf>
    <xf numFmtId="164" fontId="7" fillId="4" borderId="11" xfId="5" applyNumberFormat="1" applyFont="1" applyFill="1" applyBorder="1" applyAlignment="1" applyProtection="1">
      <alignment horizontal="center" vertical="center"/>
      <protection locked="0"/>
    </xf>
    <xf numFmtId="164" fontId="7" fillId="4" borderId="11" xfId="5" applyNumberFormat="1" applyFont="1" applyFill="1" applyBorder="1" applyAlignment="1" applyProtection="1">
      <alignment horizontal="center" vertical="center" wrapText="1"/>
      <protection locked="0"/>
    </xf>
    <xf numFmtId="44" fontId="7" fillId="4" borderId="11" xfId="4" applyFont="1" applyFill="1" applyBorder="1" applyAlignment="1" applyProtection="1">
      <alignment horizontal="center" vertical="center"/>
      <protection locked="0"/>
    </xf>
    <xf numFmtId="0" fontId="8" fillId="2" borderId="0" xfId="1" applyFont="1" applyFill="1" applyAlignment="1" applyProtection="1">
      <alignment horizontal="center" vertical="center" wrapText="1"/>
      <protection hidden="1"/>
    </xf>
    <xf numFmtId="0" fontId="7" fillId="3" borderId="9" xfId="3" applyFont="1" applyFill="1" applyBorder="1" applyAlignment="1" applyProtection="1">
      <alignment horizontal="center" vertical="center" wrapText="1"/>
      <protection hidden="1"/>
    </xf>
    <xf numFmtId="0" fontId="7" fillId="3" borderId="0" xfId="3" applyFont="1" applyFill="1" applyAlignment="1" applyProtection="1">
      <alignment vertical="center" wrapText="1"/>
      <protection hidden="1"/>
    </xf>
    <xf numFmtId="0" fontId="7" fillId="3" borderId="0" xfId="3" applyFont="1" applyFill="1" applyAlignment="1" applyProtection="1">
      <alignment horizontal="center" vertical="center" wrapText="1"/>
      <protection hidden="1"/>
    </xf>
    <xf numFmtId="0" fontId="7" fillId="0" borderId="11" xfId="2" applyFont="1" applyBorder="1" applyAlignment="1" applyProtection="1">
      <alignment horizontal="center" vertical="center"/>
      <protection hidden="1"/>
    </xf>
    <xf numFmtId="0" fontId="7" fillId="0" borderId="11" xfId="5" applyFont="1" applyBorder="1" applyAlignment="1" applyProtection="1">
      <alignment horizontal="left" vertical="center" wrapText="1"/>
      <protection hidden="1"/>
    </xf>
    <xf numFmtId="44" fontId="7" fillId="0" borderId="11" xfId="4" applyFont="1" applyFill="1" applyBorder="1" applyAlignment="1" applyProtection="1">
      <alignment horizontal="center" vertical="center" wrapText="1"/>
      <protection hidden="1"/>
    </xf>
    <xf numFmtId="0" fontId="7" fillId="0" borderId="0" xfId="2" applyFont="1" applyBorder="1" applyAlignment="1" applyProtection="1">
      <alignment horizontal="center" vertical="center"/>
      <protection hidden="1"/>
    </xf>
    <xf numFmtId="0" fontId="7" fillId="0" borderId="0" xfId="5" applyFont="1" applyBorder="1" applyAlignment="1" applyProtection="1">
      <alignment horizontal="left" vertical="center" wrapText="1"/>
      <protection hidden="1"/>
    </xf>
    <xf numFmtId="44" fontId="7" fillId="6" borderId="0" xfId="4" applyFont="1" applyFill="1" applyBorder="1" applyAlignment="1" applyProtection="1">
      <alignment horizontal="center" vertical="center" wrapText="1"/>
      <protection hidden="1"/>
    </xf>
    <xf numFmtId="0" fontId="7" fillId="0" borderId="0" xfId="2" applyFont="1" applyAlignment="1" applyProtection="1">
      <alignment vertical="center"/>
      <protection hidden="1"/>
    </xf>
    <xf numFmtId="0" fontId="8" fillId="2" borderId="0" xfId="1" applyFont="1" applyFill="1" applyAlignment="1" applyProtection="1">
      <alignment horizontal="right" vertical="center" wrapText="1"/>
      <protection hidden="1"/>
    </xf>
    <xf numFmtId="165" fontId="9" fillId="5" borderId="0" xfId="5" applyNumberFormat="1" applyFont="1" applyFill="1" applyAlignment="1" applyProtection="1">
      <alignment horizontal="center" vertical="center" wrapText="1"/>
      <protection hidden="1"/>
    </xf>
    <xf numFmtId="0" fontId="7" fillId="0" borderId="0" xfId="5" applyFont="1" applyAlignment="1" applyProtection="1">
      <alignment horizontal="left" vertical="center"/>
      <protection hidden="1"/>
    </xf>
    <xf numFmtId="0" fontId="7" fillId="0" borderId="0" xfId="5" applyFont="1" applyAlignment="1" applyProtection="1">
      <alignment horizontal="center" vertical="center" wrapText="1"/>
      <protection hidden="1"/>
    </xf>
    <xf numFmtId="9" fontId="7" fillId="0" borderId="0" xfId="8" applyFont="1" applyAlignment="1">
      <alignment vertical="center"/>
    </xf>
    <xf numFmtId="0" fontId="8" fillId="2" borderId="9" xfId="1" applyFont="1" applyFill="1" applyBorder="1" applyAlignment="1" applyProtection="1">
      <alignment horizontal="left" vertical="center" wrapText="1"/>
      <protection hidden="1"/>
    </xf>
    <xf numFmtId="44" fontId="18" fillId="4" borderId="11" xfId="9" applyFont="1" applyFill="1" applyBorder="1" applyAlignment="1" applyProtection="1">
      <alignment horizontal="center" vertical="center" wrapText="1"/>
      <protection locked="0"/>
    </xf>
    <xf numFmtId="9" fontId="18" fillId="4" borderId="11" xfId="10" applyFont="1" applyFill="1" applyBorder="1" applyAlignment="1" applyProtection="1">
      <alignment horizontal="center" vertical="center"/>
      <protection locked="0"/>
    </xf>
    <xf numFmtId="0" fontId="3" fillId="0" borderId="0" xfId="1" applyFont="1" applyAlignment="1">
      <alignment horizontal="left" vertical="center" wrapText="1"/>
    </xf>
    <xf numFmtId="0" fontId="3" fillId="0" borderId="5" xfId="1" applyFont="1" applyBorder="1" applyAlignment="1">
      <alignment horizontal="left"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2" fillId="0" borderId="5" xfId="1" applyFont="1" applyBorder="1" applyAlignment="1">
      <alignment horizontal="center" vertical="center" wrapText="1"/>
    </xf>
    <xf numFmtId="0" fontId="7" fillId="4" borderId="12" xfId="6" applyFont="1" applyFill="1" applyBorder="1" applyAlignment="1" applyProtection="1">
      <alignment horizontal="center" vertical="center"/>
      <protection locked="0"/>
    </xf>
    <xf numFmtId="0" fontId="7" fillId="4" borderId="14" xfId="6" applyFont="1" applyFill="1" applyBorder="1" applyAlignment="1" applyProtection="1">
      <alignment horizontal="center" vertical="center"/>
      <protection locked="0"/>
    </xf>
    <xf numFmtId="0" fontId="5" fillId="2" borderId="6" xfId="1" applyFont="1" applyFill="1" applyBorder="1" applyAlignment="1" applyProtection="1">
      <alignment horizontal="left" vertical="center" wrapText="1"/>
      <protection hidden="1"/>
    </xf>
    <xf numFmtId="0" fontId="5" fillId="2" borderId="7" xfId="1" applyFont="1" applyFill="1" applyBorder="1" applyAlignment="1" applyProtection="1">
      <alignment horizontal="left" vertical="center" wrapText="1"/>
      <protection hidden="1"/>
    </xf>
    <xf numFmtId="0" fontId="8" fillId="2" borderId="9" xfId="1" applyFont="1" applyFill="1" applyBorder="1" applyAlignment="1" applyProtection="1">
      <alignment horizontal="left" vertical="center" wrapText="1"/>
      <protection hidden="1"/>
    </xf>
    <xf numFmtId="0" fontId="8" fillId="2" borderId="0" xfId="1" applyFont="1" applyFill="1" applyAlignment="1" applyProtection="1">
      <alignment horizontal="left" vertical="center" wrapText="1"/>
      <protection hidden="1"/>
    </xf>
    <xf numFmtId="0" fontId="5" fillId="2" borderId="8" xfId="1" applyFont="1" applyFill="1" applyBorder="1" applyAlignment="1" applyProtection="1">
      <alignment horizontal="left" vertical="center" wrapText="1"/>
      <protection hidden="1"/>
    </xf>
    <xf numFmtId="0" fontId="8" fillId="2" borderId="10" xfId="1" applyFont="1" applyFill="1" applyBorder="1" applyAlignment="1" applyProtection="1">
      <alignment horizontal="center" vertical="center" wrapText="1"/>
      <protection hidden="1"/>
    </xf>
    <xf numFmtId="0" fontId="8" fillId="0" borderId="0" xfId="2" applyFont="1" applyAlignment="1" applyProtection="1">
      <alignment vertical="center"/>
      <protection hidden="1"/>
    </xf>
    <xf numFmtId="0" fontId="7" fillId="3" borderId="15" xfId="3" applyFont="1" applyFill="1" applyBorder="1" applyAlignment="1" applyProtection="1">
      <alignment horizontal="center" vertical="center" wrapText="1"/>
      <protection hidden="1"/>
    </xf>
    <xf numFmtId="0" fontId="7" fillId="3" borderId="16" xfId="3" applyFont="1" applyFill="1" applyBorder="1" applyAlignment="1" applyProtection="1">
      <alignment horizontal="center" vertical="center" wrapText="1"/>
      <protection hidden="1"/>
    </xf>
    <xf numFmtId="0" fontId="7" fillId="3" borderId="16" xfId="3" applyFont="1" applyFill="1" applyBorder="1" applyAlignment="1" applyProtection="1">
      <alignment vertical="center" wrapText="1"/>
      <protection hidden="1"/>
    </xf>
    <xf numFmtId="0" fontId="7" fillId="3" borderId="17" xfId="3" applyFont="1" applyFill="1" applyBorder="1" applyAlignment="1" applyProtection="1">
      <alignment horizontal="left" vertical="center" wrapText="1"/>
      <protection hidden="1"/>
    </xf>
    <xf numFmtId="0" fontId="7" fillId="0" borderId="19" xfId="2" applyFont="1" applyBorder="1" applyAlignment="1" applyProtection="1">
      <alignment horizontal="center" vertical="center"/>
      <protection hidden="1"/>
    </xf>
    <xf numFmtId="0" fontId="7" fillId="0" borderId="11" xfId="2" applyFont="1" applyBorder="1" applyAlignment="1" applyProtection="1">
      <alignment vertical="center" wrapText="1"/>
      <protection hidden="1"/>
    </xf>
    <xf numFmtId="44" fontId="7" fillId="0" borderId="11" xfId="4" applyFont="1" applyBorder="1" applyAlignment="1" applyProtection="1">
      <alignment horizontal="center" vertical="center"/>
      <protection hidden="1"/>
    </xf>
    <xf numFmtId="44" fontId="7" fillId="0" borderId="11" xfId="4" applyFont="1" applyFill="1" applyBorder="1" applyAlignment="1" applyProtection="1">
      <alignment horizontal="center" vertical="center"/>
      <protection hidden="1"/>
    </xf>
    <xf numFmtId="3" fontId="7" fillId="0" borderId="11" xfId="2" applyNumberFormat="1" applyFont="1" applyBorder="1" applyAlignment="1" applyProtection="1">
      <alignment horizontal="left" vertical="center" wrapText="1"/>
      <protection hidden="1"/>
    </xf>
    <xf numFmtId="44" fontId="13" fillId="0" borderId="0" xfId="2" applyNumberFormat="1" applyFont="1" applyAlignment="1" applyProtection="1">
      <alignment vertical="center"/>
      <protection hidden="1"/>
    </xf>
    <xf numFmtId="0" fontId="7" fillId="0" borderId="20" xfId="2" applyFont="1" applyBorder="1" applyAlignment="1" applyProtection="1">
      <alignment horizontal="center" vertical="center"/>
      <protection hidden="1"/>
    </xf>
    <xf numFmtId="3" fontId="7" fillId="0" borderId="11" xfId="2" applyNumberFormat="1" applyFont="1" applyBorder="1" applyAlignment="1" applyProtection="1">
      <alignment horizontal="left" vertical="center"/>
      <protection hidden="1"/>
    </xf>
    <xf numFmtId="0" fontId="7" fillId="0" borderId="0" xfId="2" applyFont="1" applyFill="1" applyAlignment="1" applyProtection="1">
      <alignment vertical="center"/>
      <protection hidden="1"/>
    </xf>
    <xf numFmtId="0" fontId="3" fillId="0" borderId="11" xfId="1" applyFont="1" applyBorder="1" applyAlignment="1" applyProtection="1">
      <alignment vertical="center" wrapText="1"/>
      <protection hidden="1"/>
    </xf>
    <xf numFmtId="44" fontId="13" fillId="0" borderId="0" xfId="2" applyNumberFormat="1" applyFont="1" applyFill="1" applyAlignment="1" applyProtection="1">
      <alignment vertical="center"/>
      <protection hidden="1"/>
    </xf>
    <xf numFmtId="0" fontId="7" fillId="0" borderId="18" xfId="2" applyFont="1" applyBorder="1" applyAlignment="1" applyProtection="1">
      <alignment horizontal="center" vertical="center"/>
      <protection hidden="1"/>
    </xf>
    <xf numFmtId="0" fontId="7" fillId="0" borderId="0" xfId="2" applyFont="1" applyAlignment="1" applyProtection="1">
      <alignment horizontal="center" vertical="center"/>
      <protection hidden="1"/>
    </xf>
    <xf numFmtId="0" fontId="8" fillId="2" borderId="6"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left" vertical="center" wrapText="1"/>
      <protection hidden="1"/>
    </xf>
    <xf numFmtId="0" fontId="8" fillId="2" borderId="7"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44" fontId="7" fillId="0" borderId="11" xfId="4" applyFont="1" applyFill="1" applyBorder="1" applyAlignment="1" applyProtection="1">
      <alignment horizontal="center" vertical="center" wrapText="1"/>
      <protection locked="0" hidden="1"/>
    </xf>
    <xf numFmtId="3" fontId="7" fillId="0" borderId="11" xfId="5" applyNumberFormat="1" applyFont="1" applyBorder="1" applyAlignment="1" applyProtection="1">
      <alignment horizontal="left" vertical="center" wrapText="1"/>
      <protection hidden="1"/>
    </xf>
    <xf numFmtId="44" fontId="7" fillId="0" borderId="0" xfId="5" applyNumberFormat="1" applyFont="1" applyAlignment="1" applyProtection="1">
      <alignment horizontal="center" vertical="center"/>
      <protection hidden="1"/>
    </xf>
    <xf numFmtId="44" fontId="7" fillId="0" borderId="0" xfId="5" applyNumberFormat="1" applyFont="1" applyAlignment="1" applyProtection="1">
      <alignment horizontal="left" vertical="center"/>
      <protection hidden="1"/>
    </xf>
    <xf numFmtId="44" fontId="7" fillId="0" borderId="0" xfId="5" applyNumberFormat="1" applyFont="1" applyAlignment="1" applyProtection="1">
      <alignment horizontal="left" vertical="center" wrapText="1"/>
      <protection hidden="1"/>
    </xf>
    <xf numFmtId="0" fontId="7" fillId="0" borderId="11" xfId="2" applyFont="1" applyFill="1" applyBorder="1" applyAlignment="1" applyProtection="1">
      <alignment horizontal="center" vertical="center"/>
      <protection hidden="1"/>
    </xf>
    <xf numFmtId="0" fontId="7" fillId="0" borderId="0" xfId="1" applyFont="1" applyAlignment="1" applyProtection="1">
      <alignment horizontal="center" vertical="center" wrapText="1"/>
      <protection hidden="1"/>
    </xf>
    <xf numFmtId="44" fontId="7" fillId="0" borderId="0" xfId="1" applyNumberFormat="1" applyFont="1" applyAlignment="1" applyProtection="1">
      <alignment horizontal="center" vertical="center" wrapText="1"/>
      <protection hidden="1"/>
    </xf>
    <xf numFmtId="0" fontId="7" fillId="0" borderId="0" xfId="5" applyFont="1" applyAlignment="1" applyProtection="1">
      <alignment horizontal="center" vertical="center"/>
      <protection hidden="1"/>
    </xf>
    <xf numFmtId="9" fontId="7" fillId="0" borderId="0" xfId="7" applyFont="1" applyAlignment="1" applyProtection="1">
      <alignment horizontal="center" vertical="center"/>
      <protection hidden="1"/>
    </xf>
    <xf numFmtId="0" fontId="8" fillId="2" borderId="11" xfId="1" applyFont="1" applyFill="1" applyBorder="1" applyAlignment="1" applyProtection="1">
      <alignment horizontal="center" vertical="center" wrapText="1"/>
      <protection hidden="1"/>
    </xf>
    <xf numFmtId="44" fontId="9" fillId="0" borderId="17" xfId="5" applyNumberFormat="1" applyFont="1" applyBorder="1" applyAlignment="1" applyProtection="1">
      <alignment horizontal="center" vertical="center" wrapText="1"/>
      <protection hidden="1"/>
    </xf>
    <xf numFmtId="0" fontId="7" fillId="2" borderId="7" xfId="1" applyFont="1" applyFill="1" applyBorder="1" applyAlignment="1" applyProtection="1">
      <alignment horizontal="center" vertical="center" wrapText="1"/>
      <protection hidden="1"/>
    </xf>
    <xf numFmtId="0" fontId="7" fillId="2" borderId="8" xfId="1" applyFont="1" applyFill="1" applyBorder="1" applyAlignment="1" applyProtection="1">
      <alignment horizontal="center" vertical="center" wrapText="1"/>
      <protection hidden="1"/>
    </xf>
    <xf numFmtId="0" fontId="7" fillId="3" borderId="16" xfId="3" applyFont="1" applyFill="1" applyBorder="1" applyAlignment="1" applyProtection="1">
      <alignment horizontal="left" vertical="center" wrapText="1"/>
      <protection hidden="1"/>
    </xf>
    <xf numFmtId="0" fontId="7" fillId="3" borderId="17" xfId="3" applyFont="1" applyFill="1" applyBorder="1" applyAlignment="1" applyProtection="1">
      <alignment horizontal="left" vertical="center" wrapText="1"/>
      <protection hidden="1"/>
    </xf>
    <xf numFmtId="0" fontId="7" fillId="6" borderId="11" xfId="3" applyFont="1" applyFill="1" applyBorder="1" applyAlignment="1" applyProtection="1">
      <alignment horizontal="center" vertical="center" wrapText="1"/>
      <protection hidden="1"/>
    </xf>
    <xf numFmtId="0" fontId="7" fillId="0" borderId="12" xfId="5" applyFont="1" applyBorder="1" applyAlignment="1" applyProtection="1">
      <alignment horizontal="left" vertical="center"/>
      <protection hidden="1"/>
    </xf>
    <xf numFmtId="0" fontId="7" fillId="0" borderId="13" xfId="5" applyFont="1" applyBorder="1" applyAlignment="1" applyProtection="1">
      <alignment horizontal="left" vertical="center"/>
      <protection hidden="1"/>
    </xf>
    <xf numFmtId="0" fontId="7" fillId="0" borderId="14" xfId="5" applyFont="1" applyBorder="1" applyAlignment="1" applyProtection="1">
      <alignment horizontal="left" vertical="center"/>
      <protection hidden="1"/>
    </xf>
    <xf numFmtId="0" fontId="8" fillId="2" borderId="0" xfId="1" applyFont="1" applyFill="1" applyBorder="1" applyAlignment="1" applyProtection="1">
      <alignment horizontal="left" vertical="center" wrapText="1"/>
      <protection hidden="1"/>
    </xf>
    <xf numFmtId="0" fontId="7" fillId="3" borderId="10" xfId="3" applyFont="1" applyFill="1" applyBorder="1" applyAlignment="1" applyProtection="1">
      <alignment horizontal="center" vertical="center" wrapText="1"/>
      <protection hidden="1"/>
    </xf>
    <xf numFmtId="0" fontId="11" fillId="0" borderId="0" xfId="2" applyFont="1" applyAlignment="1" applyProtection="1">
      <alignment vertical="center"/>
      <protection hidden="1"/>
    </xf>
    <xf numFmtId="0" fontId="7" fillId="0" borderId="11" xfId="2" applyFont="1" applyBorder="1" applyAlignment="1" applyProtection="1">
      <alignment vertical="center"/>
      <protection hidden="1"/>
    </xf>
    <xf numFmtId="3" fontId="7" fillId="0" borderId="11" xfId="2" applyNumberFormat="1" applyFont="1" applyBorder="1" applyAlignment="1" applyProtection="1">
      <alignment horizontal="center" vertical="center"/>
      <protection hidden="1"/>
    </xf>
    <xf numFmtId="44" fontId="7" fillId="0" borderId="11" xfId="2" applyNumberFormat="1" applyFont="1" applyBorder="1" applyAlignment="1" applyProtection="1">
      <alignment horizontal="center" vertical="center"/>
      <protection hidden="1"/>
    </xf>
    <xf numFmtId="0" fontId="6" fillId="0" borderId="0" xfId="0" applyFont="1" applyAlignment="1" applyProtection="1">
      <alignment vertical="center" wrapText="1"/>
      <protection hidden="1"/>
    </xf>
    <xf numFmtId="0" fontId="15" fillId="3" borderId="11" xfId="3" applyFont="1" applyFill="1" applyBorder="1" applyAlignment="1" applyProtection="1">
      <alignment horizontal="center" vertical="center" wrapText="1"/>
      <protection hidden="1"/>
    </xf>
    <xf numFmtId="0" fontId="15" fillId="3" borderId="11" xfId="3" applyFont="1" applyFill="1" applyBorder="1" applyAlignment="1" applyProtection="1">
      <alignment horizontal="left" vertical="center" wrapText="1"/>
      <protection hidden="1"/>
    </xf>
    <xf numFmtId="0" fontId="15" fillId="3" borderId="12" xfId="3" applyFont="1" applyFill="1" applyBorder="1" applyAlignment="1" applyProtection="1">
      <alignment horizontal="center" vertical="center" wrapText="1"/>
      <protection hidden="1"/>
    </xf>
    <xf numFmtId="0" fontId="15" fillId="3" borderId="14" xfId="3" applyFont="1" applyFill="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18" fillId="0" borderId="11" xfId="2" applyFont="1" applyBorder="1" applyAlignment="1" applyProtection="1">
      <alignment horizontal="center" vertical="center"/>
      <protection hidden="1"/>
    </xf>
    <xf numFmtId="0" fontId="18" fillId="0" borderId="11" xfId="6" applyFont="1" applyBorder="1" applyAlignment="1" applyProtection="1">
      <alignment horizontal="left" vertical="center" wrapText="1"/>
      <protection hidden="1"/>
    </xf>
    <xf numFmtId="0" fontId="18" fillId="6" borderId="11" xfId="3" applyFont="1" applyFill="1" applyBorder="1" applyAlignment="1" applyProtection="1">
      <alignment horizontal="center" vertical="center" wrapText="1"/>
      <protection hidden="1"/>
    </xf>
    <xf numFmtId="0" fontId="18" fillId="6" borderId="11" xfId="3" applyFont="1" applyFill="1" applyBorder="1" applyAlignment="1" applyProtection="1">
      <alignment horizontal="center" vertical="center" wrapText="1"/>
      <protection hidden="1"/>
    </xf>
    <xf numFmtId="165" fontId="18" fillId="6" borderId="11" xfId="3" applyNumberFormat="1" applyFont="1" applyFill="1" applyBorder="1" applyAlignment="1" applyProtection="1">
      <alignment horizontal="center" vertical="center" wrapText="1"/>
      <protection hidden="1"/>
    </xf>
    <xf numFmtId="44" fontId="7" fillId="0" borderId="11" xfId="0" applyNumberFormat="1" applyFont="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20" fillId="0" borderId="11" xfId="6" applyFont="1" applyBorder="1" applyAlignment="1" applyProtection="1">
      <alignment horizontal="left" vertical="center"/>
      <protection hidden="1"/>
    </xf>
    <xf numFmtId="0" fontId="23" fillId="7" borderId="12" xfId="1" applyFont="1" applyFill="1" applyBorder="1" applyAlignment="1" applyProtection="1">
      <alignment horizontal="left" vertical="center" wrapText="1"/>
      <protection hidden="1"/>
    </xf>
    <xf numFmtId="0" fontId="23" fillId="7" borderId="13" xfId="1" applyFont="1" applyFill="1" applyBorder="1" applyAlignment="1" applyProtection="1">
      <alignment horizontal="left" vertical="center" wrapText="1"/>
      <protection hidden="1"/>
    </xf>
    <xf numFmtId="0" fontId="21" fillId="0" borderId="0" xfId="2" applyFont="1" applyAlignment="1" applyProtection="1">
      <alignment vertical="center"/>
      <protection hidden="1"/>
    </xf>
    <xf numFmtId="0" fontId="24" fillId="3" borderId="18" xfId="3" applyFont="1" applyFill="1" applyBorder="1" applyAlignment="1" applyProtection="1">
      <alignment vertical="center" wrapText="1"/>
      <protection hidden="1"/>
    </xf>
    <xf numFmtId="0" fontId="24" fillId="3" borderId="18" xfId="3" applyFont="1" applyFill="1" applyBorder="1" applyAlignment="1" applyProtection="1">
      <alignment horizontal="center" vertical="center" wrapText="1"/>
      <protection hidden="1"/>
    </xf>
    <xf numFmtId="0" fontId="24" fillId="3" borderId="18" xfId="3" applyFont="1" applyFill="1" applyBorder="1" applyAlignment="1" applyProtection="1">
      <alignment horizontal="center" vertical="center" wrapText="1"/>
      <protection hidden="1"/>
    </xf>
    <xf numFmtId="0" fontId="24" fillId="8" borderId="9" xfId="3" applyFont="1" applyFill="1" applyBorder="1" applyAlignment="1" applyProtection="1">
      <alignment horizontal="center" vertical="center" wrapText="1"/>
      <protection hidden="1"/>
    </xf>
    <xf numFmtId="0" fontId="24" fillId="8" borderId="0" xfId="3" applyFont="1" applyFill="1" applyAlignment="1" applyProtection="1">
      <alignment horizontal="center" vertical="center" wrapText="1"/>
      <protection hidden="1"/>
    </xf>
    <xf numFmtId="0" fontId="22" fillId="0" borderId="11" xfId="6" applyFont="1" applyBorder="1" applyAlignment="1" applyProtection="1">
      <alignment horizontal="center" vertical="center"/>
      <protection hidden="1"/>
    </xf>
    <xf numFmtId="0" fontId="18" fillId="0" borderId="11" xfId="6" applyFont="1" applyBorder="1" applyAlignment="1" applyProtection="1">
      <alignment horizontal="center" vertical="center" wrapText="1"/>
      <protection hidden="1"/>
    </xf>
    <xf numFmtId="44" fontId="18" fillId="0" borderId="11" xfId="6" applyNumberFormat="1" applyFont="1" applyBorder="1" applyAlignment="1" applyProtection="1">
      <alignment horizontal="center" vertical="center"/>
      <protection hidden="1"/>
    </xf>
    <xf numFmtId="165" fontId="20" fillId="0" borderId="11" xfId="6" applyNumberFormat="1" applyFont="1" applyBorder="1" applyAlignment="1" applyProtection="1">
      <alignment horizontal="center" vertical="center" wrapText="1"/>
      <protection hidden="1"/>
    </xf>
    <xf numFmtId="0" fontId="18" fillId="0" borderId="12" xfId="6" applyFont="1" applyBorder="1" applyAlignment="1" applyProtection="1">
      <alignment horizontal="center" vertical="center" wrapText="1"/>
      <protection hidden="1"/>
    </xf>
    <xf numFmtId="0" fontId="18" fillId="0" borderId="13" xfId="6" applyFont="1" applyBorder="1" applyAlignment="1" applyProtection="1">
      <alignment horizontal="center" vertical="center" wrapText="1"/>
      <protection hidden="1"/>
    </xf>
    <xf numFmtId="0" fontId="22" fillId="0" borderId="0" xfId="2" applyFont="1" applyAlignment="1" applyProtection="1">
      <alignment vertical="center"/>
      <protection hidden="1"/>
    </xf>
    <xf numFmtId="165" fontId="7" fillId="0" borderId="0" xfId="5" applyNumberFormat="1" applyFont="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11" xfId="1" applyFont="1" applyBorder="1" applyAlignment="1" applyProtection="1">
      <alignment horizontal="center" vertical="center"/>
      <protection hidden="1"/>
    </xf>
    <xf numFmtId="0" fontId="7" fillId="6" borderId="0" xfId="1" applyFont="1" applyFill="1" applyAlignment="1" applyProtection="1">
      <alignment horizontal="center" vertical="center"/>
      <protection hidden="1"/>
    </xf>
    <xf numFmtId="0" fontId="7" fillId="6" borderId="0" xfId="6" applyFont="1" applyFill="1" applyAlignment="1" applyProtection="1">
      <alignment horizontal="left" vertical="center"/>
      <protection locked="0" hidden="1"/>
    </xf>
    <xf numFmtId="0" fontId="7" fillId="6" borderId="0" xfId="6" applyFont="1" applyFill="1" applyAlignment="1" applyProtection="1">
      <alignment horizontal="center" vertical="center"/>
      <protection locked="0" hidden="1"/>
    </xf>
    <xf numFmtId="0" fontId="7" fillId="6" borderId="0" xfId="6" applyFont="1" applyFill="1" applyAlignment="1" applyProtection="1">
      <alignment horizontal="center" vertical="center" wrapText="1"/>
      <protection locked="0" hidden="1"/>
    </xf>
    <xf numFmtId="0" fontId="7" fillId="6" borderId="0" xfId="1" applyFont="1" applyFill="1" applyAlignment="1" applyProtection="1">
      <alignment vertical="center"/>
      <protection hidden="1"/>
    </xf>
    <xf numFmtId="0" fontId="7" fillId="2" borderId="0" xfId="1" applyFont="1" applyFill="1" applyAlignment="1" applyProtection="1">
      <alignment horizontal="center" vertical="center" wrapText="1"/>
      <protection hidden="1"/>
    </xf>
    <xf numFmtId="0" fontId="7" fillId="3" borderId="0" xfId="3" applyFont="1" applyFill="1" applyAlignment="1" applyProtection="1">
      <alignment horizontal="left" vertical="center" wrapText="1"/>
      <protection hidden="1"/>
    </xf>
    <xf numFmtId="0" fontId="7" fillId="0" borderId="11" xfId="5" applyFont="1" applyBorder="1" applyAlignment="1" applyProtection="1">
      <alignment horizontal="left" vertical="center" wrapText="1"/>
      <protection hidden="1"/>
    </xf>
  </cellXfs>
  <cellStyles count="11">
    <cellStyle name="Procent" xfId="8" builtinId="5"/>
    <cellStyle name="Procent 2" xfId="7" xr:uid="{B82A014D-E8CC-4F27-BE84-94CB0FED93D5}"/>
    <cellStyle name="Procent 3" xfId="10" xr:uid="{5F508BEB-2870-4094-BF50-C7C6CFA78D7F}"/>
    <cellStyle name="Standaard" xfId="0" builtinId="0"/>
    <cellStyle name="Standaard 10" xfId="1" xr:uid="{0C74B83F-1281-4FAF-9298-80D1534A6C09}"/>
    <cellStyle name="Standaard 11" xfId="3" xr:uid="{B6CA6E39-1876-4AFB-A2B0-FD9877F0FC87}"/>
    <cellStyle name="Standaard 2" xfId="2" xr:uid="{311B2D1B-AB42-476F-B90A-3E42AFA33F9C}"/>
    <cellStyle name="Standaard 27 2 2 2" xfId="6" xr:uid="{3B2A15D4-7B57-40CC-B251-0B3F5C4E3697}"/>
    <cellStyle name="Standaard 27 3 2" xfId="5" xr:uid="{A22A9785-6DB9-4528-B009-87BF063C6B4D}"/>
    <cellStyle name="Valuta" xfId="9" builtinId="4"/>
    <cellStyle name="Valuta 2" xfId="4" xr:uid="{2608EA12-10B7-4DCF-B6CC-33AA22DB6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AutoShape 3" descr="Logo Gemeente Katwijk">
          <a:extLst>
            <a:ext uri="{FF2B5EF4-FFF2-40B4-BE49-F238E27FC236}">
              <a16:creationId xmlns:a16="http://schemas.microsoft.com/office/drawing/2014/main" id="{22BF6FF7-5F54-4F55-B391-9A48DFDA0413}"/>
            </a:ext>
          </a:extLst>
        </xdr:cNvPr>
        <xdr:cNvSpPr>
          <a:spLocks noChangeAspect="1" noChangeArrowheads="1"/>
        </xdr:cNvSpPr>
      </xdr:nvSpPr>
      <xdr:spPr bwMode="auto">
        <a:xfrm>
          <a:off x="1609725" y="11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228601</xdr:colOff>
      <xdr:row>1</xdr:row>
      <xdr:rowOff>714375</xdr:rowOff>
    </xdr:from>
    <xdr:to>
      <xdr:col>7</xdr:col>
      <xdr:colOff>129439</xdr:colOff>
      <xdr:row>2</xdr:row>
      <xdr:rowOff>440577</xdr:rowOff>
    </xdr:to>
    <xdr:pic>
      <xdr:nvPicPr>
        <xdr:cNvPr id="3" name="Afbeelding 2">
          <a:extLst>
            <a:ext uri="{FF2B5EF4-FFF2-40B4-BE49-F238E27FC236}">
              <a16:creationId xmlns:a16="http://schemas.microsoft.com/office/drawing/2014/main" id="{12CB9475-1952-4571-A373-878951660A74}"/>
            </a:ext>
          </a:extLst>
        </xdr:cNvPr>
        <xdr:cNvPicPr>
          <a:picLocks noChangeAspect="1"/>
        </xdr:cNvPicPr>
      </xdr:nvPicPr>
      <xdr:blipFill>
        <a:blip xmlns:r="http://schemas.openxmlformats.org/officeDocument/2006/relationships" r:embed="rId1"/>
        <a:stretch>
          <a:fillRect/>
        </a:stretch>
      </xdr:blipFill>
      <xdr:spPr>
        <a:xfrm>
          <a:off x="352426" y="828675"/>
          <a:ext cx="4358538" cy="110732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AEE5A-8EB0-468F-8C28-9263A40E6246}">
  <sheetPr>
    <tabColor rgb="FFFFFF00"/>
    <pageSetUpPr fitToPage="1"/>
  </sheetPr>
  <dimension ref="B1:H27"/>
  <sheetViews>
    <sheetView showGridLines="0" tabSelected="1" view="pageBreakPreview" zoomScaleNormal="100" zoomScaleSheetLayoutView="100" workbookViewId="0">
      <selection activeCell="B4" sqref="B4:H4"/>
    </sheetView>
  </sheetViews>
  <sheetFormatPr defaultColWidth="9.140625" defaultRowHeight="15" x14ac:dyDescent="0.25"/>
  <cols>
    <col min="1" max="1" width="1.85546875" style="2" customWidth="1"/>
    <col min="2" max="2" width="11.140625" style="1" customWidth="1"/>
    <col min="3" max="8" width="11.140625" style="2" customWidth="1"/>
    <col min="9" max="16384" width="9.140625" style="2"/>
  </cols>
  <sheetData>
    <row r="1" spans="2:8" ht="9" customHeight="1" thickBot="1" x14ac:dyDescent="0.3"/>
    <row r="2" spans="2:8" ht="108.75" customHeight="1" x14ac:dyDescent="0.25">
      <c r="B2" s="3"/>
      <c r="C2" s="4"/>
      <c r="D2" s="4"/>
      <c r="E2" s="4"/>
      <c r="F2" s="4"/>
      <c r="G2" s="4"/>
      <c r="H2" s="5"/>
    </row>
    <row r="3" spans="2:8" ht="40.5" customHeight="1" x14ac:dyDescent="0.25">
      <c r="B3" s="6"/>
      <c r="H3" s="7"/>
    </row>
    <row r="4" spans="2:8" ht="117" customHeight="1" x14ac:dyDescent="0.25">
      <c r="B4" s="42" t="s">
        <v>116</v>
      </c>
      <c r="C4" s="43"/>
      <c r="D4" s="43"/>
      <c r="E4" s="43"/>
      <c r="F4" s="43"/>
      <c r="G4" s="43"/>
      <c r="H4" s="44"/>
    </row>
    <row r="5" spans="2:8" ht="33.6" customHeight="1" x14ac:dyDescent="0.25">
      <c r="B5" s="8" t="s">
        <v>0</v>
      </c>
      <c r="H5" s="7"/>
    </row>
    <row r="6" spans="2:8" ht="39.75" customHeight="1" x14ac:dyDescent="0.25">
      <c r="B6" s="6" t="s">
        <v>1</v>
      </c>
      <c r="C6" s="40" t="s">
        <v>104</v>
      </c>
      <c r="D6" s="40"/>
      <c r="E6" s="40"/>
      <c r="F6" s="40"/>
      <c r="G6" s="40"/>
      <c r="H6" s="41"/>
    </row>
    <row r="7" spans="2:8" ht="39.75" customHeight="1" x14ac:dyDescent="0.25">
      <c r="B7" s="6" t="s">
        <v>2</v>
      </c>
      <c r="C7" s="40" t="s">
        <v>105</v>
      </c>
      <c r="D7" s="40"/>
      <c r="E7" s="40"/>
      <c r="F7" s="40"/>
      <c r="G7" s="40"/>
      <c r="H7" s="41"/>
    </row>
    <row r="8" spans="2:8" ht="39.75" customHeight="1" x14ac:dyDescent="0.25">
      <c r="B8" s="6" t="s">
        <v>3</v>
      </c>
      <c r="C8" s="40" t="s">
        <v>106</v>
      </c>
      <c r="D8" s="40"/>
      <c r="E8" s="40"/>
      <c r="F8" s="40"/>
      <c r="G8" s="40"/>
      <c r="H8" s="41"/>
    </row>
    <row r="9" spans="2:8" ht="39.75" customHeight="1" x14ac:dyDescent="0.25">
      <c r="B9" s="6"/>
      <c r="C9" s="40"/>
      <c r="D9" s="40"/>
      <c r="E9" s="40"/>
      <c r="F9" s="40"/>
      <c r="G9" s="40"/>
      <c r="H9" s="41"/>
    </row>
    <row r="10" spans="2:8" ht="39.75" customHeight="1" x14ac:dyDescent="0.25">
      <c r="B10" s="6"/>
      <c r="C10" s="40"/>
      <c r="D10" s="40"/>
      <c r="E10" s="40"/>
      <c r="F10" s="40"/>
      <c r="G10" s="40"/>
      <c r="H10" s="41"/>
    </row>
    <row r="11" spans="2:8" ht="39.75" customHeight="1" x14ac:dyDescent="0.25">
      <c r="B11" s="6"/>
      <c r="C11" s="40"/>
      <c r="D11" s="40"/>
      <c r="E11" s="40"/>
      <c r="F11" s="40"/>
      <c r="G11" s="40"/>
      <c r="H11" s="41"/>
    </row>
    <row r="12" spans="2:8" ht="14.45" customHeight="1" x14ac:dyDescent="0.25"/>
    <row r="13" spans="2:8" ht="16.5" customHeight="1" x14ac:dyDescent="0.25"/>
    <row r="14" spans="2:8" ht="16.5" customHeight="1" x14ac:dyDescent="0.25"/>
    <row r="15" spans="2:8" ht="16.5" customHeight="1" x14ac:dyDescent="0.25"/>
    <row r="16" spans="2:8"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sheetData>
  <mergeCells count="7">
    <mergeCell ref="C11:H11"/>
    <mergeCell ref="B4:H4"/>
    <mergeCell ref="C6:H6"/>
    <mergeCell ref="C7:H7"/>
    <mergeCell ref="C8:H8"/>
    <mergeCell ref="C9:H9"/>
    <mergeCell ref="C10:H10"/>
  </mergeCells>
  <printOptions horizontalCentered="1"/>
  <pageMargins left="0.70866141732283472" right="0.70866141732283472" top="0.47244094488188981" bottom="0.4330708661417322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6C0C3-D188-43FC-B753-239D4C303313}">
  <sheetPr>
    <pageSetUpPr fitToPage="1"/>
  </sheetPr>
  <dimension ref="A1:H61"/>
  <sheetViews>
    <sheetView showGridLines="0" zoomScaleNormal="100" zoomScaleSheetLayoutView="100" workbookViewId="0">
      <selection activeCell="D8" sqref="D8"/>
    </sheetView>
  </sheetViews>
  <sheetFormatPr defaultColWidth="9.140625" defaultRowHeight="15" x14ac:dyDescent="0.25"/>
  <cols>
    <col min="1" max="1" width="6.7109375" style="31" customWidth="1"/>
    <col min="2" max="2" width="8.28515625" style="31" customWidth="1"/>
    <col min="3" max="3" width="57.28515625" style="31" customWidth="1"/>
    <col min="4" max="4" width="44.42578125" style="70" customWidth="1"/>
    <col min="5" max="6" width="25.5703125" style="70" customWidth="1"/>
    <col min="7" max="7" width="83.28515625" style="70" customWidth="1"/>
    <col min="8" max="16384" width="9.140625" style="31"/>
  </cols>
  <sheetData>
    <row r="1" spans="1:8" ht="36" customHeight="1" x14ac:dyDescent="0.25">
      <c r="A1" s="47" t="s">
        <v>122</v>
      </c>
      <c r="B1" s="48"/>
      <c r="C1" s="48"/>
      <c r="D1" s="48"/>
      <c r="E1" s="48"/>
      <c r="F1" s="48"/>
      <c r="G1" s="51"/>
    </row>
    <row r="2" spans="1:8" s="53" customFormat="1" x14ac:dyDescent="0.25">
      <c r="A2" s="49" t="s">
        <v>32</v>
      </c>
      <c r="B2" s="50"/>
      <c r="C2" s="50"/>
      <c r="D2" s="21"/>
      <c r="E2" s="21"/>
      <c r="F2" s="21"/>
      <c r="G2" s="52"/>
    </row>
    <row r="3" spans="1:8" x14ac:dyDescent="0.25">
      <c r="A3" s="54" t="s">
        <v>5</v>
      </c>
      <c r="B3" s="55" t="s">
        <v>33</v>
      </c>
      <c r="C3" s="56" t="s">
        <v>34</v>
      </c>
      <c r="D3" s="55" t="s">
        <v>35</v>
      </c>
      <c r="E3" s="55" t="s">
        <v>36</v>
      </c>
      <c r="F3" s="55" t="s">
        <v>37</v>
      </c>
      <c r="G3" s="57" t="s">
        <v>38</v>
      </c>
    </row>
    <row r="4" spans="1:8" ht="89.25" customHeight="1" x14ac:dyDescent="0.25">
      <c r="A4" s="58" t="s">
        <v>39</v>
      </c>
      <c r="B4" s="25" t="s">
        <v>40</v>
      </c>
      <c r="C4" s="59" t="s">
        <v>123</v>
      </c>
      <c r="D4" s="16" t="s">
        <v>41</v>
      </c>
      <c r="E4" s="60">
        <v>-28267</v>
      </c>
      <c r="F4" s="61">
        <f>IF(D5&lt;=D11,E4,(1-(D5-D11)/(D12-D11))*E4)</f>
        <v>-28267</v>
      </c>
      <c r="G4" s="62" t="s">
        <v>42</v>
      </c>
      <c r="H4" s="63"/>
    </row>
    <row r="5" spans="1:8" ht="57.75" customHeight="1" x14ac:dyDescent="0.25">
      <c r="A5" s="64"/>
      <c r="B5" s="25" t="s">
        <v>43</v>
      </c>
      <c r="C5" s="59" t="s">
        <v>89</v>
      </c>
      <c r="D5" s="17"/>
      <c r="E5" s="60"/>
      <c r="F5" s="61"/>
      <c r="G5" s="65"/>
      <c r="H5" s="66"/>
    </row>
    <row r="6" spans="1:8" ht="32.25" customHeight="1" x14ac:dyDescent="0.25">
      <c r="A6" s="64"/>
      <c r="B6" s="25" t="s">
        <v>44</v>
      </c>
      <c r="C6" s="59" t="s">
        <v>90</v>
      </c>
      <c r="D6" s="67" t="s">
        <v>124</v>
      </c>
      <c r="E6" s="60"/>
      <c r="F6" s="61"/>
      <c r="G6" s="65"/>
      <c r="H6" s="66"/>
    </row>
    <row r="7" spans="1:8" ht="89.25" customHeight="1" x14ac:dyDescent="0.25">
      <c r="A7" s="64"/>
      <c r="B7" s="25" t="s">
        <v>117</v>
      </c>
      <c r="C7" s="59" t="s">
        <v>120</v>
      </c>
      <c r="D7" s="16" t="s">
        <v>41</v>
      </c>
      <c r="E7" s="60">
        <v>-24733</v>
      </c>
      <c r="F7" s="61">
        <f>IF(D8&lt;=D11,E7,(1-(D8-D11)/(D12-D11))*E7)</f>
        <v>-24733</v>
      </c>
      <c r="G7" s="62" t="s">
        <v>42</v>
      </c>
      <c r="H7" s="68"/>
    </row>
    <row r="8" spans="1:8" ht="57.75" customHeight="1" x14ac:dyDescent="0.25">
      <c r="A8" s="64"/>
      <c r="B8" s="25" t="s">
        <v>118</v>
      </c>
      <c r="C8" s="59" t="s">
        <v>89</v>
      </c>
      <c r="D8" s="17"/>
      <c r="E8" s="60"/>
      <c r="F8" s="61"/>
      <c r="G8" s="65"/>
      <c r="H8" s="66"/>
    </row>
    <row r="9" spans="1:8" ht="32.25" customHeight="1" x14ac:dyDescent="0.25">
      <c r="A9" s="69"/>
      <c r="B9" s="25" t="s">
        <v>119</v>
      </c>
      <c r="C9" s="59" t="s">
        <v>90</v>
      </c>
      <c r="D9" s="67" t="s">
        <v>124</v>
      </c>
      <c r="E9" s="60"/>
      <c r="F9" s="61"/>
      <c r="G9" s="65"/>
    </row>
    <row r="10" spans="1:8" hidden="1" x14ac:dyDescent="0.25"/>
    <row r="11" spans="1:8" hidden="1" x14ac:dyDescent="0.25">
      <c r="C11" s="31" t="s">
        <v>45</v>
      </c>
      <c r="D11" s="70">
        <v>5</v>
      </c>
    </row>
    <row r="12" spans="1:8" hidden="1" x14ac:dyDescent="0.25">
      <c r="C12" s="31" t="s">
        <v>46</v>
      </c>
      <c r="D12" s="70">
        <v>35</v>
      </c>
    </row>
    <row r="13" spans="1:8" ht="3" customHeight="1" x14ac:dyDescent="0.25"/>
    <row r="14" spans="1:8" s="53" customFormat="1" x14ac:dyDescent="0.25">
      <c r="A14" s="71" t="s">
        <v>47</v>
      </c>
      <c r="B14" s="72"/>
      <c r="C14" s="72"/>
      <c r="D14" s="73"/>
      <c r="E14" s="73"/>
      <c r="F14" s="73"/>
      <c r="G14" s="74"/>
    </row>
    <row r="15" spans="1:8" x14ac:dyDescent="0.25">
      <c r="A15" s="54" t="s">
        <v>5</v>
      </c>
      <c r="B15" s="55" t="s">
        <v>33</v>
      </c>
      <c r="C15" s="56" t="s">
        <v>34</v>
      </c>
      <c r="D15" s="55" t="s">
        <v>48</v>
      </c>
      <c r="E15" s="55" t="s">
        <v>36</v>
      </c>
      <c r="F15" s="55" t="s">
        <v>37</v>
      </c>
      <c r="G15" s="57" t="s">
        <v>38</v>
      </c>
    </row>
    <row r="16" spans="1:8" ht="90" x14ac:dyDescent="0.25">
      <c r="A16" s="25" t="s">
        <v>49</v>
      </c>
      <c r="B16" s="25" t="s">
        <v>40</v>
      </c>
      <c r="C16" s="26" t="s">
        <v>50</v>
      </c>
      <c r="D16" s="18" t="s">
        <v>51</v>
      </c>
      <c r="E16" s="75">
        <v>-7500</v>
      </c>
      <c r="F16" s="75">
        <f>E16*(VLOOKUP(D16,D18:E24,2,FALSE))</f>
        <v>0</v>
      </c>
      <c r="G16" s="76" t="s">
        <v>86</v>
      </c>
    </row>
    <row r="17" spans="1:7" ht="2.25" customHeight="1" x14ac:dyDescent="0.25">
      <c r="C17" s="34"/>
      <c r="D17" s="77"/>
      <c r="E17" s="35"/>
      <c r="F17" s="35"/>
      <c r="G17" s="35"/>
    </row>
    <row r="18" spans="1:7" hidden="1" x14ac:dyDescent="0.25">
      <c r="C18" s="34"/>
      <c r="D18" s="78" t="s">
        <v>51</v>
      </c>
      <c r="E18" s="35">
        <v>0</v>
      </c>
      <c r="F18" s="35"/>
      <c r="G18" s="35"/>
    </row>
    <row r="19" spans="1:7" hidden="1" x14ac:dyDescent="0.25">
      <c r="C19" s="34"/>
      <c r="D19" s="79" t="s">
        <v>52</v>
      </c>
      <c r="E19" s="35">
        <v>0</v>
      </c>
      <c r="F19" s="35"/>
      <c r="G19" s="35"/>
    </row>
    <row r="20" spans="1:7" hidden="1" x14ac:dyDescent="0.25">
      <c r="C20" s="34"/>
      <c r="D20" s="78" t="s">
        <v>53</v>
      </c>
      <c r="E20" s="35">
        <v>0.2</v>
      </c>
      <c r="F20" s="35"/>
      <c r="G20" s="35"/>
    </row>
    <row r="21" spans="1:7" hidden="1" x14ac:dyDescent="0.25">
      <c r="C21" s="34"/>
      <c r="D21" s="78" t="s">
        <v>54</v>
      </c>
      <c r="E21" s="35">
        <v>0.4</v>
      </c>
      <c r="F21" s="35"/>
      <c r="G21" s="35"/>
    </row>
    <row r="22" spans="1:7" hidden="1" x14ac:dyDescent="0.25">
      <c r="C22" s="34"/>
      <c r="D22" s="78" t="s">
        <v>55</v>
      </c>
      <c r="E22" s="35">
        <v>0.6</v>
      </c>
      <c r="F22" s="35"/>
      <c r="G22" s="35"/>
    </row>
    <row r="23" spans="1:7" hidden="1" x14ac:dyDescent="0.25">
      <c r="C23" s="34"/>
      <c r="D23" s="78" t="s">
        <v>56</v>
      </c>
      <c r="E23" s="35">
        <v>0.8</v>
      </c>
      <c r="F23" s="35"/>
      <c r="G23" s="35"/>
    </row>
    <row r="24" spans="1:7" hidden="1" x14ac:dyDescent="0.25">
      <c r="C24" s="34"/>
      <c r="D24" s="78" t="s">
        <v>57</v>
      </c>
      <c r="E24" s="35">
        <v>1</v>
      </c>
      <c r="F24" s="35"/>
      <c r="G24" s="35"/>
    </row>
    <row r="25" spans="1:7" hidden="1" x14ac:dyDescent="0.25">
      <c r="C25" s="34"/>
      <c r="D25" s="77"/>
      <c r="E25" s="35"/>
      <c r="F25" s="35"/>
      <c r="G25" s="35"/>
    </row>
    <row r="26" spans="1:7" s="53" customFormat="1" x14ac:dyDescent="0.25">
      <c r="A26" s="71" t="s">
        <v>91</v>
      </c>
      <c r="B26" s="72"/>
      <c r="C26" s="72"/>
      <c r="D26" s="73"/>
      <c r="E26" s="73"/>
      <c r="F26" s="73"/>
      <c r="G26" s="74"/>
    </row>
    <row r="27" spans="1:7" x14ac:dyDescent="0.25">
      <c r="A27" s="54" t="s">
        <v>5</v>
      </c>
      <c r="B27" s="55" t="s">
        <v>33</v>
      </c>
      <c r="C27" s="56" t="s">
        <v>34</v>
      </c>
      <c r="D27" s="55" t="s">
        <v>48</v>
      </c>
      <c r="E27" s="55" t="s">
        <v>36</v>
      </c>
      <c r="F27" s="55" t="s">
        <v>37</v>
      </c>
      <c r="G27" s="57" t="s">
        <v>38</v>
      </c>
    </row>
    <row r="28" spans="1:7" ht="60" x14ac:dyDescent="0.25">
      <c r="A28" s="80" t="s">
        <v>58</v>
      </c>
      <c r="B28" s="25" t="s">
        <v>40</v>
      </c>
      <c r="C28" s="26" t="s">
        <v>110</v>
      </c>
      <c r="D28" s="19" t="s">
        <v>51</v>
      </c>
      <c r="E28" s="75">
        <v>-30000</v>
      </c>
      <c r="F28" s="75">
        <f>E28*(VLOOKUP(D28,D30:E34,2,FALSE))</f>
        <v>0</v>
      </c>
      <c r="G28" s="76" t="s">
        <v>115</v>
      </c>
    </row>
    <row r="29" spans="1:7" ht="2.25" customHeight="1" x14ac:dyDescent="0.25">
      <c r="C29" s="34"/>
      <c r="D29" s="77"/>
      <c r="E29" s="35"/>
      <c r="F29" s="35"/>
      <c r="G29" s="35"/>
    </row>
    <row r="30" spans="1:7" hidden="1" x14ac:dyDescent="0.25">
      <c r="C30" s="34"/>
      <c r="D30" s="78" t="s">
        <v>51</v>
      </c>
      <c r="E30" s="35">
        <v>0</v>
      </c>
      <c r="F30" s="35"/>
      <c r="G30" s="35"/>
    </row>
    <row r="31" spans="1:7" hidden="1" x14ac:dyDescent="0.25">
      <c r="C31" s="34"/>
      <c r="D31" s="79" t="s">
        <v>111</v>
      </c>
      <c r="E31" s="35">
        <v>0</v>
      </c>
      <c r="F31" s="35"/>
      <c r="G31" s="35"/>
    </row>
    <row r="32" spans="1:7" hidden="1" x14ac:dyDescent="0.25">
      <c r="C32" s="34"/>
      <c r="D32" s="78" t="s">
        <v>112</v>
      </c>
      <c r="E32" s="35">
        <v>0.33</v>
      </c>
      <c r="F32" s="35"/>
      <c r="G32" s="35"/>
    </row>
    <row r="33" spans="1:7" hidden="1" x14ac:dyDescent="0.25">
      <c r="C33" s="34"/>
      <c r="D33" s="78" t="s">
        <v>113</v>
      </c>
      <c r="E33" s="35">
        <v>0.67</v>
      </c>
      <c r="F33" s="35"/>
      <c r="G33" s="35"/>
    </row>
    <row r="34" spans="1:7" hidden="1" x14ac:dyDescent="0.25">
      <c r="C34" s="34"/>
      <c r="D34" s="78" t="s">
        <v>114</v>
      </c>
      <c r="E34" s="35">
        <v>1</v>
      </c>
      <c r="F34" s="35"/>
      <c r="G34" s="35"/>
    </row>
    <row r="35" spans="1:7" hidden="1" x14ac:dyDescent="0.25">
      <c r="C35" s="34"/>
      <c r="D35" s="78"/>
      <c r="E35" s="35"/>
      <c r="F35" s="35"/>
      <c r="G35" s="35"/>
    </row>
    <row r="36" spans="1:7" hidden="1" x14ac:dyDescent="0.25">
      <c r="C36" s="34"/>
      <c r="D36" s="78"/>
      <c r="E36" s="35"/>
      <c r="F36" s="35"/>
      <c r="G36" s="35"/>
    </row>
    <row r="37" spans="1:7" hidden="1" x14ac:dyDescent="0.25">
      <c r="C37" s="34"/>
      <c r="D37" s="77"/>
      <c r="E37" s="35"/>
      <c r="F37" s="35"/>
      <c r="G37" s="35"/>
    </row>
    <row r="38" spans="1:7" s="53" customFormat="1" x14ac:dyDescent="0.25">
      <c r="A38" s="71" t="s">
        <v>76</v>
      </c>
      <c r="B38" s="72"/>
      <c r="C38" s="72"/>
      <c r="D38" s="73"/>
      <c r="E38" s="73"/>
      <c r="F38" s="73"/>
      <c r="G38" s="74"/>
    </row>
    <row r="39" spans="1:7" x14ac:dyDescent="0.25">
      <c r="A39" s="54" t="s">
        <v>5</v>
      </c>
      <c r="B39" s="55" t="s">
        <v>33</v>
      </c>
      <c r="C39" s="56" t="s">
        <v>34</v>
      </c>
      <c r="D39" s="55" t="s">
        <v>77</v>
      </c>
      <c r="E39" s="55" t="s">
        <v>36</v>
      </c>
      <c r="F39" s="55" t="s">
        <v>37</v>
      </c>
      <c r="G39" s="57" t="s">
        <v>38</v>
      </c>
    </row>
    <row r="40" spans="1:7" ht="90" x14ac:dyDescent="0.25">
      <c r="A40" s="80" t="s">
        <v>75</v>
      </c>
      <c r="B40" s="25" t="s">
        <v>40</v>
      </c>
      <c r="C40" s="26" t="s">
        <v>88</v>
      </c>
      <c r="D40" s="19" t="s">
        <v>51</v>
      </c>
      <c r="E40" s="75">
        <v>-20000</v>
      </c>
      <c r="F40" s="75">
        <f>E40*(VLOOKUP(D40,D42:E48,2,FALSE))</f>
        <v>0</v>
      </c>
      <c r="G40" s="76" t="s">
        <v>78</v>
      </c>
    </row>
    <row r="41" spans="1:7" ht="2.25" customHeight="1" x14ac:dyDescent="0.25">
      <c r="C41" s="34"/>
      <c r="D41" s="77"/>
      <c r="E41" s="35"/>
      <c r="F41" s="35"/>
      <c r="G41" s="35"/>
    </row>
    <row r="42" spans="1:7" hidden="1" x14ac:dyDescent="0.25">
      <c r="C42" s="34"/>
      <c r="D42" s="78" t="s">
        <v>51</v>
      </c>
      <c r="E42" s="35">
        <v>0</v>
      </c>
      <c r="F42" s="35"/>
      <c r="G42" s="35"/>
    </row>
    <row r="43" spans="1:7" hidden="1" x14ac:dyDescent="0.25">
      <c r="C43" s="34"/>
      <c r="D43" s="79" t="s">
        <v>79</v>
      </c>
      <c r="E43" s="35">
        <v>0</v>
      </c>
      <c r="F43" s="35"/>
      <c r="G43" s="35"/>
    </row>
    <row r="44" spans="1:7" hidden="1" x14ac:dyDescent="0.25">
      <c r="C44" s="34"/>
      <c r="D44" s="78" t="s">
        <v>80</v>
      </c>
      <c r="E44" s="35">
        <v>0.2</v>
      </c>
      <c r="F44" s="35"/>
      <c r="G44" s="35"/>
    </row>
    <row r="45" spans="1:7" hidden="1" x14ac:dyDescent="0.25">
      <c r="C45" s="34"/>
      <c r="D45" s="78" t="s">
        <v>81</v>
      </c>
      <c r="E45" s="35">
        <v>0.4</v>
      </c>
      <c r="F45" s="35"/>
      <c r="G45" s="35"/>
    </row>
    <row r="46" spans="1:7" hidden="1" x14ac:dyDescent="0.25">
      <c r="C46" s="34"/>
      <c r="D46" s="78" t="s">
        <v>82</v>
      </c>
      <c r="E46" s="35">
        <v>0.6</v>
      </c>
      <c r="F46" s="35"/>
      <c r="G46" s="35"/>
    </row>
    <row r="47" spans="1:7" hidden="1" x14ac:dyDescent="0.25">
      <c r="C47" s="34"/>
      <c r="D47" s="78" t="s">
        <v>83</v>
      </c>
      <c r="E47" s="35">
        <v>0.8</v>
      </c>
      <c r="F47" s="35"/>
      <c r="G47" s="35"/>
    </row>
    <row r="48" spans="1:7" hidden="1" x14ac:dyDescent="0.25">
      <c r="C48" s="34"/>
      <c r="D48" s="78" t="s">
        <v>84</v>
      </c>
      <c r="E48" s="35">
        <v>1</v>
      </c>
      <c r="F48" s="35"/>
      <c r="G48" s="35"/>
    </row>
    <row r="49" spans="1:7" ht="2.25" customHeight="1" x14ac:dyDescent="0.25">
      <c r="C49" s="34"/>
      <c r="D49" s="77"/>
      <c r="E49" s="35"/>
      <c r="F49" s="35"/>
      <c r="G49" s="81"/>
    </row>
    <row r="50" spans="1:7" hidden="1" x14ac:dyDescent="0.25">
      <c r="C50" s="34"/>
      <c r="D50" s="77" t="s">
        <v>51</v>
      </c>
      <c r="E50" s="35" t="s">
        <v>59</v>
      </c>
      <c r="F50" s="35">
        <v>0</v>
      </c>
      <c r="G50" s="82" t="e">
        <f>#REF!*((1+0.25)/2)</f>
        <v>#REF!</v>
      </c>
    </row>
    <row r="51" spans="1:7" ht="30" hidden="1" x14ac:dyDescent="0.25">
      <c r="B51" s="77" t="s">
        <v>51</v>
      </c>
      <c r="C51" s="31">
        <v>0</v>
      </c>
      <c r="D51" s="77" t="s">
        <v>60</v>
      </c>
      <c r="E51" s="35" t="s">
        <v>61</v>
      </c>
      <c r="F51" s="35">
        <v>0</v>
      </c>
      <c r="G51" s="81"/>
    </row>
    <row r="52" spans="1:7" ht="60" hidden="1" x14ac:dyDescent="0.25">
      <c r="B52" s="83" t="s">
        <v>62</v>
      </c>
      <c r="C52" s="31">
        <v>0.25</v>
      </c>
      <c r="D52" s="77" t="s">
        <v>63</v>
      </c>
      <c r="E52" s="35" t="s">
        <v>64</v>
      </c>
      <c r="F52" s="35">
        <v>1</v>
      </c>
      <c r="G52" s="81"/>
    </row>
    <row r="53" spans="1:7" ht="90" hidden="1" x14ac:dyDescent="0.25">
      <c r="B53" s="83" t="s">
        <v>65</v>
      </c>
      <c r="C53" s="31">
        <v>0.5</v>
      </c>
      <c r="D53" s="84"/>
      <c r="E53" s="35" t="s">
        <v>66</v>
      </c>
      <c r="F53" s="35">
        <v>0.75</v>
      </c>
      <c r="G53" s="81"/>
    </row>
    <row r="54" spans="1:7" ht="90" hidden="1" x14ac:dyDescent="0.25">
      <c r="B54" s="83" t="s">
        <v>67</v>
      </c>
      <c r="C54" s="31">
        <v>0.75</v>
      </c>
      <c r="D54" s="84"/>
      <c r="E54" s="35" t="s">
        <v>68</v>
      </c>
      <c r="F54" s="35">
        <v>0.5</v>
      </c>
      <c r="G54" s="81"/>
    </row>
    <row r="55" spans="1:7" hidden="1" x14ac:dyDescent="0.25">
      <c r="B55" s="83" t="s">
        <v>69</v>
      </c>
      <c r="C55" s="31">
        <v>1</v>
      </c>
      <c r="D55" s="77"/>
      <c r="E55" s="35"/>
      <c r="F55" s="35"/>
      <c r="G55" s="81"/>
    </row>
    <row r="56" spans="1:7" ht="30" x14ac:dyDescent="0.25">
      <c r="B56" s="83"/>
      <c r="D56" s="77"/>
      <c r="E56" s="85" t="s">
        <v>70</v>
      </c>
      <c r="F56" s="85" t="s">
        <v>37</v>
      </c>
      <c r="G56" s="81"/>
    </row>
    <row r="57" spans="1:7" x14ac:dyDescent="0.25">
      <c r="C57" s="34"/>
      <c r="D57" s="85" t="s">
        <v>71</v>
      </c>
      <c r="E57" s="86">
        <f>SUM(E4+E7+E16+E28+E40)</f>
        <v>-110500</v>
      </c>
      <c r="F57" s="86">
        <f>SUM(F4+F7+F16+F28+F40)</f>
        <v>-53000</v>
      </c>
      <c r="G57" s="81"/>
    </row>
    <row r="58" spans="1:7" ht="2.25" customHeight="1" x14ac:dyDescent="0.25">
      <c r="C58" s="34"/>
      <c r="D58" s="77"/>
      <c r="E58" s="35"/>
      <c r="F58" s="35"/>
      <c r="G58" s="81"/>
    </row>
    <row r="59" spans="1:7" x14ac:dyDescent="0.25">
      <c r="A59" s="71" t="s">
        <v>26</v>
      </c>
      <c r="B59" s="72"/>
      <c r="C59" s="72"/>
      <c r="D59" s="87"/>
      <c r="E59" s="87"/>
      <c r="F59" s="87"/>
      <c r="G59" s="88"/>
    </row>
    <row r="60" spans="1:7" x14ac:dyDescent="0.25">
      <c r="A60" s="54" t="s">
        <v>5</v>
      </c>
      <c r="B60" s="55"/>
      <c r="C60" s="89" t="s">
        <v>27</v>
      </c>
      <c r="D60" s="89"/>
      <c r="E60" s="89"/>
      <c r="F60" s="89"/>
      <c r="G60" s="90"/>
    </row>
    <row r="61" spans="1:7" x14ac:dyDescent="0.25">
      <c r="A61" s="91" t="s">
        <v>28</v>
      </c>
      <c r="B61" s="92" t="s">
        <v>29</v>
      </c>
      <c r="C61" s="93"/>
      <c r="D61" s="93"/>
      <c r="E61" s="93"/>
      <c r="F61" s="93"/>
      <c r="G61" s="94"/>
    </row>
  </sheetData>
  <sheetProtection algorithmName="SHA-512" hashValue="YA+piiK3T8V4npOPFVKY7aK/dvDSRSyeQWWAIbO+lMLMMEHDfNLykWoK2KN2SFJIZHN9JUiAL3eoGsXTWd6qNQ==" saltValue="FwT4f+VQNbhDqNHhBfLVDQ==" spinCount="100000" sheet="1" objects="1" scenarios="1"/>
  <mergeCells count="15">
    <mergeCell ref="A1:G1"/>
    <mergeCell ref="A2:C2"/>
    <mergeCell ref="E4:E6"/>
    <mergeCell ref="F4:F6"/>
    <mergeCell ref="G4:G6"/>
    <mergeCell ref="A59:C59"/>
    <mergeCell ref="C60:G60"/>
    <mergeCell ref="B61:G61"/>
    <mergeCell ref="A14:C14"/>
    <mergeCell ref="A26:C26"/>
    <mergeCell ref="E7:E9"/>
    <mergeCell ref="F7:F9"/>
    <mergeCell ref="G7:G9"/>
    <mergeCell ref="A4:A9"/>
    <mergeCell ref="A38:C38"/>
  </mergeCells>
  <dataValidations count="4">
    <dataValidation type="list" operator="lessThanOrEqual" allowBlank="1" showInputMessage="1" showErrorMessage="1" sqref="D16" xr:uid="{08C2A8FC-A117-4E1E-9046-6C1A0C0F6160}">
      <formula1>$D$18:$D$24</formula1>
    </dataValidation>
    <dataValidation operator="lessThanOrEqual" allowBlank="1" showInputMessage="1" showErrorMessage="1" sqref="C3:G3 C15:C25 E15:G25 C60 D15 B51:B56 C57:C58 B61 D17:D25 D27 D29:D37 E27:G37 C27:C37 D39 D41:D58 C39:C50 E39:G58" xr:uid="{1C09DE1C-5477-467F-BE3D-81439B1EF33C}"/>
    <dataValidation type="list" operator="lessThanOrEqual" allowBlank="1" showInputMessage="1" showErrorMessage="1" sqref="D28" xr:uid="{6E658FA3-4A2D-47A6-B72D-93E6A5A7E861}">
      <formula1>$D$30:$D$36</formula1>
    </dataValidation>
    <dataValidation type="list" operator="lessThanOrEqual" allowBlank="1" showInputMessage="1" showErrorMessage="1" sqref="D40" xr:uid="{15940FEA-CC12-41AF-B0CC-65C717233A23}">
      <formula1>$D$42:$D$48</formula1>
    </dataValidation>
  </dataValidations>
  <pageMargins left="0.7" right="0.7" top="0.75" bottom="0.75" header="0.3" footer="0.3"/>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4BC1-EFD4-463A-B142-1F90188B456B}">
  <dimension ref="A1:H35"/>
  <sheetViews>
    <sheetView showGridLines="0" view="pageBreakPreview" zoomScale="115" zoomScaleNormal="100" zoomScaleSheetLayoutView="115" workbookViewId="0">
      <selection activeCell="F8" sqref="F8"/>
    </sheetView>
  </sheetViews>
  <sheetFormatPr defaultColWidth="9.140625" defaultRowHeight="15" x14ac:dyDescent="0.25"/>
  <cols>
    <col min="1" max="1" width="9.5703125" style="31" customWidth="1"/>
    <col min="2" max="2" width="57.28515625" style="31" customWidth="1"/>
    <col min="3" max="3" width="10.85546875" style="70" bestFit="1" customWidth="1"/>
    <col min="4" max="4" width="33.5703125" style="70" customWidth="1"/>
    <col min="5" max="5" width="29.5703125" style="70" customWidth="1"/>
    <col min="6" max="7" width="33.5703125" style="70" customWidth="1"/>
    <col min="8" max="16384" width="9.140625" style="31"/>
  </cols>
  <sheetData>
    <row r="1" spans="1:8" ht="36" customHeight="1" x14ac:dyDescent="0.25">
      <c r="A1" s="47" t="s">
        <v>108</v>
      </c>
      <c r="B1" s="48"/>
      <c r="C1" s="48"/>
      <c r="D1" s="48"/>
      <c r="E1" s="48"/>
      <c r="F1" s="48"/>
      <c r="G1" s="51"/>
    </row>
    <row r="2" spans="1:8" s="53" customFormat="1" ht="18" customHeight="1" x14ac:dyDescent="0.25">
      <c r="A2" s="49" t="s">
        <v>4</v>
      </c>
      <c r="B2" s="95"/>
      <c r="C2" s="21"/>
      <c r="D2" s="21"/>
      <c r="E2" s="21"/>
      <c r="F2" s="21"/>
      <c r="G2" s="52"/>
    </row>
    <row r="3" spans="1:8" x14ac:dyDescent="0.25">
      <c r="A3" s="22" t="s">
        <v>5</v>
      </c>
      <c r="B3" s="23" t="s">
        <v>6</v>
      </c>
      <c r="C3" s="24" t="s">
        <v>7</v>
      </c>
      <c r="D3" s="24"/>
      <c r="E3" s="24" t="s">
        <v>8</v>
      </c>
      <c r="F3" s="24" t="s">
        <v>126</v>
      </c>
      <c r="G3" s="96" t="s">
        <v>9</v>
      </c>
      <c r="H3" s="97"/>
    </row>
    <row r="4" spans="1:8" x14ac:dyDescent="0.25">
      <c r="A4" s="25" t="s">
        <v>10</v>
      </c>
      <c r="B4" s="98" t="s">
        <v>11</v>
      </c>
      <c r="C4" s="25" t="s">
        <v>12</v>
      </c>
      <c r="D4" s="98"/>
      <c r="E4" s="20"/>
      <c r="F4" s="99">
        <v>1550</v>
      </c>
      <c r="G4" s="100">
        <f>F4*E4</f>
        <v>0</v>
      </c>
      <c r="H4" s="97"/>
    </row>
    <row r="5" spans="1:8" x14ac:dyDescent="0.25">
      <c r="H5" s="97"/>
    </row>
    <row r="6" spans="1:8" s="101" customFormat="1" ht="18" customHeight="1" x14ac:dyDescent="0.25">
      <c r="A6" s="49" t="s">
        <v>125</v>
      </c>
      <c r="B6" s="95"/>
      <c r="C6" s="49"/>
      <c r="D6" s="95"/>
      <c r="E6" s="49"/>
      <c r="F6" s="95"/>
      <c r="G6" s="37"/>
    </row>
    <row r="7" spans="1:8" s="106" customFormat="1" ht="38.450000000000003" customHeight="1" x14ac:dyDescent="0.25">
      <c r="A7" s="102" t="s">
        <v>92</v>
      </c>
      <c r="B7" s="103" t="s">
        <v>93</v>
      </c>
      <c r="C7" s="102" t="s">
        <v>7</v>
      </c>
      <c r="D7" s="104" t="s">
        <v>94</v>
      </c>
      <c r="E7" s="105"/>
      <c r="F7" s="102" t="s">
        <v>95</v>
      </c>
      <c r="G7" s="102" t="s">
        <v>96</v>
      </c>
    </row>
    <row r="8" spans="1:8" s="113" customFormat="1" ht="16.5" x14ac:dyDescent="0.25">
      <c r="A8" s="107" t="s">
        <v>13</v>
      </c>
      <c r="B8" s="108" t="s">
        <v>129</v>
      </c>
      <c r="C8" s="109" t="s">
        <v>98</v>
      </c>
      <c r="D8" s="110"/>
      <c r="E8" s="111">
        <f>SUM(E9:E10)</f>
        <v>0</v>
      </c>
      <c r="F8" s="99">
        <v>1550</v>
      </c>
      <c r="G8" s="112">
        <f>F8*E8</f>
        <v>0</v>
      </c>
    </row>
    <row r="9" spans="1:8" s="101" customFormat="1" x14ac:dyDescent="0.25">
      <c r="A9" s="107" t="s">
        <v>85</v>
      </c>
      <c r="B9" s="114" t="s">
        <v>99</v>
      </c>
      <c r="C9" s="109"/>
      <c r="D9" s="38"/>
      <c r="E9" s="111">
        <f>D9</f>
        <v>0</v>
      </c>
      <c r="F9" s="91"/>
      <c r="G9" s="112"/>
    </row>
    <row r="10" spans="1:8" s="101" customFormat="1" x14ac:dyDescent="0.25">
      <c r="A10" s="107" t="s">
        <v>14</v>
      </c>
      <c r="B10" s="114" t="s">
        <v>130</v>
      </c>
      <c r="C10" s="109"/>
      <c r="D10" s="39"/>
      <c r="E10" s="111">
        <f>D10*E14</f>
        <v>0</v>
      </c>
      <c r="F10" s="91"/>
      <c r="G10" s="112"/>
    </row>
    <row r="11" spans="1:8" x14ac:dyDescent="0.25">
      <c r="B11" s="34"/>
      <c r="C11" s="77"/>
      <c r="D11" s="35"/>
      <c r="E11" s="35"/>
      <c r="F11" s="35"/>
      <c r="G11" s="35"/>
    </row>
    <row r="12" spans="1:8" s="117" customFormat="1" ht="18" customHeight="1" x14ac:dyDescent="0.25">
      <c r="A12" s="115" t="s">
        <v>100</v>
      </c>
      <c r="B12" s="116"/>
      <c r="C12" s="116"/>
      <c r="D12" s="116"/>
      <c r="E12" s="116"/>
      <c r="F12" s="116"/>
      <c r="G12" s="116"/>
    </row>
    <row r="13" spans="1:8" s="117" customFormat="1" ht="12" x14ac:dyDescent="0.25">
      <c r="A13" s="118" t="s">
        <v>92</v>
      </c>
      <c r="B13" s="118" t="s">
        <v>6</v>
      </c>
      <c r="C13" s="119" t="s">
        <v>7</v>
      </c>
      <c r="D13" s="119"/>
      <c r="E13" s="120" t="s">
        <v>101</v>
      </c>
      <c r="F13" s="121"/>
      <c r="G13" s="122"/>
    </row>
    <row r="14" spans="1:8" s="129" customFormat="1" ht="30" x14ac:dyDescent="0.25">
      <c r="A14" s="123" t="s">
        <v>121</v>
      </c>
      <c r="B14" s="124" t="s">
        <v>131</v>
      </c>
      <c r="C14" s="125" t="s">
        <v>12</v>
      </c>
      <c r="D14" s="125"/>
      <c r="E14" s="126">
        <v>33.58</v>
      </c>
      <c r="F14" s="127"/>
      <c r="G14" s="128"/>
    </row>
    <row r="15" spans="1:8" ht="26.25" customHeight="1" x14ac:dyDescent="0.25">
      <c r="B15" s="34"/>
      <c r="C15" s="77"/>
      <c r="D15" s="35"/>
      <c r="E15" s="35"/>
      <c r="F15" s="21" t="s">
        <v>127</v>
      </c>
      <c r="G15" s="33">
        <f>G4+G8</f>
        <v>0</v>
      </c>
    </row>
    <row r="16" spans="1:8" x14ac:dyDescent="0.25">
      <c r="B16" s="34"/>
      <c r="C16" s="77"/>
      <c r="D16" s="35"/>
      <c r="E16" s="35"/>
      <c r="F16" s="81"/>
      <c r="G16" s="130"/>
    </row>
    <row r="17" spans="1:7" s="131" customFormat="1" ht="18" customHeight="1" x14ac:dyDescent="0.25">
      <c r="A17" s="71" t="s">
        <v>15</v>
      </c>
      <c r="B17" s="72"/>
      <c r="C17" s="72"/>
      <c r="D17" s="87"/>
      <c r="E17" s="87"/>
      <c r="F17" s="87"/>
      <c r="G17" s="88"/>
    </row>
    <row r="18" spans="1:7" s="131" customFormat="1" x14ac:dyDescent="0.25">
      <c r="A18" s="22" t="s">
        <v>5</v>
      </c>
      <c r="B18" s="23" t="s">
        <v>16</v>
      </c>
      <c r="C18" s="24"/>
      <c r="D18" s="24" t="s">
        <v>17</v>
      </c>
      <c r="E18" s="24" t="s">
        <v>18</v>
      </c>
      <c r="F18" s="24" t="s">
        <v>19</v>
      </c>
      <c r="G18" s="96" t="s">
        <v>20</v>
      </c>
    </row>
    <row r="19" spans="1:7" s="131" customFormat="1" x14ac:dyDescent="0.25">
      <c r="A19" s="132" t="s">
        <v>21</v>
      </c>
      <c r="B19" s="45"/>
      <c r="C19" s="46"/>
      <c r="D19" s="13"/>
      <c r="E19" s="13"/>
      <c r="F19" s="13"/>
      <c r="G19" s="13"/>
    </row>
    <row r="20" spans="1:7" s="131" customFormat="1" x14ac:dyDescent="0.25">
      <c r="A20" s="132" t="s">
        <v>23</v>
      </c>
      <c r="B20" s="45"/>
      <c r="C20" s="46"/>
      <c r="D20" s="13"/>
      <c r="E20" s="13"/>
      <c r="F20" s="13"/>
      <c r="G20" s="13"/>
    </row>
    <row r="21" spans="1:7" s="137" customFormat="1" ht="15.6" customHeight="1" x14ac:dyDescent="0.25">
      <c r="A21" s="133"/>
      <c r="B21" s="134"/>
      <c r="C21" s="135"/>
      <c r="D21" s="136"/>
      <c r="E21" s="136"/>
      <c r="F21" s="136"/>
      <c r="G21" s="136"/>
    </row>
    <row r="22" spans="1:7" s="131" customFormat="1" ht="18" customHeight="1" x14ac:dyDescent="0.25">
      <c r="A22" s="71" t="s">
        <v>102</v>
      </c>
      <c r="B22" s="72"/>
      <c r="C22" s="87"/>
      <c r="D22" s="87"/>
      <c r="E22" s="87"/>
      <c r="F22" s="87"/>
      <c r="G22" s="88"/>
    </row>
    <row r="23" spans="1:7" s="131" customFormat="1" ht="20.45" customHeight="1" x14ac:dyDescent="0.25">
      <c r="A23" s="22" t="s">
        <v>5</v>
      </c>
      <c r="B23" s="23" t="s">
        <v>16</v>
      </c>
      <c r="C23" s="24" t="s">
        <v>22</v>
      </c>
      <c r="D23" s="24" t="s">
        <v>17</v>
      </c>
      <c r="E23" s="24" t="s">
        <v>18</v>
      </c>
      <c r="F23" s="24" t="s">
        <v>19</v>
      </c>
      <c r="G23" s="96" t="s">
        <v>20</v>
      </c>
    </row>
    <row r="24" spans="1:7" s="131" customFormat="1" x14ac:dyDescent="0.25">
      <c r="A24" s="132" t="s">
        <v>24</v>
      </c>
      <c r="B24" s="11"/>
      <c r="C24" s="12"/>
      <c r="D24" s="13"/>
      <c r="E24" s="13"/>
      <c r="F24" s="13"/>
      <c r="G24" s="13"/>
    </row>
    <row r="25" spans="1:7" s="131" customFormat="1" x14ac:dyDescent="0.25">
      <c r="A25" s="132" t="s">
        <v>25</v>
      </c>
      <c r="B25" s="11"/>
      <c r="C25" s="12"/>
      <c r="D25" s="13"/>
      <c r="E25" s="13"/>
      <c r="F25" s="13"/>
      <c r="G25" s="13"/>
    </row>
    <row r="26" spans="1:7" s="131" customFormat="1" x14ac:dyDescent="0.25">
      <c r="A26" s="132" t="s">
        <v>97</v>
      </c>
      <c r="B26" s="11"/>
      <c r="C26" s="12"/>
      <c r="D26" s="13"/>
      <c r="E26" s="13"/>
      <c r="F26" s="13"/>
      <c r="G26" s="13"/>
    </row>
    <row r="27" spans="1:7" x14ac:dyDescent="0.25">
      <c r="B27" s="34"/>
      <c r="C27" s="77"/>
      <c r="D27" s="35"/>
      <c r="E27" s="35"/>
      <c r="F27" s="81"/>
      <c r="G27" s="130"/>
    </row>
    <row r="28" spans="1:7" ht="18" customHeight="1" x14ac:dyDescent="0.25">
      <c r="A28" s="50" t="s">
        <v>26</v>
      </c>
      <c r="B28" s="50"/>
      <c r="C28" s="138"/>
      <c r="D28" s="138"/>
      <c r="E28" s="138"/>
      <c r="F28" s="138"/>
      <c r="G28" s="138"/>
    </row>
    <row r="29" spans="1:7" x14ac:dyDescent="0.25">
      <c r="A29" s="24" t="s">
        <v>5</v>
      </c>
      <c r="B29" s="139" t="s">
        <v>27</v>
      </c>
      <c r="C29" s="139"/>
      <c r="D29" s="139"/>
      <c r="E29" s="139"/>
      <c r="F29" s="139"/>
      <c r="G29" s="139"/>
    </row>
    <row r="30" spans="1:7" ht="12.95" customHeight="1" x14ac:dyDescent="0.25">
      <c r="A30" s="91" t="s">
        <v>28</v>
      </c>
      <c r="B30" s="140" t="s">
        <v>29</v>
      </c>
      <c r="C30" s="140"/>
      <c r="D30" s="140"/>
      <c r="E30" s="140"/>
      <c r="F30" s="140"/>
      <c r="G30" s="140"/>
    </row>
    <row r="31" spans="1:7" ht="12.95" customHeight="1" x14ac:dyDescent="0.25">
      <c r="A31" s="25">
        <v>1</v>
      </c>
      <c r="B31" s="140" t="s">
        <v>128</v>
      </c>
      <c r="C31" s="140"/>
      <c r="D31" s="140"/>
      <c r="E31" s="140"/>
      <c r="F31" s="140"/>
      <c r="G31" s="140"/>
    </row>
    <row r="32" spans="1:7" ht="26.1" customHeight="1" x14ac:dyDescent="0.25">
      <c r="A32" s="25">
        <v>2</v>
      </c>
      <c r="B32" s="140" t="s">
        <v>30</v>
      </c>
      <c r="C32" s="140"/>
      <c r="D32" s="140"/>
      <c r="E32" s="140"/>
      <c r="F32" s="140"/>
      <c r="G32" s="140"/>
    </row>
    <row r="33" spans="1:7" ht="12.95" customHeight="1" x14ac:dyDescent="0.25">
      <c r="A33" s="25">
        <v>3</v>
      </c>
      <c r="B33" s="140" t="s">
        <v>31</v>
      </c>
      <c r="C33" s="140"/>
      <c r="D33" s="140"/>
      <c r="E33" s="140"/>
      <c r="F33" s="140"/>
      <c r="G33" s="140"/>
    </row>
    <row r="34" spans="1:7" ht="12.95" customHeight="1" x14ac:dyDescent="0.25">
      <c r="A34" s="25">
        <v>4</v>
      </c>
      <c r="B34" s="140" t="s">
        <v>103</v>
      </c>
      <c r="C34" s="140"/>
      <c r="D34" s="140"/>
      <c r="E34" s="140"/>
      <c r="F34" s="140"/>
      <c r="G34" s="140"/>
    </row>
    <row r="35" spans="1:7" ht="26.1" customHeight="1" x14ac:dyDescent="0.25">
      <c r="A35" s="25">
        <v>5</v>
      </c>
      <c r="B35" s="140" t="s">
        <v>109</v>
      </c>
      <c r="C35" s="140"/>
      <c r="D35" s="140"/>
      <c r="E35" s="140"/>
      <c r="F35" s="140"/>
      <c r="G35" s="140"/>
    </row>
  </sheetData>
  <sheetProtection algorithmName="SHA-512" hashValue="cirgWHVx0um15fCy5IyxVARWr465ISet4UvO/jcsm1odz5OssXioDIy+Y/WWF0uI4Eo3NhFNld6smOr+WgofIw==" saltValue="CFc6n5gCdATaiGjAFZJ2YQ==" spinCount="100000" sheet="1" objects="1" scenarios="1"/>
  <mergeCells count="24">
    <mergeCell ref="B34:G34"/>
    <mergeCell ref="B35:G35"/>
    <mergeCell ref="A12:G12"/>
    <mergeCell ref="C13:D13"/>
    <mergeCell ref="C14:D14"/>
    <mergeCell ref="F14:G14"/>
    <mergeCell ref="A22:B22"/>
    <mergeCell ref="B33:G33"/>
    <mergeCell ref="A28:B28"/>
    <mergeCell ref="B29:G29"/>
    <mergeCell ref="B30:G30"/>
    <mergeCell ref="B31:G31"/>
    <mergeCell ref="B32:G32"/>
    <mergeCell ref="B19:C19"/>
    <mergeCell ref="A1:G1"/>
    <mergeCell ref="A2:B2"/>
    <mergeCell ref="A6:B6"/>
    <mergeCell ref="B20:C20"/>
    <mergeCell ref="D7:E7"/>
    <mergeCell ref="C8:C10"/>
    <mergeCell ref="G8:G10"/>
    <mergeCell ref="C6:D6"/>
    <mergeCell ref="E6:F6"/>
    <mergeCell ref="A17:C17"/>
  </mergeCells>
  <phoneticPr fontId="14" type="noConversion"/>
  <dataValidations count="1">
    <dataValidation operator="lessThanOrEqual" allowBlank="1" showInputMessage="1" showErrorMessage="1" sqref="B23:G27 B3:G3 D19:G21 D8:D10 C21 D11:G11 G13 E13:F14 D15:G16 B13:C16 B8:C11 F8:G10 C18:G18 B18:B21 B29:B35" xr:uid="{A489833A-DE15-4585-8DCD-5A7B4E20ED15}"/>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3A19-1C7B-4678-95F0-4467ED676B03}">
  <dimension ref="A1:D8"/>
  <sheetViews>
    <sheetView showGridLines="0" view="pageBreakPreview" zoomScaleNormal="100" zoomScaleSheetLayoutView="100" workbookViewId="0">
      <selection activeCell="C4" sqref="C4"/>
    </sheetView>
  </sheetViews>
  <sheetFormatPr defaultColWidth="9.140625" defaultRowHeight="15" x14ac:dyDescent="0.25"/>
  <cols>
    <col min="1" max="1" width="9.5703125" style="9" customWidth="1"/>
    <col min="2" max="2" width="57.28515625" style="9" customWidth="1"/>
    <col min="3" max="3" width="33.5703125" style="14" customWidth="1"/>
    <col min="4" max="16384" width="9.140625" style="9"/>
  </cols>
  <sheetData>
    <row r="1" spans="1:4" ht="36" customHeight="1" x14ac:dyDescent="0.25">
      <c r="A1" s="47" t="s">
        <v>107</v>
      </c>
      <c r="B1" s="48"/>
      <c r="C1" s="48"/>
    </row>
    <row r="2" spans="1:4" s="10" customFormat="1" x14ac:dyDescent="0.25">
      <c r="A2" s="49"/>
      <c r="B2" s="50"/>
      <c r="C2" s="21"/>
    </row>
    <row r="3" spans="1:4" x14ac:dyDescent="0.25">
      <c r="A3" s="22" t="s">
        <v>5</v>
      </c>
      <c r="B3" s="23" t="s">
        <v>6</v>
      </c>
      <c r="C3" s="24"/>
    </row>
    <row r="4" spans="1:4" x14ac:dyDescent="0.25">
      <c r="A4" s="25" t="s">
        <v>72</v>
      </c>
      <c r="B4" s="26" t="s">
        <v>37</v>
      </c>
      <c r="C4" s="27">
        <f>'1. Kwaliteit Perceel 3'!F57</f>
        <v>-53000</v>
      </c>
      <c r="D4" s="15"/>
    </row>
    <row r="5" spans="1:4" x14ac:dyDescent="0.25">
      <c r="A5" s="25" t="s">
        <v>73</v>
      </c>
      <c r="B5" s="26" t="s">
        <v>74</v>
      </c>
      <c r="C5" s="27">
        <f>'2. Prijs Perceel 3'!G15</f>
        <v>0</v>
      </c>
      <c r="D5" s="36"/>
    </row>
    <row r="6" spans="1:4" x14ac:dyDescent="0.25">
      <c r="A6" s="28"/>
      <c r="B6" s="29"/>
      <c r="C6" s="30"/>
    </row>
    <row r="7" spans="1:4" ht="30" x14ac:dyDescent="0.25">
      <c r="A7" s="31"/>
      <c r="B7" s="32" t="s">
        <v>87</v>
      </c>
      <c r="C7" s="33">
        <f>SUM(C4:C5)</f>
        <v>-53000</v>
      </c>
    </row>
    <row r="8" spans="1:4" x14ac:dyDescent="0.25">
      <c r="A8" s="31"/>
      <c r="B8" s="34"/>
      <c r="C8" s="35"/>
    </row>
  </sheetData>
  <mergeCells count="2">
    <mergeCell ref="A1:C1"/>
    <mergeCell ref="A2:B2"/>
  </mergeCells>
  <dataValidations count="1">
    <dataValidation operator="lessThanOrEqual" allowBlank="1" showInputMessage="1" showErrorMessage="1" sqref="B3:C8" xr:uid="{BC0333D7-B4A4-44F9-A712-11D777960C39}"/>
  </dataValidations>
  <pageMargins left="0.7" right="0.7" top="0.75" bottom="0.75" header="0.3" footer="0.3"/>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6" ma:contentTypeDescription="Een nieuw document maken." ma:contentTypeScope="" ma:versionID="da439b2f6f48e0fefbf9e6b516eda86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0331b4792b4d965769212cebe40bf3eb"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93B002-6512-4797-AA32-7C080E29F4F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371479-C754-48B4-ABCB-005452F745F4}">
  <ds:schemaRefs>
    <ds:schemaRef ds:uri="http://schemas.microsoft.com/sharepoint/v3/contenttype/forms"/>
  </ds:schemaRefs>
</ds:datastoreItem>
</file>

<file path=customXml/itemProps3.xml><?xml version="1.0" encoding="utf-8"?>
<ds:datastoreItem xmlns:ds="http://schemas.openxmlformats.org/officeDocument/2006/customXml" ds:itemID="{9C2B9E38-2497-47DE-B92D-FC17C358AB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1. Kwaliteit Perceel 3</vt:lpstr>
      <vt:lpstr>2. Prijs Perceel 3</vt:lpstr>
      <vt:lpstr>3. Fictieve inschrijfprijs P3</vt:lpstr>
      <vt:lpstr>'1. Kwaliteit Perceel 3'!Afdrukbereik</vt:lpstr>
      <vt:lpstr>'2. Prijs Perceel 3'!Afdrukbereik</vt:lpstr>
      <vt:lpstr>'3. Fictieve inschrijfprijs P3'!Afdrukbereik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Suzan Koopman</cp:lastModifiedBy>
  <cp:lastPrinted>2021-05-06T12:32:45Z</cp:lastPrinted>
  <dcterms:created xsi:type="dcterms:W3CDTF">2021-05-06T12:21:12Z</dcterms:created>
  <dcterms:modified xsi:type="dcterms:W3CDTF">2022-02-23T15:16:34Z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ies>
</file>