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-VeiligheidsregioKennemerland/Gedeelde documenten/EA Uitzendkrachten/06 - Nota van Inlichtingen/NvI 1/Aangepaste documentatie/"/>
    </mc:Choice>
  </mc:AlternateContent>
  <xr:revisionPtr revIDLastSave="851" documentId="8_{FA2BEAD3-D86C-450F-9A14-CC9F54144AED}" xr6:coauthVersionLast="47" xr6:coauthVersionMax="47" xr10:uidLastSave="{3E9AFEC4-EDEC-433F-A710-E49B2EE70EE3}"/>
  <workbookProtection workbookAlgorithmName="SHA-512" workbookHashValue="SsuIxNOJp3q5EE67qPfP95QKtM9Wp+zCysfGV5PgFYJXy8ZYgihQ/f0L6jF1R2pfhVSgj0azBIaILG5LyIwglQ==" workbookSaltValue="CSfPrmpdto1LPJ/7cWOwuw==" workbookSpinCount="100000" lockStructure="1"/>
  <bookViews>
    <workbookView xWindow="28680" yWindow="-120" windowWidth="29040" windowHeight="15840" tabRatio="703" xr2:uid="{EA2F8B97-EEAE-484A-B62B-5E96081A0568}"/>
  </bookViews>
  <sheets>
    <sheet name="Opgave kostprijs" sheetId="17" r:id="rId1"/>
    <sheet name="Opgave omrekenfactoren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0" l="1"/>
  <c r="T39" i="17" l="1"/>
  <c r="R39" i="17"/>
  <c r="P39" i="17"/>
  <c r="N39" i="17"/>
  <c r="AC37" i="17"/>
  <c r="AA37" i="17"/>
  <c r="Y37" i="17"/>
  <c r="W37" i="17"/>
  <c r="T37" i="17"/>
  <c r="R37" i="17"/>
  <c r="N37" i="17"/>
  <c r="P37" i="17"/>
  <c r="I37" i="17"/>
  <c r="K37" i="17" l="1"/>
  <c r="G37" i="17"/>
  <c r="I22" i="17" l="1"/>
  <c r="K38" i="17"/>
  <c r="I38" i="17"/>
  <c r="G38" i="17"/>
  <c r="I33" i="17"/>
  <c r="K32" i="17"/>
  <c r="K31" i="17"/>
  <c r="I31" i="17" l="1"/>
  <c r="K21" i="17"/>
  <c r="G21" i="17"/>
  <c r="G31" i="17"/>
  <c r="K33" i="17"/>
  <c r="G33" i="17"/>
  <c r="G32" i="17"/>
  <c r="I32" i="17"/>
  <c r="I21" i="17"/>
  <c r="K22" i="17"/>
  <c r="T48" i="17" l="1"/>
  <c r="R48" i="17"/>
  <c r="P48" i="17"/>
  <c r="N48" i="17"/>
  <c r="K48" i="17"/>
  <c r="I48" i="17"/>
  <c r="G48" i="17"/>
  <c r="E48" i="17"/>
  <c r="AC45" i="17"/>
  <c r="AC48" i="17" s="1"/>
  <c r="AA45" i="17"/>
  <c r="AA48" i="17" s="1"/>
  <c r="Y45" i="17"/>
  <c r="Y48" i="17" s="1"/>
  <c r="W45" i="17"/>
  <c r="W48" i="17" s="1"/>
  <c r="K42" i="17"/>
  <c r="I42" i="17"/>
  <c r="G42" i="17"/>
  <c r="E42" i="17"/>
  <c r="AA41" i="17"/>
  <c r="W41" i="17"/>
  <c r="AA40" i="17"/>
  <c r="W40" i="17"/>
  <c r="AC39" i="17"/>
  <c r="AA39" i="17"/>
  <c r="Y39" i="17"/>
  <c r="W39" i="17"/>
  <c r="T38" i="17"/>
  <c r="AC38" i="17" s="1"/>
  <c r="R38" i="17"/>
  <c r="AA38" i="17" s="1"/>
  <c r="P38" i="17"/>
  <c r="Y38" i="17" s="1"/>
  <c r="N38" i="17"/>
  <c r="W38" i="17" s="1"/>
  <c r="R36" i="17"/>
  <c r="AA36" i="17" s="1"/>
  <c r="N36" i="17"/>
  <c r="W36" i="17" s="1"/>
  <c r="T35" i="17"/>
  <c r="AC35" i="17" s="1"/>
  <c r="R35" i="17"/>
  <c r="AA35" i="17" s="1"/>
  <c r="P35" i="17"/>
  <c r="Y35" i="17" s="1"/>
  <c r="N35" i="17"/>
  <c r="W35" i="17" s="1"/>
  <c r="T34" i="17"/>
  <c r="AC34" i="17" s="1"/>
  <c r="R34" i="17"/>
  <c r="AA34" i="17" s="1"/>
  <c r="P34" i="17"/>
  <c r="Y34" i="17" s="1"/>
  <c r="N34" i="17"/>
  <c r="W34" i="17" s="1"/>
  <c r="T33" i="17"/>
  <c r="AC33" i="17" s="1"/>
  <c r="R33" i="17"/>
  <c r="AA33" i="17" s="1"/>
  <c r="P33" i="17"/>
  <c r="Y33" i="17" s="1"/>
  <c r="N33" i="17"/>
  <c r="W33" i="17" s="1"/>
  <c r="T32" i="17"/>
  <c r="AC32" i="17" s="1"/>
  <c r="R32" i="17"/>
  <c r="AA32" i="17" s="1"/>
  <c r="P32" i="17"/>
  <c r="Y32" i="17" s="1"/>
  <c r="N32" i="17"/>
  <c r="W32" i="17" s="1"/>
  <c r="T31" i="17"/>
  <c r="R31" i="17"/>
  <c r="AA31" i="17" s="1"/>
  <c r="P31" i="17"/>
  <c r="N31" i="17"/>
  <c r="W31" i="17" s="1"/>
  <c r="AC28" i="17"/>
  <c r="AA28" i="17"/>
  <c r="Y28" i="17"/>
  <c r="W28" i="17"/>
  <c r="T28" i="17"/>
  <c r="R28" i="17"/>
  <c r="P28" i="17"/>
  <c r="N28" i="17"/>
  <c r="K28" i="17"/>
  <c r="I28" i="17"/>
  <c r="G28" i="17"/>
  <c r="E28" i="17"/>
  <c r="T24" i="17"/>
  <c r="U24" i="17" s="1"/>
  <c r="R24" i="17"/>
  <c r="P24" i="17"/>
  <c r="Q24" i="17" s="1"/>
  <c r="N24" i="17"/>
  <c r="I24" i="17"/>
  <c r="G22" i="17"/>
  <c r="AA21" i="17"/>
  <c r="AA24" i="17" s="1"/>
  <c r="E24" i="17"/>
  <c r="AA19" i="17"/>
  <c r="AB19" i="17" s="1"/>
  <c r="W19" i="17"/>
  <c r="X19" i="17" s="1"/>
  <c r="R19" i="17"/>
  <c r="S19" i="17" s="1"/>
  <c r="N19" i="17"/>
  <c r="O19" i="17" s="1"/>
  <c r="I19" i="17"/>
  <c r="J19" i="17" s="1"/>
  <c r="E19" i="17"/>
  <c r="F19" i="17" s="1"/>
  <c r="AB24" i="17" l="1"/>
  <c r="AB29" i="17" s="1"/>
  <c r="R42" i="17"/>
  <c r="T42" i="17"/>
  <c r="P42" i="17"/>
  <c r="AC31" i="17"/>
  <c r="AC42" i="17" s="1"/>
  <c r="Y31" i="17"/>
  <c r="Y42" i="17" s="1"/>
  <c r="W42" i="17"/>
  <c r="N42" i="17"/>
  <c r="N53" i="17" s="1"/>
  <c r="AA42" i="17"/>
  <c r="J24" i="17"/>
  <c r="J29" i="17" s="1"/>
  <c r="J43" i="17" s="1"/>
  <c r="J50" i="17" s="1"/>
  <c r="B16" i="10" s="1"/>
  <c r="C16" i="10" s="1"/>
  <c r="S24" i="17"/>
  <c r="S29" i="17" s="1"/>
  <c r="O24" i="17"/>
  <c r="O29" i="17" s="1"/>
  <c r="Q29" i="17"/>
  <c r="F24" i="17"/>
  <c r="F29" i="17" s="1"/>
  <c r="F43" i="17" s="1"/>
  <c r="F50" i="17" s="1"/>
  <c r="B14" i="10" s="1"/>
  <c r="U29" i="17"/>
  <c r="W21" i="17"/>
  <c r="W24" i="17" s="1"/>
  <c r="X24" i="17" s="1"/>
  <c r="X29" i="17" s="1"/>
  <c r="P53" i="17" l="1"/>
  <c r="T53" i="17"/>
  <c r="R53" i="17"/>
  <c r="AB43" i="17"/>
  <c r="AB50" i="17" s="1"/>
  <c r="O43" i="17"/>
  <c r="O50" i="17" s="1"/>
  <c r="S43" i="17"/>
  <c r="S50" i="17" s="1"/>
  <c r="U43" i="17"/>
  <c r="U50" i="17" s="1"/>
  <c r="Q43" i="17"/>
  <c r="Q50" i="17" s="1"/>
  <c r="X43" i="17"/>
  <c r="X50" i="17" s="1"/>
  <c r="AC21" i="17"/>
  <c r="AC24" i="17" s="1"/>
  <c r="AD24" i="17" s="1"/>
  <c r="AD29" i="17" s="1"/>
  <c r="AD43" i="17" s="1"/>
  <c r="AD50" i="17" s="1"/>
  <c r="K24" i="17"/>
  <c r="L24" i="17" s="1"/>
  <c r="L29" i="17" s="1"/>
  <c r="L43" i="17" s="1"/>
  <c r="L50" i="17" s="1"/>
  <c r="B17" i="10" s="1"/>
  <c r="C17" i="10" s="1"/>
  <c r="G24" i="17"/>
  <c r="H24" i="17" s="1"/>
  <c r="H29" i="17" s="1"/>
  <c r="H43" i="17" s="1"/>
  <c r="H50" i="17" s="1"/>
  <c r="B15" i="10" s="1"/>
  <c r="C15" i="10" s="1"/>
  <c r="Y21" i="17"/>
  <c r="Y24" i="17" s="1"/>
  <c r="Z24" i="17" s="1"/>
  <c r="Z29" i="17" s="1"/>
  <c r="Z43" i="17" s="1"/>
  <c r="Z50" i="17" s="1"/>
  <c r="E17" i="10" l="1"/>
  <c r="G17" i="10" s="1"/>
  <c r="E15" i="10"/>
  <c r="G15" i="10" s="1"/>
  <c r="E16" i="10"/>
  <c r="G16" i="10" s="1"/>
  <c r="E14" i="10"/>
  <c r="G14" i="10" s="1"/>
  <c r="G18" i="10" l="1"/>
  <c r="G20" i="10" s="1"/>
</calcChain>
</file>

<file path=xl/sharedStrings.xml><?xml version="1.0" encoding="utf-8"?>
<sst xmlns="http://schemas.openxmlformats.org/spreadsheetml/2006/main" count="69" uniqueCount="59">
  <si>
    <t>Weging</t>
  </si>
  <si>
    <t>Blok 1 - brutoloon</t>
  </si>
  <si>
    <t>Vakantiedagen (25)</t>
  </si>
  <si>
    <t>Feestdagen</t>
  </si>
  <si>
    <t>vakantiebijslag</t>
  </si>
  <si>
    <t>Blok 3 - 
Werkgeverslasten</t>
  </si>
  <si>
    <t>Zorgverzekeringswet</t>
  </si>
  <si>
    <t>Awf-premie</t>
  </si>
  <si>
    <t>ZW Flex (gedifferentieerde premiepercentage Whk)</t>
  </si>
  <si>
    <t>Transitievergoeding</t>
  </si>
  <si>
    <t>Scholing</t>
  </si>
  <si>
    <t>Blok 4 - overige lasten</t>
  </si>
  <si>
    <t>Instructie aan inschrijver &gt; Vul alleen de geel gearceerde velden in.</t>
  </si>
  <si>
    <t xml:space="preserve">- De kostprijsfactoren kunnen gedurende de looptijd van de Raamovereenkomst alleen gewijzigd worden naar aanleiding van wettelijke/cao-wijzigingen en/of wijzigingen in het aantal kalenderdagen in blok 1, 2 of 3 (zie tabblad 'toelichting kostprijsformulier). </t>
  </si>
  <si>
    <t>- De onderste regel (kostprijs) vermeldt de kostprijsfactor die geldt als grondslag voor de berekening van het uurtarief (zie tabblad 'opgave bureaumarges).</t>
  </si>
  <si>
    <t>Naam Inschrijver:</t>
  </si>
  <si>
    <t>Past  Inschrijver het uitzendbeding toe in ABU: fase A   / NBBU: fase 1 en 2?</t>
  </si>
  <si>
    <t>Kostprijsfactoren - reguliere uren</t>
  </si>
  <si>
    <t>Kostprijsfactoren - toeslaguren</t>
  </si>
  <si>
    <r>
      <t xml:space="preserve">ABU fase A 
NBBU fase 1 en 2
 </t>
    </r>
    <r>
      <rPr>
        <b/>
        <u/>
        <sz val="10"/>
        <color theme="1" tint="0.249977111117893"/>
        <rFont val="Arial"/>
        <family val="2"/>
      </rPr>
      <t>Premiegroep I</t>
    </r>
  </si>
  <si>
    <r>
      <t xml:space="preserve">ABU fase A 
NBBU fase 1 en 2
</t>
    </r>
    <r>
      <rPr>
        <b/>
        <u/>
        <sz val="10"/>
        <color theme="1" tint="0.249977111117893"/>
        <rFont val="Arial"/>
        <family val="2"/>
      </rPr>
      <t xml:space="preserve"> Premiegroep II</t>
    </r>
  </si>
  <si>
    <t>brutoloon</t>
  </si>
  <si>
    <t>Blok 2 - 
reserveringen</t>
  </si>
  <si>
    <t>Aof-premie (incl. kinderopvang)</t>
  </si>
  <si>
    <t>WGA-premie</t>
  </si>
  <si>
    <t>…</t>
  </si>
  <si>
    <t>Kostprijs</t>
  </si>
  <si>
    <t>- Vul alleen de geel gearceerde velden in.</t>
  </si>
  <si>
    <t>ABU fase A / NBBU fase 1 en 2 (premiegroep I)</t>
  </si>
  <si>
    <t>ABU fase A / NBBU fase 1 en 2 (premiegroep II)</t>
  </si>
  <si>
    <t xml:space="preserve">Opgave omrekenfactoren </t>
  </si>
  <si>
    <t>- Vul eerst tabblad 'opgave kostprijs' in voordat de bureaumarges worden vermeld in dit tabblad.</t>
  </si>
  <si>
    <t>Max toegestane bureaumarge</t>
  </si>
  <si>
    <t>Aanbod bureaumarge</t>
  </si>
  <si>
    <t>Omrekenfactor</t>
  </si>
  <si>
    <r>
      <t xml:space="preserve">ABU fase B
NBBU fase 3 
 </t>
    </r>
    <r>
      <rPr>
        <b/>
        <u/>
        <sz val="10"/>
        <color theme="1" tint="0.249977111117893"/>
        <rFont val="Arial"/>
        <family val="2"/>
      </rPr>
      <t>Premiegroep I</t>
    </r>
  </si>
  <si>
    <r>
      <t xml:space="preserve">ABU fase B
NBBU fase 3 
</t>
    </r>
    <r>
      <rPr>
        <b/>
        <u/>
        <sz val="10"/>
        <color theme="1" tint="0.249977111117893"/>
        <rFont val="Arial"/>
        <family val="2"/>
      </rPr>
      <t xml:space="preserve"> Premiegroep II</t>
    </r>
  </si>
  <si>
    <t>ABU fase B / NBBU fase 3 (premiegroep I)</t>
  </si>
  <si>
    <t>ABU fase B / NBBU fase 3 (premiegroep II)</t>
  </si>
  <si>
    <r>
      <t>Wachtdagcompensatie (</t>
    </r>
    <r>
      <rPr>
        <u/>
        <sz val="10"/>
        <rFont val="Tahoma"/>
        <family val="2"/>
      </rPr>
      <t>alleen bij uitzendbeding JA</t>
    </r>
    <r>
      <rPr>
        <sz val="10"/>
        <rFont val="Tahoma"/>
        <family val="2"/>
      </rPr>
      <t>)</t>
    </r>
  </si>
  <si>
    <r>
      <t>Aanvulling ZW (</t>
    </r>
    <r>
      <rPr>
        <u/>
        <sz val="10"/>
        <rFont val="Tahoma"/>
        <family val="2"/>
      </rPr>
      <t>alleen bij uitzendbeding JA</t>
    </r>
    <r>
      <rPr>
        <sz val="10"/>
        <rFont val="Tahoma"/>
        <family val="2"/>
      </rPr>
      <t>)</t>
    </r>
  </si>
  <si>
    <r>
      <t>Ziekte (</t>
    </r>
    <r>
      <rPr>
        <u/>
        <sz val="10"/>
        <rFont val="Tahoma"/>
        <family val="2"/>
      </rPr>
      <t>niet van toepassing in fase A bij uitzendbeding NEE</t>
    </r>
    <r>
      <rPr>
        <sz val="10"/>
        <rFont val="Tahoma"/>
        <family val="2"/>
      </rPr>
      <t>)</t>
    </r>
  </si>
  <si>
    <r>
      <t>Leegloop (</t>
    </r>
    <r>
      <rPr>
        <u/>
        <sz val="10"/>
        <rFont val="Tahoma"/>
        <family val="2"/>
      </rPr>
      <t>niet van toepassing in fase A bij uitzendbeding NEE</t>
    </r>
    <r>
      <rPr>
        <sz val="10"/>
        <rFont val="Tahoma"/>
        <family val="2"/>
      </rPr>
      <t>)</t>
    </r>
  </si>
  <si>
    <r>
      <t>Kort verzuim (</t>
    </r>
    <r>
      <rPr>
        <u/>
        <sz val="10"/>
        <rFont val="Tahoma"/>
        <family val="2"/>
      </rPr>
      <t>in fase A alleen bij uitzendbeding JA</t>
    </r>
    <r>
      <rPr>
        <sz val="10"/>
        <rFont val="Tahoma"/>
        <family val="2"/>
      </rPr>
      <t>)</t>
    </r>
  </si>
  <si>
    <r>
      <t>Sociaal fonds (</t>
    </r>
    <r>
      <rPr>
        <u/>
        <sz val="10"/>
        <rFont val="Tahoma"/>
        <family val="2"/>
      </rPr>
      <t>maximaal 0,2%</t>
    </r>
    <r>
      <rPr>
        <sz val="10"/>
        <rFont val="Tahoma"/>
        <family val="2"/>
      </rPr>
      <t>)</t>
    </r>
  </si>
  <si>
    <r>
      <t>Private aanvulling WW (</t>
    </r>
    <r>
      <rPr>
        <u/>
        <sz val="10"/>
        <rFont val="Tahoma"/>
        <family val="2"/>
      </rPr>
      <t>optioneel, max 0,15%</t>
    </r>
    <r>
      <rPr>
        <sz val="10"/>
        <rFont val="Tahoma"/>
        <family val="2"/>
      </rPr>
      <t>)</t>
    </r>
  </si>
  <si>
    <t>Kostprijsfactoren - overuren</t>
  </si>
  <si>
    <r>
      <t xml:space="preserve">Kostprijsfactor bruto-vergoeding </t>
    </r>
    <r>
      <rPr>
        <i/>
        <sz val="10"/>
        <rFont val="Arial"/>
        <family val="2"/>
      </rPr>
      <t>(is kostprijsfactor overuren ex reservering pensioenpremie)</t>
    </r>
  </si>
  <si>
    <t>- In de situatie dat een kostprijsfactor wijzigt zal opdrachtgevre de wijzigingen verifiëren bij opdrachtnemer en hiervoor de benodigde bewijsstukken willen inzien.</t>
  </si>
  <si>
    <t>Is Inschrijver eigen risicodrager voor de WGA?</t>
  </si>
  <si>
    <t>Is Inschrijver eigen risicodrager voor de ZW Flex?</t>
  </si>
  <si>
    <t xml:space="preserve">Pensioenpremie </t>
  </si>
  <si>
    <t>Kostprijsformulier - Perceel 1 regulier</t>
  </si>
  <si>
    <t>Contractvorm</t>
  </si>
  <si>
    <t>Instructie aan Inschrijver</t>
  </si>
  <si>
    <t>- Kolom D weergeeft welke bureaumarge Inschrijver maximaal mag aanbieden zonder het overschrijden van de maximale bandbreedte.</t>
  </si>
  <si>
    <t>Inschrijfprijs Perceel 1 regulier</t>
  </si>
  <si>
    <t>Gewogen Omrekenfactor</t>
  </si>
  <si>
    <t>Maximale omrekenfactor en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</si>
</sst>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u/>
      <sz val="10"/>
      <color theme="1" tint="0.249977111117893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u/>
      <sz val="10"/>
      <name val="Tahoma"/>
      <family val="2"/>
    </font>
    <font>
      <i/>
      <sz val="10"/>
      <name val="Arial"/>
      <family val="2"/>
    </font>
    <font>
      <b/>
      <sz val="10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7" fillId="2" borderId="2" xfId="0" applyFont="1" applyFill="1" applyBorder="1" applyAlignment="1" applyProtection="1">
      <alignment vertical="top"/>
      <protection hidden="1"/>
    </xf>
    <xf numFmtId="10" fontId="7" fillId="2" borderId="4" xfId="0" applyNumberFormat="1" applyFont="1" applyFill="1" applyBorder="1" applyAlignment="1" applyProtection="1">
      <alignment vertical="top"/>
      <protection hidden="1"/>
    </xf>
    <xf numFmtId="2" fontId="7" fillId="2" borderId="5" xfId="0" applyNumberFormat="1" applyFont="1" applyFill="1" applyBorder="1" applyAlignment="1" applyProtection="1">
      <alignment vertical="top"/>
      <protection hidden="1"/>
    </xf>
    <xf numFmtId="10" fontId="7" fillId="3" borderId="6" xfId="0" applyNumberFormat="1" applyFont="1" applyFill="1" applyBorder="1" applyAlignment="1" applyProtection="1">
      <alignment vertical="top"/>
      <protection locked="0" hidden="1"/>
    </xf>
    <xf numFmtId="10" fontId="7" fillId="3" borderId="4" xfId="0" applyNumberFormat="1" applyFont="1" applyFill="1" applyBorder="1" applyAlignment="1" applyProtection="1">
      <alignment vertical="top"/>
      <protection locked="0" hidden="1"/>
    </xf>
    <xf numFmtId="10" fontId="8" fillId="2" borderId="7" xfId="0" applyNumberFormat="1" applyFont="1" applyFill="1" applyBorder="1" applyAlignment="1" applyProtection="1">
      <alignment horizontal="right" vertical="top"/>
      <protection hidden="1"/>
    </xf>
    <xf numFmtId="0" fontId="7" fillId="2" borderId="3" xfId="0" applyFont="1" applyFill="1" applyBorder="1" applyAlignment="1" applyProtection="1">
      <alignment vertical="top"/>
      <protection hidden="1"/>
    </xf>
    <xf numFmtId="0" fontId="7" fillId="2" borderId="15" xfId="0" applyFont="1" applyFill="1" applyBorder="1" applyAlignment="1" applyProtection="1">
      <alignment vertical="top"/>
      <protection hidden="1"/>
    </xf>
    <xf numFmtId="0" fontId="7" fillId="2" borderId="15" xfId="0" quotePrefix="1" applyFont="1" applyFill="1" applyBorder="1" applyAlignment="1" applyProtection="1">
      <alignment vertical="top"/>
      <protection hidden="1"/>
    </xf>
    <xf numFmtId="0" fontId="7" fillId="2" borderId="15" xfId="0" quotePrefix="1" applyFont="1" applyFill="1" applyBorder="1" applyProtection="1">
      <protection hidden="1"/>
    </xf>
    <xf numFmtId="0" fontId="8" fillId="2" borderId="16" xfId="0" applyFont="1" applyFill="1" applyBorder="1" applyAlignment="1" applyProtection="1">
      <alignment horizontal="right" vertical="top"/>
      <protection hidden="1"/>
    </xf>
    <xf numFmtId="0" fontId="6" fillId="2" borderId="2" xfId="0" applyFont="1" applyFill="1" applyBorder="1" applyAlignment="1" applyProtection="1">
      <alignment vertical="top"/>
      <protection hidden="1"/>
    </xf>
    <xf numFmtId="0" fontId="6" fillId="2" borderId="2" xfId="0" applyFont="1" applyFill="1" applyBorder="1" applyAlignment="1" applyProtection="1">
      <alignment horizontal="left" vertical="top"/>
      <protection hidden="1"/>
    </xf>
    <xf numFmtId="10" fontId="7" fillId="2" borderId="2" xfId="0" applyNumberFormat="1" applyFont="1" applyFill="1" applyBorder="1" applyAlignment="1" applyProtection="1">
      <alignment vertical="top"/>
      <protection hidden="1"/>
    </xf>
    <xf numFmtId="10" fontId="7" fillId="3" borderId="2" xfId="0" applyNumberFormat="1" applyFont="1" applyFill="1" applyBorder="1" applyAlignment="1" applyProtection="1">
      <alignment vertical="top"/>
      <protection locked="0"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3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5" fillId="2" borderId="1" xfId="0" applyFont="1" applyFill="1" applyBorder="1" applyProtection="1">
      <protection hidden="1"/>
    </xf>
    <xf numFmtId="0" fontId="5" fillId="2" borderId="14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15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2" fontId="3" fillId="2" borderId="0" xfId="0" applyNumberFormat="1" applyFont="1" applyFill="1" applyProtection="1">
      <protection hidden="1"/>
    </xf>
    <xf numFmtId="0" fontId="3" fillId="2" borderId="2" xfId="0" applyFont="1" applyFill="1" applyBorder="1" applyProtection="1">
      <protection hidden="1"/>
    </xf>
    <xf numFmtId="2" fontId="3" fillId="2" borderId="5" xfId="0" applyNumberFormat="1" applyFont="1" applyFill="1" applyBorder="1" applyProtection="1">
      <protection hidden="1"/>
    </xf>
    <xf numFmtId="2" fontId="7" fillId="2" borderId="0" xfId="0" applyNumberFormat="1" applyFont="1" applyFill="1" applyAlignment="1" applyProtection="1">
      <alignment vertical="top"/>
      <protection hidden="1"/>
    </xf>
    <xf numFmtId="10" fontId="7" fillId="2" borderId="6" xfId="0" applyNumberFormat="1" applyFont="1" applyFill="1" applyBorder="1" applyAlignment="1" applyProtection="1">
      <alignment vertical="top"/>
      <protection hidden="1"/>
    </xf>
    <xf numFmtId="2" fontId="7" fillId="2" borderId="0" xfId="1" applyNumberFormat="1" applyFont="1" applyFill="1" applyBorder="1" applyAlignment="1" applyProtection="1">
      <alignment vertical="top"/>
      <protection hidden="1"/>
    </xf>
    <xf numFmtId="2" fontId="7" fillId="2" borderId="5" xfId="1" applyNumberFormat="1" applyFont="1" applyFill="1" applyBorder="1" applyAlignment="1" applyProtection="1">
      <alignment vertical="top"/>
      <protection hidden="1"/>
    </xf>
    <xf numFmtId="10" fontId="7" fillId="2" borderId="4" xfId="0" applyNumberFormat="1" applyFont="1" applyFill="1" applyBorder="1" applyProtection="1">
      <protection hidden="1"/>
    </xf>
    <xf numFmtId="2" fontId="7" fillId="2" borderId="0" xfId="0" applyNumberFormat="1" applyFont="1" applyFill="1" applyProtection="1">
      <protection hidden="1"/>
    </xf>
    <xf numFmtId="10" fontId="7" fillId="2" borderId="2" xfId="0" applyNumberFormat="1" applyFont="1" applyFill="1" applyBorder="1" applyProtection="1">
      <protection hidden="1"/>
    </xf>
    <xf numFmtId="10" fontId="7" fillId="2" borderId="3" xfId="0" applyNumberFormat="1" applyFont="1" applyFill="1" applyBorder="1" applyAlignment="1" applyProtection="1">
      <alignment vertical="top"/>
      <protection hidden="1"/>
    </xf>
    <xf numFmtId="0" fontId="7" fillId="2" borderId="15" xfId="0" applyFont="1" applyFill="1" applyBorder="1" applyProtection="1">
      <protection hidden="1"/>
    </xf>
    <xf numFmtId="0" fontId="7" fillId="3" borderId="15" xfId="0" applyFont="1" applyFill="1" applyBorder="1" applyAlignment="1" applyProtection="1">
      <alignment vertical="top"/>
      <protection locked="0" hidden="1"/>
    </xf>
    <xf numFmtId="10" fontId="7" fillId="3" borderId="3" xfId="0" applyNumberFormat="1" applyFont="1" applyFill="1" applyBorder="1" applyAlignment="1" applyProtection="1">
      <alignment vertical="top"/>
      <protection locked="0" hidden="1"/>
    </xf>
    <xf numFmtId="2" fontId="8" fillId="2" borderId="11" xfId="1" applyNumberFormat="1" applyFont="1" applyFill="1" applyBorder="1" applyAlignment="1" applyProtection="1">
      <alignment vertical="top"/>
      <protection hidden="1"/>
    </xf>
    <xf numFmtId="10" fontId="8" fillId="2" borderId="19" xfId="0" applyNumberFormat="1" applyFont="1" applyFill="1" applyBorder="1" applyAlignment="1" applyProtection="1">
      <alignment horizontal="right" vertical="top"/>
      <protection hidden="1"/>
    </xf>
    <xf numFmtId="2" fontId="8" fillId="2" borderId="8" xfId="1" applyNumberFormat="1" applyFont="1" applyFill="1" applyBorder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left"/>
      <protection hidden="1"/>
    </xf>
    <xf numFmtId="2" fontId="3" fillId="2" borderId="0" xfId="0" applyNumberFormat="1" applyFont="1" applyFill="1" applyAlignment="1" applyProtection="1">
      <alignment horizontal="left"/>
      <protection hidden="1"/>
    </xf>
    <xf numFmtId="0" fontId="4" fillId="3" borderId="12" xfId="0" applyFont="1" applyFill="1" applyBorder="1" applyProtection="1">
      <protection locked="0" hidden="1"/>
    </xf>
    <xf numFmtId="0" fontId="18" fillId="2" borderId="0" xfId="0" applyFont="1" applyFill="1" applyAlignment="1" applyProtection="1">
      <alignment horizontal="right"/>
      <protection hidden="1"/>
    </xf>
    <xf numFmtId="0" fontId="5" fillId="2" borderId="18" xfId="0" applyFont="1" applyFill="1" applyBorder="1" applyAlignment="1" applyProtection="1">
      <alignment horizontal="center" wrapText="1"/>
      <protection hidden="1"/>
    </xf>
    <xf numFmtId="0" fontId="5" fillId="2" borderId="21" xfId="0" applyFont="1" applyFill="1" applyBorder="1" applyAlignment="1" applyProtection="1">
      <alignment horizontal="center" wrapText="1"/>
      <protection hidden="1"/>
    </xf>
    <xf numFmtId="0" fontId="5" fillId="2" borderId="20" xfId="0" applyFont="1" applyFill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 applyProtection="1">
      <alignment horizontal="left" vertical="top" wrapText="1"/>
      <protection hidden="1"/>
    </xf>
    <xf numFmtId="0" fontId="4" fillId="3" borderId="12" xfId="0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horizontal="right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43" fontId="19" fillId="2" borderId="9" xfId="1" applyNumberFormat="1" applyFont="1" applyFill="1" applyBorder="1" applyAlignment="1" applyProtection="1">
      <alignment horizontal="center"/>
      <protection hidden="1"/>
    </xf>
    <xf numFmtId="43" fontId="19" fillId="2" borderId="25" xfId="1" applyNumberFormat="1" applyFont="1" applyFill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left" vertical="top" wrapText="1"/>
      <protection hidden="1"/>
    </xf>
    <xf numFmtId="0" fontId="4" fillId="3" borderId="0" xfId="0" applyFont="1" applyFill="1" applyAlignment="1" applyProtection="1">
      <alignment horizontal="left"/>
      <protection locked="0"/>
    </xf>
    <xf numFmtId="9" fontId="7" fillId="2" borderId="4" xfId="2" applyFont="1" applyFill="1" applyBorder="1" applyAlignment="1" applyProtection="1">
      <alignment vertical="top"/>
      <protection hidden="1"/>
    </xf>
    <xf numFmtId="0" fontId="12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left"/>
    </xf>
    <xf numFmtId="0" fontId="3" fillId="2" borderId="0" xfId="0" quotePrefix="1" applyFont="1" applyFill="1" applyAlignment="1" applyProtection="1">
      <alignment horizontal="left"/>
    </xf>
    <xf numFmtId="9" fontId="0" fillId="2" borderId="0" xfId="2" applyFont="1" applyFill="1" applyProtection="1"/>
    <xf numFmtId="0" fontId="3" fillId="2" borderId="0" xfId="0" applyFont="1" applyFill="1" applyProtection="1"/>
    <xf numFmtId="0" fontId="11" fillId="2" borderId="0" xfId="0" applyFont="1" applyFill="1" applyAlignment="1" applyProtection="1">
      <alignment horizontal="right"/>
    </xf>
    <xf numFmtId="0" fontId="11" fillId="4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2" fontId="9" fillId="2" borderId="10" xfId="0" applyNumberFormat="1" applyFont="1" applyFill="1" applyBorder="1" applyAlignment="1" applyProtection="1">
      <alignment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wrapText="1"/>
    </xf>
    <xf numFmtId="0" fontId="3" fillId="2" borderId="12" xfId="0" applyFont="1" applyFill="1" applyBorder="1" applyAlignment="1" applyProtection="1">
      <alignment vertical="center" wrapText="1"/>
    </xf>
    <xf numFmtId="2" fontId="3" fillId="2" borderId="12" xfId="0" applyNumberFormat="1" applyFont="1" applyFill="1" applyBorder="1" applyAlignment="1" applyProtection="1">
      <alignment horizontal="center" vertical="center"/>
    </xf>
    <xf numFmtId="10" fontId="3" fillId="2" borderId="12" xfId="2" applyNumberFormat="1" applyFont="1" applyFill="1" applyBorder="1" applyAlignment="1" applyProtection="1">
      <alignment horizontal="center" vertical="center"/>
    </xf>
    <xf numFmtId="165" fontId="3" fillId="2" borderId="12" xfId="0" applyNumberFormat="1" applyFont="1" applyFill="1" applyBorder="1" applyAlignment="1" applyProtection="1">
      <alignment horizontal="right"/>
    </xf>
    <xf numFmtId="9" fontId="3" fillId="2" borderId="12" xfId="2" applyFont="1" applyFill="1" applyBorder="1" applyAlignment="1" applyProtection="1">
      <alignment horizontal="right"/>
    </xf>
    <xf numFmtId="2" fontId="3" fillId="2" borderId="12" xfId="2" applyNumberFormat="1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vertical="center"/>
    </xf>
    <xf numFmtId="165" fontId="3" fillId="2" borderId="13" xfId="0" applyNumberFormat="1" applyFont="1" applyFill="1" applyBorder="1" applyAlignment="1" applyProtection="1">
      <alignment horizontal="right"/>
    </xf>
    <xf numFmtId="9" fontId="3" fillId="2" borderId="13" xfId="2" applyFont="1" applyFill="1" applyBorder="1" applyAlignment="1" applyProtection="1">
      <alignment horizontal="right"/>
    </xf>
    <xf numFmtId="0" fontId="12" fillId="2" borderId="22" xfId="0" applyFont="1" applyFill="1" applyBorder="1" applyAlignment="1" applyProtection="1">
      <alignment horizontal="center"/>
    </xf>
    <xf numFmtId="0" fontId="12" fillId="2" borderId="23" xfId="0" applyFont="1" applyFill="1" applyBorder="1" applyAlignment="1" applyProtection="1">
      <alignment horizontal="center"/>
    </xf>
    <xf numFmtId="2" fontId="12" fillId="5" borderId="23" xfId="0" applyNumberFormat="1" applyFont="1" applyFill="1" applyBorder="1" applyAlignment="1" applyProtection="1">
      <alignment horizontal="right"/>
    </xf>
    <xf numFmtId="0" fontId="16" fillId="2" borderId="0" xfId="0" applyFont="1" applyFill="1" applyAlignment="1" applyProtection="1">
      <alignment horizontal="left" vertical="center" wrapText="1"/>
    </xf>
    <xf numFmtId="0" fontId="14" fillId="2" borderId="0" xfId="0" applyFont="1" applyFill="1" applyProtection="1"/>
    <xf numFmtId="9" fontId="3" fillId="3" borderId="12" xfId="2" applyFont="1" applyFill="1" applyBorder="1" applyAlignment="1" applyProtection="1">
      <alignment horizontal="center" vertical="center"/>
      <protection locked="0"/>
    </xf>
  </cellXfs>
  <cellStyles count="6">
    <cellStyle name="Komma" xfId="1" builtinId="3"/>
    <cellStyle name="Komma 2" xfId="3" xr:uid="{9D88AE03-9008-43CF-A44D-4B72E785E009}"/>
    <cellStyle name="Komma 3" xfId="5" xr:uid="{48DB3C6A-A877-4FF2-9A51-6DB73D8D9598}"/>
    <cellStyle name="Procent" xfId="2" builtinId="5"/>
    <cellStyle name="Standaard" xfId="0" builtinId="0"/>
    <cellStyle name="Valuta 2" xfId="4" xr:uid="{6934795E-0438-459B-8EC9-0373117C9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AF92-D4BD-4913-B333-B9C1E71CB729}">
  <dimension ref="B1:AD97"/>
  <sheetViews>
    <sheetView tabSelected="1" zoomScale="85" zoomScaleNormal="85" workbookViewId="0">
      <selection activeCell="D47" sqref="D47"/>
    </sheetView>
  </sheetViews>
  <sheetFormatPr defaultColWidth="9.109375" defaultRowHeight="13.2" x14ac:dyDescent="0.25"/>
  <cols>
    <col min="1" max="2" width="2" style="17" customWidth="1"/>
    <col min="3" max="3" width="22.44140625" style="48" customWidth="1"/>
    <col min="4" max="4" width="56" style="17" customWidth="1"/>
    <col min="5" max="5" width="10.5546875" style="17" customWidth="1"/>
    <col min="6" max="6" width="10.5546875" style="31" customWidth="1"/>
    <col min="7" max="11" width="10.5546875" style="17" customWidth="1"/>
    <col min="12" max="12" width="10.5546875" style="18" customWidth="1"/>
    <col min="13" max="13" width="6.6640625" style="18" customWidth="1"/>
    <col min="14" max="14" width="10.5546875" style="18" customWidth="1"/>
    <col min="15" max="16" width="10.5546875" style="19" customWidth="1"/>
    <col min="17" max="21" width="10.5546875" style="17" customWidth="1"/>
    <col min="22" max="22" width="7.44140625" style="17" customWidth="1"/>
    <col min="23" max="30" width="10.5546875" style="17" customWidth="1"/>
    <col min="31" max="16384" width="9.109375" style="17"/>
  </cols>
  <sheetData>
    <row r="1" spans="2:30" ht="22.8" x14ac:dyDescent="0.4">
      <c r="B1" s="16"/>
      <c r="C1" s="16" t="s">
        <v>52</v>
      </c>
      <c r="D1" s="16"/>
      <c r="E1" s="16"/>
      <c r="F1" s="16"/>
      <c r="G1" s="16"/>
      <c r="H1" s="16"/>
    </row>
    <row r="2" spans="2:30" ht="14.4" customHeight="1" x14ac:dyDescent="0.4">
      <c r="B2" s="16"/>
      <c r="C2" s="16"/>
      <c r="D2" s="16"/>
      <c r="E2" s="16"/>
      <c r="F2" s="16"/>
      <c r="G2" s="16"/>
      <c r="H2" s="16"/>
    </row>
    <row r="3" spans="2:30" ht="14.4" customHeight="1" x14ac:dyDescent="0.4">
      <c r="B3" s="16"/>
      <c r="C3" s="20" t="s">
        <v>12</v>
      </c>
    </row>
    <row r="4" spans="2:30" ht="14.4" customHeight="1" x14ac:dyDescent="0.4">
      <c r="B4" s="16"/>
      <c r="C4" s="21" t="s">
        <v>13</v>
      </c>
    </row>
    <row r="5" spans="2:30" ht="14.4" customHeight="1" x14ac:dyDescent="0.4">
      <c r="B5" s="16"/>
      <c r="C5" s="21" t="s">
        <v>48</v>
      </c>
    </row>
    <row r="6" spans="2:30" ht="14.4" customHeight="1" x14ac:dyDescent="0.4">
      <c r="B6" s="16"/>
      <c r="C6" s="21" t="s">
        <v>14</v>
      </c>
    </row>
    <row r="7" spans="2:30" ht="14.4" customHeight="1" x14ac:dyDescent="0.4">
      <c r="B7" s="16"/>
      <c r="C7" s="21"/>
      <c r="D7" s="16"/>
      <c r="E7" s="16"/>
      <c r="F7" s="16"/>
      <c r="G7" s="16"/>
      <c r="H7" s="16"/>
    </row>
    <row r="8" spans="2:30" ht="22.8" x14ac:dyDescent="0.4">
      <c r="B8" s="16"/>
      <c r="C8" s="17"/>
      <c r="D8" s="22" t="s">
        <v>15</v>
      </c>
      <c r="E8" s="56"/>
      <c r="F8" s="56"/>
      <c r="G8" s="56"/>
      <c r="H8" s="56"/>
    </row>
    <row r="9" spans="2:30" ht="21.6" customHeight="1" x14ac:dyDescent="0.3">
      <c r="C9" s="23"/>
      <c r="D9" s="24"/>
      <c r="E9" s="24"/>
      <c r="F9" s="24"/>
      <c r="N9" s="25"/>
    </row>
    <row r="10" spans="2:30" ht="28.2" customHeight="1" x14ac:dyDescent="0.3">
      <c r="C10" s="57" t="s">
        <v>16</v>
      </c>
      <c r="D10" s="57"/>
      <c r="E10" s="50"/>
      <c r="F10" s="17"/>
      <c r="N10" s="25"/>
    </row>
    <row r="11" spans="2:30" ht="28.2" customHeight="1" x14ac:dyDescent="0.3">
      <c r="C11" s="57" t="s">
        <v>49</v>
      </c>
      <c r="D11" s="57"/>
      <c r="E11" s="50"/>
      <c r="F11" s="17"/>
      <c r="N11" s="25"/>
    </row>
    <row r="12" spans="2:30" ht="28.2" customHeight="1" x14ac:dyDescent="0.3">
      <c r="C12" s="57" t="s">
        <v>50</v>
      </c>
      <c r="D12" s="57"/>
      <c r="E12" s="50"/>
      <c r="F12" s="17"/>
      <c r="N12" s="25"/>
    </row>
    <row r="13" spans="2:30" ht="21.6" customHeight="1" thickBot="1" x14ac:dyDescent="0.3">
      <c r="C13" s="23"/>
      <c r="D13" s="24"/>
      <c r="E13" s="24"/>
      <c r="F13" s="24"/>
    </row>
    <row r="14" spans="2:30" ht="26.4" customHeight="1" thickBot="1" x14ac:dyDescent="0.3">
      <c r="C14" s="23"/>
      <c r="D14" s="24"/>
      <c r="E14" s="59" t="s">
        <v>17</v>
      </c>
      <c r="F14" s="60"/>
      <c r="G14" s="60"/>
      <c r="H14" s="60"/>
      <c r="I14" s="60"/>
      <c r="J14" s="60"/>
      <c r="K14" s="60"/>
      <c r="L14" s="61"/>
      <c r="N14" s="59" t="s">
        <v>46</v>
      </c>
      <c r="O14" s="60"/>
      <c r="P14" s="60"/>
      <c r="Q14" s="60"/>
      <c r="R14" s="60"/>
      <c r="S14" s="60"/>
      <c r="T14" s="60"/>
      <c r="U14" s="61"/>
      <c r="W14" s="59" t="s">
        <v>18</v>
      </c>
      <c r="X14" s="60"/>
      <c r="Y14" s="60"/>
      <c r="Z14" s="60"/>
      <c r="AA14" s="60"/>
      <c r="AB14" s="60"/>
      <c r="AC14" s="60"/>
      <c r="AD14" s="61"/>
    </row>
    <row r="15" spans="2:30" ht="40.950000000000003" customHeight="1" x14ac:dyDescent="0.25">
      <c r="C15" s="26"/>
      <c r="D15" s="27"/>
      <c r="E15" s="54" t="s">
        <v>19</v>
      </c>
      <c r="F15" s="54"/>
      <c r="G15" s="52" t="s">
        <v>35</v>
      </c>
      <c r="H15" s="53"/>
      <c r="I15" s="54" t="s">
        <v>20</v>
      </c>
      <c r="J15" s="54"/>
      <c r="K15" s="52" t="s">
        <v>36</v>
      </c>
      <c r="L15" s="53"/>
      <c r="N15" s="54" t="s">
        <v>19</v>
      </c>
      <c r="O15" s="54"/>
      <c r="P15" s="52" t="s">
        <v>35</v>
      </c>
      <c r="Q15" s="53"/>
      <c r="R15" s="54" t="s">
        <v>20</v>
      </c>
      <c r="S15" s="54"/>
      <c r="T15" s="52" t="s">
        <v>36</v>
      </c>
      <c r="U15" s="53"/>
      <c r="W15" s="54" t="s">
        <v>19</v>
      </c>
      <c r="X15" s="54"/>
      <c r="Y15" s="52" t="s">
        <v>35</v>
      </c>
      <c r="Z15" s="53"/>
      <c r="AA15" s="54" t="s">
        <v>20</v>
      </c>
      <c r="AB15" s="54"/>
      <c r="AC15" s="52" t="s">
        <v>36</v>
      </c>
      <c r="AD15" s="53"/>
    </row>
    <row r="16" spans="2:30" x14ac:dyDescent="0.25">
      <c r="C16" s="28"/>
      <c r="D16" s="29"/>
      <c r="E16" s="30"/>
      <c r="G16" s="32"/>
      <c r="H16" s="33"/>
      <c r="I16" s="30"/>
      <c r="J16" s="31"/>
      <c r="K16" s="32"/>
      <c r="L16" s="33"/>
      <c r="N16" s="30"/>
      <c r="O16" s="31"/>
      <c r="P16" s="32"/>
      <c r="Q16" s="33"/>
      <c r="R16" s="30"/>
      <c r="S16" s="31"/>
      <c r="T16" s="32"/>
      <c r="U16" s="33"/>
      <c r="W16" s="30"/>
      <c r="X16" s="31"/>
      <c r="Y16" s="32"/>
      <c r="Z16" s="33"/>
      <c r="AA16" s="30"/>
      <c r="AB16" s="31"/>
      <c r="AC16" s="32"/>
      <c r="AD16" s="33"/>
    </row>
    <row r="17" spans="3:30" x14ac:dyDescent="0.25">
      <c r="C17" s="58" t="s">
        <v>1</v>
      </c>
      <c r="D17" s="8" t="s">
        <v>21</v>
      </c>
      <c r="E17" s="2"/>
      <c r="F17" s="34">
        <v>100</v>
      </c>
      <c r="G17" s="14"/>
      <c r="H17" s="3">
        <v>100</v>
      </c>
      <c r="I17" s="2"/>
      <c r="J17" s="34">
        <v>100</v>
      </c>
      <c r="K17" s="14"/>
      <c r="L17" s="3">
        <v>100</v>
      </c>
      <c r="N17" s="2"/>
      <c r="O17" s="34">
        <v>100</v>
      </c>
      <c r="P17" s="14"/>
      <c r="Q17" s="3">
        <v>100</v>
      </c>
      <c r="R17" s="2"/>
      <c r="S17" s="34">
        <v>100</v>
      </c>
      <c r="T17" s="14"/>
      <c r="U17" s="3">
        <v>100</v>
      </c>
      <c r="W17" s="2"/>
      <c r="X17" s="34">
        <v>100</v>
      </c>
      <c r="Y17" s="14"/>
      <c r="Z17" s="3">
        <v>100</v>
      </c>
      <c r="AA17" s="2"/>
      <c r="AB17" s="34">
        <v>100</v>
      </c>
      <c r="AC17" s="14"/>
      <c r="AD17" s="3">
        <v>100</v>
      </c>
    </row>
    <row r="18" spans="3:30" x14ac:dyDescent="0.25">
      <c r="C18" s="58"/>
      <c r="D18" s="8" t="s">
        <v>39</v>
      </c>
      <c r="E18" s="4"/>
      <c r="F18" s="34"/>
      <c r="G18" s="14"/>
      <c r="H18" s="3"/>
      <c r="I18" s="4"/>
      <c r="J18" s="34"/>
      <c r="K18" s="14"/>
      <c r="L18" s="3"/>
      <c r="N18" s="35"/>
      <c r="O18" s="34"/>
      <c r="P18" s="14"/>
      <c r="Q18" s="3"/>
      <c r="R18" s="35"/>
      <c r="S18" s="34"/>
      <c r="T18" s="14"/>
      <c r="U18" s="3"/>
      <c r="W18" s="35"/>
      <c r="X18" s="34"/>
      <c r="Y18" s="14"/>
      <c r="Z18" s="3"/>
      <c r="AA18" s="35"/>
      <c r="AB18" s="34"/>
      <c r="AC18" s="14"/>
      <c r="AD18" s="3"/>
    </row>
    <row r="19" spans="3:30" ht="13.2" customHeight="1" x14ac:dyDescent="0.25">
      <c r="C19" s="58"/>
      <c r="D19" s="8"/>
      <c r="E19" s="2">
        <f>SUM(E18)</f>
        <v>0</v>
      </c>
      <c r="F19" s="36">
        <f>(1+E19)*F17</f>
        <v>100</v>
      </c>
      <c r="G19" s="14"/>
      <c r="H19" s="37"/>
      <c r="I19" s="2">
        <f>SUM(I18)</f>
        <v>0</v>
      </c>
      <c r="J19" s="36">
        <f>(1+I19)*J17</f>
        <v>100</v>
      </c>
      <c r="K19" s="14"/>
      <c r="L19" s="37"/>
      <c r="N19" s="2">
        <f>SUM(N18)</f>
        <v>0</v>
      </c>
      <c r="O19" s="36">
        <f>(1+N19)*O17</f>
        <v>100</v>
      </c>
      <c r="P19" s="14"/>
      <c r="Q19" s="37"/>
      <c r="R19" s="2">
        <f>SUM(R18)</f>
        <v>0</v>
      </c>
      <c r="S19" s="36">
        <f>(1+R19)*S17</f>
        <v>100</v>
      </c>
      <c r="T19" s="14"/>
      <c r="U19" s="37"/>
      <c r="W19" s="2">
        <f>SUM(W18)</f>
        <v>0</v>
      </c>
      <c r="X19" s="36">
        <f>(1+W19)*X17</f>
        <v>100</v>
      </c>
      <c r="Y19" s="14"/>
      <c r="Z19" s="37"/>
      <c r="AA19" s="2">
        <f>SUM(AA18)</f>
        <v>0</v>
      </c>
      <c r="AB19" s="36">
        <f>(1+AA19)*AB17</f>
        <v>100</v>
      </c>
      <c r="AC19" s="14"/>
      <c r="AD19" s="37"/>
    </row>
    <row r="20" spans="3:30" x14ac:dyDescent="0.25">
      <c r="C20" s="12"/>
      <c r="D20" s="8"/>
      <c r="E20" s="2"/>
      <c r="F20" s="34"/>
      <c r="G20" s="14"/>
      <c r="H20" s="3"/>
      <c r="I20" s="2"/>
      <c r="J20" s="34"/>
      <c r="K20" s="14"/>
      <c r="L20" s="3"/>
      <c r="N20" s="2"/>
      <c r="O20" s="34"/>
      <c r="P20" s="14"/>
      <c r="Q20" s="3"/>
      <c r="R20" s="2"/>
      <c r="S20" s="34"/>
      <c r="T20" s="14"/>
      <c r="U20" s="3"/>
      <c r="W20" s="2"/>
      <c r="X20" s="34"/>
      <c r="Y20" s="14"/>
      <c r="Z20" s="3"/>
      <c r="AA20" s="2"/>
      <c r="AB20" s="34"/>
      <c r="AC20" s="14"/>
      <c r="AD20" s="3"/>
    </row>
    <row r="21" spans="3:30" ht="20.399999999999999" customHeight="1" x14ac:dyDescent="0.25">
      <c r="C21" s="55" t="s">
        <v>22</v>
      </c>
      <c r="D21" s="10" t="s">
        <v>2</v>
      </c>
      <c r="E21" s="38">
        <v>0.10869565217391304</v>
      </c>
      <c r="F21" s="39"/>
      <c r="G21" s="40">
        <f>E21</f>
        <v>0.10869565217391304</v>
      </c>
      <c r="H21" s="3"/>
      <c r="I21" s="38">
        <f>E21</f>
        <v>0.10869565217391304</v>
      </c>
      <c r="J21" s="39"/>
      <c r="K21" s="40">
        <f>E21</f>
        <v>0.10869565217391304</v>
      </c>
      <c r="L21" s="3"/>
      <c r="N21" s="38"/>
      <c r="O21" s="39"/>
      <c r="P21" s="40"/>
      <c r="Q21" s="3"/>
      <c r="R21" s="38"/>
      <c r="S21" s="39"/>
      <c r="T21" s="40"/>
      <c r="U21" s="3"/>
      <c r="W21" s="38">
        <f>E21</f>
        <v>0.10869565217391304</v>
      </c>
      <c r="X21" s="39"/>
      <c r="Y21" s="40">
        <f>G21</f>
        <v>0.10869565217391304</v>
      </c>
      <c r="Z21" s="3"/>
      <c r="AA21" s="38">
        <f>I21</f>
        <v>0.10869565217391304</v>
      </c>
      <c r="AB21" s="39"/>
      <c r="AC21" s="40">
        <f>K21</f>
        <v>0.10869565217391304</v>
      </c>
      <c r="AD21" s="3"/>
    </row>
    <row r="22" spans="3:30" x14ac:dyDescent="0.25">
      <c r="C22" s="55"/>
      <c r="D22" s="9" t="s">
        <v>3</v>
      </c>
      <c r="E22" s="2">
        <v>2.1739130434782608E-2</v>
      </c>
      <c r="F22" s="34"/>
      <c r="G22" s="14">
        <f>E22</f>
        <v>2.1739130434782608E-2</v>
      </c>
      <c r="H22" s="3"/>
      <c r="I22" s="2">
        <f>E22</f>
        <v>2.1739130434782608E-2</v>
      </c>
      <c r="J22" s="34"/>
      <c r="K22" s="14">
        <f>E22</f>
        <v>2.1739130434782608E-2</v>
      </c>
      <c r="L22" s="3"/>
      <c r="N22" s="2"/>
      <c r="O22" s="34"/>
      <c r="P22" s="14"/>
      <c r="Q22" s="3"/>
      <c r="R22" s="2"/>
      <c r="S22" s="34"/>
      <c r="T22" s="14"/>
      <c r="U22" s="3"/>
      <c r="W22" s="2"/>
      <c r="X22" s="34"/>
      <c r="Y22" s="14"/>
      <c r="Z22" s="3"/>
      <c r="AA22" s="2"/>
      <c r="AB22" s="34"/>
      <c r="AC22" s="14"/>
      <c r="AD22" s="3"/>
    </row>
    <row r="23" spans="3:30" x14ac:dyDescent="0.25">
      <c r="C23" s="55"/>
      <c r="D23" s="9" t="s">
        <v>43</v>
      </c>
      <c r="E23" s="4"/>
      <c r="F23" s="34"/>
      <c r="G23" s="44"/>
      <c r="H23" s="3"/>
      <c r="I23" s="4"/>
      <c r="J23" s="34"/>
      <c r="K23" s="44"/>
      <c r="L23" s="3"/>
      <c r="N23" s="35"/>
      <c r="O23" s="34"/>
      <c r="P23" s="41"/>
      <c r="Q23" s="3"/>
      <c r="R23" s="35"/>
      <c r="S23" s="34"/>
      <c r="T23" s="41"/>
      <c r="U23" s="3"/>
      <c r="W23" s="35"/>
      <c r="X23" s="34"/>
      <c r="Y23" s="41"/>
      <c r="Z23" s="3"/>
      <c r="AA23" s="35"/>
      <c r="AB23" s="34"/>
      <c r="AC23" s="41"/>
      <c r="AD23" s="3"/>
    </row>
    <row r="24" spans="3:30" x14ac:dyDescent="0.25">
      <c r="C24" s="55"/>
      <c r="D24" s="8"/>
      <c r="E24" s="2">
        <f>SUM(E21:E23)</f>
        <v>0.13043478260869565</v>
      </c>
      <c r="F24" s="36">
        <f>(1+E24)*F19</f>
        <v>113.04347826086956</v>
      </c>
      <c r="G24" s="14">
        <f>SUM(G21:G23)</f>
        <v>0.13043478260869565</v>
      </c>
      <c r="H24" s="37">
        <f>(1+G24)*H17</f>
        <v>113.04347826086956</v>
      </c>
      <c r="I24" s="2">
        <f>SUM(I21:I23)</f>
        <v>0.13043478260869565</v>
      </c>
      <c r="J24" s="36">
        <f>(1+I24)*J19</f>
        <v>113.04347826086956</v>
      </c>
      <c r="K24" s="14">
        <f>SUM(K21:K23)</f>
        <v>0.13043478260869565</v>
      </c>
      <c r="L24" s="37">
        <f>(1+K24)*L17</f>
        <v>113.04347826086956</v>
      </c>
      <c r="N24" s="2">
        <f>SUM(N21:N23)</f>
        <v>0</v>
      </c>
      <c r="O24" s="36">
        <f>(1+N24)*O19</f>
        <v>100</v>
      </c>
      <c r="P24" s="14">
        <f>SUM(P21:P23)</f>
        <v>0</v>
      </c>
      <c r="Q24" s="37">
        <f>(1+P24)*Q17</f>
        <v>100</v>
      </c>
      <c r="R24" s="2">
        <f>SUM(R21:R23)</f>
        <v>0</v>
      </c>
      <c r="S24" s="36">
        <f>(1+R24)*S19</f>
        <v>100</v>
      </c>
      <c r="T24" s="14">
        <f>SUM(T21:T23)</f>
        <v>0</v>
      </c>
      <c r="U24" s="37">
        <f>(1+T24)*U17</f>
        <v>100</v>
      </c>
      <c r="W24" s="2">
        <f>SUM(W21:W23)</f>
        <v>0.10869565217391304</v>
      </c>
      <c r="X24" s="36">
        <f>(1+W24)*X19</f>
        <v>110.86956521739131</v>
      </c>
      <c r="Y24" s="14">
        <f>SUM(Y21:Y23)</f>
        <v>0.10869565217391304</v>
      </c>
      <c r="Z24" s="37">
        <f>(1+Y24)*Z17</f>
        <v>110.86956521739131</v>
      </c>
      <c r="AA24" s="2">
        <f>SUM(AA21:AA23)</f>
        <v>0.10869565217391304</v>
      </c>
      <c r="AB24" s="36">
        <f>(1+AA24)*AB19</f>
        <v>110.86956521739131</v>
      </c>
      <c r="AC24" s="14">
        <f>SUM(AC21:AC23)</f>
        <v>0.10869565217391304</v>
      </c>
      <c r="AD24" s="37">
        <f>(1+AC24)*AD17</f>
        <v>110.86956521739131</v>
      </c>
    </row>
    <row r="25" spans="3:30" x14ac:dyDescent="0.25">
      <c r="C25" s="55"/>
      <c r="D25" s="8"/>
      <c r="E25" s="2"/>
      <c r="F25" s="34"/>
      <c r="G25" s="14"/>
      <c r="H25" s="3"/>
      <c r="I25" s="2"/>
      <c r="J25" s="34"/>
      <c r="K25" s="14"/>
      <c r="L25" s="3"/>
      <c r="N25" s="2"/>
      <c r="O25" s="34"/>
      <c r="P25" s="14"/>
      <c r="Q25" s="3"/>
      <c r="R25" s="2"/>
      <c r="S25" s="34"/>
      <c r="T25" s="14"/>
      <c r="U25" s="3"/>
      <c r="W25" s="2"/>
      <c r="X25" s="34"/>
      <c r="Y25" s="14"/>
      <c r="Z25" s="3"/>
      <c r="AA25" s="2"/>
      <c r="AB25" s="34"/>
      <c r="AC25" s="14"/>
      <c r="AD25" s="3"/>
    </row>
    <row r="26" spans="3:30" x14ac:dyDescent="0.25">
      <c r="C26" s="55"/>
      <c r="D26" s="8"/>
      <c r="E26" s="2"/>
      <c r="F26" s="34"/>
      <c r="G26" s="14"/>
      <c r="H26" s="3"/>
      <c r="I26" s="2"/>
      <c r="J26" s="34"/>
      <c r="K26" s="14"/>
      <c r="L26" s="3"/>
      <c r="N26" s="2"/>
      <c r="O26" s="34"/>
      <c r="P26" s="14"/>
      <c r="Q26" s="3"/>
      <c r="R26" s="2"/>
      <c r="S26" s="34"/>
      <c r="T26" s="14"/>
      <c r="U26" s="3"/>
      <c r="W26" s="2"/>
      <c r="X26" s="34"/>
      <c r="Y26" s="14"/>
      <c r="Z26" s="3"/>
      <c r="AA26" s="2"/>
      <c r="AB26" s="34"/>
      <c r="AC26" s="14"/>
      <c r="AD26" s="3"/>
    </row>
    <row r="27" spans="3:30" x14ac:dyDescent="0.25">
      <c r="C27" s="55"/>
      <c r="D27" s="8" t="s">
        <v>4</v>
      </c>
      <c r="E27" s="35">
        <v>8.3299999999999999E-2</v>
      </c>
      <c r="F27" s="34"/>
      <c r="G27" s="41">
        <v>8.3299999999999999E-2</v>
      </c>
      <c r="H27" s="3"/>
      <c r="I27" s="35">
        <v>8.3299999999999999E-2</v>
      </c>
      <c r="J27" s="34"/>
      <c r="K27" s="41">
        <v>8.3299999999999999E-2</v>
      </c>
      <c r="L27" s="3"/>
      <c r="N27" s="35"/>
      <c r="O27" s="34"/>
      <c r="P27" s="41"/>
      <c r="Q27" s="3"/>
      <c r="R27" s="35"/>
      <c r="S27" s="34"/>
      <c r="T27" s="41"/>
      <c r="U27" s="3"/>
      <c r="W27" s="35"/>
      <c r="X27" s="34"/>
      <c r="Y27" s="41"/>
      <c r="Z27" s="3"/>
      <c r="AA27" s="35"/>
      <c r="AB27" s="34"/>
      <c r="AC27" s="41"/>
      <c r="AD27" s="3"/>
    </row>
    <row r="28" spans="3:30" x14ac:dyDescent="0.25">
      <c r="C28" s="13"/>
      <c r="D28" s="8"/>
      <c r="E28" s="2">
        <f>SUM(E27)</f>
        <v>8.3299999999999999E-2</v>
      </c>
      <c r="F28" s="34"/>
      <c r="G28" s="14">
        <f t="shared" ref="G28" si="0">SUM(G27)</f>
        <v>8.3299999999999999E-2</v>
      </c>
      <c r="H28" s="3"/>
      <c r="I28" s="2">
        <f>SUM(I27)</f>
        <v>8.3299999999999999E-2</v>
      </c>
      <c r="J28" s="34"/>
      <c r="K28" s="14">
        <f t="shared" ref="K28" si="1">SUM(K27)</f>
        <v>8.3299999999999999E-2</v>
      </c>
      <c r="L28" s="3"/>
      <c r="N28" s="2">
        <f>SUM(N27)</f>
        <v>0</v>
      </c>
      <c r="O28" s="34"/>
      <c r="P28" s="14">
        <f t="shared" ref="P28" si="2">SUM(P27)</f>
        <v>0</v>
      </c>
      <c r="Q28" s="3"/>
      <c r="R28" s="2">
        <f>SUM(R27)</f>
        <v>0</v>
      </c>
      <c r="S28" s="34"/>
      <c r="T28" s="14">
        <f t="shared" ref="T28" si="3">SUM(T27)</f>
        <v>0</v>
      </c>
      <c r="U28" s="3"/>
      <c r="W28" s="2">
        <f>SUM(W27)</f>
        <v>0</v>
      </c>
      <c r="X28" s="34"/>
      <c r="Y28" s="14">
        <f t="shared" ref="Y28" si="4">SUM(Y27)</f>
        <v>0</v>
      </c>
      <c r="Z28" s="3"/>
      <c r="AA28" s="2">
        <f>SUM(AA27)</f>
        <v>0</v>
      </c>
      <c r="AB28" s="34"/>
      <c r="AC28" s="14">
        <f t="shared" ref="AC28" si="5">SUM(AC27)</f>
        <v>0</v>
      </c>
      <c r="AD28" s="3"/>
    </row>
    <row r="29" spans="3:30" x14ac:dyDescent="0.25">
      <c r="C29" s="12"/>
      <c r="D29" s="8"/>
      <c r="E29" s="2"/>
      <c r="F29" s="36">
        <f>(1+E28)*F24</f>
        <v>122.46</v>
      </c>
      <c r="G29" s="14"/>
      <c r="H29" s="37">
        <f t="shared" ref="H29" si="6">(1+G28)*H24</f>
        <v>122.46</v>
      </c>
      <c r="I29" s="2"/>
      <c r="J29" s="36">
        <f>(1+I28)*J24</f>
        <v>122.46</v>
      </c>
      <c r="K29" s="14"/>
      <c r="L29" s="37">
        <f t="shared" ref="L29" si="7">(1+K28)*L24</f>
        <v>122.46</v>
      </c>
      <c r="N29" s="2"/>
      <c r="O29" s="36">
        <f>(1+N28)*O24</f>
        <v>100</v>
      </c>
      <c r="P29" s="14"/>
      <c r="Q29" s="37">
        <f t="shared" ref="Q29" si="8">(1+P28)*Q24</f>
        <v>100</v>
      </c>
      <c r="R29" s="2"/>
      <c r="S29" s="36">
        <f>(1+R28)*S24</f>
        <v>100</v>
      </c>
      <c r="T29" s="14"/>
      <c r="U29" s="37">
        <f t="shared" ref="U29" si="9">(1+T28)*U24</f>
        <v>100</v>
      </c>
      <c r="W29" s="2"/>
      <c r="X29" s="36">
        <f>(1+W28)*X24</f>
        <v>110.86956521739131</v>
      </c>
      <c r="Y29" s="14"/>
      <c r="Z29" s="37">
        <f t="shared" ref="Z29" si="10">(1+Y28)*Z24</f>
        <v>110.86956521739131</v>
      </c>
      <c r="AA29" s="2"/>
      <c r="AB29" s="36">
        <f>(1+AA28)*AB24</f>
        <v>110.86956521739131</v>
      </c>
      <c r="AC29" s="14"/>
      <c r="AD29" s="37">
        <f t="shared" ref="AD29" si="11">(1+AC28)*AD24</f>
        <v>110.86956521739131</v>
      </c>
    </row>
    <row r="30" spans="3:30" x14ac:dyDescent="0.25">
      <c r="C30" s="12"/>
      <c r="D30" s="8"/>
      <c r="E30" s="2"/>
      <c r="F30" s="34"/>
      <c r="G30" s="14"/>
      <c r="H30" s="3"/>
      <c r="I30" s="2"/>
      <c r="J30" s="34"/>
      <c r="K30" s="14"/>
      <c r="L30" s="3"/>
      <c r="N30" s="2"/>
      <c r="O30" s="34"/>
      <c r="P30" s="14"/>
      <c r="Q30" s="3"/>
      <c r="R30" s="2"/>
      <c r="S30" s="34"/>
      <c r="T30" s="14"/>
      <c r="U30" s="3"/>
      <c r="W30" s="2"/>
      <c r="X30" s="34"/>
      <c r="Y30" s="14"/>
      <c r="Z30" s="3"/>
      <c r="AA30" s="2"/>
      <c r="AB30" s="34"/>
      <c r="AC30" s="14"/>
      <c r="AD30" s="3"/>
    </row>
    <row r="31" spans="3:30" x14ac:dyDescent="0.25">
      <c r="C31" s="58" t="s">
        <v>5</v>
      </c>
      <c r="D31" s="10" t="s">
        <v>6</v>
      </c>
      <c r="E31" s="2">
        <v>6.7500000000000004E-2</v>
      </c>
      <c r="F31" s="34"/>
      <c r="G31" s="14">
        <f>E31</f>
        <v>6.7500000000000004E-2</v>
      </c>
      <c r="H31" s="3"/>
      <c r="I31" s="2">
        <f>E31</f>
        <v>6.7500000000000004E-2</v>
      </c>
      <c r="J31" s="34"/>
      <c r="K31" s="14">
        <f>E31</f>
        <v>6.7500000000000004E-2</v>
      </c>
      <c r="L31" s="3"/>
      <c r="N31" s="2">
        <f>E31</f>
        <v>6.7500000000000004E-2</v>
      </c>
      <c r="O31" s="34"/>
      <c r="P31" s="14">
        <f>G31</f>
        <v>6.7500000000000004E-2</v>
      </c>
      <c r="Q31" s="3"/>
      <c r="R31" s="2">
        <f>I31</f>
        <v>6.7500000000000004E-2</v>
      </c>
      <c r="S31" s="34"/>
      <c r="T31" s="14">
        <f>K31</f>
        <v>6.7500000000000004E-2</v>
      </c>
      <c r="U31" s="3"/>
      <c r="W31" s="2">
        <f>N31</f>
        <v>6.7500000000000004E-2</v>
      </c>
      <c r="X31" s="34"/>
      <c r="Y31" s="14">
        <f>P31</f>
        <v>6.7500000000000004E-2</v>
      </c>
      <c r="Z31" s="3"/>
      <c r="AA31" s="2">
        <f>R31</f>
        <v>6.7500000000000004E-2</v>
      </c>
      <c r="AB31" s="34"/>
      <c r="AC31" s="14">
        <f>T31</f>
        <v>6.7500000000000004E-2</v>
      </c>
      <c r="AD31" s="3"/>
    </row>
    <row r="32" spans="3:30" x14ac:dyDescent="0.25">
      <c r="C32" s="58"/>
      <c r="D32" s="42" t="s">
        <v>7</v>
      </c>
      <c r="E32" s="2">
        <v>7.6999999999999999E-2</v>
      </c>
      <c r="F32" s="34"/>
      <c r="G32" s="14">
        <f>E32</f>
        <v>7.6999999999999999E-2</v>
      </c>
      <c r="H32" s="3"/>
      <c r="I32" s="2">
        <f>E32</f>
        <v>7.6999999999999999E-2</v>
      </c>
      <c r="J32" s="34"/>
      <c r="K32" s="14">
        <f>E32</f>
        <v>7.6999999999999999E-2</v>
      </c>
      <c r="L32" s="3"/>
      <c r="N32" s="2">
        <f t="shared" ref="N32:N38" si="12">E32</f>
        <v>7.6999999999999999E-2</v>
      </c>
      <c r="O32" s="34"/>
      <c r="P32" s="14">
        <f t="shared" ref="P32:P38" si="13">G32</f>
        <v>7.6999999999999999E-2</v>
      </c>
      <c r="Q32" s="3"/>
      <c r="R32" s="2">
        <f t="shared" ref="R32:R38" si="14">I32</f>
        <v>7.6999999999999999E-2</v>
      </c>
      <c r="S32" s="34"/>
      <c r="T32" s="14">
        <f t="shared" ref="T32:T35" si="15">K32</f>
        <v>7.6999999999999999E-2</v>
      </c>
      <c r="U32" s="3"/>
      <c r="W32" s="2">
        <f t="shared" ref="W32:W38" si="16">N32</f>
        <v>7.6999999999999999E-2</v>
      </c>
      <c r="X32" s="34"/>
      <c r="Y32" s="14">
        <f t="shared" ref="Y32:Y35" si="17">P32</f>
        <v>7.6999999999999999E-2</v>
      </c>
      <c r="Z32" s="3"/>
      <c r="AA32" s="2">
        <f t="shared" ref="AA32:AA38" si="18">R32</f>
        <v>7.6999999999999999E-2</v>
      </c>
      <c r="AB32" s="34"/>
      <c r="AC32" s="14">
        <f t="shared" ref="AC32:AC35" si="19">T32</f>
        <v>7.6999999999999999E-2</v>
      </c>
      <c r="AD32" s="3"/>
    </row>
    <row r="33" spans="3:30" x14ac:dyDescent="0.25">
      <c r="C33" s="58"/>
      <c r="D33" s="42" t="s">
        <v>23</v>
      </c>
      <c r="E33" s="2">
        <v>7.5499999999999998E-2</v>
      </c>
      <c r="F33" s="34"/>
      <c r="G33" s="14">
        <f>E33</f>
        <v>7.5499999999999998E-2</v>
      </c>
      <c r="H33" s="3"/>
      <c r="I33" s="2">
        <f>E33</f>
        <v>7.5499999999999998E-2</v>
      </c>
      <c r="J33" s="34"/>
      <c r="K33" s="14">
        <f>E33</f>
        <v>7.5499999999999998E-2</v>
      </c>
      <c r="L33" s="3"/>
      <c r="N33" s="2">
        <f t="shared" si="12"/>
        <v>7.5499999999999998E-2</v>
      </c>
      <c r="O33" s="34"/>
      <c r="P33" s="14">
        <f t="shared" si="13"/>
        <v>7.5499999999999998E-2</v>
      </c>
      <c r="Q33" s="3"/>
      <c r="R33" s="2">
        <f t="shared" si="14"/>
        <v>7.5499999999999998E-2</v>
      </c>
      <c r="S33" s="34"/>
      <c r="T33" s="14">
        <f t="shared" si="15"/>
        <v>7.5499999999999998E-2</v>
      </c>
      <c r="U33" s="3"/>
      <c r="W33" s="2">
        <f t="shared" si="16"/>
        <v>7.5499999999999998E-2</v>
      </c>
      <c r="X33" s="34"/>
      <c r="Y33" s="14">
        <f t="shared" si="17"/>
        <v>7.5499999999999998E-2</v>
      </c>
      <c r="Z33" s="3"/>
      <c r="AA33" s="2">
        <f t="shared" si="18"/>
        <v>7.5499999999999998E-2</v>
      </c>
      <c r="AB33" s="34"/>
      <c r="AC33" s="14">
        <f t="shared" si="19"/>
        <v>7.5499999999999998E-2</v>
      </c>
      <c r="AD33" s="3"/>
    </row>
    <row r="34" spans="3:30" x14ac:dyDescent="0.25">
      <c r="C34" s="58"/>
      <c r="D34" s="42" t="s">
        <v>24</v>
      </c>
      <c r="E34" s="5"/>
      <c r="F34" s="34"/>
      <c r="G34" s="15"/>
      <c r="H34" s="3"/>
      <c r="I34" s="5"/>
      <c r="J34" s="34"/>
      <c r="K34" s="15"/>
      <c r="L34" s="3"/>
      <c r="N34" s="2">
        <f t="shared" si="12"/>
        <v>0</v>
      </c>
      <c r="O34" s="34"/>
      <c r="P34" s="14">
        <f t="shared" si="13"/>
        <v>0</v>
      </c>
      <c r="Q34" s="3"/>
      <c r="R34" s="2">
        <f t="shared" si="14"/>
        <v>0</v>
      </c>
      <c r="S34" s="34"/>
      <c r="T34" s="14">
        <f t="shared" si="15"/>
        <v>0</v>
      </c>
      <c r="U34" s="3"/>
      <c r="W34" s="2">
        <f t="shared" si="16"/>
        <v>0</v>
      </c>
      <c r="X34" s="34"/>
      <c r="Y34" s="14">
        <f t="shared" si="17"/>
        <v>0</v>
      </c>
      <c r="Z34" s="3"/>
      <c r="AA34" s="2">
        <f t="shared" si="18"/>
        <v>0</v>
      </c>
      <c r="AB34" s="34"/>
      <c r="AC34" s="14">
        <f t="shared" si="19"/>
        <v>0</v>
      </c>
      <c r="AD34" s="3"/>
    </row>
    <row r="35" spans="3:30" x14ac:dyDescent="0.25">
      <c r="C35" s="58"/>
      <c r="D35" s="10" t="s">
        <v>8</v>
      </c>
      <c r="E35" s="5"/>
      <c r="F35" s="34"/>
      <c r="G35" s="15"/>
      <c r="H35" s="3"/>
      <c r="I35" s="5"/>
      <c r="J35" s="34"/>
      <c r="K35" s="15"/>
      <c r="L35" s="3"/>
      <c r="N35" s="2">
        <f t="shared" si="12"/>
        <v>0</v>
      </c>
      <c r="O35" s="34"/>
      <c r="P35" s="14">
        <f t="shared" si="13"/>
        <v>0</v>
      </c>
      <c r="Q35" s="3"/>
      <c r="R35" s="2">
        <f t="shared" si="14"/>
        <v>0</v>
      </c>
      <c r="S35" s="34"/>
      <c r="T35" s="14">
        <f t="shared" si="15"/>
        <v>0</v>
      </c>
      <c r="U35" s="3"/>
      <c r="W35" s="2">
        <f t="shared" si="16"/>
        <v>0</v>
      </c>
      <c r="X35" s="34"/>
      <c r="Y35" s="14">
        <f t="shared" si="17"/>
        <v>0</v>
      </c>
      <c r="Z35" s="3"/>
      <c r="AA35" s="2">
        <f t="shared" si="18"/>
        <v>0</v>
      </c>
      <c r="AB35" s="34"/>
      <c r="AC35" s="14">
        <f t="shared" si="19"/>
        <v>0</v>
      </c>
      <c r="AD35" s="3"/>
    </row>
    <row r="36" spans="3:30" x14ac:dyDescent="0.25">
      <c r="C36" s="58"/>
      <c r="D36" s="10" t="s">
        <v>40</v>
      </c>
      <c r="E36" s="5"/>
      <c r="F36" s="34"/>
      <c r="G36" s="14"/>
      <c r="H36" s="3"/>
      <c r="I36" s="5"/>
      <c r="J36" s="34"/>
      <c r="K36" s="14"/>
      <c r="L36" s="3"/>
      <c r="N36" s="2">
        <f t="shared" si="12"/>
        <v>0</v>
      </c>
      <c r="O36" s="34"/>
      <c r="P36" s="14"/>
      <c r="Q36" s="3"/>
      <c r="R36" s="2">
        <f t="shared" si="14"/>
        <v>0</v>
      </c>
      <c r="S36" s="34"/>
      <c r="T36" s="14"/>
      <c r="U36" s="3"/>
      <c r="W36" s="2">
        <f t="shared" si="16"/>
        <v>0</v>
      </c>
      <c r="X36" s="34"/>
      <c r="Y36" s="14"/>
      <c r="Z36" s="3"/>
      <c r="AA36" s="2">
        <f t="shared" si="18"/>
        <v>0</v>
      </c>
      <c r="AB36" s="34"/>
      <c r="AC36" s="14"/>
      <c r="AD36" s="3"/>
    </row>
    <row r="37" spans="3:30" x14ac:dyDescent="0.25">
      <c r="C37" s="58"/>
      <c r="D37" s="10" t="s">
        <v>45</v>
      </c>
      <c r="E37" s="5"/>
      <c r="F37" s="34"/>
      <c r="G37" s="14">
        <f>E37</f>
        <v>0</v>
      </c>
      <c r="H37" s="3"/>
      <c r="I37" s="67">
        <f>E37</f>
        <v>0</v>
      </c>
      <c r="J37" s="34"/>
      <c r="K37" s="14">
        <f>I37</f>
        <v>0</v>
      </c>
      <c r="L37" s="3"/>
      <c r="N37" s="2">
        <f>$E$37</f>
        <v>0</v>
      </c>
      <c r="O37" s="34"/>
      <c r="P37" s="14">
        <f>$E$37</f>
        <v>0</v>
      </c>
      <c r="Q37" s="3"/>
      <c r="R37" s="2">
        <f>$E$37</f>
        <v>0</v>
      </c>
      <c r="S37" s="34"/>
      <c r="T37" s="14">
        <f>$E$37</f>
        <v>0</v>
      </c>
      <c r="U37" s="3"/>
      <c r="W37" s="2">
        <f>$E$37</f>
        <v>0</v>
      </c>
      <c r="X37" s="34"/>
      <c r="Y37" s="14">
        <f>$E$37</f>
        <v>0</v>
      </c>
      <c r="Z37" s="3"/>
      <c r="AA37" s="2">
        <f>$E$37</f>
        <v>0</v>
      </c>
      <c r="AB37" s="34"/>
      <c r="AC37" s="14">
        <f>$E$37</f>
        <v>0</v>
      </c>
      <c r="AD37" s="3"/>
    </row>
    <row r="38" spans="3:30" x14ac:dyDescent="0.25">
      <c r="C38" s="58"/>
      <c r="D38" s="10" t="s">
        <v>9</v>
      </c>
      <c r="E38" s="5"/>
      <c r="F38" s="34"/>
      <c r="G38" s="14">
        <f>E38</f>
        <v>0</v>
      </c>
      <c r="H38" s="3"/>
      <c r="I38" s="2">
        <f>E38</f>
        <v>0</v>
      </c>
      <c r="J38" s="34"/>
      <c r="K38" s="14">
        <f>E38</f>
        <v>0</v>
      </c>
      <c r="L38" s="3"/>
      <c r="N38" s="2">
        <f t="shared" si="12"/>
        <v>0</v>
      </c>
      <c r="O38" s="34"/>
      <c r="P38" s="14">
        <f t="shared" si="13"/>
        <v>0</v>
      </c>
      <c r="Q38" s="3"/>
      <c r="R38" s="2">
        <f t="shared" si="14"/>
        <v>0</v>
      </c>
      <c r="S38" s="34"/>
      <c r="T38" s="14">
        <f t="shared" ref="T38" si="20">K38</f>
        <v>0</v>
      </c>
      <c r="U38" s="3"/>
      <c r="W38" s="2">
        <f t="shared" si="16"/>
        <v>0</v>
      </c>
      <c r="X38" s="34"/>
      <c r="Y38" s="14">
        <f t="shared" ref="Y38" si="21">P38</f>
        <v>0</v>
      </c>
      <c r="Z38" s="3"/>
      <c r="AA38" s="2">
        <f t="shared" si="18"/>
        <v>0</v>
      </c>
      <c r="AB38" s="34"/>
      <c r="AC38" s="14">
        <f t="shared" ref="AC38" si="22">T38</f>
        <v>0</v>
      </c>
      <c r="AD38" s="3"/>
    </row>
    <row r="39" spans="3:30" x14ac:dyDescent="0.25">
      <c r="C39" s="58"/>
      <c r="D39" s="10" t="s">
        <v>51</v>
      </c>
      <c r="E39" s="5"/>
      <c r="F39" s="34"/>
      <c r="G39" s="15"/>
      <c r="H39" s="3"/>
      <c r="I39" s="5"/>
      <c r="J39" s="34"/>
      <c r="K39" s="15"/>
      <c r="L39" s="3"/>
      <c r="N39" s="2">
        <f>E39</f>
        <v>0</v>
      </c>
      <c r="O39" s="34"/>
      <c r="P39" s="14">
        <f>G39</f>
        <v>0</v>
      </c>
      <c r="Q39" s="3"/>
      <c r="R39" s="2">
        <f>I39</f>
        <v>0</v>
      </c>
      <c r="S39" s="34"/>
      <c r="T39" s="14">
        <f>K39</f>
        <v>0</v>
      </c>
      <c r="U39" s="3"/>
      <c r="W39" s="2">
        <f>E39</f>
        <v>0</v>
      </c>
      <c r="X39" s="34"/>
      <c r="Y39" s="14">
        <f>G39</f>
        <v>0</v>
      </c>
      <c r="Z39" s="3"/>
      <c r="AA39" s="2">
        <f>I39</f>
        <v>0</v>
      </c>
      <c r="AB39" s="34"/>
      <c r="AC39" s="14">
        <f>K39</f>
        <v>0</v>
      </c>
      <c r="AD39" s="3"/>
    </row>
    <row r="40" spans="3:30" x14ac:dyDescent="0.25">
      <c r="C40" s="58"/>
      <c r="D40" s="10" t="s">
        <v>10</v>
      </c>
      <c r="E40" s="2">
        <v>1.0200000000000001E-2</v>
      </c>
      <c r="F40" s="34"/>
      <c r="G40" s="14"/>
      <c r="H40" s="3"/>
      <c r="I40" s="2">
        <v>1.0200000000000001E-2</v>
      </c>
      <c r="J40" s="34"/>
      <c r="K40" s="14"/>
      <c r="L40" s="3"/>
      <c r="N40" s="2"/>
      <c r="O40" s="34"/>
      <c r="P40" s="14"/>
      <c r="Q40" s="3"/>
      <c r="R40" s="2"/>
      <c r="S40" s="34"/>
      <c r="T40" s="14"/>
      <c r="U40" s="3"/>
      <c r="W40" s="2">
        <f>E40</f>
        <v>1.0200000000000001E-2</v>
      </c>
      <c r="X40" s="34"/>
      <c r="Y40" s="14"/>
      <c r="Z40" s="3"/>
      <c r="AA40" s="2">
        <f>I40</f>
        <v>1.0200000000000001E-2</v>
      </c>
      <c r="AB40" s="34"/>
      <c r="AC40" s="14"/>
      <c r="AD40" s="3"/>
    </row>
    <row r="41" spans="3:30" x14ac:dyDescent="0.25">
      <c r="C41" s="58"/>
      <c r="D41" s="10" t="s">
        <v>44</v>
      </c>
      <c r="E41" s="4"/>
      <c r="F41" s="34"/>
      <c r="G41" s="41"/>
      <c r="H41" s="3"/>
      <c r="I41" s="4"/>
      <c r="J41" s="34"/>
      <c r="K41" s="41"/>
      <c r="L41" s="3"/>
      <c r="N41" s="35"/>
      <c r="O41" s="34"/>
      <c r="P41" s="41"/>
      <c r="Q41" s="3"/>
      <c r="R41" s="35"/>
      <c r="S41" s="34"/>
      <c r="T41" s="41"/>
      <c r="U41" s="3"/>
      <c r="W41" s="35">
        <f>E41</f>
        <v>0</v>
      </c>
      <c r="X41" s="34"/>
      <c r="Y41" s="41"/>
      <c r="Z41" s="3"/>
      <c r="AA41" s="35">
        <f>I41</f>
        <v>0</v>
      </c>
      <c r="AB41" s="34"/>
      <c r="AC41" s="41"/>
      <c r="AD41" s="3"/>
    </row>
    <row r="42" spans="3:30" x14ac:dyDescent="0.25">
      <c r="C42" s="58"/>
      <c r="D42" s="8"/>
      <c r="E42" s="2">
        <f>SUM(E31:E41)</f>
        <v>0.23020000000000002</v>
      </c>
      <c r="F42" s="34"/>
      <c r="G42" s="14">
        <f>SUM(G31:G41)</f>
        <v>0.22000000000000003</v>
      </c>
      <c r="H42" s="3"/>
      <c r="I42" s="2">
        <f>SUM(I31:I41)</f>
        <v>0.23020000000000002</v>
      </c>
      <c r="J42" s="34"/>
      <c r="K42" s="14">
        <f>SUM(K31:K41)</f>
        <v>0.22000000000000003</v>
      </c>
      <c r="L42" s="3"/>
      <c r="N42" s="2">
        <f>SUM(N31:N41)</f>
        <v>0.22000000000000003</v>
      </c>
      <c r="O42" s="34"/>
      <c r="P42" s="14">
        <f>SUM(P31:P41)</f>
        <v>0.22000000000000003</v>
      </c>
      <c r="Q42" s="3"/>
      <c r="R42" s="2">
        <f>SUM(R31:R41)</f>
        <v>0.22000000000000003</v>
      </c>
      <c r="S42" s="34"/>
      <c r="T42" s="14">
        <f>SUM(T31:T41)</f>
        <v>0.22000000000000003</v>
      </c>
      <c r="U42" s="3"/>
      <c r="W42" s="2">
        <f>SUM(W31:W41)</f>
        <v>0.23020000000000002</v>
      </c>
      <c r="X42" s="34"/>
      <c r="Y42" s="14">
        <f>SUM(Y31:Y41)</f>
        <v>0.22000000000000003</v>
      </c>
      <c r="Z42" s="3"/>
      <c r="AA42" s="2">
        <f>SUM(AA31:AA41)</f>
        <v>0.23020000000000002</v>
      </c>
      <c r="AB42" s="34"/>
      <c r="AC42" s="14">
        <f>SUM(AC31:AC41)</f>
        <v>0.22000000000000003</v>
      </c>
      <c r="AD42" s="3"/>
    </row>
    <row r="43" spans="3:30" x14ac:dyDescent="0.25">
      <c r="C43" s="58"/>
      <c r="D43" s="8"/>
      <c r="E43" s="2"/>
      <c r="F43" s="36">
        <f>(1+E42)*F29</f>
        <v>150.65029199999998</v>
      </c>
      <c r="G43" s="14"/>
      <c r="H43" s="37">
        <f>(1+G42)*H29</f>
        <v>149.40119999999999</v>
      </c>
      <c r="I43" s="2"/>
      <c r="J43" s="36">
        <f>(1+I42)*J29</f>
        <v>150.65029199999998</v>
      </c>
      <c r="K43" s="14"/>
      <c r="L43" s="37">
        <f>(1+K42)*L29</f>
        <v>149.40119999999999</v>
      </c>
      <c r="N43" s="2"/>
      <c r="O43" s="36">
        <f>(1+N42)*O29</f>
        <v>122</v>
      </c>
      <c r="P43" s="14"/>
      <c r="Q43" s="37">
        <f>(1+P42)*Q29</f>
        <v>122</v>
      </c>
      <c r="R43" s="2"/>
      <c r="S43" s="36">
        <f>(1+R42)*S29</f>
        <v>122</v>
      </c>
      <c r="T43" s="14"/>
      <c r="U43" s="37">
        <f>(1+T42)*U29</f>
        <v>122</v>
      </c>
      <c r="W43" s="2"/>
      <c r="X43" s="36">
        <f>(1+W42)*X29</f>
        <v>136.39173913043479</v>
      </c>
      <c r="Y43" s="14"/>
      <c r="Z43" s="37">
        <f>(1+Y42)*Z29</f>
        <v>135.2608695652174</v>
      </c>
      <c r="AA43" s="2"/>
      <c r="AB43" s="36">
        <f>(1+AA42)*AB29</f>
        <v>136.39173913043479</v>
      </c>
      <c r="AC43" s="14"/>
      <c r="AD43" s="37">
        <f>(1+AC42)*AD29</f>
        <v>135.2608695652174</v>
      </c>
    </row>
    <row r="44" spans="3:30" x14ac:dyDescent="0.25">
      <c r="C44" s="1"/>
      <c r="D44" s="8"/>
      <c r="E44" s="2"/>
      <c r="F44" s="34"/>
      <c r="G44" s="14"/>
      <c r="H44" s="3"/>
      <c r="I44" s="2"/>
      <c r="J44" s="34"/>
      <c r="K44" s="14"/>
      <c r="L44" s="3"/>
      <c r="N44" s="2"/>
      <c r="O44" s="34"/>
      <c r="P44" s="14"/>
      <c r="Q44" s="3"/>
      <c r="R44" s="2"/>
      <c r="S44" s="34"/>
      <c r="T44" s="14"/>
      <c r="U44" s="3"/>
      <c r="W44" s="2"/>
      <c r="X44" s="34"/>
      <c r="Y44" s="14"/>
      <c r="Z44" s="3"/>
      <c r="AA44" s="2"/>
      <c r="AB44" s="34"/>
      <c r="AC44" s="14"/>
      <c r="AD44" s="3"/>
    </row>
    <row r="45" spans="3:30" ht="12" customHeight="1" x14ac:dyDescent="0.25">
      <c r="C45" s="65" t="s">
        <v>11</v>
      </c>
      <c r="D45" s="9" t="s">
        <v>41</v>
      </c>
      <c r="E45" s="5"/>
      <c r="F45" s="34"/>
      <c r="G45" s="15"/>
      <c r="H45" s="3"/>
      <c r="I45" s="5"/>
      <c r="J45" s="34"/>
      <c r="K45" s="15"/>
      <c r="L45" s="3"/>
      <c r="N45" s="2"/>
      <c r="O45" s="34"/>
      <c r="P45" s="14"/>
      <c r="Q45" s="3"/>
      <c r="R45" s="2"/>
      <c r="S45" s="34"/>
      <c r="T45" s="14"/>
      <c r="U45" s="3"/>
      <c r="W45" s="2">
        <f>E45</f>
        <v>0</v>
      </c>
      <c r="X45" s="34"/>
      <c r="Y45" s="14">
        <f>G45</f>
        <v>0</v>
      </c>
      <c r="Z45" s="3"/>
      <c r="AA45" s="2">
        <f>I45</f>
        <v>0</v>
      </c>
      <c r="AB45" s="34"/>
      <c r="AC45" s="14">
        <f>K45</f>
        <v>0</v>
      </c>
      <c r="AD45" s="3"/>
    </row>
    <row r="46" spans="3:30" ht="12" customHeight="1" x14ac:dyDescent="0.25">
      <c r="C46" s="65"/>
      <c r="D46" s="9" t="s">
        <v>42</v>
      </c>
      <c r="E46" s="5"/>
      <c r="F46" s="34"/>
      <c r="G46" s="15"/>
      <c r="H46" s="3"/>
      <c r="I46" s="5"/>
      <c r="J46" s="34"/>
      <c r="K46" s="15"/>
      <c r="L46" s="3"/>
      <c r="N46" s="2"/>
      <c r="O46" s="34"/>
      <c r="P46" s="14"/>
      <c r="Q46" s="3"/>
      <c r="R46" s="2"/>
      <c r="S46" s="34"/>
      <c r="T46" s="14"/>
      <c r="U46" s="3"/>
      <c r="W46" s="2"/>
      <c r="X46" s="34"/>
      <c r="Y46" s="14"/>
      <c r="Z46" s="3"/>
      <c r="AA46" s="2"/>
      <c r="AB46" s="34"/>
      <c r="AC46" s="14"/>
      <c r="AD46" s="3"/>
    </row>
    <row r="47" spans="3:30" ht="12" customHeight="1" x14ac:dyDescent="0.25">
      <c r="C47" s="65"/>
      <c r="D47" s="43" t="s">
        <v>25</v>
      </c>
      <c r="E47" s="4"/>
      <c r="F47" s="34"/>
      <c r="G47" s="44"/>
      <c r="H47" s="3"/>
      <c r="I47" s="4"/>
      <c r="J47" s="34"/>
      <c r="K47" s="44"/>
      <c r="L47" s="3"/>
      <c r="N47" s="35"/>
      <c r="O47" s="34"/>
      <c r="P47" s="41"/>
      <c r="Q47" s="3"/>
      <c r="R47" s="35"/>
      <c r="S47" s="34"/>
      <c r="T47" s="41"/>
      <c r="U47" s="3"/>
      <c r="W47" s="35"/>
      <c r="X47" s="34"/>
      <c r="Y47" s="41"/>
      <c r="Z47" s="3"/>
      <c r="AA47" s="35"/>
      <c r="AB47" s="34"/>
      <c r="AC47" s="41"/>
      <c r="AD47" s="3"/>
    </row>
    <row r="48" spans="3:30" ht="12" customHeight="1" x14ac:dyDescent="0.25">
      <c r="C48" s="1"/>
      <c r="D48" s="8"/>
      <c r="E48" s="2">
        <f>SUM(E45:E47)</f>
        <v>0</v>
      </c>
      <c r="F48" s="34"/>
      <c r="G48" s="14">
        <f>SUM(G45:G47)</f>
        <v>0</v>
      </c>
      <c r="H48" s="3"/>
      <c r="I48" s="2">
        <f>SUM(I45:I47)</f>
        <v>0</v>
      </c>
      <c r="J48" s="34"/>
      <c r="K48" s="14">
        <f>SUM(K45:K47)</f>
        <v>0</v>
      </c>
      <c r="L48" s="3"/>
      <c r="N48" s="2">
        <f>SUM(N45:N47)</f>
        <v>0</v>
      </c>
      <c r="O48" s="34"/>
      <c r="P48" s="14">
        <f>SUM(P45:P47)</f>
        <v>0</v>
      </c>
      <c r="Q48" s="3"/>
      <c r="R48" s="2">
        <f>SUM(R45:R47)</f>
        <v>0</v>
      </c>
      <c r="S48" s="34"/>
      <c r="T48" s="14">
        <f>SUM(T45:T47)</f>
        <v>0</v>
      </c>
      <c r="U48" s="3"/>
      <c r="W48" s="2">
        <f>SUM(W45:W47)</f>
        <v>0</v>
      </c>
      <c r="X48" s="34"/>
      <c r="Y48" s="14">
        <f>SUM(Y45:Y47)</f>
        <v>0</v>
      </c>
      <c r="Z48" s="3"/>
      <c r="AA48" s="2">
        <f>SUM(AA45:AA47)</f>
        <v>0</v>
      </c>
      <c r="AB48" s="34"/>
      <c r="AC48" s="14">
        <f>SUM(AC45:AC47)</f>
        <v>0</v>
      </c>
      <c r="AD48" s="3"/>
    </row>
    <row r="49" spans="3:30" ht="12" customHeight="1" x14ac:dyDescent="0.25">
      <c r="C49" s="1"/>
      <c r="D49" s="8"/>
      <c r="E49" s="2"/>
      <c r="F49" s="34"/>
      <c r="G49" s="14"/>
      <c r="H49" s="3"/>
      <c r="I49" s="2"/>
      <c r="J49" s="34"/>
      <c r="K49" s="14"/>
      <c r="L49" s="3"/>
      <c r="N49" s="2"/>
      <c r="O49" s="34"/>
      <c r="P49" s="14"/>
      <c r="Q49" s="3"/>
      <c r="R49" s="2"/>
      <c r="S49" s="34"/>
      <c r="T49" s="14"/>
      <c r="U49" s="3"/>
      <c r="W49" s="2"/>
      <c r="X49" s="34"/>
      <c r="Y49" s="14"/>
      <c r="Z49" s="3"/>
      <c r="AA49" s="2"/>
      <c r="AB49" s="34"/>
      <c r="AC49" s="14"/>
      <c r="AD49" s="3"/>
    </row>
    <row r="50" spans="3:30" ht="13.8" thickBot="1" x14ac:dyDescent="0.3">
      <c r="C50" s="7"/>
      <c r="D50" s="11" t="s">
        <v>26</v>
      </c>
      <c r="E50" s="6"/>
      <c r="F50" s="45">
        <f>(1+E48)*F43</f>
        <v>150.65029199999998</v>
      </c>
      <c r="G50" s="46"/>
      <c r="H50" s="47">
        <f>(1+G48)*H43</f>
        <v>149.40119999999999</v>
      </c>
      <c r="I50" s="6"/>
      <c r="J50" s="45">
        <f>(1+I48)*J43</f>
        <v>150.65029199999998</v>
      </c>
      <c r="K50" s="46"/>
      <c r="L50" s="47">
        <f>(1+K48)*L43</f>
        <v>149.40119999999999</v>
      </c>
      <c r="N50" s="6"/>
      <c r="O50" s="45">
        <f>(1+N48)*O43</f>
        <v>122</v>
      </c>
      <c r="P50" s="46"/>
      <c r="Q50" s="47">
        <f>(1+P48)*Q43</f>
        <v>122</v>
      </c>
      <c r="R50" s="6"/>
      <c r="S50" s="45">
        <f>(1+R48)*S43</f>
        <v>122</v>
      </c>
      <c r="T50" s="46"/>
      <c r="U50" s="47">
        <f>(1+T48)*U43</f>
        <v>122</v>
      </c>
      <c r="W50" s="6"/>
      <c r="X50" s="45">
        <f>(1+W48)*X43</f>
        <v>136.39173913043479</v>
      </c>
      <c r="Y50" s="46"/>
      <c r="Z50" s="47">
        <f>(1+Y48)*Z43</f>
        <v>135.2608695652174</v>
      </c>
      <c r="AA50" s="6"/>
      <c r="AB50" s="45">
        <f>(1+AA48)*AB43</f>
        <v>136.39173913043479</v>
      </c>
      <c r="AC50" s="46"/>
      <c r="AD50" s="47">
        <f>(1+AC48)*AD43</f>
        <v>135.2608695652174</v>
      </c>
    </row>
    <row r="51" spans="3:30" ht="15.6" customHeight="1" x14ac:dyDescent="0.25"/>
    <row r="52" spans="3:30" x14ac:dyDescent="0.25">
      <c r="N52" s="62" t="s">
        <v>47</v>
      </c>
      <c r="O52" s="62"/>
      <c r="P52" s="62"/>
      <c r="Q52" s="62"/>
      <c r="R52" s="62"/>
      <c r="S52" s="62"/>
      <c r="T52" s="62"/>
      <c r="U52" s="62"/>
    </row>
    <row r="53" spans="3:30" ht="16.95" customHeight="1" x14ac:dyDescent="0.25">
      <c r="N53" s="63">
        <f>(1+(N42-N39))*O29</f>
        <v>122</v>
      </c>
      <c r="O53" s="64"/>
      <c r="P53" s="63">
        <f>(1+(P42-P39))*Q29</f>
        <v>122</v>
      </c>
      <c r="Q53" s="64"/>
      <c r="R53" s="63">
        <f>(1+(R42-R39))*S29</f>
        <v>122</v>
      </c>
      <c r="S53" s="64"/>
      <c r="T53" s="63">
        <f>(1+(T42-T39))*U29</f>
        <v>122</v>
      </c>
      <c r="U53" s="64"/>
    </row>
    <row r="54" spans="3:30" ht="16.95" customHeight="1" x14ac:dyDescent="0.25">
      <c r="N54" s="51"/>
    </row>
    <row r="55" spans="3:30" ht="16.95" customHeight="1" x14ac:dyDescent="0.25"/>
    <row r="56" spans="3:30" ht="16.95" customHeight="1" x14ac:dyDescent="0.25"/>
    <row r="57" spans="3:30" ht="16.95" customHeight="1" x14ac:dyDescent="0.25"/>
    <row r="58" spans="3:30" ht="16.95" customHeight="1" x14ac:dyDescent="0.25"/>
    <row r="59" spans="3:30" ht="16.95" customHeight="1" x14ac:dyDescent="0.25"/>
    <row r="60" spans="3:30" ht="16.95" customHeight="1" x14ac:dyDescent="0.25"/>
    <row r="61" spans="3:30" ht="16.95" customHeight="1" x14ac:dyDescent="0.25"/>
    <row r="62" spans="3:30" x14ac:dyDescent="0.25">
      <c r="E62" s="48"/>
      <c r="F62" s="49"/>
    </row>
    <row r="63" spans="3:30" x14ac:dyDescent="0.25">
      <c r="E63" s="48"/>
      <c r="F63" s="49"/>
    </row>
    <row r="64" spans="3:30" x14ac:dyDescent="0.25">
      <c r="E64" s="48"/>
      <c r="F64" s="49"/>
    </row>
    <row r="65" spans="5:6" x14ac:dyDescent="0.25">
      <c r="E65" s="48"/>
      <c r="F65" s="49"/>
    </row>
    <row r="66" spans="5:6" x14ac:dyDescent="0.25">
      <c r="E66" s="48"/>
      <c r="F66" s="49"/>
    </row>
    <row r="67" spans="5:6" x14ac:dyDescent="0.25">
      <c r="E67" s="48"/>
      <c r="F67" s="49"/>
    </row>
    <row r="68" spans="5:6" x14ac:dyDescent="0.25">
      <c r="E68" s="48"/>
      <c r="F68" s="49"/>
    </row>
    <row r="69" spans="5:6" x14ac:dyDescent="0.25">
      <c r="E69" s="48"/>
      <c r="F69" s="49"/>
    </row>
    <row r="70" spans="5:6" x14ac:dyDescent="0.25">
      <c r="E70" s="48"/>
      <c r="F70" s="49"/>
    </row>
    <row r="71" spans="5:6" x14ac:dyDescent="0.25">
      <c r="E71" s="48"/>
      <c r="F71" s="49"/>
    </row>
    <row r="72" spans="5:6" x14ac:dyDescent="0.25">
      <c r="E72" s="48"/>
      <c r="F72" s="49"/>
    </row>
    <row r="73" spans="5:6" x14ac:dyDescent="0.25">
      <c r="E73" s="48"/>
      <c r="F73" s="49"/>
    </row>
    <row r="74" spans="5:6" x14ac:dyDescent="0.25">
      <c r="E74" s="48"/>
      <c r="F74" s="49"/>
    </row>
    <row r="75" spans="5:6" x14ac:dyDescent="0.25">
      <c r="E75" s="48"/>
      <c r="F75" s="49"/>
    </row>
    <row r="76" spans="5:6" x14ac:dyDescent="0.25">
      <c r="E76" s="48"/>
      <c r="F76" s="49"/>
    </row>
    <row r="77" spans="5:6" x14ac:dyDescent="0.25">
      <c r="E77" s="48"/>
      <c r="F77" s="49"/>
    </row>
    <row r="78" spans="5:6" x14ac:dyDescent="0.25">
      <c r="E78" s="48"/>
      <c r="F78" s="49"/>
    </row>
    <row r="79" spans="5:6" x14ac:dyDescent="0.25">
      <c r="E79" s="48"/>
      <c r="F79" s="49"/>
    </row>
    <row r="80" spans="5:6" x14ac:dyDescent="0.25">
      <c r="E80" s="48"/>
      <c r="F80" s="49"/>
    </row>
    <row r="81" spans="5:6" x14ac:dyDescent="0.25">
      <c r="E81" s="48"/>
      <c r="F81" s="49"/>
    </row>
    <row r="82" spans="5:6" x14ac:dyDescent="0.25">
      <c r="E82" s="48"/>
      <c r="F82" s="49"/>
    </row>
    <row r="83" spans="5:6" x14ac:dyDescent="0.25">
      <c r="E83" s="48"/>
      <c r="F83" s="49"/>
    </row>
    <row r="84" spans="5:6" x14ac:dyDescent="0.25">
      <c r="E84" s="48"/>
      <c r="F84" s="49"/>
    </row>
    <row r="85" spans="5:6" x14ac:dyDescent="0.25">
      <c r="E85" s="48"/>
      <c r="F85" s="49"/>
    </row>
    <row r="86" spans="5:6" x14ac:dyDescent="0.25">
      <c r="E86" s="48"/>
      <c r="F86" s="49"/>
    </row>
    <row r="87" spans="5:6" x14ac:dyDescent="0.25">
      <c r="E87" s="48"/>
      <c r="F87" s="49"/>
    </row>
    <row r="88" spans="5:6" x14ac:dyDescent="0.25">
      <c r="E88" s="48"/>
      <c r="F88" s="49"/>
    </row>
    <row r="89" spans="5:6" x14ac:dyDescent="0.25">
      <c r="E89" s="48"/>
      <c r="F89" s="49"/>
    </row>
    <row r="90" spans="5:6" x14ac:dyDescent="0.25">
      <c r="E90" s="48"/>
      <c r="F90" s="49"/>
    </row>
    <row r="91" spans="5:6" x14ac:dyDescent="0.25">
      <c r="E91" s="48"/>
      <c r="F91" s="49"/>
    </row>
    <row r="92" spans="5:6" x14ac:dyDescent="0.25">
      <c r="E92" s="48"/>
      <c r="F92" s="49"/>
    </row>
    <row r="93" spans="5:6" x14ac:dyDescent="0.25">
      <c r="E93" s="48"/>
      <c r="F93" s="49"/>
    </row>
    <row r="94" spans="5:6" x14ac:dyDescent="0.25">
      <c r="E94" s="48"/>
      <c r="F94" s="49"/>
    </row>
    <row r="95" spans="5:6" x14ac:dyDescent="0.25">
      <c r="E95" s="48"/>
      <c r="F95" s="49"/>
    </row>
    <row r="96" spans="5:6" x14ac:dyDescent="0.25">
      <c r="E96" s="48"/>
      <c r="F96" s="49"/>
    </row>
    <row r="97" spans="5:6" x14ac:dyDescent="0.25">
      <c r="E97" s="48"/>
      <c r="F97" s="49"/>
    </row>
  </sheetData>
  <sheetProtection algorithmName="SHA-512" hashValue="H002ov1OT08XQXENROYsQhxaN1lY+1PwnitYs1DvOdu1zBw+N0ke0+N9X6h67zaAiwmIXOiN+FVQQqQKS/2ddg==" saltValue="/Nhy57mbaiWd58utRSfHrQ==" spinCount="100000" sheet="1" objects="1" scenarios="1"/>
  <mergeCells count="28">
    <mergeCell ref="C31:C43"/>
    <mergeCell ref="C45:C47"/>
    <mergeCell ref="N52:U52"/>
    <mergeCell ref="N53:O53"/>
    <mergeCell ref="P53:Q53"/>
    <mergeCell ref="R53:S53"/>
    <mergeCell ref="T53:U53"/>
    <mergeCell ref="AC15:AD15"/>
    <mergeCell ref="C17:C19"/>
    <mergeCell ref="N14:U14"/>
    <mergeCell ref="W14:AD14"/>
    <mergeCell ref="E15:F15"/>
    <mergeCell ref="G15:H15"/>
    <mergeCell ref="I15:J15"/>
    <mergeCell ref="K15:L15"/>
    <mergeCell ref="N15:O15"/>
    <mergeCell ref="P15:Q15"/>
    <mergeCell ref="R15:S15"/>
    <mergeCell ref="T15:U15"/>
    <mergeCell ref="E14:L14"/>
    <mergeCell ref="W15:X15"/>
    <mergeCell ref="Y15:Z15"/>
    <mergeCell ref="AA15:AB15"/>
    <mergeCell ref="C21:C27"/>
    <mergeCell ref="E8:H8"/>
    <mergeCell ref="C10:D10"/>
    <mergeCell ref="C11:D11"/>
    <mergeCell ref="C12:D12"/>
  </mergeCells>
  <dataValidations count="3">
    <dataValidation type="list" allowBlank="1" showInputMessage="1" showErrorMessage="1" sqref="E10:E12" xr:uid="{A0BE09C2-B393-4B69-9CFE-621814B8693C}">
      <formula1>"Ja,Nee"</formula1>
    </dataValidation>
    <dataValidation type="decimal" operator="lessThan" allowBlank="1" showInputMessage="1" showErrorMessage="1" sqref="E41" xr:uid="{E5C98A41-AC30-4DC0-9F49-E939D3AE638E}">
      <formula1>0.21</formula1>
    </dataValidation>
    <dataValidation type="decimal" operator="greaterThan" allowBlank="1" showInputMessage="1" showErrorMessage="1" sqref="E38" xr:uid="{AEE1A7DA-A799-4DE7-94A2-933C2F0F91FF}">
      <formula1>0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E1DF-3E24-4416-848F-DFBEAAA88F68}">
  <dimension ref="A1:O24"/>
  <sheetViews>
    <sheetView workbookViewId="0">
      <selection activeCell="O16" sqref="O16"/>
    </sheetView>
  </sheetViews>
  <sheetFormatPr defaultColWidth="8.88671875" defaultRowHeight="14.4" x14ac:dyDescent="0.3"/>
  <cols>
    <col min="1" max="1" width="44.44140625" style="69" customWidth="1"/>
    <col min="2" max="2" width="9.44140625" style="69" bestFit="1" customWidth="1"/>
    <col min="3" max="3" width="14.6640625" style="69" bestFit="1" customWidth="1"/>
    <col min="4" max="4" width="16.6640625" style="69" customWidth="1"/>
    <col min="5" max="5" width="14.109375" style="69" bestFit="1" customWidth="1"/>
    <col min="6" max="6" width="25.88671875" style="69" customWidth="1"/>
    <col min="7" max="7" width="19" style="69" customWidth="1"/>
    <col min="8" max="16384" width="8.88671875" style="69"/>
  </cols>
  <sheetData>
    <row r="1" spans="1:7" ht="15.6" x14ac:dyDescent="0.3">
      <c r="A1" s="68" t="s">
        <v>30</v>
      </c>
    </row>
    <row r="3" spans="1:7" ht="17.399999999999999" x14ac:dyDescent="0.3">
      <c r="A3" s="70" t="s">
        <v>15</v>
      </c>
      <c r="B3" s="66"/>
      <c r="C3" s="66"/>
      <c r="D3" s="66"/>
      <c r="E3" s="66"/>
    </row>
    <row r="5" spans="1:7" x14ac:dyDescent="0.3">
      <c r="A5" s="71" t="s">
        <v>54</v>
      </c>
    </row>
    <row r="6" spans="1:7" x14ac:dyDescent="0.3">
      <c r="A6" s="72" t="s">
        <v>31</v>
      </c>
    </row>
    <row r="7" spans="1:7" x14ac:dyDescent="0.3">
      <c r="A7" s="72" t="s">
        <v>27</v>
      </c>
    </row>
    <row r="8" spans="1:7" x14ac:dyDescent="0.3">
      <c r="A8" s="72" t="s">
        <v>55</v>
      </c>
    </row>
    <row r="9" spans="1:7" x14ac:dyDescent="0.3">
      <c r="A9" s="72"/>
      <c r="G9" s="73"/>
    </row>
    <row r="11" spans="1:7" x14ac:dyDescent="0.3">
      <c r="A11" s="74"/>
      <c r="B11" s="75" t="s">
        <v>58</v>
      </c>
      <c r="C11" s="76">
        <v>2.0499999999999998</v>
      </c>
      <c r="D11" s="77"/>
      <c r="E11" s="78"/>
      <c r="F11" s="78"/>
      <c r="G11" s="78"/>
    </row>
    <row r="12" spans="1:7" x14ac:dyDescent="0.3">
      <c r="A12" s="74"/>
      <c r="B12" s="77"/>
      <c r="C12" s="77"/>
      <c r="D12" s="77"/>
      <c r="E12" s="75"/>
      <c r="F12" s="75"/>
      <c r="G12" s="78"/>
    </row>
    <row r="13" spans="1:7" s="82" customFormat="1" ht="42" customHeight="1" x14ac:dyDescent="0.3">
      <c r="A13" s="79" t="s">
        <v>53</v>
      </c>
      <c r="B13" s="80" t="s">
        <v>26</v>
      </c>
      <c r="C13" s="80" t="s">
        <v>32</v>
      </c>
      <c r="D13" s="81" t="s">
        <v>33</v>
      </c>
      <c r="E13" s="81" t="s">
        <v>34</v>
      </c>
      <c r="F13" s="81" t="s">
        <v>0</v>
      </c>
      <c r="G13" s="81" t="s">
        <v>57</v>
      </c>
    </row>
    <row r="14" spans="1:7" ht="14.4" customHeight="1" x14ac:dyDescent="0.3">
      <c r="A14" s="83" t="s">
        <v>28</v>
      </c>
      <c r="B14" s="84">
        <f>'Opgave kostprijs'!F50</f>
        <v>150.65029199999998</v>
      </c>
      <c r="C14" s="85">
        <f>1-(B14/100)/$C$11</f>
        <v>0.26512052682926834</v>
      </c>
      <c r="D14" s="97"/>
      <c r="E14" s="86">
        <f>(B14/(1-D14))/100</f>
        <v>1.5065029199999997</v>
      </c>
      <c r="F14" s="87">
        <v>0.35</v>
      </c>
      <c r="G14" s="88">
        <f>F14*E14</f>
        <v>0.5272760219999999</v>
      </c>
    </row>
    <row r="15" spans="1:7" x14ac:dyDescent="0.3">
      <c r="A15" s="89" t="s">
        <v>37</v>
      </c>
      <c r="B15" s="84">
        <f>'Opgave kostprijs'!H50</f>
        <v>149.40119999999999</v>
      </c>
      <c r="C15" s="85">
        <f t="shared" ref="C15:C17" si="0">1-(B15/100)/$C$11</f>
        <v>0.2712136585365853</v>
      </c>
      <c r="D15" s="97"/>
      <c r="E15" s="86">
        <f>(B15/(1-D15))/100</f>
        <v>1.4940119999999999</v>
      </c>
      <c r="F15" s="87">
        <v>0.2</v>
      </c>
      <c r="G15" s="88">
        <f t="shared" ref="G15:G17" si="1">F15*E15</f>
        <v>0.29880239999999997</v>
      </c>
    </row>
    <row r="16" spans="1:7" ht="14.4" customHeight="1" x14ac:dyDescent="0.3">
      <c r="A16" s="83" t="s">
        <v>29</v>
      </c>
      <c r="B16" s="84">
        <f>'Opgave kostprijs'!J50</f>
        <v>150.65029199999998</v>
      </c>
      <c r="C16" s="85">
        <f t="shared" si="0"/>
        <v>0.26512052682926834</v>
      </c>
      <c r="D16" s="97"/>
      <c r="E16" s="86">
        <f>(B16/(1-D16))/100</f>
        <v>1.5065029199999997</v>
      </c>
      <c r="F16" s="87">
        <v>0.25</v>
      </c>
      <c r="G16" s="88">
        <f t="shared" si="1"/>
        <v>0.37662572999999994</v>
      </c>
    </row>
    <row r="17" spans="1:15" ht="15" thickBot="1" x14ac:dyDescent="0.35">
      <c r="A17" s="89" t="s">
        <v>38</v>
      </c>
      <c r="B17" s="84">
        <f>'Opgave kostprijs'!L50</f>
        <v>149.40119999999999</v>
      </c>
      <c r="C17" s="85">
        <f t="shared" si="0"/>
        <v>0.2712136585365853</v>
      </c>
      <c r="D17" s="97"/>
      <c r="E17" s="90">
        <f>(B17/(1-D17))/100</f>
        <v>1.4940119999999999</v>
      </c>
      <c r="F17" s="91">
        <v>0.2</v>
      </c>
      <c r="G17" s="88">
        <f t="shared" si="1"/>
        <v>0.29880239999999997</v>
      </c>
    </row>
    <row r="18" spans="1:15" ht="16.2" thickBot="1" x14ac:dyDescent="0.35">
      <c r="A18" s="74"/>
      <c r="B18" s="77"/>
      <c r="C18" s="77"/>
      <c r="D18" s="77"/>
      <c r="E18" s="92" t="s">
        <v>56</v>
      </c>
      <c r="F18" s="93"/>
      <c r="G18" s="94">
        <f>SUM(G14:G17)</f>
        <v>1.5015065519999999</v>
      </c>
    </row>
    <row r="20" spans="1:15" x14ac:dyDescent="0.3">
      <c r="G20" s="95" t="str">
        <f>IF(G18&gt;2.05,"LET OP: U biedt hoger aan dan de maximale Inschrijfprijs. Indien Inschrijver hoger aanbiedt dan de maximale Inschrijfprijs dan wordt de Inschrijving terzijde gelegd en komt Inschrijver niet in aanmerking voor gunning."," ")</f>
        <v xml:space="preserve"> </v>
      </c>
      <c r="H20" s="95"/>
      <c r="I20" s="95"/>
      <c r="J20" s="95"/>
      <c r="K20" s="95"/>
      <c r="L20" s="95"/>
      <c r="M20" s="95"/>
      <c r="N20" s="95"/>
      <c r="O20" s="95"/>
    </row>
    <row r="21" spans="1:15" x14ac:dyDescent="0.3">
      <c r="B21" s="96"/>
      <c r="G21" s="95"/>
      <c r="H21" s="95"/>
      <c r="I21" s="95"/>
      <c r="J21" s="95"/>
      <c r="K21" s="95"/>
      <c r="L21" s="95"/>
      <c r="M21" s="95"/>
      <c r="N21" s="95"/>
      <c r="O21" s="95"/>
    </row>
    <row r="22" spans="1:15" x14ac:dyDescent="0.3">
      <c r="B22" s="96"/>
      <c r="G22" s="95"/>
      <c r="H22" s="95"/>
      <c r="I22" s="95"/>
      <c r="J22" s="95"/>
      <c r="K22" s="95"/>
      <c r="L22" s="95"/>
      <c r="M22" s="95"/>
      <c r="N22" s="95"/>
      <c r="O22" s="95"/>
    </row>
    <row r="23" spans="1:15" x14ac:dyDescent="0.3">
      <c r="B23" s="96"/>
      <c r="G23" s="95"/>
      <c r="H23" s="95"/>
      <c r="I23" s="95"/>
      <c r="J23" s="95"/>
      <c r="K23" s="95"/>
      <c r="L23" s="95"/>
      <c r="M23" s="95"/>
      <c r="N23" s="95"/>
      <c r="O23" s="95"/>
    </row>
    <row r="24" spans="1:15" x14ac:dyDescent="0.3">
      <c r="G24" s="95"/>
      <c r="H24" s="95"/>
      <c r="I24" s="95"/>
      <c r="J24" s="95"/>
      <c r="K24" s="95"/>
      <c r="L24" s="95"/>
      <c r="M24" s="95"/>
      <c r="N24" s="95"/>
      <c r="O24" s="95"/>
    </row>
  </sheetData>
  <sheetProtection algorithmName="SHA-512" hashValue="YHAonZZ46BqXq5Pq90+VhKQQ2idVEuDeeMryhfrqS57WP0GshExQKZzvmmK830N4FHA8ub6dn17KxMwxNphceA==" saltValue="UlgqN/0SrvMzYa0bZFk+Uw==" spinCount="100000" sheet="1" objects="1" scenarios="1"/>
  <mergeCells count="3">
    <mergeCell ref="G20:O24"/>
    <mergeCell ref="B3:E3"/>
    <mergeCell ref="E18:F18"/>
  </mergeCells>
  <dataValidations count="1">
    <dataValidation type="decimal" operator="lessThan" allowBlank="1" showInputMessage="1" showErrorMessage="1" sqref="D14:D17" xr:uid="{D8F63A83-0BCB-42FD-8BD3-02DF86EFF5BF}">
      <formula1>C14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45acbb-6ecb-4868-ac64-e92ffc4d3ca1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1184195AED84AAE71439D2E098A4E" ma:contentTypeVersion="6" ma:contentTypeDescription="Een nieuw document maken." ma:contentTypeScope="" ma:versionID="ad35d5ff605d5c2125a8c42decdf91bc">
  <xsd:schema xmlns:xsd="http://www.w3.org/2001/XMLSchema" xmlns:xs="http://www.w3.org/2001/XMLSchema" xmlns:p="http://schemas.microsoft.com/office/2006/metadata/properties" xmlns:ns2="4a5f6f01-c898-49ec-be13-074b5893978a" xmlns:ns3="1845acbb-6ecb-4868-ac64-e92ffc4d3ca1" targetNamespace="http://schemas.microsoft.com/office/2006/metadata/properties" ma:root="true" ma:fieldsID="25bfaa50a243afa878d7bd80ebcbf7a7" ns2:_="" ns3:_="">
    <xsd:import namespace="4a5f6f01-c898-49ec-be13-074b5893978a"/>
    <xsd:import namespace="1845acbb-6ecb-4868-ac64-e92ffc4d3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f6f01-c898-49ec-be13-074b589397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5acbb-6ecb-4868-ac64-e92ffc4d3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DB8F7-4879-44DE-AD6F-F988A6B871A5}">
  <ds:schemaRefs>
    <ds:schemaRef ds:uri="4a5f6f01-c898-49ec-be13-074b5893978a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1845acbb-6ecb-4868-ac64-e92ffc4d3ca1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B3EEB4-AC2D-45A1-AA1A-B17A4BAD3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7F489A-CA30-4955-AEDF-D8CDB0446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f6f01-c898-49ec-be13-074b5893978a"/>
    <ds:schemaRef ds:uri="1845acbb-6ecb-4868-ac64-e92ffc4d3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Opgave kostprijs</vt:lpstr>
      <vt:lpstr>Opgave omrekenfactoren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Rémon van Buuren</dc:creator>
  <cp:keywords/>
  <dc:description/>
  <cp:lastModifiedBy>Simon Langeveld</cp:lastModifiedBy>
  <cp:revision/>
  <dcterms:created xsi:type="dcterms:W3CDTF">2019-12-02T12:47:05Z</dcterms:created>
  <dcterms:modified xsi:type="dcterms:W3CDTF">2022-03-08T14:18:29Z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0x010100EA11184195AED84AAE71439D2E098A4E</vt:lpwstr>
  </property>
  <property fmtid="{D5CDD505-2E9C-101B-9397-08002B2CF9AE}" pid="3" name="Order">
    <vt:r8>19500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