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BBP\36_Facilitaire_Zaken\02_Interne_Faciliteiten\07_Centrale_Inkoop\_W_\_G_\Aanbestedingen actueel\Hovenierswerkzaamheden (2022 opnieuw)\04 Nota's van inlichtingen\"/>
    </mc:Choice>
  </mc:AlternateContent>
  <xr:revisionPtr revIDLastSave="0" documentId="13_ncr:1_{71B289A5-C125-4157-93BD-BEAAF412B1C3}" xr6:coauthVersionLast="47" xr6:coauthVersionMax="47" xr10:uidLastSave="{00000000-0000-0000-0000-000000000000}"/>
  <bookViews>
    <workbookView xWindow="28680" yWindow="-120" windowWidth="29040" windowHeight="15840" activeTab="1" xr2:uid="{A34BC7C9-4E3E-44C4-8377-596777737CED}"/>
  </bookViews>
  <sheets>
    <sheet name="VOORBLAD" sheetId="2" r:id="rId1"/>
    <sheet name="INVULBLAD" sheetId="3" r:id="rId2"/>
  </sheets>
  <definedNames>
    <definedName name="_xlnm.Print_Area" localSheetId="1">INVULBLAD!$B$1:$I$127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8" i="3" l="1"/>
  <c r="I109" i="3"/>
  <c r="I110" i="3"/>
  <c r="I111" i="3"/>
  <c r="I112" i="3"/>
  <c r="I113" i="3"/>
  <c r="I114" i="3"/>
  <c r="I107" i="3"/>
  <c r="I102" i="3"/>
  <c r="I103" i="3"/>
  <c r="I104" i="3"/>
  <c r="I105" i="3"/>
  <c r="I101" i="3"/>
  <c r="G64" i="3"/>
  <c r="I64" i="3" s="1"/>
  <c r="G51" i="3"/>
  <c r="I51" i="3" s="1"/>
  <c r="G52" i="3"/>
  <c r="I52" i="3" s="1"/>
  <c r="G53" i="3"/>
  <c r="I53" i="3" s="1"/>
  <c r="G56" i="3"/>
  <c r="I56" i="3" s="1"/>
  <c r="G57" i="3"/>
  <c r="I57" i="3" s="1"/>
  <c r="G60" i="3"/>
  <c r="I60" i="3" s="1"/>
  <c r="G63" i="3"/>
  <c r="I63" i="3" s="1"/>
  <c r="G65" i="3"/>
  <c r="I65" i="3" s="1"/>
  <c r="G66" i="3"/>
  <c r="I66" i="3" s="1"/>
  <c r="G67" i="3"/>
  <c r="I67" i="3" s="1"/>
  <c r="G68" i="3"/>
  <c r="I68" i="3" s="1"/>
  <c r="G75" i="3"/>
  <c r="I75" i="3" s="1"/>
  <c r="G76" i="3"/>
  <c r="I76" i="3" s="1"/>
  <c r="G77" i="3"/>
  <c r="I77" i="3" s="1"/>
  <c r="G80" i="3"/>
  <c r="I80" i="3" s="1"/>
  <c r="G81" i="3"/>
  <c r="I81" i="3" s="1"/>
  <c r="G84" i="3"/>
  <c r="I84" i="3" s="1"/>
  <c r="G85" i="3"/>
  <c r="I85" i="3" s="1"/>
  <c r="G88" i="3"/>
  <c r="I88" i="3" s="1"/>
  <c r="G89" i="3"/>
  <c r="I89" i="3" s="1"/>
  <c r="G90" i="3"/>
  <c r="I90" i="3" s="1"/>
  <c r="G91" i="3"/>
  <c r="I91" i="3" s="1"/>
  <c r="G92" i="3"/>
  <c r="I92" i="3" s="1"/>
  <c r="G93" i="3"/>
  <c r="I93" i="3" s="1"/>
  <c r="G94" i="3"/>
  <c r="I94" i="3" s="1"/>
  <c r="G95" i="3"/>
  <c r="I95" i="3" s="1"/>
  <c r="G43" i="3"/>
  <c r="G36" i="3"/>
  <c r="I36" i="3" s="1"/>
  <c r="G37" i="3"/>
  <c r="I37" i="3" s="1"/>
  <c r="G38" i="3"/>
  <c r="I38" i="3" s="1"/>
  <c r="G39" i="3"/>
  <c r="I39" i="3" s="1"/>
  <c r="G40" i="3"/>
  <c r="I40" i="3" s="1"/>
  <c r="G28" i="3"/>
  <c r="I28" i="3" s="1"/>
  <c r="G29" i="3"/>
  <c r="I29" i="3" s="1"/>
  <c r="G30" i="3"/>
  <c r="I30" i="3" s="1"/>
  <c r="G31" i="3"/>
  <c r="I31" i="3" s="1"/>
  <c r="G32" i="3"/>
  <c r="I32" i="3" s="1"/>
  <c r="G33" i="3"/>
  <c r="I33" i="3" s="1"/>
  <c r="I43" i="3"/>
  <c r="G87" i="3"/>
  <c r="I87" i="3" s="1"/>
  <c r="G83" i="3"/>
  <c r="I83" i="3" s="1"/>
  <c r="G79" i="3"/>
  <c r="I79" i="3" s="1"/>
  <c r="G74" i="3"/>
  <c r="I74" i="3" s="1"/>
  <c r="G62" i="3"/>
  <c r="I62" i="3" s="1"/>
  <c r="G59" i="3"/>
  <c r="I59" i="3" s="1"/>
  <c r="G55" i="3"/>
  <c r="I55" i="3" s="1"/>
  <c r="I58" i="3" s="1"/>
  <c r="G50" i="3"/>
  <c r="I50" i="3" s="1"/>
  <c r="G42" i="3"/>
  <c r="I42" i="3" s="1"/>
  <c r="G35" i="3"/>
  <c r="I35" i="3" s="1"/>
  <c r="G27" i="3"/>
  <c r="I27" i="3" s="1"/>
  <c r="G18" i="3"/>
  <c r="I18" i="3" s="1"/>
  <c r="G19" i="3"/>
  <c r="I19" i="3" s="1"/>
  <c r="G20" i="3"/>
  <c r="I20" i="3" s="1"/>
  <c r="G21" i="3"/>
  <c r="I21" i="3" s="1"/>
  <c r="G22" i="3"/>
  <c r="I22" i="3" s="1"/>
  <c r="G23" i="3"/>
  <c r="I23" i="3" s="1"/>
  <c r="G24" i="3"/>
  <c r="I24" i="3" s="1"/>
  <c r="G25" i="3"/>
  <c r="I25" i="3" s="1"/>
  <c r="G17" i="3"/>
  <c r="I17" i="3" s="1"/>
  <c r="I86" i="3" l="1"/>
  <c r="I61" i="3"/>
  <c r="I54" i="3"/>
  <c r="I69" i="3" s="1"/>
  <c r="I119" i="3" s="1"/>
  <c r="I78" i="3"/>
  <c r="I82" i="3"/>
  <c r="I115" i="3"/>
  <c r="I106" i="3"/>
  <c r="I34" i="3"/>
  <c r="I44" i="3"/>
  <c r="I41" i="3"/>
  <c r="I26" i="3"/>
  <c r="I96" i="3" l="1"/>
  <c r="I120" i="3" s="1"/>
  <c r="I45" i="3"/>
  <c r="I118" i="3" s="1"/>
  <c r="I116" i="3"/>
  <c r="I121" i="3" s="1"/>
  <c r="C12" i="3"/>
  <c r="C8" i="3"/>
  <c r="C6" i="3"/>
  <c r="I122" i="3" l="1"/>
  <c r="I126" i="3" l="1"/>
  <c r="I124" i="3"/>
  <c r="I125" i="3"/>
  <c r="I127" i="3" l="1"/>
</calcChain>
</file>

<file path=xl/sharedStrings.xml><?xml version="1.0" encoding="utf-8"?>
<sst xmlns="http://schemas.openxmlformats.org/spreadsheetml/2006/main" count="247" uniqueCount="110">
  <si>
    <t>STAAT VAN ONTLEDING INSCHRIJVINGSSOM</t>
  </si>
  <si>
    <t>Categorie</t>
  </si>
  <si>
    <t>Subcategorie</t>
  </si>
  <si>
    <t>Eenheid</t>
  </si>
  <si>
    <t>Hoeveelheid</t>
  </si>
  <si>
    <t>Totaal</t>
  </si>
  <si>
    <t>Prijs/ eenheid</t>
  </si>
  <si>
    <t>Verhardingen</t>
  </si>
  <si>
    <t>Betonplaten</t>
  </si>
  <si>
    <t>Tegelverharding</t>
  </si>
  <si>
    <t>Klinkerverharding</t>
  </si>
  <si>
    <t>Asfalt</t>
  </si>
  <si>
    <t xml:space="preserve">st. </t>
  </si>
  <si>
    <t>m2</t>
  </si>
  <si>
    <t>Beplanting</t>
  </si>
  <si>
    <t>Hekwerk</t>
  </si>
  <si>
    <t>Hekwerk langs beplanting</t>
  </si>
  <si>
    <t>Hekwerk langs verharding</t>
  </si>
  <si>
    <t>m1</t>
  </si>
  <si>
    <t>Sloot</t>
  </si>
  <si>
    <t>Gazon</t>
  </si>
  <si>
    <t>Grasbetontegels</t>
  </si>
  <si>
    <t>Knotbomen</t>
  </si>
  <si>
    <t>Bomen</t>
  </si>
  <si>
    <t>Haag</t>
  </si>
  <si>
    <t>Personele inzet</t>
  </si>
  <si>
    <t>Hovenier</t>
  </si>
  <si>
    <t>Leerling hovenier</t>
  </si>
  <si>
    <t>Grondwerker</t>
  </si>
  <si>
    <t>Stratenmaker</t>
  </si>
  <si>
    <t>Koppel stratenmaker</t>
  </si>
  <si>
    <t>uur</t>
  </si>
  <si>
    <t>Subtotaal personele inzet</t>
  </si>
  <si>
    <t>Materiële inzet</t>
  </si>
  <si>
    <t>HOEVEELHEDEN TERREINEN RIOOLGEMALEN</t>
  </si>
  <si>
    <t>HOEVEELHEDEN TERREINEN RWZI'S</t>
  </si>
  <si>
    <t>Keien in cement</t>
  </si>
  <si>
    <t>Basaltblokken</t>
  </si>
  <si>
    <t>Betonverharding</t>
  </si>
  <si>
    <t>Halfverharding</t>
  </si>
  <si>
    <t>Bomen in heesters</t>
  </si>
  <si>
    <t>Maaiwerk</t>
  </si>
  <si>
    <t>Hekwerken</t>
  </si>
  <si>
    <t>Zonnepanelen</t>
  </si>
  <si>
    <t>Paden zonnepanelen</t>
  </si>
  <si>
    <t>Ruw gas op talud</t>
  </si>
  <si>
    <t>Ruw gras</t>
  </si>
  <si>
    <t>Watergang</t>
  </si>
  <si>
    <t>Watergang door talud</t>
  </si>
  <si>
    <t>INZET PERSONEEL EN MATERIEEL</t>
  </si>
  <si>
    <t>Subtotaal verhardingen</t>
  </si>
  <si>
    <t>Subtotaal beplanting</t>
  </si>
  <si>
    <t>Subtotaal hekwerk</t>
  </si>
  <si>
    <t>Subtotaal maaiwerk</t>
  </si>
  <si>
    <t>Subtotaal sloot</t>
  </si>
  <si>
    <t>Trekker kieper</t>
  </si>
  <si>
    <t>Autokraan</t>
  </si>
  <si>
    <t>Subtotaal materiële inzet</t>
  </si>
  <si>
    <t>Subtotaal inzet personeel en materieel</t>
  </si>
  <si>
    <t>Uitvoeringskosten</t>
  </si>
  <si>
    <t>%</t>
  </si>
  <si>
    <t>Algemene kosten</t>
  </si>
  <si>
    <t>Winst &amp; Risico</t>
  </si>
  <si>
    <t>VERSIE:</t>
  </si>
  <si>
    <t>DATUM:</t>
  </si>
  <si>
    <t>STATUS:</t>
  </si>
  <si>
    <t>INSCHRIJVER:</t>
  </si>
  <si>
    <t>Naam inschrijver:</t>
  </si>
  <si>
    <t>Ingevuld door:</t>
  </si>
  <si>
    <t>Datum:</t>
  </si>
  <si>
    <t>Handtekening:</t>
  </si>
  <si>
    <t>Versnipperaar</t>
  </si>
  <si>
    <t>Zitmaaier (groot)</t>
  </si>
  <si>
    <t>Bosmaaier</t>
  </si>
  <si>
    <t>A.</t>
  </si>
  <si>
    <t>B.</t>
  </si>
  <si>
    <t>Gazon Cat A</t>
  </si>
  <si>
    <t>Gazon Cat B</t>
  </si>
  <si>
    <t>Gazon Cat C</t>
  </si>
  <si>
    <t>Gazon Cat D</t>
  </si>
  <si>
    <t>Hekwerk langs gras</t>
  </si>
  <si>
    <t>HOEVEELHEDEN TERREINEN PEILOBJECTEN</t>
  </si>
  <si>
    <t>Subtotaal terreinen RWZI's</t>
  </si>
  <si>
    <t>Subtotaal terreinen Peilobjecten, personeel en materieel</t>
  </si>
  <si>
    <t>Subtotaal terreinen Peilobjecten</t>
  </si>
  <si>
    <t>Subtotaal terreinen Rioolgemalen</t>
  </si>
  <si>
    <t>BIJLAGE 2 VAN DE INSCHRIJVINGSLEIDRAAD AANBESTEDING HOVENIERSWERK TERREINEN RWZI'S,  RIOOLGEMALEN &amp; PEILSCHEIDINGSOBJECTEN</t>
  </si>
  <si>
    <t>Definitief</t>
  </si>
  <si>
    <t>BIJLAGE 2 VAN DE INSCHRIJVINGSLEIDRAAD AANBESTEDING HOVENIERSWERK 
TERREINEN RWZI'S, RIOOLGEMALEN &amp; PEILSCHEIDINGSOBJECTEN</t>
  </si>
  <si>
    <t>Frequentie aantal/per jaar</t>
  </si>
  <si>
    <t>Inschrijvingssom terreinen RWZI's, Rioolgemalen &amp; Peilobjecten exclusief btw</t>
  </si>
  <si>
    <t>Subtotaal</t>
  </si>
  <si>
    <t>C.</t>
  </si>
  <si>
    <t>D.</t>
  </si>
  <si>
    <t>Subotaal terreinen RWZI's</t>
  </si>
  <si>
    <t>Subotaal terreinen Rioolgemalen</t>
  </si>
  <si>
    <t>Subotaal terreinen Peilobjecten</t>
  </si>
  <si>
    <t>*Hier dienen meerdere werkzaamheden te gebeuren, zie werkomschrijving &amp; planning</t>
  </si>
  <si>
    <t>Bosplantsoen bomen en struiken*</t>
  </si>
  <si>
    <t>Sierheesters opgaand*</t>
  </si>
  <si>
    <t>Bodembedekkers*</t>
  </si>
  <si>
    <t>Bosplantsoen*</t>
  </si>
  <si>
    <t xml:space="preserve">Bosplantsoen* </t>
  </si>
  <si>
    <t>Subtotaal inzet Personeel en materieel</t>
  </si>
  <si>
    <t>Hydraulische kraan (klein) &lt; 3 ton</t>
  </si>
  <si>
    <t>Hydraulische kraan (middel) &lt;8 ton</t>
  </si>
  <si>
    <t>Hydraulische kraan (groot) &lt; 13 ton</t>
  </si>
  <si>
    <t>Bomen in gras</t>
  </si>
  <si>
    <t>2.0</t>
  </si>
  <si>
    <t>21-3-2013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</si>
</sst>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9"/>
      <color theme="1"/>
      <name val="Verdana"/>
      <family val="2"/>
    </font>
    <font>
      <b/>
      <sz val="9"/>
      <color theme="0"/>
      <name val="Verdana"/>
      <family val="2"/>
    </font>
    <font>
      <b/>
      <sz val="9"/>
      <color theme="1"/>
      <name val="Verdana"/>
      <family val="2"/>
    </font>
    <font>
      <b/>
      <sz val="11"/>
      <color theme="1"/>
      <name val="Verdana"/>
      <family val="2"/>
    </font>
    <font>
      <sz val="9"/>
      <name val="Verdana"/>
      <family val="2"/>
    </font>
    <font>
      <i/>
      <sz val="9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1" xfId="0" applyBorder="1"/>
    <xf numFmtId="44" fontId="0" fillId="0" borderId="0" xfId="0" applyNumberFormat="1" applyAlignment="1">
      <alignment wrapText="1"/>
    </xf>
    <xf numFmtId="44" fontId="0" fillId="0" borderId="0" xfId="0" applyNumberFormat="1"/>
    <xf numFmtId="44" fontId="0" fillId="0" borderId="1" xfId="0" applyNumberFormat="1" applyBorder="1"/>
    <xf numFmtId="0" fontId="0" fillId="0" borderId="1" xfId="0" applyFill="1" applyBorder="1"/>
    <xf numFmtId="0" fontId="0" fillId="0" borderId="8" xfId="0" applyBorder="1"/>
    <xf numFmtId="0" fontId="0" fillId="2" borderId="7" xfId="0" applyFill="1" applyBorder="1"/>
    <xf numFmtId="0" fontId="0" fillId="2" borderId="2" xfId="0" applyFill="1" applyBorder="1"/>
    <xf numFmtId="0" fontId="0" fillId="2" borderId="8" xfId="0" applyFill="1" applyBorder="1"/>
    <xf numFmtId="0" fontId="0" fillId="3" borderId="2" xfId="0" applyFill="1" applyBorder="1"/>
    <xf numFmtId="0" fontId="0" fillId="3" borderId="8" xfId="0" applyFill="1" applyBorder="1"/>
    <xf numFmtId="0" fontId="0" fillId="4" borderId="7" xfId="0" applyFill="1" applyBorder="1"/>
    <xf numFmtId="0" fontId="0" fillId="4" borderId="2" xfId="0" applyFill="1" applyBorder="1"/>
    <xf numFmtId="0" fontId="0" fillId="4" borderId="8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44" fontId="0" fillId="10" borderId="1" xfId="0" applyNumberFormat="1" applyFill="1" applyBorder="1" applyAlignment="1">
      <alignment wrapText="1"/>
    </xf>
    <xf numFmtId="0" fontId="0" fillId="0" borderId="7" xfId="0" applyFill="1" applyBorder="1"/>
    <xf numFmtId="44" fontId="0" fillId="10" borderId="8" xfId="0" applyNumberFormat="1" applyFill="1" applyBorder="1" applyAlignment="1">
      <alignment wrapText="1"/>
    </xf>
    <xf numFmtId="44" fontId="0" fillId="0" borderId="8" xfId="0" applyNumberFormat="1" applyBorder="1"/>
    <xf numFmtId="0" fontId="1" fillId="11" borderId="9" xfId="0" applyFont="1" applyFill="1" applyBorder="1"/>
    <xf numFmtId="0" fontId="1" fillId="11" borderId="10" xfId="0" applyFont="1" applyFill="1" applyBorder="1"/>
    <xf numFmtId="44" fontId="1" fillId="11" borderId="10" xfId="0" applyNumberFormat="1" applyFont="1" applyFill="1" applyBorder="1" applyAlignment="1">
      <alignment wrapText="1"/>
    </xf>
    <xf numFmtId="44" fontId="1" fillId="11" borderId="11" xfId="0" applyNumberFormat="1" applyFont="1" applyFill="1" applyBorder="1"/>
    <xf numFmtId="44" fontId="0" fillId="0" borderId="7" xfId="0" applyNumberFormat="1" applyBorder="1"/>
    <xf numFmtId="44" fontId="0" fillId="0" borderId="12" xfId="0" applyNumberFormat="1" applyBorder="1"/>
    <xf numFmtId="0" fontId="0" fillId="12" borderId="7" xfId="0" applyFill="1" applyBorder="1"/>
    <xf numFmtId="0" fontId="0" fillId="12" borderId="2" xfId="0" applyFill="1" applyBorder="1"/>
    <xf numFmtId="0" fontId="0" fillId="12" borderId="8" xfId="0" applyFill="1" applyBorder="1"/>
    <xf numFmtId="0" fontId="0" fillId="0" borderId="0" xfId="0" applyBorder="1" applyAlignment="1">
      <alignment horizontal="left"/>
    </xf>
    <xf numFmtId="44" fontId="0" fillId="0" borderId="0" xfId="0" applyNumberFormat="1" applyBorder="1"/>
    <xf numFmtId="0" fontId="1" fillId="11" borderId="16" xfId="0" applyFont="1" applyFill="1" applyBorder="1"/>
    <xf numFmtId="0" fontId="1" fillId="11" borderId="17" xfId="0" applyFont="1" applyFill="1" applyBorder="1"/>
    <xf numFmtId="0" fontId="0" fillId="5" borderId="7" xfId="0" applyFill="1" applyBorder="1"/>
    <xf numFmtId="0" fontId="0" fillId="5" borderId="2" xfId="0" applyFill="1" applyBorder="1"/>
    <xf numFmtId="0" fontId="0" fillId="5" borderId="8" xfId="0" applyFill="1" applyBorder="1"/>
    <xf numFmtId="0" fontId="1" fillId="13" borderId="0" xfId="0" applyFont="1" applyFill="1" applyBorder="1" applyAlignment="1">
      <alignment horizontal="left"/>
    </xf>
    <xf numFmtId="0" fontId="0" fillId="14" borderId="7" xfId="0" applyFill="1" applyBorder="1"/>
    <xf numFmtId="0" fontId="0" fillId="14" borderId="2" xfId="0" applyFill="1" applyBorder="1"/>
    <xf numFmtId="0" fontId="0" fillId="14" borderId="8" xfId="0" applyFill="1" applyBorder="1"/>
    <xf numFmtId="44" fontId="0" fillId="0" borderId="2" xfId="0" applyNumberFormat="1" applyBorder="1"/>
    <xf numFmtId="0" fontId="0" fillId="2" borderId="1" xfId="0" applyFill="1" applyBorder="1"/>
    <xf numFmtId="0" fontId="0" fillId="10" borderId="0" xfId="0" applyFill="1"/>
    <xf numFmtId="0" fontId="2" fillId="0" borderId="5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15" fontId="0" fillId="0" borderId="0" xfId="0" quotePrefix="1" applyNumberFormat="1" applyAlignment="1">
      <alignment horizontal="left"/>
    </xf>
    <xf numFmtId="0" fontId="0" fillId="13" borderId="1" xfId="0" applyFill="1" applyBorder="1"/>
    <xf numFmtId="0" fontId="1" fillId="11" borderId="13" xfId="0" applyFont="1" applyFill="1" applyBorder="1" applyAlignment="1"/>
    <xf numFmtId="0" fontId="1" fillId="11" borderId="15" xfId="0" applyFont="1" applyFill="1" applyBorder="1" applyAlignment="1"/>
    <xf numFmtId="0" fontId="1" fillId="11" borderId="18" xfId="0" applyFont="1" applyFill="1" applyBorder="1" applyAlignment="1"/>
    <xf numFmtId="0" fontId="1" fillId="11" borderId="19" xfId="0" applyFont="1" applyFill="1" applyBorder="1"/>
    <xf numFmtId="0" fontId="1" fillId="11" borderId="20" xfId="0" applyFont="1" applyFill="1" applyBorder="1"/>
    <xf numFmtId="15" fontId="2" fillId="0" borderId="0" xfId="0" quotePrefix="1" applyNumberFormat="1" applyFont="1" applyAlignment="1">
      <alignment horizontal="left"/>
    </xf>
    <xf numFmtId="0" fontId="0" fillId="13" borderId="0" xfId="0" applyFill="1"/>
    <xf numFmtId="0" fontId="0" fillId="10" borderId="0" xfId="0" applyFill="1" applyAlignment="1">
      <alignment horizontal="left"/>
    </xf>
    <xf numFmtId="3" fontId="0" fillId="0" borderId="1" xfId="0" applyNumberFormat="1" applyFill="1" applyBorder="1"/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left"/>
    </xf>
    <xf numFmtId="3" fontId="0" fillId="0" borderId="8" xfId="0" applyNumberFormat="1" applyFill="1" applyBorder="1"/>
    <xf numFmtId="0" fontId="1" fillId="11" borderId="10" xfId="0" applyFont="1" applyFill="1" applyBorder="1" applyAlignment="1">
      <alignment wrapText="1"/>
    </xf>
    <xf numFmtId="0" fontId="0" fillId="0" borderId="1" xfId="0" applyBorder="1" applyAlignment="1">
      <alignment horizontal="right"/>
    </xf>
    <xf numFmtId="0" fontId="0" fillId="10" borderId="1" xfId="0" applyFill="1" applyBorder="1"/>
    <xf numFmtId="0" fontId="2" fillId="0" borderId="5" xfId="0" applyFont="1" applyFill="1" applyBorder="1" applyAlignment="1"/>
    <xf numFmtId="0" fontId="2" fillId="0" borderId="3" xfId="0" applyFont="1" applyFill="1" applyBorder="1" applyAlignment="1"/>
    <xf numFmtId="0" fontId="2" fillId="0" borderId="1" xfId="0" applyFont="1" applyFill="1" applyBorder="1" applyAlignment="1"/>
    <xf numFmtId="0" fontId="1" fillId="11" borderId="6" xfId="0" applyFont="1" applyFill="1" applyBorder="1" applyAlignment="1"/>
    <xf numFmtId="0" fontId="0" fillId="0" borderId="0" xfId="0" applyFill="1" applyBorder="1"/>
    <xf numFmtId="0" fontId="1" fillId="11" borderId="0" xfId="0" applyFont="1" applyFill="1" applyAlignment="1"/>
    <xf numFmtId="0" fontId="0" fillId="0" borderId="0" xfId="0" applyBorder="1"/>
    <xf numFmtId="0" fontId="2" fillId="0" borderId="0" xfId="0" applyFont="1" applyAlignment="1">
      <alignment horizontal="right"/>
    </xf>
    <xf numFmtId="0" fontId="4" fillId="0" borderId="0" xfId="0" applyFont="1"/>
    <xf numFmtId="0" fontId="5" fillId="13" borderId="0" xfId="0" applyFont="1" applyFill="1" applyBorder="1" applyAlignment="1">
      <alignment horizontal="left"/>
    </xf>
    <xf numFmtId="44" fontId="0" fillId="0" borderId="1" xfId="0" applyNumberFormat="1" applyFont="1" applyFill="1" applyBorder="1" applyAlignment="1"/>
    <xf numFmtId="44" fontId="0" fillId="0" borderId="7" xfId="0" applyNumberFormat="1" applyFont="1" applyFill="1" applyBorder="1" applyAlignment="1"/>
    <xf numFmtId="0" fontId="1" fillId="11" borderId="5" xfId="0" applyFont="1" applyFill="1" applyBorder="1" applyAlignment="1"/>
    <xf numFmtId="0" fontId="1" fillId="11" borderId="3" xfId="0" applyFont="1" applyFill="1" applyBorder="1" applyAlignment="1"/>
    <xf numFmtId="44" fontId="0" fillId="0" borderId="4" xfId="0" applyNumberFormat="1" applyFont="1" applyFill="1" applyBorder="1" applyAlignment="1"/>
    <xf numFmtId="44" fontId="0" fillId="11" borderId="8" xfId="0" applyNumberFormat="1" applyFill="1" applyBorder="1"/>
    <xf numFmtId="0" fontId="0" fillId="11" borderId="1" xfId="0" applyFill="1" applyBorder="1"/>
    <xf numFmtId="0" fontId="0" fillId="11" borderId="8" xfId="0" applyFill="1" applyBorder="1"/>
    <xf numFmtId="0" fontId="2" fillId="11" borderId="1" xfId="0" applyFont="1" applyFill="1" applyBorder="1" applyAlignment="1"/>
    <xf numFmtId="0" fontId="1" fillId="11" borderId="22" xfId="0" applyFont="1" applyFill="1" applyBorder="1"/>
    <xf numFmtId="0" fontId="1" fillId="11" borderId="23" xfId="0" applyFont="1" applyFill="1" applyBorder="1" applyAlignment="1">
      <alignment wrapText="1"/>
    </xf>
    <xf numFmtId="12" fontId="0" fillId="0" borderId="1" xfId="0" applyNumberFormat="1" applyFont="1" applyBorder="1"/>
    <xf numFmtId="44" fontId="0" fillId="15" borderId="12" xfId="0" applyNumberFormat="1" applyFill="1" applyBorder="1"/>
    <xf numFmtId="0" fontId="4" fillId="0" borderId="1" xfId="0" applyFont="1" applyFill="1" applyBorder="1"/>
    <xf numFmtId="0" fontId="0" fillId="10" borderId="0" xfId="0" applyFill="1" applyAlignment="1">
      <alignment horizontal="left"/>
    </xf>
    <xf numFmtId="0" fontId="1" fillId="11" borderId="1" xfId="0" applyFont="1" applyFill="1" applyBorder="1" applyAlignment="1">
      <alignment horizontal="left"/>
    </xf>
    <xf numFmtId="0" fontId="1" fillId="11" borderId="5" xfId="0" applyFont="1" applyFill="1" applyBorder="1" applyAlignment="1">
      <alignment horizontal="left"/>
    </xf>
    <xf numFmtId="0" fontId="1" fillId="11" borderId="21" xfId="0" applyFont="1" applyFill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2" fillId="0" borderId="5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11" borderId="14" xfId="0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C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7A7E9-821A-4331-982C-0EB645BAE4E1}">
  <sheetPr codeName="Blad1">
    <tabColor rgb="FF92D050"/>
  </sheetPr>
  <dimension ref="B1:G24"/>
  <sheetViews>
    <sheetView showGridLines="0" zoomScale="120" zoomScaleNormal="120" workbookViewId="0">
      <selection activeCell="D9" sqref="D9"/>
    </sheetView>
  </sheetViews>
  <sheetFormatPr defaultRowHeight="11.25" x14ac:dyDescent="0.15"/>
  <cols>
    <col min="1" max="1" width="3.5" customWidth="1"/>
    <col min="2" max="2" width="11.625" customWidth="1"/>
    <col min="4" max="4" width="33.5" customWidth="1"/>
    <col min="5" max="5" width="12.625" customWidth="1"/>
  </cols>
  <sheetData>
    <row r="1" spans="2:7" x14ac:dyDescent="0.15">
      <c r="F1" s="4"/>
      <c r="G1" s="5"/>
    </row>
    <row r="2" spans="2:7" ht="14.25" x14ac:dyDescent="0.2">
      <c r="B2" s="1" t="s">
        <v>0</v>
      </c>
      <c r="F2" s="4"/>
      <c r="G2" s="5"/>
    </row>
    <row r="3" spans="2:7" x14ac:dyDescent="0.15">
      <c r="F3" s="4"/>
      <c r="G3" s="5"/>
    </row>
    <row r="4" spans="2:7" x14ac:dyDescent="0.15">
      <c r="B4" s="2" t="s">
        <v>86</v>
      </c>
      <c r="F4" s="4"/>
      <c r="G4" s="5"/>
    </row>
    <row r="5" spans="2:7" x14ac:dyDescent="0.15">
      <c r="F5" s="4"/>
      <c r="G5" s="5"/>
    </row>
    <row r="6" spans="2:7" x14ac:dyDescent="0.15">
      <c r="B6" s="2" t="s">
        <v>63</v>
      </c>
      <c r="D6" s="2" t="s">
        <v>108</v>
      </c>
      <c r="F6" s="4"/>
      <c r="G6" s="5"/>
    </row>
    <row r="7" spans="2:7" x14ac:dyDescent="0.15">
      <c r="D7" s="2"/>
      <c r="F7" s="4"/>
      <c r="G7" s="5"/>
    </row>
    <row r="8" spans="2:7" x14ac:dyDescent="0.15">
      <c r="B8" s="2" t="s">
        <v>64</v>
      </c>
      <c r="D8" s="59" t="s">
        <v>109</v>
      </c>
      <c r="F8" s="4"/>
      <c r="G8" s="5"/>
    </row>
    <row r="9" spans="2:7" x14ac:dyDescent="0.15">
      <c r="D9" s="2"/>
      <c r="F9" s="4"/>
      <c r="G9" s="5"/>
    </row>
    <row r="10" spans="2:7" x14ac:dyDescent="0.15">
      <c r="B10" s="2" t="s">
        <v>65</v>
      </c>
      <c r="D10" s="2" t="s">
        <v>87</v>
      </c>
      <c r="F10" s="4"/>
      <c r="G10" s="5"/>
    </row>
    <row r="12" spans="2:7" x14ac:dyDescent="0.15">
      <c r="B12" s="2" t="s">
        <v>67</v>
      </c>
      <c r="D12" s="94"/>
      <c r="E12" s="94"/>
    </row>
    <row r="13" spans="2:7" x14ac:dyDescent="0.15">
      <c r="B13" s="2"/>
    </row>
    <row r="14" spans="2:7" x14ac:dyDescent="0.15">
      <c r="B14" s="2" t="s">
        <v>68</v>
      </c>
      <c r="D14" s="48"/>
      <c r="E14" s="60"/>
    </row>
    <row r="15" spans="2:7" x14ac:dyDescent="0.15">
      <c r="B15" s="2"/>
    </row>
    <row r="16" spans="2:7" x14ac:dyDescent="0.15">
      <c r="B16" s="2" t="s">
        <v>69</v>
      </c>
      <c r="D16" s="48"/>
    </row>
    <row r="17" spans="2:6" x14ac:dyDescent="0.15">
      <c r="B17" s="2"/>
    </row>
    <row r="18" spans="2:6" x14ac:dyDescent="0.15">
      <c r="B18" s="2" t="s">
        <v>70</v>
      </c>
      <c r="D18" s="94"/>
      <c r="E18" s="94"/>
      <c r="F18" s="94"/>
    </row>
    <row r="19" spans="2:6" x14ac:dyDescent="0.15">
      <c r="D19" s="94"/>
      <c r="E19" s="94"/>
      <c r="F19" s="94"/>
    </row>
    <row r="20" spans="2:6" x14ac:dyDescent="0.15">
      <c r="D20" s="94"/>
      <c r="E20" s="94"/>
      <c r="F20" s="94"/>
    </row>
    <row r="21" spans="2:6" x14ac:dyDescent="0.15">
      <c r="D21" s="94"/>
      <c r="E21" s="94"/>
      <c r="F21" s="94"/>
    </row>
    <row r="22" spans="2:6" x14ac:dyDescent="0.15">
      <c r="D22" s="94"/>
      <c r="E22" s="94"/>
      <c r="F22" s="94"/>
    </row>
    <row r="23" spans="2:6" x14ac:dyDescent="0.15">
      <c r="D23" s="94"/>
      <c r="E23" s="94"/>
      <c r="F23" s="94"/>
    </row>
    <row r="24" spans="2:6" x14ac:dyDescent="0.15">
      <c r="D24" s="94"/>
      <c r="E24" s="94"/>
      <c r="F24" s="94"/>
    </row>
  </sheetData>
  <mergeCells count="2">
    <mergeCell ref="D12:E12"/>
    <mergeCell ref="D18:F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9D03D-3986-479B-B1D1-1B9B6E9F43E9}">
  <sheetPr codeName="Blad3">
    <tabColor rgb="FF00B0F0"/>
  </sheetPr>
  <dimension ref="B2:I127"/>
  <sheetViews>
    <sheetView showGridLines="0" tabSelected="1" zoomScale="110" zoomScaleNormal="110" workbookViewId="0">
      <selection activeCell="C31" sqref="C31"/>
    </sheetView>
  </sheetViews>
  <sheetFormatPr defaultRowHeight="11.25" x14ac:dyDescent="0.15"/>
  <cols>
    <col min="1" max="1" width="2.125" customWidth="1"/>
    <col min="2" max="2" width="18.25" customWidth="1"/>
    <col min="3" max="3" width="28.75" customWidth="1"/>
    <col min="5" max="7" width="12.875" customWidth="1"/>
    <col min="8" max="8" width="14.875" customWidth="1"/>
    <col min="9" max="9" width="15.75" style="5" customWidth="1"/>
  </cols>
  <sheetData>
    <row r="2" spans="2:9" ht="14.25" x14ac:dyDescent="0.2">
      <c r="B2" s="1" t="s">
        <v>0</v>
      </c>
    </row>
    <row r="4" spans="2:9" ht="25.5" customHeight="1" x14ac:dyDescent="0.15">
      <c r="B4" s="98" t="s">
        <v>88</v>
      </c>
      <c r="C4" s="98"/>
      <c r="D4" s="98"/>
      <c r="E4" s="98"/>
      <c r="F4" s="98"/>
      <c r="G4" s="98"/>
      <c r="H4" s="98"/>
      <c r="I4" s="98"/>
    </row>
    <row r="6" spans="2:9" x14ac:dyDescent="0.15">
      <c r="B6" s="2" t="s">
        <v>63</v>
      </c>
      <c r="C6" t="str">
        <f>VOORBLAD!$D$6</f>
        <v>2.0</v>
      </c>
    </row>
    <row r="8" spans="2:9" x14ac:dyDescent="0.15">
      <c r="B8" s="2" t="s">
        <v>64</v>
      </c>
      <c r="C8" s="52" t="str">
        <f>VOORBLAD!$D$8</f>
        <v>21-3-2013</v>
      </c>
    </row>
    <row r="10" spans="2:9" x14ac:dyDescent="0.15">
      <c r="B10" s="2" t="s">
        <v>65</v>
      </c>
      <c r="C10" t="s">
        <v>87</v>
      </c>
    </row>
    <row r="11" spans="2:9" x14ac:dyDescent="0.15">
      <c r="B11" s="2"/>
    </row>
    <row r="12" spans="2:9" x14ac:dyDescent="0.15">
      <c r="B12" s="2" t="s">
        <v>66</v>
      </c>
      <c r="C12" s="61">
        <f>VOORBLAD!$D$12</f>
        <v>0</v>
      </c>
    </row>
    <row r="13" spans="2:9" x14ac:dyDescent="0.15">
      <c r="B13" s="2"/>
    </row>
    <row r="14" spans="2:9" x14ac:dyDescent="0.15">
      <c r="C14" s="35"/>
      <c r="D14" s="35"/>
      <c r="E14" s="35"/>
      <c r="F14" s="35"/>
      <c r="G14" s="35"/>
      <c r="H14" s="35"/>
      <c r="I14" s="36"/>
    </row>
    <row r="15" spans="2:9" ht="15.75" customHeight="1" x14ac:dyDescent="0.15">
      <c r="B15" s="54" t="s">
        <v>74</v>
      </c>
      <c r="C15" s="55" t="s">
        <v>35</v>
      </c>
      <c r="D15" s="56"/>
      <c r="E15" s="56"/>
      <c r="F15" s="56"/>
      <c r="G15" s="56"/>
      <c r="H15" s="56"/>
      <c r="I15" s="56"/>
    </row>
    <row r="16" spans="2:9" ht="22.5" x14ac:dyDescent="0.15">
      <c r="B16" s="26" t="s">
        <v>1</v>
      </c>
      <c r="C16" s="27" t="s">
        <v>2</v>
      </c>
      <c r="D16" s="27" t="s">
        <v>3</v>
      </c>
      <c r="E16" s="27" t="s">
        <v>4</v>
      </c>
      <c r="F16" s="28" t="s">
        <v>6</v>
      </c>
      <c r="G16" s="27" t="s">
        <v>91</v>
      </c>
      <c r="H16" s="67" t="s">
        <v>89</v>
      </c>
      <c r="I16" s="29" t="s">
        <v>5</v>
      </c>
    </row>
    <row r="17" spans="2:9" x14ac:dyDescent="0.15">
      <c r="B17" s="12" t="s">
        <v>7</v>
      </c>
      <c r="C17" s="8" t="s">
        <v>21</v>
      </c>
      <c r="D17" s="8" t="s">
        <v>13</v>
      </c>
      <c r="E17" s="8">
        <v>50</v>
      </c>
      <c r="F17" s="24"/>
      <c r="G17" s="25">
        <f>E17*F17</f>
        <v>0</v>
      </c>
      <c r="H17" s="8">
        <v>3</v>
      </c>
      <c r="I17" s="25">
        <f>G17*H17</f>
        <v>0</v>
      </c>
    </row>
    <row r="18" spans="2:9" x14ac:dyDescent="0.15">
      <c r="B18" s="12"/>
      <c r="C18" s="8" t="s">
        <v>8</v>
      </c>
      <c r="D18" s="8" t="s">
        <v>13</v>
      </c>
      <c r="E18" s="8">
        <v>20393</v>
      </c>
      <c r="F18" s="24"/>
      <c r="G18" s="25">
        <f t="shared" ref="G18:G25" si="0">E18*F18</f>
        <v>0</v>
      </c>
      <c r="H18" s="8">
        <v>3</v>
      </c>
      <c r="I18" s="25">
        <f t="shared" ref="I18:I25" si="1">G18*H18</f>
        <v>0</v>
      </c>
    </row>
    <row r="19" spans="2:9" x14ac:dyDescent="0.15">
      <c r="B19" s="12"/>
      <c r="C19" s="8" t="s">
        <v>9</v>
      </c>
      <c r="D19" s="8" t="s">
        <v>13</v>
      </c>
      <c r="E19" s="8">
        <v>18732</v>
      </c>
      <c r="F19" s="24"/>
      <c r="G19" s="25">
        <f t="shared" si="0"/>
        <v>0</v>
      </c>
      <c r="H19" s="8">
        <v>3</v>
      </c>
      <c r="I19" s="25">
        <f t="shared" si="1"/>
        <v>0</v>
      </c>
    </row>
    <row r="20" spans="2:9" x14ac:dyDescent="0.15">
      <c r="B20" s="12"/>
      <c r="C20" s="8" t="s">
        <v>10</v>
      </c>
      <c r="D20" s="8" t="s">
        <v>13</v>
      </c>
      <c r="E20" s="8">
        <v>39805</v>
      </c>
      <c r="F20" s="24"/>
      <c r="G20" s="25">
        <f t="shared" si="0"/>
        <v>0</v>
      </c>
      <c r="H20" s="8">
        <v>3</v>
      </c>
      <c r="I20" s="25">
        <f t="shared" si="1"/>
        <v>0</v>
      </c>
    </row>
    <row r="21" spans="2:9" x14ac:dyDescent="0.15">
      <c r="B21" s="12"/>
      <c r="C21" s="8" t="s">
        <v>36</v>
      </c>
      <c r="D21" s="8" t="s">
        <v>13</v>
      </c>
      <c r="E21" s="8">
        <v>60</v>
      </c>
      <c r="F21" s="24"/>
      <c r="G21" s="25">
        <f t="shared" si="0"/>
        <v>0</v>
      </c>
      <c r="H21" s="8">
        <v>3</v>
      </c>
      <c r="I21" s="25">
        <f t="shared" si="1"/>
        <v>0</v>
      </c>
    </row>
    <row r="22" spans="2:9" x14ac:dyDescent="0.15">
      <c r="B22" s="12"/>
      <c r="C22" s="3" t="s">
        <v>11</v>
      </c>
      <c r="D22" s="8" t="s">
        <v>13</v>
      </c>
      <c r="E22" s="3">
        <v>48209</v>
      </c>
      <c r="F22" s="22"/>
      <c r="G22" s="25">
        <f t="shared" si="0"/>
        <v>0</v>
      </c>
      <c r="H22" s="3">
        <v>3</v>
      </c>
      <c r="I22" s="25">
        <f t="shared" si="1"/>
        <v>0</v>
      </c>
    </row>
    <row r="23" spans="2:9" x14ac:dyDescent="0.15">
      <c r="B23" s="12"/>
      <c r="C23" s="3" t="s">
        <v>37</v>
      </c>
      <c r="D23" s="8" t="s">
        <v>13</v>
      </c>
      <c r="E23" s="3">
        <v>60</v>
      </c>
      <c r="F23" s="22"/>
      <c r="G23" s="25">
        <f t="shared" si="0"/>
        <v>0</v>
      </c>
      <c r="H23" s="3">
        <v>3</v>
      </c>
      <c r="I23" s="25">
        <f t="shared" si="1"/>
        <v>0</v>
      </c>
    </row>
    <row r="24" spans="2:9" x14ac:dyDescent="0.15">
      <c r="B24" s="12"/>
      <c r="C24" s="3" t="s">
        <v>38</v>
      </c>
      <c r="D24" s="8" t="s">
        <v>13</v>
      </c>
      <c r="E24" s="3">
        <v>647</v>
      </c>
      <c r="F24" s="22"/>
      <c r="G24" s="25">
        <f t="shared" si="0"/>
        <v>0</v>
      </c>
      <c r="H24" s="3">
        <v>3</v>
      </c>
      <c r="I24" s="25">
        <f t="shared" si="1"/>
        <v>0</v>
      </c>
    </row>
    <row r="25" spans="2:9" x14ac:dyDescent="0.15">
      <c r="B25" s="12"/>
      <c r="C25" s="3" t="s">
        <v>39</v>
      </c>
      <c r="D25" s="8" t="s">
        <v>13</v>
      </c>
      <c r="E25" s="3">
        <v>390</v>
      </c>
      <c r="F25" s="22"/>
      <c r="G25" s="25">
        <f t="shared" si="0"/>
        <v>0</v>
      </c>
      <c r="H25" s="3">
        <v>3</v>
      </c>
      <c r="I25" s="25">
        <f t="shared" si="1"/>
        <v>0</v>
      </c>
    </row>
    <row r="26" spans="2:9" x14ac:dyDescent="0.15">
      <c r="B26" s="13"/>
      <c r="C26" s="70" t="s">
        <v>50</v>
      </c>
      <c r="D26" s="71"/>
      <c r="E26" s="71"/>
      <c r="F26" s="71"/>
      <c r="G26" s="71"/>
      <c r="H26" s="71"/>
      <c r="I26" s="6">
        <f>SUM(I17:I25)</f>
        <v>0</v>
      </c>
    </row>
    <row r="27" spans="2:9" x14ac:dyDescent="0.15">
      <c r="B27" s="9" t="s">
        <v>14</v>
      </c>
      <c r="C27" s="7" t="s">
        <v>98</v>
      </c>
      <c r="D27" s="3" t="s">
        <v>13</v>
      </c>
      <c r="E27" s="3">
        <v>89877</v>
      </c>
      <c r="F27" s="22"/>
      <c r="G27" s="25">
        <f>E27*F27</f>
        <v>0</v>
      </c>
      <c r="H27" s="68">
        <v>2</v>
      </c>
      <c r="I27" s="25">
        <f>G27*H27</f>
        <v>0</v>
      </c>
    </row>
    <row r="28" spans="2:9" x14ac:dyDescent="0.15">
      <c r="B28" s="10"/>
      <c r="C28" s="7" t="s">
        <v>99</v>
      </c>
      <c r="D28" s="3" t="s">
        <v>13</v>
      </c>
      <c r="E28" s="3">
        <v>1808</v>
      </c>
      <c r="F28" s="22"/>
      <c r="G28" s="25">
        <f t="shared" ref="G28:G33" si="2">E28*F28</f>
        <v>0</v>
      </c>
      <c r="H28" s="68">
        <v>2</v>
      </c>
      <c r="I28" s="25">
        <f t="shared" ref="I28:I43" si="3">G28*H28</f>
        <v>0</v>
      </c>
    </row>
    <row r="29" spans="2:9" x14ac:dyDescent="0.15">
      <c r="B29" s="10"/>
      <c r="C29" s="7" t="s">
        <v>100</v>
      </c>
      <c r="D29" s="3" t="s">
        <v>13</v>
      </c>
      <c r="E29" s="3">
        <v>33760</v>
      </c>
      <c r="F29" s="22"/>
      <c r="G29" s="25">
        <f t="shared" si="2"/>
        <v>0</v>
      </c>
      <c r="H29" s="68">
        <v>2</v>
      </c>
      <c r="I29" s="25">
        <f t="shared" si="3"/>
        <v>0</v>
      </c>
    </row>
    <row r="30" spans="2:9" x14ac:dyDescent="0.15">
      <c r="B30" s="10"/>
      <c r="C30" s="7" t="s">
        <v>22</v>
      </c>
      <c r="D30" s="3" t="s">
        <v>12</v>
      </c>
      <c r="E30" s="3">
        <v>30</v>
      </c>
      <c r="F30" s="22"/>
      <c r="G30" s="25">
        <f t="shared" si="2"/>
        <v>0</v>
      </c>
      <c r="H30" s="91">
        <v>0.25</v>
      </c>
      <c r="I30" s="25">
        <f t="shared" si="3"/>
        <v>0</v>
      </c>
    </row>
    <row r="31" spans="2:9" x14ac:dyDescent="0.15">
      <c r="B31" s="10"/>
      <c r="C31" s="7" t="s">
        <v>107</v>
      </c>
      <c r="D31" s="3" t="s">
        <v>12</v>
      </c>
      <c r="E31" s="3">
        <v>130</v>
      </c>
      <c r="F31" s="22"/>
      <c r="G31" s="25">
        <f t="shared" si="2"/>
        <v>0</v>
      </c>
      <c r="H31" s="91">
        <v>0.25</v>
      </c>
      <c r="I31" s="25">
        <f t="shared" si="3"/>
        <v>0</v>
      </c>
    </row>
    <row r="32" spans="2:9" x14ac:dyDescent="0.15">
      <c r="B32" s="10"/>
      <c r="C32" s="7" t="s">
        <v>40</v>
      </c>
      <c r="D32" s="3" t="s">
        <v>12</v>
      </c>
      <c r="E32" s="3">
        <v>351</v>
      </c>
      <c r="F32" s="22"/>
      <c r="G32" s="25">
        <f t="shared" si="2"/>
        <v>0</v>
      </c>
      <c r="H32" s="91">
        <v>0.25</v>
      </c>
      <c r="I32" s="25">
        <f t="shared" si="3"/>
        <v>0</v>
      </c>
    </row>
    <row r="33" spans="2:9" x14ac:dyDescent="0.15">
      <c r="B33" s="10"/>
      <c r="C33" s="7" t="s">
        <v>24</v>
      </c>
      <c r="D33" s="3" t="s">
        <v>18</v>
      </c>
      <c r="E33" s="3">
        <v>1173</v>
      </c>
      <c r="F33" s="22"/>
      <c r="G33" s="25">
        <f t="shared" si="2"/>
        <v>0</v>
      </c>
      <c r="H33" s="3">
        <v>2</v>
      </c>
      <c r="I33" s="25">
        <f t="shared" si="3"/>
        <v>0</v>
      </c>
    </row>
    <row r="34" spans="2:9" x14ac:dyDescent="0.15">
      <c r="B34" s="11"/>
      <c r="C34" s="72" t="s">
        <v>51</v>
      </c>
      <c r="D34" s="72"/>
      <c r="E34" s="72"/>
      <c r="F34" s="72"/>
      <c r="G34" s="72"/>
      <c r="H34" s="72"/>
      <c r="I34" s="6">
        <f>SUM(I27:I33)</f>
        <v>0</v>
      </c>
    </row>
    <row r="35" spans="2:9" x14ac:dyDescent="0.15">
      <c r="B35" s="14" t="s">
        <v>41</v>
      </c>
      <c r="C35" s="7" t="s">
        <v>42</v>
      </c>
      <c r="D35" s="7" t="s">
        <v>18</v>
      </c>
      <c r="E35" s="7">
        <v>6341</v>
      </c>
      <c r="F35" s="22"/>
      <c r="G35" s="25">
        <f>E35*F35</f>
        <v>0</v>
      </c>
      <c r="H35" s="7">
        <v>1</v>
      </c>
      <c r="I35" s="25">
        <f t="shared" si="3"/>
        <v>0</v>
      </c>
    </row>
    <row r="36" spans="2:9" x14ac:dyDescent="0.15">
      <c r="B36" s="15"/>
      <c r="C36" s="7" t="s">
        <v>76</v>
      </c>
      <c r="D36" s="7" t="s">
        <v>13</v>
      </c>
      <c r="E36" s="7">
        <v>219605</v>
      </c>
      <c r="F36" s="22"/>
      <c r="G36" s="25">
        <f t="shared" ref="G36:G40" si="4">E36*F36</f>
        <v>0</v>
      </c>
      <c r="H36" s="7">
        <v>13</v>
      </c>
      <c r="I36" s="25">
        <f t="shared" si="3"/>
        <v>0</v>
      </c>
    </row>
    <row r="37" spans="2:9" x14ac:dyDescent="0.15">
      <c r="B37" s="15"/>
      <c r="C37" s="7" t="s">
        <v>43</v>
      </c>
      <c r="D37" s="7" t="s">
        <v>13</v>
      </c>
      <c r="E37" s="7">
        <v>94197</v>
      </c>
      <c r="F37" s="22"/>
      <c r="G37" s="25">
        <f t="shared" si="4"/>
        <v>0</v>
      </c>
      <c r="H37" s="7">
        <v>4</v>
      </c>
      <c r="I37" s="25">
        <f t="shared" si="3"/>
        <v>0</v>
      </c>
    </row>
    <row r="38" spans="2:9" x14ac:dyDescent="0.15">
      <c r="B38" s="15"/>
      <c r="C38" s="7" t="s">
        <v>44</v>
      </c>
      <c r="D38" s="7" t="s">
        <v>13</v>
      </c>
      <c r="E38" s="7">
        <v>10563</v>
      </c>
      <c r="F38" s="22"/>
      <c r="G38" s="25">
        <f t="shared" si="4"/>
        <v>0</v>
      </c>
      <c r="H38" s="7">
        <v>2</v>
      </c>
      <c r="I38" s="25">
        <f t="shared" si="3"/>
        <v>0</v>
      </c>
    </row>
    <row r="39" spans="2:9" x14ac:dyDescent="0.15">
      <c r="B39" s="15"/>
      <c r="C39" s="7" t="s">
        <v>45</v>
      </c>
      <c r="D39" s="7" t="s">
        <v>13</v>
      </c>
      <c r="E39" s="7">
        <v>19685</v>
      </c>
      <c r="F39" s="22"/>
      <c r="G39" s="25">
        <f t="shared" si="4"/>
        <v>0</v>
      </c>
      <c r="H39" s="7">
        <v>1</v>
      </c>
      <c r="I39" s="25">
        <f t="shared" si="3"/>
        <v>0</v>
      </c>
    </row>
    <row r="40" spans="2:9" x14ac:dyDescent="0.15">
      <c r="B40" s="15"/>
      <c r="C40" s="7" t="s">
        <v>46</v>
      </c>
      <c r="D40" s="7" t="s">
        <v>13</v>
      </c>
      <c r="E40" s="7">
        <v>120088</v>
      </c>
      <c r="F40" s="22"/>
      <c r="G40" s="25">
        <f t="shared" si="4"/>
        <v>0</v>
      </c>
      <c r="H40" s="7">
        <v>1</v>
      </c>
      <c r="I40" s="25">
        <f t="shared" si="3"/>
        <v>0</v>
      </c>
    </row>
    <row r="41" spans="2:9" x14ac:dyDescent="0.15">
      <c r="B41" s="15"/>
      <c r="C41" s="72" t="s">
        <v>53</v>
      </c>
      <c r="D41" s="72"/>
      <c r="E41" s="72"/>
      <c r="F41" s="72"/>
      <c r="G41" s="72"/>
      <c r="H41" s="72"/>
      <c r="I41" s="80">
        <f>SUM(I35:I40)</f>
        <v>0</v>
      </c>
    </row>
    <row r="42" spans="2:9" x14ac:dyDescent="0.15">
      <c r="B42" s="39" t="s">
        <v>19</v>
      </c>
      <c r="C42" s="7" t="s">
        <v>47</v>
      </c>
      <c r="D42" s="7" t="s">
        <v>18</v>
      </c>
      <c r="E42" s="7">
        <v>11953</v>
      </c>
      <c r="F42" s="22"/>
      <c r="G42" s="25">
        <f>E42*F42</f>
        <v>0</v>
      </c>
      <c r="H42" s="7">
        <v>2</v>
      </c>
      <c r="I42" s="25">
        <f t="shared" si="3"/>
        <v>0</v>
      </c>
    </row>
    <row r="43" spans="2:9" x14ac:dyDescent="0.15">
      <c r="B43" s="40"/>
      <c r="C43" s="7" t="s">
        <v>48</v>
      </c>
      <c r="D43" s="23" t="s">
        <v>18</v>
      </c>
      <c r="E43" s="23">
        <v>18213</v>
      </c>
      <c r="F43" s="22"/>
      <c r="G43" s="25">
        <f>E43*F43</f>
        <v>0</v>
      </c>
      <c r="H43" s="23">
        <v>2</v>
      </c>
      <c r="I43" s="25">
        <f t="shared" si="3"/>
        <v>0</v>
      </c>
    </row>
    <row r="44" spans="2:9" ht="12" thickBot="1" x14ac:dyDescent="0.2">
      <c r="B44" s="41"/>
      <c r="C44" s="49" t="s">
        <v>54</v>
      </c>
      <c r="D44" s="50"/>
      <c r="E44" s="51"/>
      <c r="F44" s="65"/>
      <c r="G44" s="65"/>
      <c r="H44" s="65"/>
      <c r="I44" s="30">
        <f>SUM(I42:I43)</f>
        <v>0</v>
      </c>
    </row>
    <row r="45" spans="2:9" ht="12" thickBot="1" x14ac:dyDescent="0.2">
      <c r="C45" s="82" t="s">
        <v>82</v>
      </c>
      <c r="D45" s="83"/>
      <c r="E45" s="83"/>
      <c r="F45" s="83"/>
      <c r="G45" s="83"/>
      <c r="H45" s="83"/>
      <c r="I45" s="31">
        <f>I26+I34+I41+I44</f>
        <v>0</v>
      </c>
    </row>
    <row r="46" spans="2:9" x14ac:dyDescent="0.15">
      <c r="B46" s="78"/>
      <c r="C46" s="79" t="s">
        <v>97</v>
      </c>
      <c r="D46" s="42"/>
      <c r="E46" s="42"/>
      <c r="F46" s="42"/>
      <c r="G46" s="42"/>
      <c r="H46" s="42"/>
      <c r="I46" s="36"/>
    </row>
    <row r="47" spans="2:9" x14ac:dyDescent="0.15">
      <c r="B47" s="2"/>
    </row>
    <row r="48" spans="2:9" x14ac:dyDescent="0.15">
      <c r="B48" s="54" t="s">
        <v>75</v>
      </c>
      <c r="C48" s="102" t="s">
        <v>34</v>
      </c>
      <c r="D48" s="102"/>
      <c r="E48" s="102"/>
      <c r="F48" s="102"/>
      <c r="G48" s="102"/>
      <c r="H48" s="102"/>
      <c r="I48" s="102"/>
    </row>
    <row r="49" spans="2:9" ht="22.5" x14ac:dyDescent="0.15">
      <c r="B49" s="37" t="s">
        <v>1</v>
      </c>
      <c r="C49" s="38" t="s">
        <v>2</v>
      </c>
      <c r="D49" s="38" t="s">
        <v>3</v>
      </c>
      <c r="E49" s="38" t="s">
        <v>4</v>
      </c>
      <c r="F49" s="28" t="s">
        <v>6</v>
      </c>
      <c r="G49" s="27" t="s">
        <v>91</v>
      </c>
      <c r="H49" s="67" t="s">
        <v>89</v>
      </c>
      <c r="I49" s="29" t="s">
        <v>5</v>
      </c>
    </row>
    <row r="50" spans="2:9" x14ac:dyDescent="0.15">
      <c r="B50" s="12" t="s">
        <v>7</v>
      </c>
      <c r="C50" s="8" t="s">
        <v>8</v>
      </c>
      <c r="D50" s="8" t="s">
        <v>13</v>
      </c>
      <c r="E50" s="8">
        <v>1824</v>
      </c>
      <c r="F50" s="22"/>
      <c r="G50" s="25">
        <f>E50*F50</f>
        <v>0</v>
      </c>
      <c r="H50" s="8">
        <v>3</v>
      </c>
      <c r="I50" s="25">
        <f t="shared" ref="I50:I53" si="5">G50*H50</f>
        <v>0</v>
      </c>
    </row>
    <row r="51" spans="2:9" x14ac:dyDescent="0.15">
      <c r="B51" s="12"/>
      <c r="C51" s="3" t="s">
        <v>9</v>
      </c>
      <c r="D51" s="3" t="s">
        <v>13</v>
      </c>
      <c r="E51" s="3">
        <v>2235</v>
      </c>
      <c r="F51" s="22"/>
      <c r="G51" s="25">
        <f t="shared" ref="G51:G53" si="6">E51*F51</f>
        <v>0</v>
      </c>
      <c r="H51" s="3">
        <v>3</v>
      </c>
      <c r="I51" s="25">
        <f t="shared" si="5"/>
        <v>0</v>
      </c>
    </row>
    <row r="52" spans="2:9" x14ac:dyDescent="0.15">
      <c r="B52" s="12"/>
      <c r="C52" s="3" t="s">
        <v>10</v>
      </c>
      <c r="D52" s="3" t="s">
        <v>13</v>
      </c>
      <c r="E52" s="3">
        <v>13196</v>
      </c>
      <c r="F52" s="22"/>
      <c r="G52" s="25">
        <f t="shared" si="6"/>
        <v>0</v>
      </c>
      <c r="H52" s="3">
        <v>3</v>
      </c>
      <c r="I52" s="25">
        <f t="shared" si="5"/>
        <v>0</v>
      </c>
    </row>
    <row r="53" spans="2:9" x14ac:dyDescent="0.15">
      <c r="B53" s="12"/>
      <c r="C53" s="3" t="s">
        <v>11</v>
      </c>
      <c r="D53" s="3" t="s">
        <v>13</v>
      </c>
      <c r="E53" s="3">
        <v>410</v>
      </c>
      <c r="F53" s="22"/>
      <c r="G53" s="25">
        <f t="shared" si="6"/>
        <v>0</v>
      </c>
      <c r="H53" s="3">
        <v>3</v>
      </c>
      <c r="I53" s="25">
        <f t="shared" si="5"/>
        <v>0</v>
      </c>
    </row>
    <row r="54" spans="2:9" x14ac:dyDescent="0.15">
      <c r="B54" s="13"/>
      <c r="C54" s="70" t="s">
        <v>50</v>
      </c>
      <c r="D54" s="71"/>
      <c r="E54" s="71"/>
      <c r="F54" s="71"/>
      <c r="G54" s="71"/>
      <c r="H54" s="71"/>
      <c r="I54" s="84">
        <f>SUM(I50:I53)</f>
        <v>0</v>
      </c>
    </row>
    <row r="55" spans="2:9" x14ac:dyDescent="0.15">
      <c r="B55" s="9" t="s">
        <v>14</v>
      </c>
      <c r="C55" s="7" t="s">
        <v>101</v>
      </c>
      <c r="D55" s="3" t="s">
        <v>13</v>
      </c>
      <c r="E55" s="3">
        <v>7479</v>
      </c>
      <c r="F55" s="22"/>
      <c r="G55" s="25">
        <f>E55*F55</f>
        <v>0</v>
      </c>
      <c r="H55" s="3">
        <v>2</v>
      </c>
      <c r="I55" s="25">
        <f t="shared" ref="I55:I57" si="7">G55*H55</f>
        <v>0</v>
      </c>
    </row>
    <row r="56" spans="2:9" x14ac:dyDescent="0.15">
      <c r="B56" s="10"/>
      <c r="C56" s="7" t="s">
        <v>99</v>
      </c>
      <c r="D56" s="3" t="s">
        <v>13</v>
      </c>
      <c r="E56" s="3">
        <v>1400</v>
      </c>
      <c r="F56" s="22"/>
      <c r="G56" s="25">
        <f t="shared" ref="G56:G57" si="8">E56*F56</f>
        <v>0</v>
      </c>
      <c r="H56" s="3">
        <v>2</v>
      </c>
      <c r="I56" s="25">
        <f t="shared" si="7"/>
        <v>0</v>
      </c>
    </row>
    <row r="57" spans="2:9" x14ac:dyDescent="0.15">
      <c r="B57" s="10"/>
      <c r="C57" s="7" t="s">
        <v>100</v>
      </c>
      <c r="D57" s="3" t="s">
        <v>13</v>
      </c>
      <c r="E57" s="3">
        <v>1786</v>
      </c>
      <c r="F57" s="22"/>
      <c r="G57" s="25">
        <f t="shared" si="8"/>
        <v>0</v>
      </c>
      <c r="H57" s="3">
        <v>2</v>
      </c>
      <c r="I57" s="25">
        <f t="shared" si="7"/>
        <v>0</v>
      </c>
    </row>
    <row r="58" spans="2:9" x14ac:dyDescent="0.15">
      <c r="B58" s="11"/>
      <c r="C58" s="72" t="s">
        <v>51</v>
      </c>
      <c r="D58" s="72"/>
      <c r="E58" s="99"/>
      <c r="F58" s="100"/>
      <c r="G58" s="100"/>
      <c r="H58" s="101"/>
      <c r="I58" s="25">
        <f>SUM(I55:I57)</f>
        <v>0</v>
      </c>
    </row>
    <row r="59" spans="2:9" x14ac:dyDescent="0.15">
      <c r="B59" s="14" t="s">
        <v>15</v>
      </c>
      <c r="C59" s="7" t="s">
        <v>16</v>
      </c>
      <c r="D59" s="7" t="s">
        <v>18</v>
      </c>
      <c r="E59" s="7">
        <v>3584</v>
      </c>
      <c r="F59" s="22"/>
      <c r="G59" s="25">
        <f>E59*F59</f>
        <v>0</v>
      </c>
      <c r="H59" s="7">
        <v>1</v>
      </c>
      <c r="I59" s="25">
        <f t="shared" ref="I59:I60" si="9">G59*H59</f>
        <v>0</v>
      </c>
    </row>
    <row r="60" spans="2:9" x14ac:dyDescent="0.15">
      <c r="B60" s="15"/>
      <c r="C60" s="7" t="s">
        <v>17</v>
      </c>
      <c r="D60" s="7" t="s">
        <v>18</v>
      </c>
      <c r="E60" s="7">
        <v>1344</v>
      </c>
      <c r="F60" s="22"/>
      <c r="G60" s="25">
        <f>E60*F60</f>
        <v>0</v>
      </c>
      <c r="H60" s="7">
        <v>1</v>
      </c>
      <c r="I60" s="25">
        <f t="shared" si="9"/>
        <v>0</v>
      </c>
    </row>
    <row r="61" spans="2:9" x14ac:dyDescent="0.15">
      <c r="B61" s="16"/>
      <c r="C61" s="72" t="s">
        <v>52</v>
      </c>
      <c r="D61" s="72"/>
      <c r="E61" s="99"/>
      <c r="F61" s="100"/>
      <c r="G61" s="100"/>
      <c r="H61" s="101"/>
      <c r="I61" s="25">
        <f>I59+I60</f>
        <v>0</v>
      </c>
    </row>
    <row r="62" spans="2:9" x14ac:dyDescent="0.15">
      <c r="B62" s="17" t="s">
        <v>19</v>
      </c>
      <c r="D62" s="7" t="s">
        <v>18</v>
      </c>
      <c r="E62" s="7">
        <v>1198</v>
      </c>
      <c r="F62" s="22"/>
      <c r="G62" s="25">
        <f>E62*F62</f>
        <v>0</v>
      </c>
      <c r="H62" s="7">
        <v>2</v>
      </c>
      <c r="I62" s="25">
        <f t="shared" ref="I62:I68" si="10">G62*H62</f>
        <v>0</v>
      </c>
    </row>
    <row r="63" spans="2:9" x14ac:dyDescent="0.15">
      <c r="B63" s="18" t="s">
        <v>20</v>
      </c>
      <c r="C63" s="3" t="s">
        <v>78</v>
      </c>
      <c r="D63" s="7" t="s">
        <v>13</v>
      </c>
      <c r="E63" s="93">
        <v>1120</v>
      </c>
      <c r="F63" s="22"/>
      <c r="G63" s="25">
        <f t="shared" ref="G63:G68" si="11">E63*F63</f>
        <v>0</v>
      </c>
      <c r="H63" s="7">
        <v>4</v>
      </c>
      <c r="I63" s="25">
        <f t="shared" si="10"/>
        <v>0</v>
      </c>
    </row>
    <row r="64" spans="2:9" x14ac:dyDescent="0.15">
      <c r="B64" s="18"/>
      <c r="C64" s="3" t="s">
        <v>79</v>
      </c>
      <c r="D64" s="7" t="s">
        <v>13</v>
      </c>
      <c r="E64" s="93">
        <v>5382</v>
      </c>
      <c r="F64" s="22"/>
      <c r="G64" s="25">
        <f t="shared" si="11"/>
        <v>0</v>
      </c>
      <c r="H64" s="7">
        <v>2</v>
      </c>
      <c r="I64" s="25">
        <f t="shared" si="10"/>
        <v>0</v>
      </c>
    </row>
    <row r="65" spans="2:9" x14ac:dyDescent="0.15">
      <c r="B65" s="47" t="s">
        <v>21</v>
      </c>
      <c r="D65" s="7" t="s">
        <v>13</v>
      </c>
      <c r="E65" s="7">
        <v>2073</v>
      </c>
      <c r="F65" s="22"/>
      <c r="G65" s="25">
        <f t="shared" si="11"/>
        <v>0</v>
      </c>
      <c r="H65" s="7">
        <v>3</v>
      </c>
      <c r="I65" s="25">
        <f t="shared" si="10"/>
        <v>0</v>
      </c>
    </row>
    <row r="66" spans="2:9" x14ac:dyDescent="0.15">
      <c r="B66" s="20" t="s">
        <v>22</v>
      </c>
      <c r="D66" s="7" t="s">
        <v>12</v>
      </c>
      <c r="E66" s="7">
        <v>29</v>
      </c>
      <c r="F66" s="22"/>
      <c r="G66" s="25">
        <f t="shared" si="11"/>
        <v>0</v>
      </c>
      <c r="H66" s="91">
        <v>0.25</v>
      </c>
      <c r="I66" s="25">
        <f t="shared" si="10"/>
        <v>0</v>
      </c>
    </row>
    <row r="67" spans="2:9" x14ac:dyDescent="0.15">
      <c r="B67" s="21" t="s">
        <v>23</v>
      </c>
      <c r="D67" s="7" t="s">
        <v>12</v>
      </c>
      <c r="E67" s="7">
        <v>325</v>
      </c>
      <c r="F67" s="22"/>
      <c r="G67" s="25">
        <f t="shared" si="11"/>
        <v>0</v>
      </c>
      <c r="H67" s="91">
        <v>0.25</v>
      </c>
      <c r="I67" s="25">
        <f t="shared" si="10"/>
        <v>0</v>
      </c>
    </row>
    <row r="68" spans="2:9" ht="12" thickBot="1" x14ac:dyDescent="0.2">
      <c r="B68" s="19" t="s">
        <v>24</v>
      </c>
      <c r="D68" s="23" t="s">
        <v>12</v>
      </c>
      <c r="E68" s="23">
        <v>429</v>
      </c>
      <c r="F68" s="22"/>
      <c r="G68" s="25">
        <f t="shared" si="11"/>
        <v>0</v>
      </c>
      <c r="H68" s="23">
        <v>2</v>
      </c>
      <c r="I68" s="46">
        <f t="shared" si="10"/>
        <v>0</v>
      </c>
    </row>
    <row r="69" spans="2:9" ht="12" thickBot="1" x14ac:dyDescent="0.2">
      <c r="C69" s="82" t="s">
        <v>85</v>
      </c>
      <c r="D69" s="83"/>
      <c r="E69" s="83"/>
      <c r="F69" s="83"/>
      <c r="G69" s="83"/>
      <c r="H69" s="83"/>
      <c r="I69" s="31">
        <f>I54+I58+I61+SUM(I62:I68)</f>
        <v>0</v>
      </c>
    </row>
    <row r="70" spans="2:9" x14ac:dyDescent="0.15">
      <c r="C70" s="79" t="s">
        <v>97</v>
      </c>
      <c r="D70" s="35"/>
      <c r="E70" s="35"/>
      <c r="F70" s="35"/>
      <c r="G70" s="35"/>
      <c r="H70" s="35"/>
      <c r="I70" s="36"/>
    </row>
    <row r="72" spans="2:9" x14ac:dyDescent="0.15">
      <c r="B72" s="54" t="s">
        <v>92</v>
      </c>
      <c r="C72" s="102" t="s">
        <v>81</v>
      </c>
      <c r="D72" s="102"/>
      <c r="E72" s="102"/>
      <c r="F72" s="102"/>
      <c r="G72" s="102"/>
      <c r="H72" s="102"/>
      <c r="I72" s="102"/>
    </row>
    <row r="73" spans="2:9" ht="22.5" x14ac:dyDescent="0.15">
      <c r="B73" s="37" t="s">
        <v>1</v>
      </c>
      <c r="C73" s="38" t="s">
        <v>2</v>
      </c>
      <c r="D73" s="38" t="s">
        <v>3</v>
      </c>
      <c r="E73" s="38" t="s">
        <v>4</v>
      </c>
      <c r="F73" s="28" t="s">
        <v>6</v>
      </c>
      <c r="G73" s="27" t="s">
        <v>91</v>
      </c>
      <c r="H73" s="67" t="s">
        <v>89</v>
      </c>
      <c r="I73" s="29" t="s">
        <v>5</v>
      </c>
    </row>
    <row r="74" spans="2:9" x14ac:dyDescent="0.15">
      <c r="B74" s="12" t="s">
        <v>7</v>
      </c>
      <c r="C74" s="8" t="s">
        <v>8</v>
      </c>
      <c r="D74" s="8" t="s">
        <v>13</v>
      </c>
      <c r="E74" s="62">
        <v>1959</v>
      </c>
      <c r="F74" s="22"/>
      <c r="G74" s="25">
        <f>E74*F74</f>
        <v>0</v>
      </c>
      <c r="H74" s="66">
        <v>3</v>
      </c>
      <c r="I74" s="25">
        <f t="shared" ref="I74" si="12">G74*H74</f>
        <v>0</v>
      </c>
    </row>
    <row r="75" spans="2:9" x14ac:dyDescent="0.15">
      <c r="B75" s="12"/>
      <c r="C75" s="3" t="s">
        <v>9</v>
      </c>
      <c r="D75" s="3" t="s">
        <v>13</v>
      </c>
      <c r="E75" s="62">
        <v>3300</v>
      </c>
      <c r="F75" s="22"/>
      <c r="G75" s="25">
        <f t="shared" ref="G75:G77" si="13">E75*F75</f>
        <v>0</v>
      </c>
      <c r="H75" s="62">
        <v>3</v>
      </c>
      <c r="I75" s="25">
        <f t="shared" ref="I75:I77" si="14">G75*H75</f>
        <v>0</v>
      </c>
    </row>
    <row r="76" spans="2:9" x14ac:dyDescent="0.15">
      <c r="B76" s="12"/>
      <c r="C76" s="3" t="s">
        <v>10</v>
      </c>
      <c r="D76" s="3" t="s">
        <v>13</v>
      </c>
      <c r="E76" s="62">
        <v>18238</v>
      </c>
      <c r="F76" s="22"/>
      <c r="G76" s="25">
        <f t="shared" si="13"/>
        <v>0</v>
      </c>
      <c r="H76" s="62">
        <v>3</v>
      </c>
      <c r="I76" s="25">
        <f t="shared" si="14"/>
        <v>0</v>
      </c>
    </row>
    <row r="77" spans="2:9" x14ac:dyDescent="0.15">
      <c r="B77" s="12"/>
      <c r="C77" s="3" t="s">
        <v>11</v>
      </c>
      <c r="D77" s="3" t="s">
        <v>13</v>
      </c>
      <c r="E77" s="62">
        <v>5468</v>
      </c>
      <c r="F77" s="22"/>
      <c r="G77" s="25">
        <f t="shared" si="13"/>
        <v>0</v>
      </c>
      <c r="H77" s="62">
        <v>3</v>
      </c>
      <c r="I77" s="25">
        <f t="shared" si="14"/>
        <v>0</v>
      </c>
    </row>
    <row r="78" spans="2:9" x14ac:dyDescent="0.15">
      <c r="B78" s="13"/>
      <c r="C78" s="70" t="s">
        <v>50</v>
      </c>
      <c r="D78" s="71"/>
      <c r="E78" s="71"/>
      <c r="F78" s="71"/>
      <c r="G78" s="71"/>
      <c r="H78" s="71"/>
      <c r="I78" s="25">
        <f>SUM(I74:I77)</f>
        <v>0</v>
      </c>
    </row>
    <row r="79" spans="2:9" x14ac:dyDescent="0.15">
      <c r="B79" s="9" t="s">
        <v>14</v>
      </c>
      <c r="C79" s="7" t="s">
        <v>102</v>
      </c>
      <c r="D79" s="3" t="s">
        <v>13</v>
      </c>
      <c r="E79" s="7">
        <v>1945</v>
      </c>
      <c r="F79" s="22"/>
      <c r="G79" s="25">
        <f>E79*F79</f>
        <v>0</v>
      </c>
      <c r="H79" s="7">
        <v>2</v>
      </c>
      <c r="I79" s="25">
        <f t="shared" ref="I79:I81" si="15">G79*H79</f>
        <v>0</v>
      </c>
    </row>
    <row r="80" spans="2:9" x14ac:dyDescent="0.15">
      <c r="B80" s="10"/>
      <c r="C80" s="7" t="s">
        <v>99</v>
      </c>
      <c r="D80" s="3" t="s">
        <v>13</v>
      </c>
      <c r="E80" s="7">
        <v>1240</v>
      </c>
      <c r="F80" s="22"/>
      <c r="G80" s="25">
        <f t="shared" ref="G80:G81" si="16">E80*F80</f>
        <v>0</v>
      </c>
      <c r="H80" s="7">
        <v>2</v>
      </c>
      <c r="I80" s="25">
        <f t="shared" si="15"/>
        <v>0</v>
      </c>
    </row>
    <row r="81" spans="2:9" x14ac:dyDescent="0.15">
      <c r="B81" s="10"/>
      <c r="C81" s="7" t="s">
        <v>100</v>
      </c>
      <c r="D81" s="3" t="s">
        <v>13</v>
      </c>
      <c r="E81" s="7">
        <v>2624</v>
      </c>
      <c r="F81" s="22"/>
      <c r="G81" s="25">
        <f t="shared" si="16"/>
        <v>0</v>
      </c>
      <c r="H81" s="7">
        <v>2</v>
      </c>
      <c r="I81" s="25">
        <f t="shared" si="15"/>
        <v>0</v>
      </c>
    </row>
    <row r="82" spans="2:9" x14ac:dyDescent="0.15">
      <c r="B82" s="11"/>
      <c r="C82" s="72" t="s">
        <v>51</v>
      </c>
      <c r="D82" s="99"/>
      <c r="E82" s="100"/>
      <c r="F82" s="100"/>
      <c r="G82" s="100"/>
      <c r="H82" s="101"/>
      <c r="I82" s="25">
        <f>SUM(I79:I81)</f>
        <v>0</v>
      </c>
    </row>
    <row r="83" spans="2:9" x14ac:dyDescent="0.15">
      <c r="B83" s="14" t="s">
        <v>15</v>
      </c>
      <c r="C83" s="63" t="s">
        <v>80</v>
      </c>
      <c r="D83" s="63" t="s">
        <v>18</v>
      </c>
      <c r="E83" s="64">
        <v>8913</v>
      </c>
      <c r="F83" s="22"/>
      <c r="G83" s="25">
        <f>E83*F83</f>
        <v>0</v>
      </c>
      <c r="H83" s="64">
        <v>1</v>
      </c>
      <c r="I83" s="25">
        <f t="shared" ref="I83:I85" si="17">G83*H83</f>
        <v>0</v>
      </c>
    </row>
    <row r="84" spans="2:9" x14ac:dyDescent="0.15">
      <c r="B84" s="14"/>
      <c r="C84" s="7" t="s">
        <v>16</v>
      </c>
      <c r="D84" s="7" t="s">
        <v>18</v>
      </c>
      <c r="E84" s="7">
        <v>352</v>
      </c>
      <c r="F84" s="22"/>
      <c r="G84" s="25">
        <f t="shared" ref="G84:G85" si="18">E84*F84</f>
        <v>0</v>
      </c>
      <c r="H84" s="7">
        <v>1</v>
      </c>
      <c r="I84" s="25">
        <f t="shared" si="17"/>
        <v>0</v>
      </c>
    </row>
    <row r="85" spans="2:9" x14ac:dyDescent="0.15">
      <c r="B85" s="15"/>
      <c r="C85" s="7" t="s">
        <v>17</v>
      </c>
      <c r="D85" s="7" t="s">
        <v>18</v>
      </c>
      <c r="E85" s="7">
        <v>3</v>
      </c>
      <c r="F85" s="22"/>
      <c r="G85" s="25">
        <f t="shared" si="18"/>
        <v>0</v>
      </c>
      <c r="H85" s="7">
        <v>1</v>
      </c>
      <c r="I85" s="25">
        <f t="shared" si="17"/>
        <v>0</v>
      </c>
    </row>
    <row r="86" spans="2:9" x14ac:dyDescent="0.15">
      <c r="B86" s="16"/>
      <c r="C86" s="72" t="s">
        <v>52</v>
      </c>
      <c r="D86" s="99"/>
      <c r="E86" s="100"/>
      <c r="F86" s="100"/>
      <c r="G86" s="100"/>
      <c r="H86" s="101"/>
      <c r="I86" s="25">
        <f>SUM(I83:I85)</f>
        <v>0</v>
      </c>
    </row>
    <row r="87" spans="2:9" x14ac:dyDescent="0.15">
      <c r="B87" s="17" t="s">
        <v>19</v>
      </c>
      <c r="C87" s="7"/>
      <c r="D87" s="7" t="s">
        <v>18</v>
      </c>
      <c r="E87" s="7">
        <v>8513</v>
      </c>
      <c r="F87" s="22"/>
      <c r="G87" s="25">
        <f>E87*F87</f>
        <v>0</v>
      </c>
      <c r="H87" s="7">
        <v>2</v>
      </c>
      <c r="I87" s="25">
        <f t="shared" ref="I87:I95" si="19">G87*H87</f>
        <v>0</v>
      </c>
    </row>
    <row r="88" spans="2:9" x14ac:dyDescent="0.15">
      <c r="B88" s="18" t="s">
        <v>20</v>
      </c>
      <c r="C88" s="7" t="s">
        <v>76</v>
      </c>
      <c r="D88" s="7" t="s">
        <v>13</v>
      </c>
      <c r="E88" s="7">
        <v>38263</v>
      </c>
      <c r="F88" s="22"/>
      <c r="G88" s="25">
        <f t="shared" ref="G88:G95" si="20">E88*F88</f>
        <v>0</v>
      </c>
      <c r="H88" s="7">
        <v>13</v>
      </c>
      <c r="I88" s="25">
        <f t="shared" si="19"/>
        <v>0</v>
      </c>
    </row>
    <row r="89" spans="2:9" x14ac:dyDescent="0.15">
      <c r="B89" s="18"/>
      <c r="C89" s="7" t="s">
        <v>77</v>
      </c>
      <c r="D89" s="7" t="s">
        <v>13</v>
      </c>
      <c r="E89" s="7">
        <v>47637</v>
      </c>
      <c r="F89" s="22"/>
      <c r="G89" s="25">
        <f t="shared" si="20"/>
        <v>0</v>
      </c>
      <c r="H89" s="7">
        <v>7</v>
      </c>
      <c r="I89" s="25">
        <f t="shared" si="19"/>
        <v>0</v>
      </c>
    </row>
    <row r="90" spans="2:9" x14ac:dyDescent="0.15">
      <c r="B90" s="18"/>
      <c r="C90" s="7" t="s">
        <v>78</v>
      </c>
      <c r="D90" s="7" t="s">
        <v>13</v>
      </c>
      <c r="E90" s="7">
        <v>13371</v>
      </c>
      <c r="F90" s="22"/>
      <c r="G90" s="25">
        <f t="shared" si="20"/>
        <v>0</v>
      </c>
      <c r="H90" s="7">
        <v>4</v>
      </c>
      <c r="I90" s="25">
        <f t="shared" si="19"/>
        <v>0</v>
      </c>
    </row>
    <row r="91" spans="2:9" x14ac:dyDescent="0.15">
      <c r="B91" s="18"/>
      <c r="C91" s="7" t="s">
        <v>79</v>
      </c>
      <c r="D91" s="7" t="s">
        <v>13</v>
      </c>
      <c r="E91" s="7">
        <v>1085</v>
      </c>
      <c r="F91" s="22"/>
      <c r="G91" s="25">
        <f t="shared" si="20"/>
        <v>0</v>
      </c>
      <c r="H91" s="7">
        <v>2</v>
      </c>
      <c r="I91" s="25">
        <f t="shared" si="19"/>
        <v>0</v>
      </c>
    </row>
    <row r="92" spans="2:9" x14ac:dyDescent="0.15">
      <c r="B92" s="47" t="s">
        <v>21</v>
      </c>
      <c r="D92" s="7" t="s">
        <v>13</v>
      </c>
      <c r="E92" s="3">
        <v>1047</v>
      </c>
      <c r="F92" s="22"/>
      <c r="G92" s="25">
        <f t="shared" si="20"/>
        <v>0</v>
      </c>
      <c r="H92" s="3">
        <v>3</v>
      </c>
      <c r="I92" s="25">
        <f t="shared" si="19"/>
        <v>0</v>
      </c>
    </row>
    <row r="93" spans="2:9" x14ac:dyDescent="0.15">
      <c r="B93" s="20" t="s">
        <v>22</v>
      </c>
      <c r="D93" s="7" t="s">
        <v>12</v>
      </c>
      <c r="E93" s="7">
        <v>18</v>
      </c>
      <c r="F93" s="22"/>
      <c r="G93" s="25">
        <f t="shared" si="20"/>
        <v>0</v>
      </c>
      <c r="H93" s="91">
        <v>0.25</v>
      </c>
      <c r="I93" s="25">
        <f t="shared" si="19"/>
        <v>0</v>
      </c>
    </row>
    <row r="94" spans="2:9" x14ac:dyDescent="0.15">
      <c r="B94" s="21" t="s">
        <v>23</v>
      </c>
      <c r="D94" s="7" t="s">
        <v>12</v>
      </c>
      <c r="E94" s="7">
        <v>221</v>
      </c>
      <c r="F94" s="22"/>
      <c r="G94" s="25">
        <f t="shared" si="20"/>
        <v>0</v>
      </c>
      <c r="H94" s="91">
        <v>0.25</v>
      </c>
      <c r="I94" s="25">
        <f t="shared" si="19"/>
        <v>0</v>
      </c>
    </row>
    <row r="95" spans="2:9" ht="12" thickBot="1" x14ac:dyDescent="0.2">
      <c r="B95" s="19" t="s">
        <v>24</v>
      </c>
      <c r="D95" s="23" t="s">
        <v>12</v>
      </c>
      <c r="E95" s="23">
        <v>803</v>
      </c>
      <c r="F95" s="22"/>
      <c r="G95" s="25">
        <f t="shared" si="20"/>
        <v>0</v>
      </c>
      <c r="H95" s="23">
        <v>2</v>
      </c>
      <c r="I95" s="46">
        <f t="shared" si="19"/>
        <v>0</v>
      </c>
    </row>
    <row r="96" spans="2:9" ht="12" thickBot="1" x14ac:dyDescent="0.2">
      <c r="C96" s="82" t="s">
        <v>84</v>
      </c>
      <c r="D96" s="83"/>
      <c r="E96" s="83"/>
      <c r="F96" s="83"/>
      <c r="G96" s="83"/>
      <c r="H96" s="83"/>
      <c r="I96" s="31">
        <f>I78+I82+I86+SUM(I87:I95)</f>
        <v>0</v>
      </c>
    </row>
    <row r="97" spans="2:9" x14ac:dyDescent="0.15">
      <c r="C97" s="79" t="s">
        <v>97</v>
      </c>
      <c r="D97" s="35"/>
      <c r="E97" s="35"/>
      <c r="F97" s="35"/>
      <c r="G97" s="35"/>
      <c r="H97" s="35"/>
      <c r="I97" s="36"/>
    </row>
    <row r="98" spans="2:9" x14ac:dyDescent="0.15">
      <c r="C98" s="79"/>
      <c r="D98" s="35"/>
      <c r="E98" s="35"/>
      <c r="F98" s="35"/>
      <c r="G98" s="35"/>
      <c r="H98" s="35"/>
      <c r="I98" s="36"/>
    </row>
    <row r="99" spans="2:9" x14ac:dyDescent="0.15">
      <c r="B99" s="54" t="s">
        <v>93</v>
      </c>
      <c r="C99" s="102" t="s">
        <v>49</v>
      </c>
      <c r="D99" s="102"/>
      <c r="E99" s="102"/>
      <c r="F99" s="102"/>
      <c r="G99" s="102"/>
      <c r="H99" s="102"/>
      <c r="I99" s="102"/>
    </row>
    <row r="100" spans="2:9" ht="22.5" x14ac:dyDescent="0.15">
      <c r="B100" s="57" t="s">
        <v>1</v>
      </c>
      <c r="C100" s="58" t="s">
        <v>2</v>
      </c>
      <c r="D100" s="58" t="s">
        <v>3</v>
      </c>
      <c r="E100" s="58" t="s">
        <v>4</v>
      </c>
      <c r="F100" s="28" t="s">
        <v>6</v>
      </c>
      <c r="G100" s="89"/>
      <c r="H100" s="90"/>
      <c r="I100" s="29" t="s">
        <v>5</v>
      </c>
    </row>
    <row r="101" spans="2:9" x14ac:dyDescent="0.15">
      <c r="B101" s="32" t="s">
        <v>25</v>
      </c>
      <c r="C101" s="3" t="s">
        <v>26</v>
      </c>
      <c r="D101" s="3" t="s">
        <v>31</v>
      </c>
      <c r="E101" s="53">
        <v>100</v>
      </c>
      <c r="F101" s="22"/>
      <c r="G101" s="85"/>
      <c r="H101" s="86"/>
      <c r="I101" s="25">
        <f>E101*F101</f>
        <v>0</v>
      </c>
    </row>
    <row r="102" spans="2:9" x14ac:dyDescent="0.15">
      <c r="B102" s="33"/>
      <c r="C102" s="3" t="s">
        <v>27</v>
      </c>
      <c r="D102" s="3" t="s">
        <v>31</v>
      </c>
      <c r="E102" s="53">
        <v>100</v>
      </c>
      <c r="F102" s="22"/>
      <c r="G102" s="85"/>
      <c r="H102" s="87"/>
      <c r="I102" s="25">
        <f t="shared" ref="I102:I114" si="21">E102*F102</f>
        <v>0</v>
      </c>
    </row>
    <row r="103" spans="2:9" x14ac:dyDescent="0.15">
      <c r="B103" s="33"/>
      <c r="C103" s="3" t="s">
        <v>28</v>
      </c>
      <c r="D103" s="3" t="s">
        <v>31</v>
      </c>
      <c r="E103" s="53">
        <v>60</v>
      </c>
      <c r="F103" s="22"/>
      <c r="G103" s="85"/>
      <c r="H103" s="87"/>
      <c r="I103" s="25">
        <f t="shared" si="21"/>
        <v>0</v>
      </c>
    </row>
    <row r="104" spans="2:9" x14ac:dyDescent="0.15">
      <c r="B104" s="33"/>
      <c r="C104" s="3" t="s">
        <v>29</v>
      </c>
      <c r="D104" s="3" t="s">
        <v>31</v>
      </c>
      <c r="E104" s="53">
        <v>60</v>
      </c>
      <c r="F104" s="22"/>
      <c r="G104" s="85"/>
      <c r="H104" s="87"/>
      <c r="I104" s="25">
        <f t="shared" si="21"/>
        <v>0</v>
      </c>
    </row>
    <row r="105" spans="2:9" x14ac:dyDescent="0.15">
      <c r="B105" s="33"/>
      <c r="C105" s="3" t="s">
        <v>30</v>
      </c>
      <c r="D105" s="3" t="s">
        <v>31</v>
      </c>
      <c r="E105" s="53">
        <v>60</v>
      </c>
      <c r="F105" s="22"/>
      <c r="G105" s="85"/>
      <c r="H105" s="87"/>
      <c r="I105" s="25">
        <f t="shared" si="21"/>
        <v>0</v>
      </c>
    </row>
    <row r="106" spans="2:9" x14ac:dyDescent="0.15">
      <c r="B106" s="34"/>
      <c r="C106" s="72" t="s">
        <v>32</v>
      </c>
      <c r="D106" s="72"/>
      <c r="E106" s="72"/>
      <c r="F106" s="72"/>
      <c r="G106" s="88"/>
      <c r="H106" s="88"/>
      <c r="I106" s="80">
        <f>SUM(I101:I105)</f>
        <v>0</v>
      </c>
    </row>
    <row r="107" spans="2:9" x14ac:dyDescent="0.15">
      <c r="B107" s="43" t="s">
        <v>33</v>
      </c>
      <c r="C107" s="7" t="s">
        <v>55</v>
      </c>
      <c r="D107" s="7" t="s">
        <v>31</v>
      </c>
      <c r="E107" s="53">
        <v>60</v>
      </c>
      <c r="F107" s="22"/>
      <c r="G107" s="85"/>
      <c r="H107" s="86"/>
      <c r="I107" s="25">
        <f t="shared" si="21"/>
        <v>0</v>
      </c>
    </row>
    <row r="108" spans="2:9" x14ac:dyDescent="0.15">
      <c r="B108" s="44"/>
      <c r="C108" s="7" t="s">
        <v>104</v>
      </c>
      <c r="D108" s="7" t="s">
        <v>31</v>
      </c>
      <c r="E108" s="53">
        <v>60</v>
      </c>
      <c r="F108" s="22"/>
      <c r="G108" s="85"/>
      <c r="H108" s="86"/>
      <c r="I108" s="25">
        <f t="shared" si="21"/>
        <v>0</v>
      </c>
    </row>
    <row r="109" spans="2:9" x14ac:dyDescent="0.15">
      <c r="B109" s="44"/>
      <c r="C109" s="7" t="s">
        <v>105</v>
      </c>
      <c r="D109" s="7" t="s">
        <v>31</v>
      </c>
      <c r="E109" s="53">
        <v>60</v>
      </c>
      <c r="F109" s="22"/>
      <c r="G109" s="85"/>
      <c r="H109" s="86"/>
      <c r="I109" s="25">
        <f t="shared" si="21"/>
        <v>0</v>
      </c>
    </row>
    <row r="110" spans="2:9" x14ac:dyDescent="0.15">
      <c r="B110" s="44"/>
      <c r="C110" s="7" t="s">
        <v>106</v>
      </c>
      <c r="D110" s="7" t="s">
        <v>31</v>
      </c>
      <c r="E110" s="53">
        <v>60</v>
      </c>
      <c r="F110" s="22"/>
      <c r="G110" s="85"/>
      <c r="H110" s="86"/>
      <c r="I110" s="25">
        <f t="shared" si="21"/>
        <v>0</v>
      </c>
    </row>
    <row r="111" spans="2:9" x14ac:dyDescent="0.15">
      <c r="B111" s="44"/>
      <c r="C111" s="7" t="s">
        <v>56</v>
      </c>
      <c r="D111" s="7" t="s">
        <v>31</v>
      </c>
      <c r="E111" s="53">
        <v>60</v>
      </c>
      <c r="F111" s="22"/>
      <c r="G111" s="85"/>
      <c r="H111" s="86"/>
      <c r="I111" s="25">
        <f t="shared" si="21"/>
        <v>0</v>
      </c>
    </row>
    <row r="112" spans="2:9" x14ac:dyDescent="0.15">
      <c r="B112" s="44"/>
      <c r="C112" s="7" t="s">
        <v>71</v>
      </c>
      <c r="D112" s="7" t="s">
        <v>31</v>
      </c>
      <c r="E112" s="53">
        <v>60</v>
      </c>
      <c r="F112" s="22"/>
      <c r="G112" s="85"/>
      <c r="H112" s="86"/>
      <c r="I112" s="25">
        <f t="shared" si="21"/>
        <v>0</v>
      </c>
    </row>
    <row r="113" spans="2:9" x14ac:dyDescent="0.15">
      <c r="B113" s="44"/>
      <c r="C113" s="7" t="s">
        <v>72</v>
      </c>
      <c r="D113" s="7" t="s">
        <v>31</v>
      </c>
      <c r="E113" s="53">
        <v>60</v>
      </c>
      <c r="F113" s="22"/>
      <c r="G113" s="85"/>
      <c r="H113" s="86"/>
      <c r="I113" s="25">
        <f t="shared" si="21"/>
        <v>0</v>
      </c>
    </row>
    <row r="114" spans="2:9" x14ac:dyDescent="0.15">
      <c r="B114" s="44"/>
      <c r="C114" s="7" t="s">
        <v>73</v>
      </c>
      <c r="D114" s="7" t="s">
        <v>31</v>
      </c>
      <c r="E114" s="53">
        <v>60</v>
      </c>
      <c r="F114" s="22"/>
      <c r="G114" s="85"/>
      <c r="H114" s="86"/>
      <c r="I114" s="25">
        <f t="shared" si="21"/>
        <v>0</v>
      </c>
    </row>
    <row r="115" spans="2:9" ht="12" thickBot="1" x14ac:dyDescent="0.2">
      <c r="B115" s="45"/>
      <c r="C115" s="72" t="s">
        <v>57</v>
      </c>
      <c r="D115" s="72"/>
      <c r="E115" s="72"/>
      <c r="F115" s="72"/>
      <c r="G115" s="88"/>
      <c r="H115" s="88"/>
      <c r="I115" s="81">
        <f>SUM(I107:I114)</f>
        <v>0</v>
      </c>
    </row>
    <row r="116" spans="2:9" ht="12" thickBot="1" x14ac:dyDescent="0.2">
      <c r="C116" s="73" t="s">
        <v>58</v>
      </c>
      <c r="D116" s="73"/>
      <c r="E116" s="73"/>
      <c r="F116" s="73"/>
      <c r="G116" s="73"/>
      <c r="H116" s="73"/>
      <c r="I116" s="31">
        <f>I106+I115</f>
        <v>0</v>
      </c>
    </row>
    <row r="117" spans="2:9" x14ac:dyDescent="0.15">
      <c r="C117" s="74"/>
      <c r="I117" s="36"/>
    </row>
    <row r="118" spans="2:9" x14ac:dyDescent="0.15">
      <c r="C118" s="74"/>
      <c r="F118" s="2" t="s">
        <v>94</v>
      </c>
      <c r="G118" s="2"/>
      <c r="H118" s="76"/>
      <c r="I118" s="6">
        <f>I45</f>
        <v>0</v>
      </c>
    </row>
    <row r="119" spans="2:9" x14ac:dyDescent="0.15">
      <c r="F119" s="2" t="s">
        <v>95</v>
      </c>
      <c r="G119" s="2"/>
      <c r="H119" s="76"/>
      <c r="I119" s="6">
        <f>I69</f>
        <v>0</v>
      </c>
    </row>
    <row r="120" spans="2:9" x14ac:dyDescent="0.15">
      <c r="F120" s="2" t="s">
        <v>96</v>
      </c>
      <c r="G120" s="2"/>
      <c r="H120" s="76"/>
      <c r="I120" s="30">
        <f>I96</f>
        <v>0</v>
      </c>
    </row>
    <row r="121" spans="2:9" ht="12" thickBot="1" x14ac:dyDescent="0.2">
      <c r="F121" s="2" t="s">
        <v>103</v>
      </c>
      <c r="G121" s="2"/>
      <c r="H121" s="76"/>
      <c r="I121" s="30">
        <f>I116</f>
        <v>0</v>
      </c>
    </row>
    <row r="122" spans="2:9" ht="12" thickBot="1" x14ac:dyDescent="0.2">
      <c r="H122" s="77" t="s">
        <v>5</v>
      </c>
      <c r="I122" s="31">
        <f>SUM(I118:I121)</f>
        <v>0</v>
      </c>
    </row>
    <row r="123" spans="2:9" x14ac:dyDescent="0.15">
      <c r="C123" s="95" t="s">
        <v>83</v>
      </c>
      <c r="D123" s="95"/>
      <c r="E123" s="95"/>
      <c r="F123" s="96"/>
      <c r="G123" s="96"/>
      <c r="H123" s="96"/>
      <c r="I123" s="97"/>
    </row>
    <row r="124" spans="2:9" x14ac:dyDescent="0.15">
      <c r="C124" s="8" t="s">
        <v>59</v>
      </c>
      <c r="D124" s="8" t="s">
        <v>60</v>
      </c>
      <c r="F124" s="69"/>
      <c r="I124" s="25">
        <f>I122*F124/100</f>
        <v>0</v>
      </c>
    </row>
    <row r="125" spans="2:9" x14ac:dyDescent="0.15">
      <c r="C125" s="3" t="s">
        <v>61</v>
      </c>
      <c r="D125" s="3" t="s">
        <v>60</v>
      </c>
      <c r="F125" s="69"/>
      <c r="I125" s="25">
        <f>I122*F125/100</f>
        <v>0</v>
      </c>
    </row>
    <row r="126" spans="2:9" ht="12" thickBot="1" x14ac:dyDescent="0.2">
      <c r="C126" s="3" t="s">
        <v>62</v>
      </c>
      <c r="D126" s="3" t="s">
        <v>60</v>
      </c>
      <c r="F126" s="69"/>
      <c r="I126" s="46">
        <f>I122*F126/100</f>
        <v>0</v>
      </c>
    </row>
    <row r="127" spans="2:9" ht="12" thickBot="1" x14ac:dyDescent="0.2">
      <c r="C127" s="75" t="s">
        <v>90</v>
      </c>
      <c r="D127" s="75"/>
      <c r="E127" s="75"/>
      <c r="F127" s="75"/>
      <c r="G127" s="75"/>
      <c r="H127" s="75"/>
      <c r="I127" s="92">
        <f>I122+I124+I125+I126</f>
        <v>0</v>
      </c>
    </row>
  </sheetData>
  <mergeCells count="9">
    <mergeCell ref="C123:I123"/>
    <mergeCell ref="B4:I4"/>
    <mergeCell ref="D82:H82"/>
    <mergeCell ref="D86:H86"/>
    <mergeCell ref="E61:H61"/>
    <mergeCell ref="E58:H58"/>
    <mergeCell ref="C48:I48"/>
    <mergeCell ref="C72:I72"/>
    <mergeCell ref="C99:I99"/>
  </mergeCells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VOORBLAD</vt:lpstr>
      <vt:lpstr>INVULBLAD</vt:lpstr>
      <vt:lpstr>INVULBLAD!Afdrukbereik</vt:lpstr>
    </vt:vector>
  </TitlesOfParts>
  <Company>Hoogheemraadschap Hollands Noorderkwartier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Arends, Johan</dc:creator>
  <cp:lastModifiedBy>Arends, Johan</cp:lastModifiedBy>
  <cp:lastPrinted>2022-02-03T13:25:26Z</cp:lastPrinted>
  <dcterms:created xsi:type="dcterms:W3CDTF">2021-11-17T10:57:01Z</dcterms:created>
  <dcterms:modified xsi:type="dcterms:W3CDTF">2022-03-21T08:27:37Z</dcterms:modified>
</cp:coreProperties>
</file>