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https://inkada.sharepoint.com/Gedeelde documenten/10 Projecten/Atheneum College Hageveld/Schoonmaak 2020-2021/Bestek/"/>
    </mc:Choice>
  </mc:AlternateContent>
  <xr:revisionPtr revIDLastSave="529" documentId="8_{DF9F4F31-B437-42C9-AFE5-C3A147929F2A}" xr6:coauthVersionLast="47" xr6:coauthVersionMax="47" xr10:uidLastSave="{9588507C-2AFB-4171-B466-DD8D4CE086AE}"/>
  <bookViews>
    <workbookView xWindow="-98" yWindow="-98" windowWidth="22695" windowHeight="14595" xr2:uid="{00000000-000D-0000-FFFF-FFFF00000000}"/>
  </bookViews>
  <sheets>
    <sheet name="KPI scoringsmodel" sheetId="4" r:id="rId1"/>
  </sheets>
  <definedNames>
    <definedName name="_xlnm.Print_Area" localSheetId="0">'KPI scoringsmodel'!$B$1:$V$74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67" i="4" l="1"/>
  <c r="T66" i="4"/>
  <c r="T65" i="4"/>
  <c r="T64" i="4"/>
  <c r="T61" i="4"/>
  <c r="T60" i="4"/>
  <c r="T59" i="4"/>
  <c r="T58" i="4"/>
  <c r="T57" i="4"/>
  <c r="T56" i="4"/>
  <c r="T55" i="4"/>
  <c r="T54" i="4"/>
  <c r="S62" i="4" s="1"/>
  <c r="T51" i="4"/>
  <c r="T50" i="4"/>
  <c r="T49" i="4"/>
  <c r="T48" i="4"/>
  <c r="T47" i="4"/>
  <c r="T46" i="4"/>
  <c r="T45" i="4"/>
  <c r="T44" i="4"/>
  <c r="T43" i="4"/>
  <c r="T42" i="4"/>
  <c r="T41" i="4"/>
  <c r="T40" i="4"/>
  <c r="T39" i="4"/>
  <c r="T38" i="4"/>
  <c r="T37" i="4"/>
  <c r="T36" i="4"/>
  <c r="T35" i="4"/>
  <c r="T34" i="4"/>
  <c r="T33" i="4"/>
  <c r="T32" i="4"/>
  <c r="T31" i="4"/>
  <c r="T30" i="4"/>
  <c r="T29" i="4"/>
  <c r="T28" i="4"/>
  <c r="T27" i="4"/>
  <c r="T24" i="4"/>
  <c r="T23" i="4"/>
  <c r="T22" i="4"/>
  <c r="T21" i="4"/>
  <c r="T20" i="4"/>
  <c r="T19" i="4"/>
  <c r="T18" i="4"/>
  <c r="T17" i="4"/>
  <c r="T16" i="4"/>
  <c r="T15" i="4"/>
  <c r="T14" i="4"/>
  <c r="T13" i="4"/>
  <c r="T12" i="4"/>
  <c r="T11" i="4"/>
  <c r="T10" i="4"/>
  <c r="T9" i="4"/>
  <c r="T8" i="4"/>
  <c r="T7" i="4"/>
  <c r="T6" i="4"/>
  <c r="T5" i="4"/>
  <c r="S25" i="4" s="1"/>
  <c r="T4" i="4"/>
  <c r="S68" i="4" l="1"/>
  <c r="S52" i="4"/>
  <c r="S71" i="4"/>
  <c r="I52" i="4" l="1"/>
  <c r="I25" i="4"/>
  <c r="I62" i="4" l="1"/>
  <c r="R49" i="4"/>
  <c r="P49" i="4"/>
  <c r="N49" i="4"/>
  <c r="L49" i="4"/>
  <c r="R48" i="4"/>
  <c r="P48" i="4"/>
  <c r="N48" i="4"/>
  <c r="L48" i="4"/>
  <c r="R47" i="4"/>
  <c r="P47" i="4"/>
  <c r="N47" i="4"/>
  <c r="L47" i="4"/>
  <c r="R46" i="4"/>
  <c r="P46" i="4"/>
  <c r="N46" i="4"/>
  <c r="L46" i="4"/>
  <c r="R51" i="4"/>
  <c r="P51" i="4"/>
  <c r="N51" i="4"/>
  <c r="L51" i="4"/>
  <c r="R50" i="4"/>
  <c r="P50" i="4"/>
  <c r="N50" i="4"/>
  <c r="L50" i="4"/>
  <c r="R24" i="4"/>
  <c r="P24" i="4"/>
  <c r="N24" i="4"/>
  <c r="L24" i="4"/>
  <c r="R23" i="4"/>
  <c r="P23" i="4"/>
  <c r="N23" i="4"/>
  <c r="L23" i="4"/>
  <c r="R20" i="4"/>
  <c r="P20" i="4"/>
  <c r="N20" i="4"/>
  <c r="L20" i="4"/>
  <c r="R19" i="4"/>
  <c r="P19" i="4"/>
  <c r="N19" i="4"/>
  <c r="L19" i="4"/>
  <c r="R16" i="4"/>
  <c r="P16" i="4"/>
  <c r="N16" i="4"/>
  <c r="L16" i="4"/>
  <c r="R15" i="4"/>
  <c r="P15" i="4"/>
  <c r="N15" i="4"/>
  <c r="L15" i="4"/>
  <c r="R14" i="4"/>
  <c r="P14" i="4"/>
  <c r="N14" i="4"/>
  <c r="L14" i="4"/>
  <c r="R13" i="4"/>
  <c r="P13" i="4"/>
  <c r="N13" i="4"/>
  <c r="L13" i="4"/>
  <c r="R12" i="4"/>
  <c r="P12" i="4"/>
  <c r="N12" i="4"/>
  <c r="L12" i="4"/>
  <c r="R11" i="4"/>
  <c r="P11" i="4"/>
  <c r="N11" i="4"/>
  <c r="L11" i="4"/>
  <c r="R57" i="4" l="1"/>
  <c r="P57" i="4"/>
  <c r="N57" i="4"/>
  <c r="L57" i="4"/>
  <c r="R56" i="4"/>
  <c r="P56" i="4"/>
  <c r="N56" i="4"/>
  <c r="L56" i="4"/>
  <c r="L34" i="4" l="1"/>
  <c r="N34" i="4"/>
  <c r="P34" i="4"/>
  <c r="R34" i="4"/>
  <c r="L33" i="4"/>
  <c r="N33" i="4"/>
  <c r="P33" i="4"/>
  <c r="R33" i="4"/>
  <c r="L32" i="4"/>
  <c r="N32" i="4"/>
  <c r="P32" i="4"/>
  <c r="R32" i="4"/>
  <c r="L31" i="4"/>
  <c r="N31" i="4"/>
  <c r="P31" i="4"/>
  <c r="R31" i="4"/>
  <c r="R45" i="4"/>
  <c r="P45" i="4"/>
  <c r="N45" i="4"/>
  <c r="L45" i="4"/>
  <c r="R44" i="4"/>
  <c r="P44" i="4"/>
  <c r="N44" i="4"/>
  <c r="L44" i="4"/>
  <c r="R38" i="4"/>
  <c r="P38" i="4"/>
  <c r="N38" i="4"/>
  <c r="L38" i="4"/>
  <c r="R37" i="4"/>
  <c r="P37" i="4"/>
  <c r="N37" i="4"/>
  <c r="L37" i="4"/>
  <c r="I68" i="4"/>
  <c r="R67" i="4"/>
  <c r="P67" i="4"/>
  <c r="N67" i="4"/>
  <c r="L67" i="4"/>
  <c r="R66" i="4"/>
  <c r="P66" i="4"/>
  <c r="N66" i="4"/>
  <c r="L66" i="4"/>
  <c r="I71" i="4" l="1"/>
  <c r="S73" i="4" s="1"/>
  <c r="L64" i="4" l="1"/>
  <c r="N64" i="4"/>
  <c r="P64" i="4"/>
  <c r="L58" i="4"/>
  <c r="N58" i="4"/>
  <c r="P58" i="4"/>
  <c r="L59" i="4"/>
  <c r="N59" i="4"/>
  <c r="P59" i="4"/>
  <c r="L60" i="4"/>
  <c r="N60" i="4"/>
  <c r="P60" i="4"/>
  <c r="L61" i="4"/>
  <c r="N61" i="4"/>
  <c r="P61" i="4"/>
  <c r="L54" i="4"/>
  <c r="N54" i="4"/>
  <c r="P54" i="4"/>
  <c r="L55" i="4"/>
  <c r="N55" i="4"/>
  <c r="P55" i="4"/>
  <c r="L27" i="4"/>
  <c r="N27" i="4"/>
  <c r="P27" i="4"/>
  <c r="L28" i="4"/>
  <c r="N28" i="4"/>
  <c r="P28" i="4"/>
  <c r="L29" i="4"/>
  <c r="N29" i="4"/>
  <c r="P29" i="4"/>
  <c r="L30" i="4"/>
  <c r="N30" i="4"/>
  <c r="P30" i="4"/>
  <c r="L35" i="4"/>
  <c r="N35" i="4"/>
  <c r="P35" i="4"/>
  <c r="L36" i="4"/>
  <c r="N36" i="4"/>
  <c r="P36" i="4"/>
  <c r="L39" i="4"/>
  <c r="N39" i="4"/>
  <c r="P39" i="4"/>
  <c r="L40" i="4"/>
  <c r="N40" i="4"/>
  <c r="P40" i="4"/>
  <c r="L41" i="4"/>
  <c r="N41" i="4"/>
  <c r="P41" i="4"/>
  <c r="L42" i="4"/>
  <c r="N42" i="4"/>
  <c r="P42" i="4"/>
  <c r="L43" i="4"/>
  <c r="N43" i="4"/>
  <c r="P43" i="4"/>
  <c r="L4" i="4"/>
  <c r="N4" i="4"/>
  <c r="P4" i="4"/>
  <c r="L5" i="4"/>
  <c r="N5" i="4"/>
  <c r="P5" i="4"/>
  <c r="L6" i="4"/>
  <c r="N6" i="4"/>
  <c r="P6" i="4"/>
  <c r="L7" i="4"/>
  <c r="N7" i="4"/>
  <c r="P7" i="4"/>
  <c r="L8" i="4"/>
  <c r="N8" i="4"/>
  <c r="P8" i="4"/>
  <c r="L9" i="4"/>
  <c r="N9" i="4"/>
  <c r="P9" i="4"/>
  <c r="L10" i="4"/>
  <c r="N10" i="4"/>
  <c r="P10" i="4"/>
  <c r="L17" i="4"/>
  <c r="N17" i="4"/>
  <c r="P17" i="4"/>
  <c r="L18" i="4"/>
  <c r="N18" i="4"/>
  <c r="P18" i="4"/>
  <c r="L21" i="4"/>
  <c r="N21" i="4"/>
  <c r="P21" i="4"/>
  <c r="L22" i="4"/>
  <c r="N22" i="4"/>
  <c r="P22" i="4"/>
  <c r="R65" i="4"/>
  <c r="R64" i="4"/>
  <c r="R61" i="4"/>
  <c r="R60" i="4"/>
  <c r="R59" i="4"/>
  <c r="R58" i="4"/>
  <c r="R55" i="4"/>
  <c r="R54" i="4"/>
  <c r="R43" i="4"/>
  <c r="R42" i="4"/>
  <c r="R41" i="4"/>
  <c r="R40" i="4"/>
  <c r="R39" i="4"/>
  <c r="R36" i="4"/>
  <c r="R35" i="4"/>
  <c r="R30" i="4"/>
  <c r="R29" i="4"/>
  <c r="R28" i="4"/>
  <c r="R27" i="4"/>
  <c r="R22" i="4"/>
  <c r="R21" i="4"/>
  <c r="R18" i="4"/>
  <c r="R17" i="4"/>
  <c r="R10" i="4"/>
  <c r="R9" i="4"/>
  <c r="R8" i="4"/>
  <c r="R7" i="4"/>
  <c r="R6" i="4"/>
  <c r="R5" i="4"/>
  <c r="R4" i="4"/>
  <c r="P65" i="4"/>
  <c r="N65" i="4"/>
  <c r="L65" i="4"/>
  <c r="Q68" i="4" l="1"/>
  <c r="K68" i="4"/>
  <c r="M68" i="4"/>
  <c r="O68" i="4"/>
  <c r="K52" i="4"/>
  <c r="K62" i="4"/>
  <c r="O62" i="4"/>
  <c r="M62" i="4"/>
  <c r="Q62" i="4"/>
  <c r="Q52" i="4"/>
  <c r="O52" i="4"/>
  <c r="M52" i="4"/>
  <c r="K25" i="4" l="1"/>
  <c r="K71" i="4" s="1"/>
  <c r="K73" i="4" s="1"/>
  <c r="Q25" i="4"/>
  <c r="Q71" i="4" s="1"/>
  <c r="Q73" i="4" s="1"/>
  <c r="O25" i="4"/>
  <c r="O71" i="4" s="1"/>
  <c r="O73" i="4" s="1"/>
  <c r="M25" i="4"/>
  <c r="M71" i="4" s="1"/>
  <c r="M73" i="4" s="1"/>
</calcChain>
</file>

<file path=xl/sharedStrings.xml><?xml version="1.0" encoding="utf-8"?>
<sst xmlns="http://schemas.openxmlformats.org/spreadsheetml/2006/main" count="314" uniqueCount="198">
  <si>
    <t>Logboek</t>
  </si>
  <si>
    <t>Uitvoering</t>
  </si>
  <si>
    <t>Werkkleding</t>
  </si>
  <si>
    <t>Communicatie en evaluatie</t>
  </si>
  <si>
    <t>KPI nr.</t>
  </si>
  <si>
    <t>Norm</t>
  </si>
  <si>
    <t>Scorings-mogelijkheden</t>
  </si>
  <si>
    <t>Inzet vaste medewerkers</t>
  </si>
  <si>
    <t>Meer dan afgesproken aantal</t>
  </si>
  <si>
    <t>Afgesproken aantal</t>
  </si>
  <si>
    <t>Minder dan afgesproken aantal</t>
  </si>
  <si>
    <t>Opleidingseisen personeel</t>
  </si>
  <si>
    <t>Iedere medewerker geinstrueerd</t>
  </si>
  <si>
    <t>Niet iedere medewerker tijdig geinstrueerd</t>
  </si>
  <si>
    <t>Iedere medewerker beschikt binnen 6 maanden na indiensttreding over een RAS-diploma of gelijkwaardig</t>
  </si>
  <si>
    <t>Iedere medewerker gediplomeerd</t>
  </si>
  <si>
    <t>Niet iedere medewerker tijdig gediplomeerd</t>
  </si>
  <si>
    <t>Verklaring Omtrent Gedrag (VOG)</t>
  </si>
  <si>
    <t>Voor iedere medewerker verstrekt</t>
  </si>
  <si>
    <t>Niet voor iedere medewerker verstrekt</t>
  </si>
  <si>
    <t>Iedere medewerker draagt herkenbare, nette en deugdelijke werkkleding tijdens de uitvoering van de werkzaamheden.</t>
  </si>
  <si>
    <t>Alle medewerkers dragen werkkleding</t>
  </si>
  <si>
    <t>Niet alle medewerkers dragen werkkleding</t>
  </si>
  <si>
    <t>Opleidingseisen Leidinggevende</t>
  </si>
  <si>
    <t>Medewerker gediplomeerd</t>
  </si>
  <si>
    <t>Medewerker ongediplomeerd</t>
  </si>
  <si>
    <t>Kwaliteitscontroles DKS</t>
  </si>
  <si>
    <t>Alle DKS metingen uitgevoerd</t>
  </si>
  <si>
    <t>Max. 50% van de DKS metingen uitgevoerd</t>
  </si>
  <si>
    <t>Max. 25% van de DKS metingen uitgevoerd</t>
  </si>
  <si>
    <t>Minder dan 25% van de DKS metingen uitgevoerd</t>
  </si>
  <si>
    <t>Verbeterplannen</t>
  </si>
  <si>
    <t>Voor iedere onvoldoende tijdig een plan</t>
  </si>
  <si>
    <t>Niet voor iedere onvoldoende een plan</t>
  </si>
  <si>
    <t>Betreding en sluiten van gebouwen en alarm</t>
  </si>
  <si>
    <t>Géén indicenten</t>
  </si>
  <si>
    <t>Totaal</t>
  </si>
  <si>
    <t>Evaluaties en verslaglegging</t>
  </si>
  <si>
    <t>Klachten en afhandeling</t>
  </si>
  <si>
    <t>Geen gegronde klachten</t>
  </si>
  <si>
    <t>Werkzaamheden zijn volgens afspraak opgeleverd</t>
  </si>
  <si>
    <t>Werkzaamheden zijn niet volgens afspraak opgeleverd</t>
  </si>
  <si>
    <t>Financieel</t>
  </si>
  <si>
    <t>Correcte facturering</t>
  </si>
  <si>
    <t>Alle facturen zijn tijdig en correct</t>
  </si>
  <si>
    <t>Eén of meerdere facturen niet tijdig of correct</t>
  </si>
  <si>
    <t>TOTAAL SCORE</t>
  </si>
  <si>
    <t>Inkada (tijdens kwaliteitsmeting)</t>
  </si>
  <si>
    <t>Score</t>
  </si>
  <si>
    <t xml:space="preserve">Onderwerp: Personeel </t>
  </si>
  <si>
    <t>Onderwerp: Uitvoering</t>
  </si>
  <si>
    <t>Onderwerp: Communicatie en evaluatie</t>
  </si>
  <si>
    <t>Onderwerp: Financieel</t>
  </si>
  <si>
    <t>Wie dient KPI aan te tonen?</t>
  </si>
  <si>
    <t>Bewijs aanleveren?</t>
  </si>
  <si>
    <t>Ja</t>
  </si>
  <si>
    <t>Nee</t>
  </si>
  <si>
    <t>Ja, af te tekenen lijst door medewerkers</t>
  </si>
  <si>
    <t>Ja, resultaten overhandigen aan opdrachtgever, inclusief totalisatie van de uitgevoerde DKS metingen</t>
  </si>
  <si>
    <t>Oplevering samen met opdrachtgever</t>
  </si>
  <si>
    <t>De facturen zijn tijdig ingediend en correct gefactureerd. Eventuele regiewerkzaamheden worden gefactureerd middels werkbonnen met handtekening van opdrachtgever</t>
  </si>
  <si>
    <t>Maximale score</t>
  </si>
  <si>
    <t>Inzet uren</t>
  </si>
  <si>
    <t>Alle uren zijn gewerkt en conform contract ingezet</t>
  </si>
  <si>
    <t>Eén of meerdere gebouwen worden de uren niet conform contract ingezet</t>
  </si>
  <si>
    <t>Opleidingseisen nieuw ingezet personeel</t>
  </si>
  <si>
    <t>Contractafspraken</t>
  </si>
  <si>
    <t>Alle contractafspraken zijn uitgevoerd en nagekomen</t>
  </si>
  <si>
    <t>Werkroosters dagelijks</t>
  </si>
  <si>
    <t>Werkplanning periodiek</t>
  </si>
  <si>
    <t>Ja, rapportage aanleveren</t>
  </si>
  <si>
    <t>Contractafspraken zijn niet uitgevoerd en/of nagekomen</t>
  </si>
  <si>
    <t>Ja, eenmalig overleggen  of bevestiging vanuit HR SMB</t>
  </si>
  <si>
    <t>De inzet van de uren is conform inschrijving van SMB</t>
  </si>
  <si>
    <t>In ieder gebouw is een (digitaal) logboek, waarin dagelijks door SMB wordt geschreven, (op- en of aanmerkingen of paraaf “voor gezien”).</t>
  </si>
  <si>
    <t>De uitkomst van de kwaliteitsmeting(en) bevat geen onvoldoende(s)/afkeur(en).</t>
  </si>
  <si>
    <t>Managementrapportage</t>
  </si>
  <si>
    <t>Opmerking SMB</t>
  </si>
  <si>
    <t>Voor iedere medewerker is vóór tewerkstelling, een VOG verstrekt</t>
  </si>
  <si>
    <t>Inzet jeugd, leerlingen en ouders van leerlingen</t>
  </si>
  <si>
    <t>De inzet van jeugdigen (jonger dan 22 jaar) is niet meer dan 10%. De inzet van eigen leerlingen en ouders van leerlingen is niet toegestaan.</t>
  </si>
  <si>
    <t>Er wordt niet meer dan 10% jeugdigen ingezet en er worden geen eigen leerlingen of ouders van leerlingen ingezet</t>
  </si>
  <si>
    <t>Er wordt meer dan 10% jeugdigen ingezet en/of er worden eigen leerlingen of ouders van leerlingen ingezet</t>
  </si>
  <si>
    <t>Per locatie is minimaal één medewerker BHV getraind</t>
  </si>
  <si>
    <t>Bij één of meerdere locaties zijn geen medewerkers BHV getraind</t>
  </si>
  <si>
    <t>Flexpool</t>
  </si>
  <si>
    <t>Indien het vaste personeel van het schoonmaakbedrijf verhinderd is, dienen er vaste invalkrachten (flexpool) door het schoonmaakbedrijf ingezet te worden. Deze invalkrachten dienen van te voren bekend te zijn met het gebouw en de daarbij behorende afspraken over de uitvoering van de schoonmaak binnen het betreffende gebouw.</t>
  </si>
  <si>
    <t>Opdrachtnemer werkt met vaste invalskrachten welke bekend zijn met het gebouw en de daarbij horende afspraken over de uitvoering van de schoonmaak</t>
  </si>
  <si>
    <t>Opdrachtnemer werkt niet met vaste invalskrachten en/of de invalskrachten zijn niet bekend met het gebouw en/of de daarbij horende afspraken over de uitvoering van de schoonmaak</t>
  </si>
  <si>
    <t>Roken</t>
  </si>
  <si>
    <t>In en op het terrein van de Opdrachtgever is roken niet toegestaan.</t>
  </si>
  <si>
    <t>Medewerkers roken niet op het terrein of in het gebouw van opdrachtgever.</t>
  </si>
  <si>
    <t>Eén of meerdere medewerkers roken wel op het terrein of in het gebouw van opdrachtgever.</t>
  </si>
  <si>
    <t>De managementrapportage zoals beschreven in c-&amp;-e-5. wordt tijdig en volledig aangeleverd.</t>
  </si>
  <si>
    <t>In- en uitruimen</t>
  </si>
  <si>
    <t>Opdrachtnemer is verantwoordelijk voor het in- en uitruimen van de inventaris van de ruimten. Alle ruimten dienen na het inruimen op dezelfde wijze te zijn ingericht als vóór het uitruimen het geval was.</t>
  </si>
  <si>
    <t>De ruimten zijn bij het uitvoeren van specialistisch vloeronderhoud in- en uitgeruimd en vervolgens op dezelfde wijze weer ingericht</t>
  </si>
  <si>
    <t>De ruimten zijn bij het uitvoeren van specialistisch vloeronderhoud niet in- en uitgeruimd en/of niet op dezelfde wijze weer ingericht</t>
  </si>
  <si>
    <t>Alle toezeggingen in de beantwoording van de open vragen worden nagekomen door SMB. Deze KPI wordt na definitieve gunning uitgewerkt.</t>
  </si>
  <si>
    <t>P1</t>
  </si>
  <si>
    <t>P2</t>
  </si>
  <si>
    <t>P3</t>
  </si>
  <si>
    <t>P4</t>
  </si>
  <si>
    <t>P5</t>
  </si>
  <si>
    <t>P6</t>
  </si>
  <si>
    <t>P7</t>
  </si>
  <si>
    <t>P8</t>
  </si>
  <si>
    <t>P9</t>
  </si>
  <si>
    <t>P10</t>
  </si>
  <si>
    <t>U1</t>
  </si>
  <si>
    <t>U2</t>
  </si>
  <si>
    <t>U3</t>
  </si>
  <si>
    <t>U4</t>
  </si>
  <si>
    <t>U5</t>
  </si>
  <si>
    <t>U6</t>
  </si>
  <si>
    <t>U7</t>
  </si>
  <si>
    <t>U8</t>
  </si>
  <si>
    <t>U9</t>
  </si>
  <si>
    <t>U10</t>
  </si>
  <si>
    <t>C1</t>
  </si>
  <si>
    <t>C2</t>
  </si>
  <si>
    <t>C3</t>
  </si>
  <si>
    <t>F1</t>
  </si>
  <si>
    <t>F2</t>
  </si>
  <si>
    <t>90% van de ingezette medewerkers heeft een contract voor onbepaalde tijd.</t>
  </si>
  <si>
    <t>Overleg vindt plaats zoals beschreven in eis c-&amp;-e-1.
SMB initieërt, plant en notuleert deze overleggen. De actiepunten worden daarnaast uitgevoerd door SMB</t>
  </si>
  <si>
    <t>Alle evaluaties zijn uitgevoerd en genotuleerd. Daarnaast zijn de actiepunten uitgevoerd door SMB.</t>
  </si>
  <si>
    <t>Maximaal 2 overleggen gemist of niet genotuleerd of actiepunten niet uitgevoerd.</t>
  </si>
  <si>
    <t>De rapportage is tijdig verstuurd. Alle onderwerpen zijn opgenomen en/of onderbouwd.</t>
  </si>
  <si>
    <t>De rapportage is niet tijdig verstuurd of niet alle onderwerpen zijn opgenomen / onderbouwd.</t>
  </si>
  <si>
    <t>Bijlage 8. KPI scoringsmodel - Atheneum College Hageveld</t>
  </si>
  <si>
    <t>Oplevering specialistisch periodiek onderhoud (vloer / inventaris</t>
  </si>
  <si>
    <t>Na uitvoering van specialistisch periodiek onderhoud voert SMB een controle uit om vervolgens aan de aangewezen vertegenwoordiger van opdrachtgever op te leveren</t>
  </si>
  <si>
    <t>De uitkomst van de kwaliteitsmeting(en) bevat maximaal 1 onvoldoende/afkeur op een ruimtecategorie.</t>
  </si>
  <si>
    <t>De uitkomst van de kwaliteitsmeting(en) bevat 2 onvoldoendes/afkeuren op een ruimtecategorie.</t>
  </si>
  <si>
    <t>De uitkomst van de kwaliteitsmeting(en) bevat meer dan 2 onvoldoendes/afkeuren op een ruimtecategorie.</t>
  </si>
  <si>
    <t>Drie keer per jaar wordt voor de locatie de kwaliteit volgens de VSR-KMS methodiek vastgesteld.</t>
  </si>
  <si>
    <t>Kwaliteitsmeting (VSR  methodiek)</t>
  </si>
  <si>
    <t>Maximaal 1 incident</t>
  </si>
  <si>
    <t>Méér dan 1 incident</t>
  </si>
  <si>
    <t>Atheneum College Hageveld</t>
  </si>
  <si>
    <t>Inkada (tijdens kwaliteitsmeting) en Atheneum College Hageveld</t>
  </si>
  <si>
    <t>Werkprogramma's zijn conform het calculatieblad, aanwezig op elke werkkar en in bezit van de CP</t>
  </si>
  <si>
    <t>Werkprogramma's niet conform het calculatieblad, niet op werkkar of niet in bezit van CP</t>
  </si>
  <si>
    <t>Opmerking Atheneum College Hageveld</t>
  </si>
  <si>
    <t>Minimaal éénmaal per maand wordt voor alle (taken) in de locaties een DKS meting door SMB uitgevoerd, rapportages worden opgestuurd naar opdrachtgever.</t>
  </si>
  <si>
    <t>Het (digitale) logboek is op locatie aanwezig en wordt dagelijks gebruikt</t>
  </si>
  <si>
    <t>Het (digitale) logboek is niet op locatie aanwezig of wordt niet dagelijks gebruikt</t>
  </si>
  <si>
    <t>Op locatie is SMB verantwoordelijk voor het openen en afsluiten en/of het in- of uitstakelen van het alarm. Dit geschiedt zonder verwijtbare incidenten.
Verwijtbaar houdt in een alarm door fout/vergissing van medewerker SMB.</t>
  </si>
  <si>
    <t>Planningen zijn conform het calculatieblad, aanwezig op locatie en in bezit van de CP</t>
  </si>
  <si>
    <t>Planningen zijn conform het calculatieblad, niet aanwezig op locatie en niet in bezit van de CP</t>
  </si>
  <si>
    <t>Minder dan gemiddeld twee gegronde klachten, tijdig opgelost en teruggekoppeld</t>
  </si>
  <si>
    <t>Méér dan gemiddeld twee gegronde klachten óf niet alle klachten tijdig opgelost en teruggekoppeld</t>
  </si>
  <si>
    <t>Méér dan gemiddeld twee gegronde klachten én niet alle klachten tijdig opgelost en teruggekoppeld</t>
  </si>
  <si>
    <t>BHV</t>
  </si>
  <si>
    <t xml:space="preserve">Opdrachtnemer dient te allen tijde zorg te dragen voor een BHV'er op locatie, inclusief jaarlijkse herhalingscursussen. </t>
  </si>
  <si>
    <t>Looptijd contract: 28 augustus 2022 - 27 augustus 2025. Optiejaren: 4 x 1 jaar
Opdrachtnemer: &lt;&gt;</t>
  </si>
  <si>
    <t>Score Q4 (dec-jan).</t>
  </si>
  <si>
    <t>Score Q2 (aug-sept)</t>
  </si>
  <si>
    <t>Inkada</t>
  </si>
  <si>
    <t>- Klachten over de reguliere schoonmaak worden (op werkdagen) binnen 24 uur hersteld;
- Bij ernstige verstoringen, waaronder calamiteiten, geldt een reactietijd van 1 uur;
- Van alle ontvangen verstoringen op werkdagen (maandag t/m vrijdag) wordt en maatregel en opvolging binnen 24 uur teruggekoppeld; 
- Alle klachten die schriftelijk of in een formeel overleg worden gemeld worden, inclusief maatregel en opvolging, geregistreerd én opgenomen in de managementrapportage.</t>
  </si>
  <si>
    <t>SMB (in de management-rapportage)</t>
  </si>
  <si>
    <t xml:space="preserve">SMB (in de management-rapportage) </t>
  </si>
  <si>
    <t>SMB (in de management-rapportage) / Atheneum College Hageveld</t>
  </si>
  <si>
    <t>SMB (in de management-rapportage) en Atheneum College Hageveld</t>
  </si>
  <si>
    <t>Eis uit pve</t>
  </si>
  <si>
    <t>p-10</t>
  </si>
  <si>
    <t>p-3</t>
  </si>
  <si>
    <t>p-4</t>
  </si>
  <si>
    <t>p-18</t>
  </si>
  <si>
    <t>k-1</t>
  </si>
  <si>
    <t>k-2 en k-3</t>
  </si>
  <si>
    <t>c-&amp;-e-4</t>
  </si>
  <si>
    <t>u-11</t>
  </si>
  <si>
    <t xml:space="preserve">Alle schoonmaakmedewerkers (op de werkkar) en alle  contactpersonen van Opdrachtgever beschikken over een actueel werkprogramma, overeenkomstig het calculatieblad. </t>
  </si>
  <si>
    <t>o-8</t>
  </si>
  <si>
    <t>c-&amp;-e-6</t>
  </si>
  <si>
    <t>v-5</t>
  </si>
  <si>
    <t>c-&amp;-e-1</t>
  </si>
  <si>
    <t>c-&amp;-e-5</t>
  </si>
  <si>
    <t>c-&amp;-e-3</t>
  </si>
  <si>
    <t>Zie inschrijving SMB</t>
  </si>
  <si>
    <t>u-4, u-5 en overeen-komst</t>
  </si>
  <si>
    <t>p-11</t>
  </si>
  <si>
    <t>De objectleider is in het bezit van diploma "Basismodule algemene schoonmaak", "Midden Kader Leidinggevenden Schoonmaakonderhoud" of vergelijkbaar, en SVS-diploma "DKS" of vergelijkbaar.</t>
  </si>
  <si>
    <t>p-6 en p-7</t>
  </si>
  <si>
    <t>p-16</t>
  </si>
  <si>
    <t>p-5</t>
  </si>
  <si>
    <t>p-19</t>
  </si>
  <si>
    <t>k-5</t>
  </si>
  <si>
    <t>Bij onvoldoende op een externe kwaliteitscontrole levert SMB binnen één week een verbeterplan aan.</t>
  </si>
  <si>
    <t>v-6</t>
  </si>
  <si>
    <t>Iedere medewerker heeft bij aanvang van de werkzaamheden bij Opdrachtgever een schoonmaak-instructie gekregen. De schoonmaakinstructie is onder andere gericht op dit programma van eisen en het werkprogramma. In deze instructie dient ook aandacht besteed te worden aan het terugdringen van milieubelastende schoonmaakactiviteiten.</t>
  </si>
  <si>
    <t xml:space="preserve">Alle periodieke werkzaamheden (vloer / inventaris / sanitair) zijn ingepland en vastgelegd in een jaarplanning. Alle contactpersonen vnan Opdrachtgever beschikken over deze jaarplanning. </t>
  </si>
  <si>
    <t>SMB / Atheneum College Hageveld</t>
  </si>
  <si>
    <t>Per halfjaar</t>
  </si>
  <si>
    <t>De score dient in het eerste contractjaar per halfjaar minimaal 80% te zijn.  In het tweede contractjaar dient de score per halfjaar minimaal 85% te zijn. Vanaf het derde contractjaar dient de score per halfjaar minimaal 90% te zijn.</t>
  </si>
  <si>
    <t>Score per halfjaar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</si>
</sst>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0"/>
      <name val="Arial"/>
      <family val="2"/>
    </font>
    <font>
      <b/>
      <sz val="11"/>
      <color theme="1"/>
      <name val="Verdana"/>
      <family val="2"/>
    </font>
    <font>
      <sz val="11"/>
      <color theme="1"/>
      <name val="Calibri"/>
      <family val="2"/>
      <scheme val="minor"/>
    </font>
    <font>
      <b/>
      <sz val="11"/>
      <color theme="1"/>
      <name val="Calibri"/>
      <family val="2"/>
      <scheme val="minor"/>
    </font>
    <font>
      <b/>
      <sz val="8"/>
      <color theme="0"/>
      <name val="Verdana"/>
      <family val="2"/>
    </font>
    <font>
      <sz val="8"/>
      <color theme="1"/>
      <name val="Verdana"/>
      <family val="2"/>
    </font>
    <font>
      <b/>
      <sz val="8"/>
      <color theme="1"/>
      <name val="Verdana"/>
      <family val="2"/>
    </font>
    <font>
      <b/>
      <sz val="8"/>
      <color rgb="FF000000"/>
      <name val="Verdana"/>
      <family val="2"/>
    </font>
    <font>
      <sz val="11"/>
      <color theme="1"/>
      <name val="Verdana"/>
      <family val="2"/>
    </font>
    <font>
      <b/>
      <sz val="8"/>
      <name val="Verdana"/>
      <family val="2"/>
    </font>
    <font>
      <sz val="8"/>
      <name val="Verdana"/>
      <family val="2"/>
    </font>
    <font>
      <b/>
      <sz val="11"/>
      <name val="Calibri"/>
      <family val="2"/>
      <scheme val="minor"/>
    </font>
    <font>
      <sz val="8"/>
      <color rgb="FFFF0000"/>
      <name val="Verdana"/>
      <family val="2"/>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9" fontId="3" fillId="0" borderId="0" applyFont="0" applyFill="0" applyBorder="0" applyAlignment="0" applyProtection="0"/>
    <xf numFmtId="0" fontId="3" fillId="0" borderId="0"/>
  </cellStyleXfs>
  <cellXfs count="120">
    <xf numFmtId="0" fontId="0" fillId="0" borderId="0" xfId="0"/>
    <xf numFmtId="0" fontId="5" fillId="3" borderId="2" xfId="0" applyFont="1" applyFill="1" applyBorder="1" applyAlignment="1">
      <alignment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4" fillId="0" borderId="0" xfId="0" applyFont="1"/>
    <xf numFmtId="0" fontId="0" fillId="0" borderId="0" xfId="0" applyAlignment="1">
      <alignment horizontal="center"/>
    </xf>
    <xf numFmtId="0" fontId="0" fillId="0" borderId="0" xfId="0" applyAlignment="1">
      <alignment horizontal="left"/>
    </xf>
    <xf numFmtId="0" fontId="6" fillId="2" borderId="2" xfId="0" applyFont="1" applyFill="1" applyBorder="1" applyAlignment="1">
      <alignment horizontal="center" vertical="center" wrapText="1"/>
    </xf>
    <xf numFmtId="164" fontId="5" fillId="3" borderId="2" xfId="0" applyNumberFormat="1" applyFont="1" applyFill="1" applyBorder="1" applyAlignment="1">
      <alignment horizontal="center" vertical="center" wrapText="1"/>
    </xf>
    <xf numFmtId="164" fontId="6" fillId="2" borderId="2" xfId="2" applyNumberFormat="1" applyFont="1" applyFill="1" applyBorder="1" applyAlignment="1">
      <alignment horizontal="center" vertical="center" wrapText="1"/>
    </xf>
    <xf numFmtId="164" fontId="0" fillId="0" borderId="0" xfId="0" applyNumberFormat="1"/>
    <xf numFmtId="0" fontId="0" fillId="0" borderId="0" xfId="0" applyAlignment="1">
      <alignment horizontal="center" vertical="center"/>
    </xf>
    <xf numFmtId="0" fontId="9" fillId="0" borderId="8" xfId="0" applyFont="1" applyBorder="1" applyAlignment="1">
      <alignment vertical="center" wrapText="1"/>
    </xf>
    <xf numFmtId="1" fontId="10" fillId="4" borderId="2" xfId="2" applyNumberFormat="1" applyFont="1" applyFill="1" applyBorder="1" applyAlignment="1">
      <alignment horizontal="center" vertical="center" wrapText="1"/>
    </xf>
    <xf numFmtId="0" fontId="6" fillId="2" borderId="2" xfId="0" applyFont="1" applyFill="1" applyBorder="1" applyAlignment="1">
      <alignment vertical="center" wrapText="1"/>
    </xf>
    <xf numFmtId="1" fontId="10" fillId="4" borderId="1" xfId="2" applyNumberFormat="1" applyFont="1" applyFill="1" applyBorder="1" applyAlignment="1">
      <alignment horizontal="center" vertical="center" wrapText="1"/>
    </xf>
    <xf numFmtId="0" fontId="6" fillId="0" borderId="2" xfId="0" applyFont="1" applyBorder="1" applyAlignment="1">
      <alignment vertical="center" wrapText="1"/>
    </xf>
    <xf numFmtId="164" fontId="6" fillId="0" borderId="2" xfId="0" applyNumberFormat="1" applyFont="1" applyBorder="1" applyAlignment="1">
      <alignment horizontal="center" vertical="center" wrapText="1"/>
    </xf>
    <xf numFmtId="0" fontId="11" fillId="0" borderId="2" xfId="0" applyFont="1" applyBorder="1" applyAlignment="1">
      <alignment vertical="center" wrapText="1"/>
    </xf>
    <xf numFmtId="164" fontId="6" fillId="2" borderId="2"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6" fillId="4" borderId="1" xfId="0" applyFont="1" applyFill="1" applyBorder="1" applyAlignment="1">
      <alignment vertical="center" wrapText="1"/>
    </xf>
    <xf numFmtId="1" fontId="7" fillId="4" borderId="2" xfId="2" applyNumberFormat="1" applyFont="1" applyFill="1" applyBorder="1" applyAlignment="1">
      <alignment horizontal="center" vertical="center" wrapText="1"/>
    </xf>
    <xf numFmtId="0" fontId="4" fillId="4" borderId="2" xfId="0" applyFont="1" applyFill="1" applyBorder="1"/>
    <xf numFmtId="0" fontId="0" fillId="2" borderId="0" xfId="0" applyFill="1"/>
    <xf numFmtId="0" fontId="7"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2" xfId="0" applyFont="1" applyFill="1" applyBorder="1" applyAlignment="1">
      <alignment vertical="center" wrapText="1"/>
    </xf>
    <xf numFmtId="0" fontId="8" fillId="5" borderId="2" xfId="0" applyFont="1" applyFill="1" applyBorder="1" applyAlignment="1">
      <alignment vertical="center" wrapText="1"/>
    </xf>
    <xf numFmtId="0" fontId="8" fillId="5" borderId="2" xfId="0" applyFont="1" applyFill="1" applyBorder="1" applyAlignment="1">
      <alignment horizontal="left" vertical="center" wrapText="1"/>
    </xf>
    <xf numFmtId="1" fontId="5" fillId="5" borderId="2" xfId="2"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164" fontId="11"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11" fillId="0" borderId="5" xfId="0" applyFont="1" applyBorder="1" applyAlignment="1">
      <alignment vertical="center" wrapText="1"/>
    </xf>
    <xf numFmtId="9" fontId="4" fillId="4" borderId="0" xfId="2" applyFont="1" applyFill="1" applyAlignment="1">
      <alignment vertical="center"/>
    </xf>
    <xf numFmtId="9" fontId="4" fillId="0" borderId="0" xfId="2" applyFont="1" applyFill="1" applyAlignment="1">
      <alignment vertical="center"/>
    </xf>
    <xf numFmtId="164" fontId="4" fillId="0" borderId="2" xfId="0" applyNumberFormat="1" applyFont="1" applyBorder="1"/>
    <xf numFmtId="0" fontId="0" fillId="0" borderId="2" xfId="0" applyBorder="1"/>
    <xf numFmtId="9" fontId="4" fillId="4" borderId="2" xfId="2" applyFont="1" applyFill="1" applyBorder="1" applyAlignment="1">
      <alignment vertical="center"/>
    </xf>
    <xf numFmtId="0" fontId="4" fillId="4" borderId="7" xfId="0" applyFont="1" applyFill="1" applyBorder="1" applyAlignment="1">
      <alignment horizontal="center"/>
    </xf>
    <xf numFmtId="0" fontId="5" fillId="3" borderId="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6" fillId="6" borderId="2" xfId="0" applyFont="1" applyFill="1" applyBorder="1" applyAlignment="1">
      <alignment vertical="center" wrapText="1"/>
    </xf>
    <xf numFmtId="164" fontId="6" fillId="6" borderId="2" xfId="2" applyNumberFormat="1" applyFont="1" applyFill="1" applyBorder="1" applyAlignment="1">
      <alignment horizontal="center" vertical="center" wrapText="1"/>
    </xf>
    <xf numFmtId="0" fontId="6" fillId="6" borderId="2" xfId="0" applyFont="1" applyFill="1" applyBorder="1" applyAlignment="1">
      <alignment horizontal="center" vertical="center" wrapText="1"/>
    </xf>
    <xf numFmtId="0" fontId="0" fillId="6" borderId="2" xfId="0" applyFill="1" applyBorder="1"/>
    <xf numFmtId="164" fontId="6" fillId="6" borderId="2" xfId="0" applyNumberFormat="1" applyFont="1" applyFill="1" applyBorder="1" applyAlignment="1">
      <alignment horizontal="center" vertical="center" wrapText="1"/>
    </xf>
    <xf numFmtId="0" fontId="6" fillId="6" borderId="7" xfId="0" applyFont="1" applyFill="1" applyBorder="1" applyAlignment="1">
      <alignment horizontal="center" vertical="center" wrapText="1"/>
    </xf>
    <xf numFmtId="0" fontId="11" fillId="6" borderId="2" xfId="0" applyFont="1" applyFill="1" applyBorder="1" applyAlignment="1">
      <alignment vertical="center" wrapText="1"/>
    </xf>
    <xf numFmtId="164" fontId="11" fillId="6" borderId="2" xfId="0" applyNumberFormat="1" applyFont="1" applyFill="1" applyBorder="1" applyAlignment="1">
      <alignment horizontal="center" vertical="center" wrapText="1"/>
    </xf>
    <xf numFmtId="0" fontId="0" fillId="6" borderId="2" xfId="0" applyFill="1" applyBorder="1" applyAlignment="1">
      <alignment horizontal="center" vertical="center"/>
    </xf>
    <xf numFmtId="1" fontId="6" fillId="6" borderId="2" xfId="2" applyNumberFormat="1" applyFont="1" applyFill="1" applyBorder="1" applyAlignment="1">
      <alignment horizontal="center" vertical="center" wrapText="1"/>
    </xf>
    <xf numFmtId="0" fontId="4" fillId="6" borderId="2" xfId="0" applyFont="1" applyFill="1" applyBorder="1"/>
    <xf numFmtId="0" fontId="4" fillId="2" borderId="0" xfId="0" applyFont="1" applyFill="1"/>
    <xf numFmtId="0" fontId="6" fillId="6"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1" fillId="2" borderId="2" xfId="0" applyFont="1" applyFill="1" applyBorder="1" applyAlignment="1">
      <alignment vertical="center" wrapText="1"/>
    </xf>
    <xf numFmtId="164" fontId="11" fillId="2" borderId="2" xfId="2" applyNumberFormat="1" applyFont="1" applyFill="1" applyBorder="1" applyAlignment="1">
      <alignment horizontal="center" vertical="center" wrapText="1"/>
    </xf>
    <xf numFmtId="0" fontId="0" fillId="2" borderId="2" xfId="0" applyFill="1" applyBorder="1"/>
    <xf numFmtId="0" fontId="6" fillId="2" borderId="5" xfId="0" applyFont="1" applyFill="1" applyBorder="1" applyAlignment="1">
      <alignment vertical="center" wrapText="1"/>
    </xf>
    <xf numFmtId="0" fontId="6" fillId="2"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0" fillId="2" borderId="2" xfId="0" applyFill="1" applyBorder="1" applyAlignment="1">
      <alignment horizontal="center" vertical="center"/>
    </xf>
    <xf numFmtId="0" fontId="6" fillId="6"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6" borderId="3" xfId="0" applyFont="1" applyFill="1" applyBorder="1" applyAlignment="1">
      <alignment vertical="center" wrapText="1"/>
    </xf>
    <xf numFmtId="0" fontId="2" fillId="0" borderId="2" xfId="0" applyFont="1" applyBorder="1" applyAlignment="1">
      <alignment vertical="center"/>
    </xf>
    <xf numFmtId="0" fontId="2" fillId="0" borderId="8" xfId="0" applyFont="1" applyBorder="1" applyAlignment="1">
      <alignment vertical="center"/>
    </xf>
    <xf numFmtId="0" fontId="6" fillId="6" borderId="3"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11" fillId="6" borderId="3"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12" fillId="0" borderId="4" xfId="0" applyFont="1" applyBorder="1" applyAlignment="1">
      <alignment horizontal="left" vertical="top" wrapText="1"/>
    </xf>
    <xf numFmtId="0" fontId="12" fillId="0" borderId="13" xfId="0" applyFont="1" applyBorder="1" applyAlignment="1">
      <alignment horizontal="left" vertical="top" wrapText="1"/>
    </xf>
    <xf numFmtId="0" fontId="6" fillId="2"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11" fillId="2"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6" borderId="3"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6" fillId="6" borderId="6"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6" fillId="6" borderId="2" xfId="0" applyFont="1" applyFill="1" applyBorder="1" applyAlignment="1">
      <alignment horizontal="left" vertical="center" wrapText="1"/>
    </xf>
    <xf numFmtId="0" fontId="2" fillId="0" borderId="4" xfId="0" applyFont="1" applyBorder="1" applyAlignment="1">
      <alignment horizontal="center" vertical="top"/>
    </xf>
    <xf numFmtId="0" fontId="2" fillId="0" borderId="0" xfId="0" applyFont="1" applyBorder="1" applyAlignment="1">
      <alignment horizontal="center" vertical="top"/>
    </xf>
    <xf numFmtId="0" fontId="11" fillId="2"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9" fillId="0" borderId="8" xfId="0" applyFont="1" applyBorder="1" applyAlignment="1">
      <alignment horizontal="center" vertical="center" wrapText="1"/>
    </xf>
    <xf numFmtId="0" fontId="11" fillId="2" borderId="6" xfId="0" applyFont="1" applyFill="1" applyBorder="1" applyAlignment="1">
      <alignment horizontal="left" vertical="center" wrapText="1"/>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6" fillId="6" borderId="3" xfId="0" applyFont="1" applyFill="1" applyBorder="1" applyAlignment="1">
      <alignment horizontal="left" vertical="center" wrapText="1"/>
    </xf>
    <xf numFmtId="0" fontId="6" fillId="6" borderId="6" xfId="0" applyFont="1" applyFill="1" applyBorder="1" applyAlignment="1">
      <alignment horizontal="left" vertical="center" wrapText="1"/>
    </xf>
    <xf numFmtId="0" fontId="6" fillId="6" borderId="1" xfId="0" applyFont="1" applyFill="1" applyBorder="1" applyAlignment="1">
      <alignment horizontal="left" vertical="center" wrapText="1"/>
    </xf>
    <xf numFmtId="0" fontId="11" fillId="6" borderId="6" xfId="0" applyFont="1" applyFill="1" applyBorder="1" applyAlignment="1">
      <alignment horizontal="left" vertical="center" wrapText="1"/>
    </xf>
    <xf numFmtId="0" fontId="6" fillId="6" borderId="2" xfId="0" quotePrefix="1" applyFont="1" applyFill="1" applyBorder="1" applyAlignment="1">
      <alignment horizontal="left" vertical="center" wrapText="1"/>
    </xf>
    <xf numFmtId="0" fontId="13" fillId="6" borderId="2" xfId="0" applyFont="1" applyFill="1" applyBorder="1" applyAlignment="1">
      <alignment horizontal="left" vertical="center" wrapText="1"/>
    </xf>
  </cellXfs>
  <cellStyles count="4">
    <cellStyle name="Procent" xfId="2" builtinId="5"/>
    <cellStyle name="Standaard" xfId="0" builtinId="0"/>
    <cellStyle name="Standaard 3" xfId="3" xr:uid="{9A20AA05-048F-4196-B85D-0941D6B5D17B}"/>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C944-51CA-4649-81FB-029ADFC02E96}">
  <sheetPr>
    <pageSetUpPr fitToPage="1"/>
  </sheetPr>
  <dimension ref="B1:V74"/>
  <sheetViews>
    <sheetView tabSelected="1" view="pageBreakPreview" zoomScaleNormal="100" zoomScaleSheetLayoutView="100" workbookViewId="0">
      <pane ySplit="3" topLeftCell="A9" activePane="bottomLeft" state="frozen"/>
      <selection pane="bottomLeft" activeCell="B3" sqref="B3"/>
    </sheetView>
  </sheetViews>
  <sheetFormatPr defaultRowHeight="14.25" x14ac:dyDescent="0.45"/>
  <cols>
    <col min="1" max="1" width="1.86328125" customWidth="1"/>
    <col min="2" max="2" width="7.265625" customWidth="1"/>
    <col min="3" max="3" width="11" customWidth="1"/>
    <col min="4" max="4" width="21.86328125" style="6" customWidth="1"/>
    <col min="5" max="5" width="16.86328125" style="6" customWidth="1"/>
    <col min="6" max="6" width="19.265625" style="6" customWidth="1"/>
    <col min="7" max="7" width="48.265625" style="6" customWidth="1"/>
    <col min="8" max="8" width="44.1328125" customWidth="1"/>
    <col min="9" max="9" width="17.59765625" style="10" bestFit="1" customWidth="1"/>
    <col min="10" max="10" width="1.86328125" customWidth="1"/>
    <col min="11" max="11" width="7.59765625" style="11" customWidth="1"/>
    <col min="12" max="12" width="6.265625" style="5" hidden="1" customWidth="1"/>
    <col min="13" max="13" width="6.265625" style="5" customWidth="1"/>
    <col min="14" max="14" width="6.265625" style="5" hidden="1" customWidth="1"/>
    <col min="15" max="15" width="6.265625" style="5" bestFit="1" customWidth="1"/>
    <col min="16" max="16" width="6.265625" style="5" hidden="1" customWidth="1"/>
    <col min="17" max="17" width="6.265625" style="5" bestFit="1" customWidth="1"/>
    <col min="18" max="18" width="6.265625" style="5" hidden="1" customWidth="1"/>
    <col min="19" max="19" width="6.265625" style="5" bestFit="1" customWidth="1"/>
    <col min="20" max="20" width="6.265625" style="5" hidden="1" customWidth="1"/>
    <col min="21" max="21" width="17.3984375" customWidth="1"/>
    <col min="22" max="22" width="14.3984375" customWidth="1"/>
  </cols>
  <sheetData>
    <row r="1" spans="2:22" x14ac:dyDescent="0.45">
      <c r="B1" s="102" t="s">
        <v>130</v>
      </c>
      <c r="C1" s="102"/>
      <c r="D1" s="102"/>
      <c r="E1" s="102"/>
      <c r="F1" s="102"/>
      <c r="G1" s="102"/>
      <c r="H1" s="102"/>
      <c r="I1" s="102"/>
      <c r="J1" s="103"/>
      <c r="K1" s="103"/>
      <c r="L1" s="103"/>
      <c r="M1" s="103"/>
      <c r="N1" s="103"/>
      <c r="O1" s="103"/>
      <c r="P1" s="103"/>
      <c r="Q1" s="103"/>
    </row>
    <row r="2" spans="2:22" ht="34.5" customHeight="1" x14ac:dyDescent="0.45">
      <c r="B2" s="106" t="s">
        <v>156</v>
      </c>
      <c r="C2" s="106"/>
      <c r="D2" s="106"/>
      <c r="E2" s="106"/>
      <c r="F2" s="106"/>
      <c r="G2" s="106"/>
      <c r="H2" s="106"/>
      <c r="I2" s="12"/>
      <c r="K2" s="69">
        <v>2022</v>
      </c>
      <c r="L2" s="70"/>
      <c r="M2" s="108">
        <v>2023</v>
      </c>
      <c r="N2" s="108"/>
      <c r="O2" s="109"/>
      <c r="P2" s="69"/>
      <c r="Q2" s="108">
        <v>2024</v>
      </c>
      <c r="R2" s="108"/>
      <c r="S2" s="109"/>
      <c r="T2" s="69"/>
    </row>
    <row r="3" spans="2:22" ht="39" x14ac:dyDescent="0.45">
      <c r="B3" s="1" t="s">
        <v>4</v>
      </c>
      <c r="C3" s="3" t="s">
        <v>165</v>
      </c>
      <c r="D3" s="2" t="s">
        <v>49</v>
      </c>
      <c r="E3" s="3" t="s">
        <v>53</v>
      </c>
      <c r="F3" s="3" t="s">
        <v>54</v>
      </c>
      <c r="G3" s="2" t="s">
        <v>5</v>
      </c>
      <c r="H3" s="1" t="s">
        <v>195</v>
      </c>
      <c r="I3" s="8" t="s">
        <v>6</v>
      </c>
      <c r="K3" s="3" t="s">
        <v>157</v>
      </c>
      <c r="L3" s="3" t="s">
        <v>48</v>
      </c>
      <c r="M3" s="3" t="s">
        <v>158</v>
      </c>
      <c r="N3" s="3" t="s">
        <v>48</v>
      </c>
      <c r="O3" s="3" t="s">
        <v>157</v>
      </c>
      <c r="P3" s="3" t="s">
        <v>48</v>
      </c>
      <c r="Q3" s="3" t="s">
        <v>158</v>
      </c>
      <c r="R3" s="3" t="s">
        <v>48</v>
      </c>
      <c r="S3" s="3" t="s">
        <v>157</v>
      </c>
      <c r="T3" s="3" t="s">
        <v>48</v>
      </c>
      <c r="U3" s="3" t="s">
        <v>144</v>
      </c>
      <c r="V3" s="3" t="s">
        <v>77</v>
      </c>
    </row>
    <row r="4" spans="2:22" ht="15.95" customHeight="1" x14ac:dyDescent="0.45">
      <c r="B4" s="91" t="s">
        <v>99</v>
      </c>
      <c r="C4" s="91" t="s">
        <v>168</v>
      </c>
      <c r="D4" s="90" t="s">
        <v>7</v>
      </c>
      <c r="E4" s="73" t="s">
        <v>161</v>
      </c>
      <c r="F4" s="73" t="s">
        <v>55</v>
      </c>
      <c r="G4" s="90" t="s">
        <v>124</v>
      </c>
      <c r="H4" s="14" t="s">
        <v>8</v>
      </c>
      <c r="I4" s="9">
        <v>10</v>
      </c>
      <c r="K4" s="7"/>
      <c r="L4" s="7">
        <f t="shared" ref="L4:L22" si="0">IF(K4="x",I4,0)</f>
        <v>0</v>
      </c>
      <c r="M4" s="7"/>
      <c r="N4" s="7">
        <f t="shared" ref="N4:N22" si="1">IF(M4="x",I4,0)</f>
        <v>0</v>
      </c>
      <c r="O4" s="7"/>
      <c r="P4" s="7">
        <f t="shared" ref="P4:P22" si="2">IF(O4="x",I4,0)</f>
        <v>0</v>
      </c>
      <c r="Q4" s="7"/>
      <c r="R4" s="7">
        <f t="shared" ref="R4:R22" si="3">IF(Q4="x",I4,0)</f>
        <v>0</v>
      </c>
      <c r="S4" s="67"/>
      <c r="T4" s="67">
        <f t="shared" ref="T4:T24" si="4">IF(S4="x",K4,0)</f>
        <v>0</v>
      </c>
      <c r="U4" s="39"/>
      <c r="V4" s="39"/>
    </row>
    <row r="5" spans="2:22" ht="15.95" customHeight="1" x14ac:dyDescent="0.45">
      <c r="B5" s="91"/>
      <c r="C5" s="91"/>
      <c r="D5" s="90"/>
      <c r="E5" s="83"/>
      <c r="F5" s="83"/>
      <c r="G5" s="90"/>
      <c r="H5" s="14" t="s">
        <v>9</v>
      </c>
      <c r="I5" s="9">
        <v>5</v>
      </c>
      <c r="J5" s="25"/>
      <c r="K5" s="7"/>
      <c r="L5" s="7">
        <f t="shared" si="0"/>
        <v>0</v>
      </c>
      <c r="M5" s="7"/>
      <c r="N5" s="7">
        <f t="shared" si="1"/>
        <v>0</v>
      </c>
      <c r="O5" s="7"/>
      <c r="P5" s="7">
        <f t="shared" si="2"/>
        <v>0</v>
      </c>
      <c r="Q5" s="7"/>
      <c r="R5" s="7">
        <f t="shared" si="3"/>
        <v>0</v>
      </c>
      <c r="S5" s="67"/>
      <c r="T5" s="67">
        <f t="shared" si="4"/>
        <v>0</v>
      </c>
      <c r="U5" s="39"/>
      <c r="V5" s="39"/>
    </row>
    <row r="6" spans="2:22" ht="15.95" customHeight="1" x14ac:dyDescent="0.45">
      <c r="B6" s="91"/>
      <c r="C6" s="91"/>
      <c r="D6" s="90"/>
      <c r="E6" s="74"/>
      <c r="F6" s="74"/>
      <c r="G6" s="90"/>
      <c r="H6" s="14" t="s">
        <v>10</v>
      </c>
      <c r="I6" s="9">
        <v>0</v>
      </c>
      <c r="J6" s="25"/>
      <c r="K6" s="7"/>
      <c r="L6" s="7">
        <f t="shared" si="0"/>
        <v>0</v>
      </c>
      <c r="M6" s="7"/>
      <c r="N6" s="7">
        <f t="shared" si="1"/>
        <v>0</v>
      </c>
      <c r="O6" s="7"/>
      <c r="P6" s="7">
        <f t="shared" si="2"/>
        <v>0</v>
      </c>
      <c r="Q6" s="7"/>
      <c r="R6" s="7">
        <f t="shared" si="3"/>
        <v>0</v>
      </c>
      <c r="S6" s="67"/>
      <c r="T6" s="67">
        <f t="shared" si="4"/>
        <v>0</v>
      </c>
      <c r="U6" s="39"/>
      <c r="V6" s="39"/>
    </row>
    <row r="7" spans="2:22" ht="47.25" customHeight="1" x14ac:dyDescent="0.45">
      <c r="B7" s="82" t="s">
        <v>100</v>
      </c>
      <c r="C7" s="82" t="s">
        <v>183</v>
      </c>
      <c r="D7" s="96" t="s">
        <v>65</v>
      </c>
      <c r="E7" s="80" t="s">
        <v>161</v>
      </c>
      <c r="F7" s="80" t="s">
        <v>57</v>
      </c>
      <c r="G7" s="96" t="s">
        <v>192</v>
      </c>
      <c r="H7" s="45" t="s">
        <v>12</v>
      </c>
      <c r="I7" s="46">
        <v>3</v>
      </c>
      <c r="J7" s="25"/>
      <c r="K7" s="47"/>
      <c r="L7" s="47">
        <f t="shared" si="0"/>
        <v>0</v>
      </c>
      <c r="M7" s="47"/>
      <c r="N7" s="47">
        <f t="shared" si="1"/>
        <v>0</v>
      </c>
      <c r="O7" s="47"/>
      <c r="P7" s="47">
        <f t="shared" si="2"/>
        <v>0</v>
      </c>
      <c r="Q7" s="47"/>
      <c r="R7" s="47">
        <f t="shared" si="3"/>
        <v>0</v>
      </c>
      <c r="S7" s="66"/>
      <c r="T7" s="66">
        <f t="shared" si="4"/>
        <v>0</v>
      </c>
      <c r="U7" s="48"/>
      <c r="V7" s="48"/>
    </row>
    <row r="8" spans="2:22" ht="47.25" customHeight="1" x14ac:dyDescent="0.45">
      <c r="B8" s="81"/>
      <c r="C8" s="81"/>
      <c r="D8" s="96"/>
      <c r="E8" s="81"/>
      <c r="F8" s="81"/>
      <c r="G8" s="119"/>
      <c r="H8" s="45" t="s">
        <v>13</v>
      </c>
      <c r="I8" s="46">
        <v>0</v>
      </c>
      <c r="J8" s="25"/>
      <c r="K8" s="47"/>
      <c r="L8" s="47">
        <f t="shared" si="0"/>
        <v>0</v>
      </c>
      <c r="M8" s="47"/>
      <c r="N8" s="47">
        <f t="shared" si="1"/>
        <v>0</v>
      </c>
      <c r="O8" s="47"/>
      <c r="P8" s="47">
        <f t="shared" si="2"/>
        <v>0</v>
      </c>
      <c r="Q8" s="47"/>
      <c r="R8" s="47">
        <f t="shared" si="3"/>
        <v>0</v>
      </c>
      <c r="S8" s="66"/>
      <c r="T8" s="66">
        <f t="shared" si="4"/>
        <v>0</v>
      </c>
      <c r="U8" s="48"/>
      <c r="V8" s="48"/>
    </row>
    <row r="9" spans="2:22" ht="15.95" customHeight="1" x14ac:dyDescent="0.45">
      <c r="B9" s="83" t="s">
        <v>101</v>
      </c>
      <c r="C9" s="83" t="s">
        <v>183</v>
      </c>
      <c r="D9" s="90" t="s">
        <v>11</v>
      </c>
      <c r="E9" s="73" t="s">
        <v>161</v>
      </c>
      <c r="F9" s="73" t="s">
        <v>57</v>
      </c>
      <c r="G9" s="90" t="s">
        <v>14</v>
      </c>
      <c r="H9" s="14" t="s">
        <v>15</v>
      </c>
      <c r="I9" s="9">
        <v>5</v>
      </c>
      <c r="J9" s="25"/>
      <c r="K9" s="7"/>
      <c r="L9" s="7">
        <f t="shared" si="0"/>
        <v>0</v>
      </c>
      <c r="M9" s="7"/>
      <c r="N9" s="7">
        <f t="shared" si="1"/>
        <v>0</v>
      </c>
      <c r="O9" s="7"/>
      <c r="P9" s="7">
        <f t="shared" si="2"/>
        <v>0</v>
      </c>
      <c r="Q9" s="7"/>
      <c r="R9" s="7">
        <f t="shared" si="3"/>
        <v>0</v>
      </c>
      <c r="S9" s="67"/>
      <c r="T9" s="67">
        <f t="shared" si="4"/>
        <v>0</v>
      </c>
      <c r="U9" s="39"/>
      <c r="V9" s="39"/>
    </row>
    <row r="10" spans="2:22" ht="15.95" customHeight="1" x14ac:dyDescent="0.45">
      <c r="B10" s="74"/>
      <c r="C10" s="74"/>
      <c r="D10" s="90"/>
      <c r="E10" s="74"/>
      <c r="F10" s="74"/>
      <c r="G10" s="90"/>
      <c r="H10" s="14" t="s">
        <v>16</v>
      </c>
      <c r="I10" s="9">
        <v>0</v>
      </c>
      <c r="J10" s="25"/>
      <c r="K10" s="7"/>
      <c r="L10" s="7">
        <f t="shared" si="0"/>
        <v>0</v>
      </c>
      <c r="M10" s="7"/>
      <c r="N10" s="7">
        <f t="shared" si="1"/>
        <v>0</v>
      </c>
      <c r="O10" s="7"/>
      <c r="P10" s="7">
        <f t="shared" si="2"/>
        <v>0</v>
      </c>
      <c r="Q10" s="7"/>
      <c r="R10" s="7">
        <f t="shared" si="3"/>
        <v>0</v>
      </c>
      <c r="S10" s="67"/>
      <c r="T10" s="67">
        <f t="shared" si="4"/>
        <v>0</v>
      </c>
      <c r="U10" s="39"/>
      <c r="V10" s="39"/>
    </row>
    <row r="11" spans="2:22" ht="24" customHeight="1" x14ac:dyDescent="0.45">
      <c r="B11" s="97" t="s">
        <v>102</v>
      </c>
      <c r="C11" s="82" t="s">
        <v>166</v>
      </c>
      <c r="D11" s="101" t="s">
        <v>23</v>
      </c>
      <c r="E11" s="71" t="s">
        <v>161</v>
      </c>
      <c r="F11" s="71" t="s">
        <v>55</v>
      </c>
      <c r="G11" s="96" t="s">
        <v>184</v>
      </c>
      <c r="H11" s="45" t="s">
        <v>24</v>
      </c>
      <c r="I11" s="49">
        <v>3</v>
      </c>
      <c r="J11" s="25"/>
      <c r="K11" s="57"/>
      <c r="L11" s="57">
        <f t="shared" ref="L11:L16" si="5">IF(K11="x",I11,0)</f>
        <v>0</v>
      </c>
      <c r="M11" s="57"/>
      <c r="N11" s="57">
        <f t="shared" ref="N11:N16" si="6">IF(M11="x",I11,0)</f>
        <v>0</v>
      </c>
      <c r="O11" s="57"/>
      <c r="P11" s="57">
        <f t="shared" ref="P11:P16" si="7">IF(O11="x",I11,0)</f>
        <v>0</v>
      </c>
      <c r="Q11" s="57"/>
      <c r="R11" s="57">
        <f t="shared" ref="R11:R16" si="8">IF(Q11="x",I11,0)</f>
        <v>0</v>
      </c>
      <c r="S11" s="66"/>
      <c r="T11" s="66">
        <f t="shared" si="4"/>
        <v>0</v>
      </c>
      <c r="U11" s="48"/>
      <c r="V11" s="48"/>
    </row>
    <row r="12" spans="2:22" s="4" customFormat="1" ht="24" customHeight="1" x14ac:dyDescent="0.45">
      <c r="B12" s="72"/>
      <c r="C12" s="81"/>
      <c r="D12" s="101"/>
      <c r="E12" s="72"/>
      <c r="F12" s="72"/>
      <c r="G12" s="96"/>
      <c r="H12" s="45" t="s">
        <v>25</v>
      </c>
      <c r="I12" s="49">
        <v>0</v>
      </c>
      <c r="J12" s="56"/>
      <c r="K12" s="57"/>
      <c r="L12" s="57">
        <f t="shared" si="5"/>
        <v>0</v>
      </c>
      <c r="M12" s="57"/>
      <c r="N12" s="57">
        <f t="shared" si="6"/>
        <v>0</v>
      </c>
      <c r="O12" s="57"/>
      <c r="P12" s="57">
        <f t="shared" si="7"/>
        <v>0</v>
      </c>
      <c r="Q12" s="57"/>
      <c r="R12" s="57">
        <f t="shared" si="8"/>
        <v>0</v>
      </c>
      <c r="S12" s="66"/>
      <c r="T12" s="66">
        <f t="shared" si="4"/>
        <v>0</v>
      </c>
      <c r="U12" s="55"/>
      <c r="V12" s="55"/>
    </row>
    <row r="13" spans="2:22" ht="36.75" customHeight="1" x14ac:dyDescent="0.45">
      <c r="B13" s="83" t="s">
        <v>103</v>
      </c>
      <c r="C13" s="83" t="s">
        <v>185</v>
      </c>
      <c r="D13" s="100" t="s">
        <v>79</v>
      </c>
      <c r="E13" s="104" t="s">
        <v>161</v>
      </c>
      <c r="F13" s="104" t="s">
        <v>55</v>
      </c>
      <c r="G13" s="92" t="s">
        <v>80</v>
      </c>
      <c r="H13" s="59" t="s">
        <v>81</v>
      </c>
      <c r="I13" s="60">
        <v>3</v>
      </c>
      <c r="J13" s="25"/>
      <c r="K13" s="58"/>
      <c r="L13" s="58">
        <f t="shared" si="5"/>
        <v>0</v>
      </c>
      <c r="M13" s="58"/>
      <c r="N13" s="58">
        <f t="shared" si="6"/>
        <v>0</v>
      </c>
      <c r="O13" s="58"/>
      <c r="P13" s="58">
        <f t="shared" si="7"/>
        <v>0</v>
      </c>
      <c r="Q13" s="58"/>
      <c r="R13" s="58">
        <f t="shared" si="8"/>
        <v>0</v>
      </c>
      <c r="S13" s="67"/>
      <c r="T13" s="67">
        <f t="shared" si="4"/>
        <v>0</v>
      </c>
      <c r="U13" s="39"/>
      <c r="V13" s="39"/>
    </row>
    <row r="14" spans="2:22" ht="36.75" customHeight="1" x14ac:dyDescent="0.45">
      <c r="B14" s="74"/>
      <c r="C14" s="74"/>
      <c r="D14" s="100"/>
      <c r="E14" s="105"/>
      <c r="F14" s="105"/>
      <c r="G14" s="93"/>
      <c r="H14" s="59" t="s">
        <v>82</v>
      </c>
      <c r="I14" s="60">
        <v>0</v>
      </c>
      <c r="J14" s="25"/>
      <c r="K14" s="58"/>
      <c r="L14" s="58">
        <f t="shared" si="5"/>
        <v>0</v>
      </c>
      <c r="M14" s="58"/>
      <c r="N14" s="58">
        <f t="shared" si="6"/>
        <v>0</v>
      </c>
      <c r="O14" s="58"/>
      <c r="P14" s="58">
        <f t="shared" si="7"/>
        <v>0</v>
      </c>
      <c r="Q14" s="58"/>
      <c r="R14" s="58">
        <f t="shared" si="8"/>
        <v>0</v>
      </c>
      <c r="S14" s="67"/>
      <c r="T14" s="67">
        <f t="shared" si="4"/>
        <v>0</v>
      </c>
      <c r="U14" s="39"/>
      <c r="V14" s="39"/>
    </row>
    <row r="15" spans="2:22" ht="25.5" customHeight="1" x14ac:dyDescent="0.45">
      <c r="B15" s="71" t="s">
        <v>104</v>
      </c>
      <c r="C15" s="71" t="s">
        <v>167</v>
      </c>
      <c r="D15" s="94" t="s">
        <v>154</v>
      </c>
      <c r="E15" s="80" t="s">
        <v>161</v>
      </c>
      <c r="F15" s="80" t="s">
        <v>55</v>
      </c>
      <c r="G15" s="94" t="s">
        <v>155</v>
      </c>
      <c r="H15" s="51" t="s">
        <v>83</v>
      </c>
      <c r="I15" s="52">
        <v>5</v>
      </c>
      <c r="J15" s="25"/>
      <c r="K15" s="57"/>
      <c r="L15" s="57">
        <f t="shared" si="5"/>
        <v>0</v>
      </c>
      <c r="M15" s="57"/>
      <c r="N15" s="57">
        <f t="shared" si="6"/>
        <v>0</v>
      </c>
      <c r="O15" s="57"/>
      <c r="P15" s="57">
        <f t="shared" si="7"/>
        <v>0</v>
      </c>
      <c r="Q15" s="57"/>
      <c r="R15" s="57">
        <f t="shared" si="8"/>
        <v>0</v>
      </c>
      <c r="S15" s="66"/>
      <c r="T15" s="66">
        <f t="shared" si="4"/>
        <v>0</v>
      </c>
      <c r="U15" s="48"/>
      <c r="V15" s="48"/>
    </row>
    <row r="16" spans="2:22" ht="25.5" customHeight="1" x14ac:dyDescent="0.45">
      <c r="B16" s="72"/>
      <c r="C16" s="72"/>
      <c r="D16" s="95"/>
      <c r="E16" s="81"/>
      <c r="F16" s="81"/>
      <c r="G16" s="95"/>
      <c r="H16" s="51" t="s">
        <v>84</v>
      </c>
      <c r="I16" s="52">
        <v>0</v>
      </c>
      <c r="J16" s="25"/>
      <c r="K16" s="57"/>
      <c r="L16" s="57">
        <f t="shared" si="5"/>
        <v>0</v>
      </c>
      <c r="M16" s="57"/>
      <c r="N16" s="57">
        <f t="shared" si="6"/>
        <v>0</v>
      </c>
      <c r="O16" s="57"/>
      <c r="P16" s="57">
        <f t="shared" si="7"/>
        <v>0</v>
      </c>
      <c r="Q16" s="57"/>
      <c r="R16" s="57">
        <f t="shared" si="8"/>
        <v>0</v>
      </c>
      <c r="S16" s="66"/>
      <c r="T16" s="66">
        <f t="shared" si="4"/>
        <v>0</v>
      </c>
      <c r="U16" s="48"/>
      <c r="V16" s="48"/>
    </row>
    <row r="17" spans="2:22" ht="15.95" customHeight="1" x14ac:dyDescent="0.45">
      <c r="B17" s="73" t="s">
        <v>105</v>
      </c>
      <c r="C17" s="73" t="s">
        <v>186</v>
      </c>
      <c r="D17" s="98" t="s">
        <v>17</v>
      </c>
      <c r="E17" s="73" t="s">
        <v>161</v>
      </c>
      <c r="F17" s="104" t="s">
        <v>72</v>
      </c>
      <c r="G17" s="98" t="s">
        <v>78</v>
      </c>
      <c r="H17" s="14" t="s">
        <v>18</v>
      </c>
      <c r="I17" s="19">
        <v>3</v>
      </c>
      <c r="J17" s="25"/>
      <c r="K17" s="58"/>
      <c r="L17" s="58">
        <f t="shared" si="0"/>
        <v>0</v>
      </c>
      <c r="M17" s="58"/>
      <c r="N17" s="58">
        <f t="shared" si="1"/>
        <v>0</v>
      </c>
      <c r="O17" s="58"/>
      <c r="P17" s="58">
        <f t="shared" si="2"/>
        <v>0</v>
      </c>
      <c r="Q17" s="58"/>
      <c r="R17" s="58">
        <f t="shared" si="3"/>
        <v>0</v>
      </c>
      <c r="S17" s="67"/>
      <c r="T17" s="67">
        <f t="shared" si="4"/>
        <v>0</v>
      </c>
      <c r="U17" s="61"/>
      <c r="V17" s="61"/>
    </row>
    <row r="18" spans="2:22" ht="15.95" customHeight="1" x14ac:dyDescent="0.45">
      <c r="B18" s="74"/>
      <c r="C18" s="74"/>
      <c r="D18" s="99"/>
      <c r="E18" s="74"/>
      <c r="F18" s="105"/>
      <c r="G18" s="99"/>
      <c r="H18" s="14" t="s">
        <v>19</v>
      </c>
      <c r="I18" s="19">
        <v>0</v>
      </c>
      <c r="J18" s="25"/>
      <c r="K18" s="58"/>
      <c r="L18" s="58">
        <f t="shared" si="0"/>
        <v>0</v>
      </c>
      <c r="M18" s="58"/>
      <c r="N18" s="58">
        <f t="shared" si="1"/>
        <v>0</v>
      </c>
      <c r="O18" s="58"/>
      <c r="P18" s="58">
        <f t="shared" si="2"/>
        <v>0</v>
      </c>
      <c r="Q18" s="58"/>
      <c r="R18" s="58">
        <f t="shared" si="3"/>
        <v>0</v>
      </c>
      <c r="S18" s="67"/>
      <c r="T18" s="67">
        <f t="shared" si="4"/>
        <v>0</v>
      </c>
      <c r="U18" s="61"/>
      <c r="V18" s="61"/>
    </row>
    <row r="19" spans="2:22" ht="45.75" customHeight="1" x14ac:dyDescent="0.45">
      <c r="B19" s="71" t="s">
        <v>106</v>
      </c>
      <c r="C19" s="71" t="s">
        <v>187</v>
      </c>
      <c r="D19" s="94" t="s">
        <v>85</v>
      </c>
      <c r="E19" s="80" t="s">
        <v>161</v>
      </c>
      <c r="F19" s="80" t="s">
        <v>55</v>
      </c>
      <c r="G19" s="94" t="s">
        <v>86</v>
      </c>
      <c r="H19" s="51" t="s">
        <v>87</v>
      </c>
      <c r="I19" s="52">
        <v>5</v>
      </c>
      <c r="J19" s="25"/>
      <c r="K19" s="57"/>
      <c r="L19" s="57">
        <f t="shared" si="0"/>
        <v>0</v>
      </c>
      <c r="M19" s="57"/>
      <c r="N19" s="57">
        <f t="shared" si="1"/>
        <v>0</v>
      </c>
      <c r="O19" s="57"/>
      <c r="P19" s="57">
        <f t="shared" si="2"/>
        <v>0</v>
      </c>
      <c r="Q19" s="57"/>
      <c r="R19" s="57">
        <f t="shared" si="3"/>
        <v>0</v>
      </c>
      <c r="S19" s="66"/>
      <c r="T19" s="66">
        <f t="shared" si="4"/>
        <v>0</v>
      </c>
      <c r="U19" s="48"/>
      <c r="V19" s="48"/>
    </row>
    <row r="20" spans="2:22" ht="45.75" customHeight="1" x14ac:dyDescent="0.45">
      <c r="B20" s="72"/>
      <c r="C20" s="72"/>
      <c r="D20" s="95"/>
      <c r="E20" s="81"/>
      <c r="F20" s="81"/>
      <c r="G20" s="95"/>
      <c r="H20" s="51" t="s">
        <v>88</v>
      </c>
      <c r="I20" s="52">
        <v>0</v>
      </c>
      <c r="J20" s="25"/>
      <c r="K20" s="57"/>
      <c r="L20" s="57">
        <f t="shared" si="0"/>
        <v>0</v>
      </c>
      <c r="M20" s="57"/>
      <c r="N20" s="57">
        <f t="shared" si="1"/>
        <v>0</v>
      </c>
      <c r="O20" s="57"/>
      <c r="P20" s="57">
        <f t="shared" si="2"/>
        <v>0</v>
      </c>
      <c r="Q20" s="57"/>
      <c r="R20" s="57">
        <f t="shared" si="3"/>
        <v>0</v>
      </c>
      <c r="S20" s="66"/>
      <c r="T20" s="66">
        <f t="shared" si="4"/>
        <v>0</v>
      </c>
      <c r="U20" s="48"/>
      <c r="V20" s="48"/>
    </row>
    <row r="21" spans="2:22" ht="15.95" customHeight="1" x14ac:dyDescent="0.45">
      <c r="B21" s="73" t="s">
        <v>107</v>
      </c>
      <c r="C21" s="73" t="s">
        <v>188</v>
      </c>
      <c r="D21" s="98" t="s">
        <v>2</v>
      </c>
      <c r="E21" s="73" t="s">
        <v>140</v>
      </c>
      <c r="F21" s="73" t="s">
        <v>56</v>
      </c>
      <c r="G21" s="98" t="s">
        <v>20</v>
      </c>
      <c r="H21" s="14" t="s">
        <v>21</v>
      </c>
      <c r="I21" s="19">
        <v>3</v>
      </c>
      <c r="J21" s="25"/>
      <c r="K21" s="7"/>
      <c r="L21" s="7">
        <f t="shared" si="0"/>
        <v>0</v>
      </c>
      <c r="M21" s="7"/>
      <c r="N21" s="7">
        <f t="shared" si="1"/>
        <v>0</v>
      </c>
      <c r="O21" s="7"/>
      <c r="P21" s="7">
        <f t="shared" si="2"/>
        <v>0</v>
      </c>
      <c r="Q21" s="7"/>
      <c r="R21" s="7">
        <f t="shared" si="3"/>
        <v>0</v>
      </c>
      <c r="S21" s="67"/>
      <c r="T21" s="67">
        <f t="shared" si="4"/>
        <v>0</v>
      </c>
      <c r="U21" s="39"/>
      <c r="V21" s="39"/>
    </row>
    <row r="22" spans="2:22" ht="15.95" customHeight="1" x14ac:dyDescent="0.45">
      <c r="B22" s="74"/>
      <c r="C22" s="74"/>
      <c r="D22" s="99"/>
      <c r="E22" s="74"/>
      <c r="F22" s="74"/>
      <c r="G22" s="99"/>
      <c r="H22" s="14" t="s">
        <v>22</v>
      </c>
      <c r="I22" s="19">
        <v>0</v>
      </c>
      <c r="J22" s="25"/>
      <c r="K22" s="7"/>
      <c r="L22" s="7">
        <f t="shared" si="0"/>
        <v>0</v>
      </c>
      <c r="M22" s="7"/>
      <c r="N22" s="7">
        <f t="shared" si="1"/>
        <v>0</v>
      </c>
      <c r="O22" s="7"/>
      <c r="P22" s="7">
        <f t="shared" si="2"/>
        <v>0</v>
      </c>
      <c r="Q22" s="7"/>
      <c r="R22" s="7">
        <f t="shared" si="3"/>
        <v>0</v>
      </c>
      <c r="S22" s="67"/>
      <c r="T22" s="67">
        <f t="shared" si="4"/>
        <v>0</v>
      </c>
      <c r="U22" s="39"/>
      <c r="V22" s="39"/>
    </row>
    <row r="23" spans="2:22" ht="20.45" customHeight="1" x14ac:dyDescent="0.45">
      <c r="B23" s="71" t="s">
        <v>108</v>
      </c>
      <c r="C23" s="71" t="s">
        <v>169</v>
      </c>
      <c r="D23" s="94" t="s">
        <v>89</v>
      </c>
      <c r="E23" s="80" t="s">
        <v>140</v>
      </c>
      <c r="F23" s="80" t="s">
        <v>56</v>
      </c>
      <c r="G23" s="94" t="s">
        <v>90</v>
      </c>
      <c r="H23" s="51" t="s">
        <v>91</v>
      </c>
      <c r="I23" s="52">
        <v>3</v>
      </c>
      <c r="J23" s="25"/>
      <c r="K23" s="57"/>
      <c r="L23" s="57">
        <f t="shared" ref="L23:L24" si="9">IF(K23="x",I23,0)</f>
        <v>0</v>
      </c>
      <c r="M23" s="57"/>
      <c r="N23" s="57">
        <f t="shared" ref="N23:N24" si="10">IF(M23="x",I23,0)</f>
        <v>0</v>
      </c>
      <c r="O23" s="57"/>
      <c r="P23" s="57">
        <f t="shared" ref="P23:P24" si="11">IF(O23="x",I23,0)</f>
        <v>0</v>
      </c>
      <c r="Q23" s="57"/>
      <c r="R23" s="57">
        <f t="shared" ref="R23:R24" si="12">IF(Q23="x",I23,0)</f>
        <v>0</v>
      </c>
      <c r="S23" s="66"/>
      <c r="T23" s="66">
        <f t="shared" si="4"/>
        <v>0</v>
      </c>
      <c r="U23" s="48"/>
      <c r="V23" s="48"/>
    </row>
    <row r="24" spans="2:22" s="4" customFormat="1" ht="20.45" customHeight="1" x14ac:dyDescent="0.45">
      <c r="B24" s="72"/>
      <c r="C24" s="72"/>
      <c r="D24" s="95"/>
      <c r="E24" s="81"/>
      <c r="F24" s="81"/>
      <c r="G24" s="95"/>
      <c r="H24" s="51" t="s">
        <v>92</v>
      </c>
      <c r="I24" s="52">
        <v>0</v>
      </c>
      <c r="J24" s="56"/>
      <c r="K24" s="57"/>
      <c r="L24" s="57">
        <f t="shared" si="9"/>
        <v>0</v>
      </c>
      <c r="M24" s="57"/>
      <c r="N24" s="57">
        <f t="shared" si="10"/>
        <v>0</v>
      </c>
      <c r="O24" s="57"/>
      <c r="P24" s="57">
        <f t="shared" si="11"/>
        <v>0</v>
      </c>
      <c r="Q24" s="57"/>
      <c r="R24" s="57">
        <f t="shared" si="12"/>
        <v>0</v>
      </c>
      <c r="S24" s="66"/>
      <c r="T24" s="66">
        <f t="shared" si="4"/>
        <v>0</v>
      </c>
      <c r="U24" s="55"/>
      <c r="V24" s="55"/>
    </row>
    <row r="25" spans="2:22" s="4" customFormat="1" x14ac:dyDescent="0.45">
      <c r="B25" s="20"/>
      <c r="C25" s="20"/>
      <c r="D25" s="21"/>
      <c r="E25" s="21"/>
      <c r="F25" s="21"/>
      <c r="G25" s="21"/>
      <c r="H25" s="22"/>
      <c r="I25" s="13">
        <f>I4+I7+I9+I11+I13+I15+I17+I19+I21+I23</f>
        <v>43</v>
      </c>
      <c r="J25" s="56"/>
      <c r="K25" s="23">
        <f>SUM(L4:L24)</f>
        <v>0</v>
      </c>
      <c r="L25" s="24"/>
      <c r="M25" s="23">
        <f>SUM(N4:N24)</f>
        <v>0</v>
      </c>
      <c r="N25" s="23"/>
      <c r="O25" s="23">
        <f>SUM(P4:P24)</f>
        <v>0</v>
      </c>
      <c r="P25" s="23"/>
      <c r="Q25" s="23">
        <f>SUM(R4:R24)</f>
        <v>0</v>
      </c>
      <c r="R25" s="41"/>
      <c r="S25" s="23">
        <f>SUM(T4:T24)</f>
        <v>0</v>
      </c>
      <c r="T25" s="41"/>
      <c r="U25" s="23"/>
      <c r="V25" s="23"/>
    </row>
    <row r="26" spans="2:22" ht="39" x14ac:dyDescent="0.45">
      <c r="B26" s="1" t="s">
        <v>4</v>
      </c>
      <c r="C26" s="3" t="s">
        <v>165</v>
      </c>
      <c r="D26" s="2" t="s">
        <v>50</v>
      </c>
      <c r="E26" s="3" t="s">
        <v>53</v>
      </c>
      <c r="F26" s="3" t="s">
        <v>54</v>
      </c>
      <c r="G26" s="2" t="s">
        <v>5</v>
      </c>
      <c r="H26" s="1" t="s">
        <v>195</v>
      </c>
      <c r="I26" s="8" t="s">
        <v>6</v>
      </c>
      <c r="J26" s="25"/>
      <c r="K26" s="3" t="s">
        <v>157</v>
      </c>
      <c r="L26" s="3" t="s">
        <v>48</v>
      </c>
      <c r="M26" s="3" t="s">
        <v>158</v>
      </c>
      <c r="N26" s="3" t="s">
        <v>48</v>
      </c>
      <c r="O26" s="3" t="s">
        <v>157</v>
      </c>
      <c r="P26" s="3" t="s">
        <v>48</v>
      </c>
      <c r="Q26" s="3" t="s">
        <v>158</v>
      </c>
      <c r="R26" s="3" t="s">
        <v>48</v>
      </c>
      <c r="S26" s="3" t="s">
        <v>157</v>
      </c>
      <c r="T26" s="42" t="s">
        <v>48</v>
      </c>
      <c r="U26" s="3" t="s">
        <v>144</v>
      </c>
      <c r="V26" s="3" t="s">
        <v>77</v>
      </c>
    </row>
    <row r="27" spans="2:22" ht="15.95" customHeight="1" x14ac:dyDescent="0.45">
      <c r="B27" s="77" t="s">
        <v>109</v>
      </c>
      <c r="C27" s="77" t="s">
        <v>170</v>
      </c>
      <c r="D27" s="101" t="s">
        <v>26</v>
      </c>
      <c r="E27" s="77" t="s">
        <v>162</v>
      </c>
      <c r="F27" s="77" t="s">
        <v>58</v>
      </c>
      <c r="G27" s="101" t="s">
        <v>145</v>
      </c>
      <c r="H27" s="45" t="s">
        <v>27</v>
      </c>
      <c r="I27" s="49">
        <v>10</v>
      </c>
      <c r="J27" s="25"/>
      <c r="K27" s="47"/>
      <c r="L27" s="47">
        <f t="shared" ref="L27:L34" si="13">IF(K27="x",I27,0)</f>
        <v>0</v>
      </c>
      <c r="M27" s="47"/>
      <c r="N27" s="47">
        <f t="shared" ref="N27:N34" si="14">IF(M27="x",I27,0)</f>
        <v>0</v>
      </c>
      <c r="O27" s="47"/>
      <c r="P27" s="47">
        <f t="shared" ref="P27:P34" si="15">IF(O27="x",I27,0)</f>
        <v>0</v>
      </c>
      <c r="Q27" s="47"/>
      <c r="R27" s="50">
        <f t="shared" ref="R27:R34" si="16">IF(Q27="x",I27,0)</f>
        <v>0</v>
      </c>
      <c r="S27" s="66"/>
      <c r="T27" s="50">
        <f t="shared" ref="T27:T51" si="17">IF(S27="x",K27,0)</f>
        <v>0</v>
      </c>
      <c r="U27" s="48"/>
      <c r="V27" s="48"/>
    </row>
    <row r="28" spans="2:22" ht="15.95" customHeight="1" x14ac:dyDescent="0.45">
      <c r="B28" s="77"/>
      <c r="C28" s="77"/>
      <c r="D28" s="101"/>
      <c r="E28" s="77"/>
      <c r="F28" s="77"/>
      <c r="G28" s="101"/>
      <c r="H28" s="45" t="s">
        <v>28</v>
      </c>
      <c r="I28" s="49">
        <v>6</v>
      </c>
      <c r="J28" s="25"/>
      <c r="K28" s="47"/>
      <c r="L28" s="47">
        <f t="shared" si="13"/>
        <v>0</v>
      </c>
      <c r="M28" s="47"/>
      <c r="N28" s="47">
        <f t="shared" si="14"/>
        <v>0</v>
      </c>
      <c r="O28" s="47"/>
      <c r="P28" s="47">
        <f t="shared" si="15"/>
        <v>0</v>
      </c>
      <c r="Q28" s="47"/>
      <c r="R28" s="50">
        <f t="shared" si="16"/>
        <v>0</v>
      </c>
      <c r="S28" s="66"/>
      <c r="T28" s="50">
        <f t="shared" si="17"/>
        <v>0</v>
      </c>
      <c r="U28" s="48"/>
      <c r="V28" s="48"/>
    </row>
    <row r="29" spans="2:22" ht="15.95" customHeight="1" x14ac:dyDescent="0.45">
      <c r="B29" s="77"/>
      <c r="C29" s="77"/>
      <c r="D29" s="101"/>
      <c r="E29" s="77"/>
      <c r="F29" s="77"/>
      <c r="G29" s="101"/>
      <c r="H29" s="45" t="s">
        <v>29</v>
      </c>
      <c r="I29" s="49">
        <v>3</v>
      </c>
      <c r="J29" s="25"/>
      <c r="K29" s="47"/>
      <c r="L29" s="47">
        <f t="shared" si="13"/>
        <v>0</v>
      </c>
      <c r="M29" s="47"/>
      <c r="N29" s="47">
        <f t="shared" si="14"/>
        <v>0</v>
      </c>
      <c r="O29" s="47"/>
      <c r="P29" s="47">
        <f t="shared" si="15"/>
        <v>0</v>
      </c>
      <c r="Q29" s="47"/>
      <c r="R29" s="50">
        <f t="shared" si="16"/>
        <v>0</v>
      </c>
      <c r="S29" s="66"/>
      <c r="T29" s="50">
        <f t="shared" si="17"/>
        <v>0</v>
      </c>
      <c r="U29" s="48"/>
      <c r="V29" s="48"/>
    </row>
    <row r="30" spans="2:22" ht="15.95" customHeight="1" x14ac:dyDescent="0.45">
      <c r="B30" s="77"/>
      <c r="C30" s="77"/>
      <c r="D30" s="101"/>
      <c r="E30" s="77"/>
      <c r="F30" s="77"/>
      <c r="G30" s="101"/>
      <c r="H30" s="45" t="s">
        <v>30</v>
      </c>
      <c r="I30" s="49">
        <v>0</v>
      </c>
      <c r="J30" s="25"/>
      <c r="K30" s="47"/>
      <c r="L30" s="47">
        <f t="shared" si="13"/>
        <v>0</v>
      </c>
      <c r="M30" s="47"/>
      <c r="N30" s="47">
        <f t="shared" si="14"/>
        <v>0</v>
      </c>
      <c r="O30" s="47"/>
      <c r="P30" s="47">
        <f t="shared" si="15"/>
        <v>0</v>
      </c>
      <c r="Q30" s="47"/>
      <c r="R30" s="50">
        <f t="shared" si="16"/>
        <v>0</v>
      </c>
      <c r="S30" s="66"/>
      <c r="T30" s="50">
        <f t="shared" si="17"/>
        <v>0</v>
      </c>
      <c r="U30" s="48"/>
      <c r="V30" s="48"/>
    </row>
    <row r="31" spans="2:22" ht="19.5" x14ac:dyDescent="0.45">
      <c r="B31" s="76" t="s">
        <v>110</v>
      </c>
      <c r="C31" s="76" t="s">
        <v>171</v>
      </c>
      <c r="D31" s="100" t="s">
        <v>137</v>
      </c>
      <c r="E31" s="76" t="s">
        <v>159</v>
      </c>
      <c r="F31" s="73" t="s">
        <v>70</v>
      </c>
      <c r="G31" s="92" t="s">
        <v>136</v>
      </c>
      <c r="H31" s="18" t="s">
        <v>75</v>
      </c>
      <c r="I31" s="33">
        <v>10</v>
      </c>
      <c r="J31" s="25"/>
      <c r="K31" s="7"/>
      <c r="L31" s="7">
        <f t="shared" si="13"/>
        <v>0</v>
      </c>
      <c r="M31" s="7"/>
      <c r="N31" s="7">
        <f t="shared" si="14"/>
        <v>0</v>
      </c>
      <c r="O31" s="7"/>
      <c r="P31" s="7">
        <f t="shared" si="15"/>
        <v>0</v>
      </c>
      <c r="Q31" s="7"/>
      <c r="R31" s="43">
        <f t="shared" si="16"/>
        <v>0</v>
      </c>
      <c r="S31" s="67"/>
      <c r="T31" s="43">
        <f t="shared" si="17"/>
        <v>0</v>
      </c>
      <c r="U31" s="39"/>
      <c r="V31" s="39"/>
    </row>
    <row r="32" spans="2:22" ht="19.5" x14ac:dyDescent="0.45">
      <c r="B32" s="76"/>
      <c r="C32" s="76"/>
      <c r="D32" s="100"/>
      <c r="E32" s="76"/>
      <c r="F32" s="83"/>
      <c r="G32" s="107"/>
      <c r="H32" s="18" t="s">
        <v>133</v>
      </c>
      <c r="I32" s="33">
        <v>5</v>
      </c>
      <c r="J32" s="25"/>
      <c r="K32" s="7"/>
      <c r="L32" s="7">
        <f t="shared" si="13"/>
        <v>0</v>
      </c>
      <c r="M32" s="7"/>
      <c r="N32" s="7">
        <f t="shared" si="14"/>
        <v>0</v>
      </c>
      <c r="O32" s="7"/>
      <c r="P32" s="7">
        <f t="shared" si="15"/>
        <v>0</v>
      </c>
      <c r="Q32" s="7"/>
      <c r="R32" s="43">
        <f t="shared" si="16"/>
        <v>0</v>
      </c>
      <c r="S32" s="67"/>
      <c r="T32" s="43">
        <f t="shared" si="17"/>
        <v>0</v>
      </c>
      <c r="U32" s="39"/>
      <c r="V32" s="39"/>
    </row>
    <row r="33" spans="2:22" ht="19.5" x14ac:dyDescent="0.45">
      <c r="B33" s="76"/>
      <c r="C33" s="76"/>
      <c r="D33" s="100"/>
      <c r="E33" s="76"/>
      <c r="F33" s="83"/>
      <c r="G33" s="107"/>
      <c r="H33" s="18" t="s">
        <v>134</v>
      </c>
      <c r="I33" s="33">
        <v>2</v>
      </c>
      <c r="J33" s="25"/>
      <c r="K33" s="7"/>
      <c r="L33" s="7">
        <f t="shared" si="13"/>
        <v>0</v>
      </c>
      <c r="M33" s="7"/>
      <c r="N33" s="7">
        <f t="shared" si="14"/>
        <v>0</v>
      </c>
      <c r="O33" s="7"/>
      <c r="P33" s="7">
        <f t="shared" si="15"/>
        <v>0</v>
      </c>
      <c r="Q33" s="7"/>
      <c r="R33" s="43">
        <f t="shared" si="16"/>
        <v>0</v>
      </c>
      <c r="S33" s="67"/>
      <c r="T33" s="43">
        <f t="shared" si="17"/>
        <v>0</v>
      </c>
      <c r="U33" s="39"/>
      <c r="V33" s="39"/>
    </row>
    <row r="34" spans="2:22" ht="19.5" x14ac:dyDescent="0.45">
      <c r="B34" s="76"/>
      <c r="C34" s="76"/>
      <c r="D34" s="100"/>
      <c r="E34" s="76"/>
      <c r="F34" s="74"/>
      <c r="G34" s="93"/>
      <c r="H34" s="18" t="s">
        <v>135</v>
      </c>
      <c r="I34" s="33">
        <v>0</v>
      </c>
      <c r="J34" s="25"/>
      <c r="K34" s="7"/>
      <c r="L34" s="7">
        <f t="shared" si="13"/>
        <v>0</v>
      </c>
      <c r="M34" s="7"/>
      <c r="N34" s="7">
        <f t="shared" si="14"/>
        <v>0</v>
      </c>
      <c r="O34" s="7"/>
      <c r="P34" s="7">
        <f t="shared" si="15"/>
        <v>0</v>
      </c>
      <c r="Q34" s="7"/>
      <c r="R34" s="43">
        <f t="shared" si="16"/>
        <v>0</v>
      </c>
      <c r="S34" s="67"/>
      <c r="T34" s="43">
        <f t="shared" si="17"/>
        <v>0</v>
      </c>
      <c r="U34" s="39"/>
      <c r="V34" s="39"/>
    </row>
    <row r="35" spans="2:22" ht="30" customHeight="1" x14ac:dyDescent="0.45">
      <c r="B35" s="75" t="s">
        <v>111</v>
      </c>
      <c r="C35" s="75" t="s">
        <v>189</v>
      </c>
      <c r="D35" s="101" t="s">
        <v>31</v>
      </c>
      <c r="E35" s="77" t="s">
        <v>163</v>
      </c>
      <c r="F35" s="77" t="s">
        <v>55</v>
      </c>
      <c r="G35" s="101" t="s">
        <v>190</v>
      </c>
      <c r="H35" s="45" t="s">
        <v>32</v>
      </c>
      <c r="I35" s="49">
        <v>6</v>
      </c>
      <c r="J35" s="25"/>
      <c r="K35" s="64"/>
      <c r="L35" s="64">
        <f t="shared" ref="L35:L51" si="18">IF(K35="x",I35,0)</f>
        <v>0</v>
      </c>
      <c r="M35" s="64"/>
      <c r="N35" s="64">
        <f t="shared" ref="N35:N51" si="19">IF(M35="x",I35,0)</f>
        <v>0</v>
      </c>
      <c r="O35" s="64"/>
      <c r="P35" s="64">
        <f t="shared" ref="P35:P51" si="20">IF(O35="x",I35,0)</f>
        <v>0</v>
      </c>
      <c r="Q35" s="64"/>
      <c r="R35" s="50">
        <f t="shared" ref="R35:R51" si="21">IF(Q35="x",I35,0)</f>
        <v>0</v>
      </c>
      <c r="S35" s="66"/>
      <c r="T35" s="50">
        <f t="shared" si="17"/>
        <v>0</v>
      </c>
      <c r="U35" s="48"/>
      <c r="V35" s="48"/>
    </row>
    <row r="36" spans="2:22" ht="30" customHeight="1" x14ac:dyDescent="0.45">
      <c r="B36" s="75"/>
      <c r="C36" s="75"/>
      <c r="D36" s="101"/>
      <c r="E36" s="77"/>
      <c r="F36" s="77"/>
      <c r="G36" s="101"/>
      <c r="H36" s="45" t="s">
        <v>33</v>
      </c>
      <c r="I36" s="49">
        <v>0</v>
      </c>
      <c r="J36" s="25"/>
      <c r="K36" s="64"/>
      <c r="L36" s="64">
        <f t="shared" si="18"/>
        <v>0</v>
      </c>
      <c r="M36" s="64"/>
      <c r="N36" s="64">
        <f t="shared" si="19"/>
        <v>0</v>
      </c>
      <c r="O36" s="64"/>
      <c r="P36" s="64">
        <f t="shared" si="20"/>
        <v>0</v>
      </c>
      <c r="Q36" s="64"/>
      <c r="R36" s="50">
        <f t="shared" si="21"/>
        <v>0</v>
      </c>
      <c r="S36" s="66"/>
      <c r="T36" s="50">
        <f t="shared" si="17"/>
        <v>0</v>
      </c>
      <c r="U36" s="48"/>
      <c r="V36" s="48"/>
    </row>
    <row r="37" spans="2:22" ht="22.5" customHeight="1" x14ac:dyDescent="0.45">
      <c r="B37" s="76" t="s">
        <v>112</v>
      </c>
      <c r="C37" s="76"/>
      <c r="D37" s="100" t="s">
        <v>66</v>
      </c>
      <c r="E37" s="91" t="s">
        <v>194</v>
      </c>
      <c r="F37" s="91" t="s">
        <v>56</v>
      </c>
      <c r="G37" s="100" t="s">
        <v>98</v>
      </c>
      <c r="H37" s="59" t="s">
        <v>67</v>
      </c>
      <c r="I37" s="33">
        <v>15</v>
      </c>
      <c r="J37" s="25"/>
      <c r="K37" s="63"/>
      <c r="L37" s="63">
        <f t="shared" si="18"/>
        <v>0</v>
      </c>
      <c r="M37" s="63"/>
      <c r="N37" s="63">
        <f t="shared" si="19"/>
        <v>0</v>
      </c>
      <c r="O37" s="63"/>
      <c r="P37" s="63">
        <f t="shared" si="20"/>
        <v>0</v>
      </c>
      <c r="Q37" s="63"/>
      <c r="R37" s="43">
        <f t="shared" si="21"/>
        <v>0</v>
      </c>
      <c r="S37" s="67"/>
      <c r="T37" s="43">
        <f t="shared" si="17"/>
        <v>0</v>
      </c>
      <c r="U37" s="61"/>
      <c r="V37" s="61"/>
    </row>
    <row r="38" spans="2:22" ht="22.5" customHeight="1" x14ac:dyDescent="0.45">
      <c r="B38" s="76"/>
      <c r="C38" s="76"/>
      <c r="D38" s="100"/>
      <c r="E38" s="91"/>
      <c r="F38" s="91"/>
      <c r="G38" s="100"/>
      <c r="H38" s="59" t="s">
        <v>71</v>
      </c>
      <c r="I38" s="33">
        <v>0</v>
      </c>
      <c r="J38" s="25"/>
      <c r="K38" s="63"/>
      <c r="L38" s="63">
        <f t="shared" si="18"/>
        <v>0</v>
      </c>
      <c r="M38" s="63"/>
      <c r="N38" s="63">
        <f t="shared" si="19"/>
        <v>0</v>
      </c>
      <c r="O38" s="63"/>
      <c r="P38" s="63">
        <f t="shared" si="20"/>
        <v>0</v>
      </c>
      <c r="Q38" s="63"/>
      <c r="R38" s="43">
        <f t="shared" si="21"/>
        <v>0</v>
      </c>
      <c r="S38" s="67"/>
      <c r="T38" s="43">
        <f t="shared" si="17"/>
        <v>0</v>
      </c>
      <c r="U38" s="61"/>
      <c r="V38" s="61"/>
    </row>
    <row r="39" spans="2:22" ht="23.45" customHeight="1" x14ac:dyDescent="0.45">
      <c r="B39" s="75" t="s">
        <v>113</v>
      </c>
      <c r="C39" s="75" t="s">
        <v>172</v>
      </c>
      <c r="D39" s="101" t="s">
        <v>0</v>
      </c>
      <c r="E39" s="71" t="s">
        <v>141</v>
      </c>
      <c r="F39" s="71" t="s">
        <v>56</v>
      </c>
      <c r="G39" s="101" t="s">
        <v>74</v>
      </c>
      <c r="H39" s="45" t="s">
        <v>146</v>
      </c>
      <c r="I39" s="49">
        <v>2</v>
      </c>
      <c r="J39" s="25"/>
      <c r="K39" s="64"/>
      <c r="L39" s="64">
        <f t="shared" si="18"/>
        <v>0</v>
      </c>
      <c r="M39" s="64"/>
      <c r="N39" s="64">
        <f t="shared" si="19"/>
        <v>0</v>
      </c>
      <c r="O39" s="64"/>
      <c r="P39" s="64">
        <f t="shared" si="20"/>
        <v>0</v>
      </c>
      <c r="Q39" s="64"/>
      <c r="R39" s="50">
        <f t="shared" si="21"/>
        <v>0</v>
      </c>
      <c r="S39" s="66"/>
      <c r="T39" s="50">
        <f t="shared" si="17"/>
        <v>0</v>
      </c>
      <c r="U39" s="48"/>
      <c r="V39" s="48"/>
    </row>
    <row r="40" spans="2:22" ht="23.45" customHeight="1" x14ac:dyDescent="0.45">
      <c r="B40" s="75"/>
      <c r="C40" s="75"/>
      <c r="D40" s="101"/>
      <c r="E40" s="72"/>
      <c r="F40" s="72"/>
      <c r="G40" s="101"/>
      <c r="H40" s="45" t="s">
        <v>147</v>
      </c>
      <c r="I40" s="49">
        <v>0</v>
      </c>
      <c r="J40" s="25"/>
      <c r="K40" s="64"/>
      <c r="L40" s="64">
        <f t="shared" si="18"/>
        <v>0</v>
      </c>
      <c r="M40" s="64"/>
      <c r="N40" s="64">
        <f t="shared" si="19"/>
        <v>0</v>
      </c>
      <c r="O40" s="64"/>
      <c r="P40" s="64">
        <f t="shared" si="20"/>
        <v>0</v>
      </c>
      <c r="Q40" s="64"/>
      <c r="R40" s="50">
        <f t="shared" si="21"/>
        <v>0</v>
      </c>
      <c r="S40" s="66"/>
      <c r="T40" s="50">
        <f t="shared" si="17"/>
        <v>0</v>
      </c>
      <c r="U40" s="48"/>
      <c r="V40" s="48"/>
    </row>
    <row r="41" spans="2:22" ht="19.5" customHeight="1" x14ac:dyDescent="0.45">
      <c r="B41" s="76" t="s">
        <v>114</v>
      </c>
      <c r="C41" s="76" t="s">
        <v>173</v>
      </c>
      <c r="D41" s="90" t="s">
        <v>34</v>
      </c>
      <c r="E41" s="91" t="s">
        <v>140</v>
      </c>
      <c r="F41" s="91" t="s">
        <v>56</v>
      </c>
      <c r="G41" s="100" t="s">
        <v>148</v>
      </c>
      <c r="H41" s="14" t="s">
        <v>35</v>
      </c>
      <c r="I41" s="19">
        <v>3</v>
      </c>
      <c r="J41" s="25"/>
      <c r="K41" s="65"/>
      <c r="L41" s="63">
        <f t="shared" si="18"/>
        <v>0</v>
      </c>
      <c r="M41" s="65"/>
      <c r="N41" s="63">
        <f t="shared" si="19"/>
        <v>0</v>
      </c>
      <c r="O41" s="65"/>
      <c r="P41" s="63">
        <f t="shared" si="20"/>
        <v>0</v>
      </c>
      <c r="Q41" s="65"/>
      <c r="R41" s="43">
        <f t="shared" si="21"/>
        <v>0</v>
      </c>
      <c r="S41" s="65"/>
      <c r="T41" s="43">
        <f t="shared" si="17"/>
        <v>0</v>
      </c>
      <c r="U41" s="61"/>
      <c r="V41" s="61"/>
    </row>
    <row r="42" spans="2:22" ht="19.5" customHeight="1" x14ac:dyDescent="0.45">
      <c r="B42" s="76"/>
      <c r="C42" s="76"/>
      <c r="D42" s="90"/>
      <c r="E42" s="91"/>
      <c r="F42" s="91"/>
      <c r="G42" s="100"/>
      <c r="H42" s="59" t="s">
        <v>138</v>
      </c>
      <c r="I42" s="19">
        <v>1</v>
      </c>
      <c r="J42" s="25"/>
      <c r="K42" s="65"/>
      <c r="L42" s="63">
        <f t="shared" si="18"/>
        <v>0</v>
      </c>
      <c r="M42" s="65"/>
      <c r="N42" s="63">
        <f t="shared" si="19"/>
        <v>0</v>
      </c>
      <c r="O42" s="65"/>
      <c r="P42" s="63">
        <f t="shared" si="20"/>
        <v>0</v>
      </c>
      <c r="Q42" s="65"/>
      <c r="R42" s="43">
        <f t="shared" si="21"/>
        <v>0</v>
      </c>
      <c r="S42" s="65"/>
      <c r="T42" s="43">
        <f t="shared" si="17"/>
        <v>0</v>
      </c>
      <c r="U42" s="61"/>
      <c r="V42" s="61"/>
    </row>
    <row r="43" spans="2:22" ht="19.5" customHeight="1" x14ac:dyDescent="0.45">
      <c r="B43" s="76"/>
      <c r="C43" s="76"/>
      <c r="D43" s="90"/>
      <c r="E43" s="91"/>
      <c r="F43" s="91"/>
      <c r="G43" s="100"/>
      <c r="H43" s="59" t="s">
        <v>139</v>
      </c>
      <c r="I43" s="19">
        <v>0</v>
      </c>
      <c r="J43" s="25"/>
      <c r="K43" s="65"/>
      <c r="L43" s="63">
        <f t="shared" si="18"/>
        <v>0</v>
      </c>
      <c r="M43" s="65"/>
      <c r="N43" s="63">
        <f t="shared" si="19"/>
        <v>0</v>
      </c>
      <c r="O43" s="65"/>
      <c r="P43" s="63">
        <f t="shared" si="20"/>
        <v>0</v>
      </c>
      <c r="Q43" s="65"/>
      <c r="R43" s="43">
        <f t="shared" si="21"/>
        <v>0</v>
      </c>
      <c r="S43" s="65"/>
      <c r="T43" s="43">
        <f t="shared" si="17"/>
        <v>0</v>
      </c>
      <c r="U43" s="61"/>
      <c r="V43" s="61"/>
    </row>
    <row r="44" spans="2:22" ht="19.5" x14ac:dyDescent="0.45">
      <c r="B44" s="77" t="s">
        <v>115</v>
      </c>
      <c r="C44" s="77" t="s">
        <v>175</v>
      </c>
      <c r="D44" s="114" t="s">
        <v>68</v>
      </c>
      <c r="E44" s="77" t="s">
        <v>47</v>
      </c>
      <c r="F44" s="77" t="s">
        <v>56</v>
      </c>
      <c r="G44" s="96" t="s">
        <v>174</v>
      </c>
      <c r="H44" s="68" t="s">
        <v>142</v>
      </c>
      <c r="I44" s="49">
        <v>5</v>
      </c>
      <c r="J44" s="25"/>
      <c r="K44" s="64"/>
      <c r="L44" s="64">
        <f t="shared" si="18"/>
        <v>0</v>
      </c>
      <c r="M44" s="64"/>
      <c r="N44" s="64">
        <f t="shared" si="19"/>
        <v>0</v>
      </c>
      <c r="O44" s="64"/>
      <c r="P44" s="64">
        <f t="shared" si="20"/>
        <v>0</v>
      </c>
      <c r="Q44" s="64"/>
      <c r="R44" s="50">
        <f t="shared" si="21"/>
        <v>0</v>
      </c>
      <c r="S44" s="66"/>
      <c r="T44" s="50">
        <f t="shared" si="17"/>
        <v>0</v>
      </c>
      <c r="U44" s="48"/>
      <c r="V44" s="48"/>
    </row>
    <row r="45" spans="2:22" ht="19.5" x14ac:dyDescent="0.45">
      <c r="B45" s="77"/>
      <c r="C45" s="77"/>
      <c r="D45" s="116"/>
      <c r="E45" s="77"/>
      <c r="F45" s="77"/>
      <c r="G45" s="96"/>
      <c r="H45" s="45" t="s">
        <v>143</v>
      </c>
      <c r="I45" s="49">
        <v>0</v>
      </c>
      <c r="J45" s="25"/>
      <c r="K45" s="64"/>
      <c r="L45" s="64">
        <f t="shared" si="18"/>
        <v>0</v>
      </c>
      <c r="M45" s="64"/>
      <c r="N45" s="64">
        <f t="shared" si="19"/>
        <v>0</v>
      </c>
      <c r="O45" s="64"/>
      <c r="P45" s="64">
        <f t="shared" si="20"/>
        <v>0</v>
      </c>
      <c r="Q45" s="64"/>
      <c r="R45" s="50">
        <f t="shared" si="21"/>
        <v>0</v>
      </c>
      <c r="S45" s="66"/>
      <c r="T45" s="50">
        <f t="shared" si="17"/>
        <v>0</v>
      </c>
      <c r="U45" s="48"/>
      <c r="V45" s="48"/>
    </row>
    <row r="46" spans="2:22" ht="19.5" x14ac:dyDescent="0.45">
      <c r="B46" s="91" t="s">
        <v>116</v>
      </c>
      <c r="C46" s="91" t="s">
        <v>176</v>
      </c>
      <c r="D46" s="92" t="s">
        <v>69</v>
      </c>
      <c r="E46" s="91" t="s">
        <v>140</v>
      </c>
      <c r="F46" s="91" t="s">
        <v>56</v>
      </c>
      <c r="G46" s="92" t="s">
        <v>193</v>
      </c>
      <c r="H46" s="62" t="s">
        <v>149</v>
      </c>
      <c r="I46" s="33">
        <v>5</v>
      </c>
      <c r="J46" s="25"/>
      <c r="K46" s="63"/>
      <c r="L46" s="63">
        <f t="shared" ref="L46:L49" si="22">IF(K46="x",I46,0)</f>
        <v>0</v>
      </c>
      <c r="M46" s="63"/>
      <c r="N46" s="63">
        <f t="shared" ref="N46:N49" si="23">IF(M46="x",I46,0)</f>
        <v>0</v>
      </c>
      <c r="O46" s="63"/>
      <c r="P46" s="63">
        <f t="shared" ref="P46:P49" si="24">IF(O46="x",I46,0)</f>
        <v>0</v>
      </c>
      <c r="Q46" s="63"/>
      <c r="R46" s="43">
        <f t="shared" ref="R46:R49" si="25">IF(Q46="x",I46,0)</f>
        <v>0</v>
      </c>
      <c r="S46" s="67"/>
      <c r="T46" s="43">
        <f t="shared" si="17"/>
        <v>0</v>
      </c>
      <c r="U46" s="61"/>
      <c r="V46" s="61"/>
    </row>
    <row r="47" spans="2:22" ht="19.5" x14ac:dyDescent="0.45">
      <c r="B47" s="91"/>
      <c r="C47" s="91"/>
      <c r="D47" s="93"/>
      <c r="E47" s="91"/>
      <c r="F47" s="91"/>
      <c r="G47" s="93"/>
      <c r="H47" s="62" t="s">
        <v>150</v>
      </c>
      <c r="I47" s="33">
        <v>0</v>
      </c>
      <c r="J47" s="25"/>
      <c r="K47" s="63"/>
      <c r="L47" s="63">
        <f t="shared" si="22"/>
        <v>0</v>
      </c>
      <c r="M47" s="63"/>
      <c r="N47" s="63">
        <f t="shared" si="23"/>
        <v>0</v>
      </c>
      <c r="O47" s="63"/>
      <c r="P47" s="63">
        <f t="shared" si="24"/>
        <v>0</v>
      </c>
      <c r="Q47" s="63"/>
      <c r="R47" s="43">
        <f t="shared" si="25"/>
        <v>0</v>
      </c>
      <c r="S47" s="67"/>
      <c r="T47" s="43">
        <f t="shared" si="17"/>
        <v>0</v>
      </c>
      <c r="U47" s="61"/>
      <c r="V47" s="61"/>
    </row>
    <row r="48" spans="2:22" ht="33.75" customHeight="1" x14ac:dyDescent="0.45">
      <c r="B48" s="71" t="s">
        <v>117</v>
      </c>
      <c r="C48" s="71" t="s">
        <v>177</v>
      </c>
      <c r="D48" s="94" t="s">
        <v>94</v>
      </c>
      <c r="E48" s="80" t="s">
        <v>140</v>
      </c>
      <c r="F48" s="80" t="s">
        <v>56</v>
      </c>
      <c r="G48" s="96" t="s">
        <v>95</v>
      </c>
      <c r="H48" s="51" t="s">
        <v>96</v>
      </c>
      <c r="I48" s="52">
        <v>3</v>
      </c>
      <c r="J48" s="25"/>
      <c r="K48" s="64"/>
      <c r="L48" s="64">
        <f t="shared" si="22"/>
        <v>0</v>
      </c>
      <c r="M48" s="64"/>
      <c r="N48" s="64">
        <f t="shared" si="23"/>
        <v>0</v>
      </c>
      <c r="O48" s="64"/>
      <c r="P48" s="64">
        <f t="shared" si="24"/>
        <v>0</v>
      </c>
      <c r="Q48" s="64"/>
      <c r="R48" s="50">
        <f t="shared" si="25"/>
        <v>0</v>
      </c>
      <c r="S48" s="66"/>
      <c r="T48" s="50">
        <f t="shared" si="17"/>
        <v>0</v>
      </c>
      <c r="U48" s="48"/>
      <c r="V48" s="48"/>
    </row>
    <row r="49" spans="2:22" ht="33.75" customHeight="1" x14ac:dyDescent="0.45">
      <c r="B49" s="72"/>
      <c r="C49" s="72"/>
      <c r="D49" s="95"/>
      <c r="E49" s="81"/>
      <c r="F49" s="81"/>
      <c r="G49" s="96"/>
      <c r="H49" s="51" t="s">
        <v>97</v>
      </c>
      <c r="I49" s="52">
        <v>0</v>
      </c>
      <c r="J49" s="25"/>
      <c r="K49" s="64"/>
      <c r="L49" s="64">
        <f t="shared" si="22"/>
        <v>0</v>
      </c>
      <c r="M49" s="64"/>
      <c r="N49" s="64">
        <f t="shared" si="23"/>
        <v>0</v>
      </c>
      <c r="O49" s="64"/>
      <c r="P49" s="64">
        <f t="shared" si="24"/>
        <v>0</v>
      </c>
      <c r="Q49" s="64"/>
      <c r="R49" s="50">
        <f t="shared" si="25"/>
        <v>0</v>
      </c>
      <c r="S49" s="66"/>
      <c r="T49" s="50">
        <f t="shared" si="17"/>
        <v>0</v>
      </c>
      <c r="U49" s="48"/>
      <c r="V49" s="48"/>
    </row>
    <row r="50" spans="2:22" ht="30.75" customHeight="1" x14ac:dyDescent="0.45">
      <c r="B50" s="73" t="s">
        <v>118</v>
      </c>
      <c r="C50" s="73" t="s">
        <v>191</v>
      </c>
      <c r="D50" s="92" t="s">
        <v>131</v>
      </c>
      <c r="E50" s="73" t="s">
        <v>164</v>
      </c>
      <c r="F50" s="73" t="s">
        <v>59</v>
      </c>
      <c r="G50" s="90" t="s">
        <v>132</v>
      </c>
      <c r="H50" s="14" t="s">
        <v>40</v>
      </c>
      <c r="I50" s="19">
        <v>8</v>
      </c>
      <c r="J50" s="25"/>
      <c r="K50" s="63"/>
      <c r="L50" s="63">
        <f t="shared" si="18"/>
        <v>0</v>
      </c>
      <c r="M50" s="63"/>
      <c r="N50" s="63">
        <f t="shared" si="19"/>
        <v>0</v>
      </c>
      <c r="O50" s="63"/>
      <c r="P50" s="63">
        <f t="shared" si="20"/>
        <v>0</v>
      </c>
      <c r="Q50" s="63"/>
      <c r="R50" s="43">
        <f t="shared" si="21"/>
        <v>0</v>
      </c>
      <c r="S50" s="67"/>
      <c r="T50" s="43">
        <f t="shared" si="17"/>
        <v>0</v>
      </c>
      <c r="U50" s="61"/>
      <c r="V50" s="61"/>
    </row>
    <row r="51" spans="2:22" ht="30.75" customHeight="1" x14ac:dyDescent="0.45">
      <c r="B51" s="74"/>
      <c r="C51" s="74"/>
      <c r="D51" s="93"/>
      <c r="E51" s="74"/>
      <c r="F51" s="74"/>
      <c r="G51" s="90"/>
      <c r="H51" s="14" t="s">
        <v>41</v>
      </c>
      <c r="I51" s="19">
        <v>0</v>
      </c>
      <c r="J51" s="25"/>
      <c r="K51" s="63"/>
      <c r="L51" s="63">
        <f t="shared" si="18"/>
        <v>0</v>
      </c>
      <c r="M51" s="63"/>
      <c r="N51" s="63">
        <f t="shared" si="19"/>
        <v>0</v>
      </c>
      <c r="O51" s="63"/>
      <c r="P51" s="63">
        <f t="shared" si="20"/>
        <v>0</v>
      </c>
      <c r="Q51" s="63"/>
      <c r="R51" s="43">
        <f t="shared" si="21"/>
        <v>0</v>
      </c>
      <c r="S51" s="67"/>
      <c r="T51" s="43">
        <f t="shared" si="17"/>
        <v>0</v>
      </c>
      <c r="U51" s="61"/>
      <c r="V51" s="61"/>
    </row>
    <row r="52" spans="2:22" s="4" customFormat="1" x14ac:dyDescent="0.45">
      <c r="B52" s="26" t="s">
        <v>36</v>
      </c>
      <c r="C52" s="26" t="s">
        <v>36</v>
      </c>
      <c r="D52" s="27" t="s">
        <v>1</v>
      </c>
      <c r="E52" s="27"/>
      <c r="F52" s="27"/>
      <c r="G52" s="27"/>
      <c r="H52" s="28"/>
      <c r="I52" s="15">
        <f>I27+I31+I35+I37+I39+I41+I44+I46+I48+I50</f>
        <v>67</v>
      </c>
      <c r="J52" s="56"/>
      <c r="K52" s="23">
        <f>SUM(L27:L51)</f>
        <v>0</v>
      </c>
      <c r="L52" s="23"/>
      <c r="M52" s="23">
        <f>SUM(N27:N51)</f>
        <v>0</v>
      </c>
      <c r="N52" s="23"/>
      <c r="O52" s="23">
        <f>SUM(P27:P51)</f>
        <v>0</v>
      </c>
      <c r="P52" s="23"/>
      <c r="Q52" s="23">
        <f>SUM(R27:R51)</f>
        <v>0</v>
      </c>
      <c r="R52" s="41"/>
      <c r="S52" s="23">
        <f>SUM(T27:T51)</f>
        <v>0</v>
      </c>
      <c r="T52" s="41"/>
      <c r="U52" s="23"/>
      <c r="V52" s="23"/>
    </row>
    <row r="53" spans="2:22" ht="39" x14ac:dyDescent="0.45">
      <c r="B53" s="1" t="s">
        <v>4</v>
      </c>
      <c r="C53" s="3" t="s">
        <v>165</v>
      </c>
      <c r="D53" s="2" t="s">
        <v>51</v>
      </c>
      <c r="E53" s="3" t="s">
        <v>53</v>
      </c>
      <c r="F53" s="3" t="s">
        <v>54</v>
      </c>
      <c r="G53" s="2" t="s">
        <v>5</v>
      </c>
      <c r="H53" s="1" t="s">
        <v>195</v>
      </c>
      <c r="I53" s="8" t="s">
        <v>6</v>
      </c>
      <c r="J53" s="25"/>
      <c r="K53" s="3" t="s">
        <v>157</v>
      </c>
      <c r="L53" s="3" t="s">
        <v>48</v>
      </c>
      <c r="M53" s="3" t="s">
        <v>158</v>
      </c>
      <c r="N53" s="3" t="s">
        <v>48</v>
      </c>
      <c r="O53" s="3" t="s">
        <v>157</v>
      </c>
      <c r="P53" s="3" t="s">
        <v>48</v>
      </c>
      <c r="Q53" s="3" t="s">
        <v>158</v>
      </c>
      <c r="R53" s="3" t="s">
        <v>48</v>
      </c>
      <c r="S53" s="3" t="s">
        <v>157</v>
      </c>
      <c r="T53" s="42" t="s">
        <v>48</v>
      </c>
      <c r="U53" s="3" t="s">
        <v>144</v>
      </c>
      <c r="V53" s="3" t="s">
        <v>77</v>
      </c>
    </row>
    <row r="54" spans="2:22" ht="28.5" customHeight="1" x14ac:dyDescent="0.45">
      <c r="B54" s="71" t="s">
        <v>119</v>
      </c>
      <c r="C54" s="75" t="s">
        <v>178</v>
      </c>
      <c r="D54" s="114" t="s">
        <v>37</v>
      </c>
      <c r="E54" s="71" t="s">
        <v>140</v>
      </c>
      <c r="F54" s="71" t="s">
        <v>56</v>
      </c>
      <c r="G54" s="94" t="s">
        <v>125</v>
      </c>
      <c r="H54" s="45" t="s">
        <v>126</v>
      </c>
      <c r="I54" s="49">
        <v>5</v>
      </c>
      <c r="J54" s="25"/>
      <c r="K54" s="54"/>
      <c r="L54" s="47">
        <f t="shared" ref="L54:L61" si="26">IF(K54="x",I54,0)</f>
        <v>0</v>
      </c>
      <c r="M54" s="54"/>
      <c r="N54" s="47">
        <f t="shared" ref="N54:N61" si="27">IF(M54="x",I54,0)</f>
        <v>0</v>
      </c>
      <c r="O54" s="54"/>
      <c r="P54" s="47">
        <f t="shared" ref="P54:P61" si="28">IF(O54="x",I54,0)</f>
        <v>0</v>
      </c>
      <c r="Q54" s="54"/>
      <c r="R54" s="50">
        <f t="shared" ref="R54:R61" si="29">IF(Q54="x",I54,0)</f>
        <v>0</v>
      </c>
      <c r="S54" s="54"/>
      <c r="T54" s="50">
        <f t="shared" ref="T54:T61" si="30">IF(S54="x",K54,0)</f>
        <v>0</v>
      </c>
      <c r="U54" s="48"/>
      <c r="V54" s="48"/>
    </row>
    <row r="55" spans="2:22" ht="24.75" customHeight="1" x14ac:dyDescent="0.45">
      <c r="B55" s="97"/>
      <c r="C55" s="75"/>
      <c r="D55" s="115"/>
      <c r="E55" s="97"/>
      <c r="F55" s="97"/>
      <c r="G55" s="117"/>
      <c r="H55" s="51" t="s">
        <v>127</v>
      </c>
      <c r="I55" s="49">
        <v>0</v>
      </c>
      <c r="J55" s="25"/>
      <c r="K55" s="54"/>
      <c r="L55" s="47">
        <f t="shared" si="26"/>
        <v>0</v>
      </c>
      <c r="M55" s="54"/>
      <c r="N55" s="47">
        <f t="shared" si="27"/>
        <v>0</v>
      </c>
      <c r="O55" s="54"/>
      <c r="P55" s="47">
        <f t="shared" si="28"/>
        <v>0</v>
      </c>
      <c r="Q55" s="54"/>
      <c r="R55" s="50">
        <f t="shared" si="29"/>
        <v>0</v>
      </c>
      <c r="S55" s="54"/>
      <c r="T55" s="50">
        <f t="shared" si="30"/>
        <v>0</v>
      </c>
      <c r="U55" s="48"/>
      <c r="V55" s="48"/>
    </row>
    <row r="56" spans="2:22" ht="21.95" customHeight="1" x14ac:dyDescent="0.45">
      <c r="B56" s="73" t="s">
        <v>120</v>
      </c>
      <c r="C56" s="76" t="s">
        <v>179</v>
      </c>
      <c r="D56" s="98" t="s">
        <v>76</v>
      </c>
      <c r="E56" s="73" t="s">
        <v>140</v>
      </c>
      <c r="F56" s="73" t="s">
        <v>56</v>
      </c>
      <c r="G56" s="112" t="s">
        <v>93</v>
      </c>
      <c r="H56" s="35" t="s">
        <v>128</v>
      </c>
      <c r="I56" s="19">
        <v>5</v>
      </c>
      <c r="J56" s="25"/>
      <c r="K56" s="34"/>
      <c r="L56" s="34">
        <f t="shared" ref="L56:L57" si="31">IF(K56="x",I56,0)</f>
        <v>0</v>
      </c>
      <c r="M56" s="34"/>
      <c r="N56" s="34">
        <f t="shared" ref="N56:N57" si="32">IF(M56="x",I56,0)</f>
        <v>0</v>
      </c>
      <c r="O56" s="34"/>
      <c r="P56" s="34">
        <f t="shared" ref="P56:P57" si="33">IF(O56="x",I56,0)</f>
        <v>0</v>
      </c>
      <c r="Q56" s="34"/>
      <c r="R56" s="43">
        <f t="shared" ref="R56:R57" si="34">IF(Q56="x",I56,0)</f>
        <v>0</v>
      </c>
      <c r="S56" s="67"/>
      <c r="T56" s="43">
        <f t="shared" si="30"/>
        <v>0</v>
      </c>
      <c r="U56" s="39"/>
      <c r="V56" s="39"/>
    </row>
    <row r="57" spans="2:22" ht="21.95" customHeight="1" x14ac:dyDescent="0.45">
      <c r="B57" s="74"/>
      <c r="C57" s="76"/>
      <c r="D57" s="99"/>
      <c r="E57" s="74"/>
      <c r="F57" s="74"/>
      <c r="G57" s="113"/>
      <c r="H57" s="18" t="s">
        <v>129</v>
      </c>
      <c r="I57" s="19">
        <v>0</v>
      </c>
      <c r="J57" s="25"/>
      <c r="K57" s="34"/>
      <c r="L57" s="34">
        <f t="shared" si="31"/>
        <v>0</v>
      </c>
      <c r="M57" s="34"/>
      <c r="N57" s="34">
        <f t="shared" si="32"/>
        <v>0</v>
      </c>
      <c r="O57" s="34"/>
      <c r="P57" s="34">
        <f t="shared" si="33"/>
        <v>0</v>
      </c>
      <c r="Q57" s="34"/>
      <c r="R57" s="43">
        <f t="shared" si="34"/>
        <v>0</v>
      </c>
      <c r="S57" s="67"/>
      <c r="T57" s="43">
        <f t="shared" si="30"/>
        <v>0</v>
      </c>
      <c r="U57" s="39"/>
      <c r="V57" s="39"/>
    </row>
    <row r="58" spans="2:22" ht="30" customHeight="1" x14ac:dyDescent="0.45">
      <c r="B58" s="77" t="s">
        <v>121</v>
      </c>
      <c r="C58" s="77" t="s">
        <v>180</v>
      </c>
      <c r="D58" s="114" t="s">
        <v>38</v>
      </c>
      <c r="E58" s="71" t="s">
        <v>140</v>
      </c>
      <c r="F58" s="71" t="s">
        <v>56</v>
      </c>
      <c r="G58" s="118" t="s">
        <v>160</v>
      </c>
      <c r="H58" s="45" t="s">
        <v>39</v>
      </c>
      <c r="I58" s="49">
        <v>10</v>
      </c>
      <c r="J58" s="25"/>
      <c r="K58" s="53"/>
      <c r="L58" s="47">
        <f t="shared" si="26"/>
        <v>0</v>
      </c>
      <c r="M58" s="53"/>
      <c r="N58" s="47">
        <f t="shared" si="27"/>
        <v>0</v>
      </c>
      <c r="O58" s="53"/>
      <c r="P58" s="47">
        <f t="shared" si="28"/>
        <v>0</v>
      </c>
      <c r="Q58" s="53"/>
      <c r="R58" s="50">
        <f t="shared" si="29"/>
        <v>0</v>
      </c>
      <c r="S58" s="53"/>
      <c r="T58" s="50">
        <f t="shared" si="30"/>
        <v>0</v>
      </c>
      <c r="U58" s="48"/>
      <c r="V58" s="48"/>
    </row>
    <row r="59" spans="2:22" ht="30" customHeight="1" x14ac:dyDescent="0.45">
      <c r="B59" s="77"/>
      <c r="C59" s="77"/>
      <c r="D59" s="115"/>
      <c r="E59" s="97"/>
      <c r="F59" s="97"/>
      <c r="G59" s="101"/>
      <c r="H59" s="45" t="s">
        <v>151</v>
      </c>
      <c r="I59" s="49">
        <v>6</v>
      </c>
      <c r="J59" s="25"/>
      <c r="K59" s="53"/>
      <c r="L59" s="47">
        <f t="shared" si="26"/>
        <v>0</v>
      </c>
      <c r="M59" s="53"/>
      <c r="N59" s="47">
        <f t="shared" si="27"/>
        <v>0</v>
      </c>
      <c r="O59" s="53"/>
      <c r="P59" s="47">
        <f t="shared" si="28"/>
        <v>0</v>
      </c>
      <c r="Q59" s="53"/>
      <c r="R59" s="50">
        <f t="shared" si="29"/>
        <v>0</v>
      </c>
      <c r="S59" s="53"/>
      <c r="T59" s="50">
        <f t="shared" si="30"/>
        <v>0</v>
      </c>
      <c r="U59" s="48"/>
      <c r="V59" s="48"/>
    </row>
    <row r="60" spans="2:22" ht="30" customHeight="1" x14ac:dyDescent="0.45">
      <c r="B60" s="77"/>
      <c r="C60" s="77"/>
      <c r="D60" s="115"/>
      <c r="E60" s="97"/>
      <c r="F60" s="97"/>
      <c r="G60" s="101"/>
      <c r="H60" s="45" t="s">
        <v>152</v>
      </c>
      <c r="I60" s="49">
        <v>3</v>
      </c>
      <c r="J60" s="25"/>
      <c r="K60" s="53"/>
      <c r="L60" s="47">
        <f t="shared" si="26"/>
        <v>0</v>
      </c>
      <c r="M60" s="53"/>
      <c r="N60" s="47">
        <f t="shared" si="27"/>
        <v>0</v>
      </c>
      <c r="O60" s="53"/>
      <c r="P60" s="47">
        <f t="shared" si="28"/>
        <v>0</v>
      </c>
      <c r="Q60" s="53"/>
      <c r="R60" s="50">
        <f t="shared" si="29"/>
        <v>0</v>
      </c>
      <c r="S60" s="53"/>
      <c r="T60" s="50">
        <f t="shared" si="30"/>
        <v>0</v>
      </c>
      <c r="U60" s="48"/>
      <c r="V60" s="48"/>
    </row>
    <row r="61" spans="2:22" ht="30" customHeight="1" x14ac:dyDescent="0.45">
      <c r="B61" s="77"/>
      <c r="C61" s="77"/>
      <c r="D61" s="116"/>
      <c r="E61" s="72"/>
      <c r="F61" s="72"/>
      <c r="G61" s="101"/>
      <c r="H61" s="45" t="s">
        <v>153</v>
      </c>
      <c r="I61" s="49">
        <v>0</v>
      </c>
      <c r="J61" s="25"/>
      <c r="K61" s="53"/>
      <c r="L61" s="47">
        <f t="shared" si="26"/>
        <v>0</v>
      </c>
      <c r="M61" s="53"/>
      <c r="N61" s="47">
        <f t="shared" si="27"/>
        <v>0</v>
      </c>
      <c r="O61" s="53"/>
      <c r="P61" s="47">
        <f t="shared" si="28"/>
        <v>0</v>
      </c>
      <c r="Q61" s="53"/>
      <c r="R61" s="50">
        <f t="shared" si="29"/>
        <v>0</v>
      </c>
      <c r="S61" s="53"/>
      <c r="T61" s="50">
        <f t="shared" si="30"/>
        <v>0</v>
      </c>
      <c r="U61" s="48"/>
      <c r="V61" s="48"/>
    </row>
    <row r="62" spans="2:22" s="4" customFormat="1" ht="19.5" x14ac:dyDescent="0.45">
      <c r="B62" s="26" t="s">
        <v>36</v>
      </c>
      <c r="C62" s="26" t="s">
        <v>36</v>
      </c>
      <c r="D62" s="27" t="s">
        <v>3</v>
      </c>
      <c r="E62" s="27"/>
      <c r="F62" s="27"/>
      <c r="G62" s="27"/>
      <c r="H62" s="28"/>
      <c r="I62" s="15">
        <f>I54+I56+I58</f>
        <v>20</v>
      </c>
      <c r="J62" s="56"/>
      <c r="K62" s="23">
        <f>SUM(L54:L61)</f>
        <v>0</v>
      </c>
      <c r="L62" s="23"/>
      <c r="M62" s="23">
        <f>SUM(N54:N61)</f>
        <v>0</v>
      </c>
      <c r="N62" s="23"/>
      <c r="O62" s="23">
        <f>SUM(P54:P61)</f>
        <v>0</v>
      </c>
      <c r="P62" s="23"/>
      <c r="Q62" s="23">
        <f>SUM(R54:R61)</f>
        <v>0</v>
      </c>
      <c r="R62" s="41"/>
      <c r="S62" s="23">
        <f>SUM(T54:T61)</f>
        <v>0</v>
      </c>
      <c r="T62" s="41"/>
      <c r="U62" s="23"/>
      <c r="V62" s="23"/>
    </row>
    <row r="63" spans="2:22" ht="39" x14ac:dyDescent="0.45">
      <c r="B63" s="1" t="s">
        <v>4</v>
      </c>
      <c r="C63" s="3" t="s">
        <v>165</v>
      </c>
      <c r="D63" s="2" t="s">
        <v>52</v>
      </c>
      <c r="E63" s="3" t="s">
        <v>53</v>
      </c>
      <c r="F63" s="3" t="s">
        <v>54</v>
      </c>
      <c r="G63" s="2" t="s">
        <v>5</v>
      </c>
      <c r="H63" s="1" t="s">
        <v>195</v>
      </c>
      <c r="I63" s="8" t="s">
        <v>6</v>
      </c>
      <c r="J63" s="25"/>
      <c r="K63" s="3" t="s">
        <v>157</v>
      </c>
      <c r="L63" s="3" t="s">
        <v>48</v>
      </c>
      <c r="M63" s="3" t="s">
        <v>158</v>
      </c>
      <c r="N63" s="3" t="s">
        <v>48</v>
      </c>
      <c r="O63" s="3" t="s">
        <v>157</v>
      </c>
      <c r="P63" s="3" t="s">
        <v>48</v>
      </c>
      <c r="Q63" s="3" t="s">
        <v>158</v>
      </c>
      <c r="R63" s="3" t="s">
        <v>48</v>
      </c>
      <c r="S63" s="3" t="s">
        <v>157</v>
      </c>
      <c r="T63" s="42" t="s">
        <v>48</v>
      </c>
      <c r="U63" s="3" t="s">
        <v>144</v>
      </c>
      <c r="V63" s="3" t="s">
        <v>77</v>
      </c>
    </row>
    <row r="64" spans="2:22" ht="22.5" customHeight="1" x14ac:dyDescent="0.45">
      <c r="B64" s="78" t="s">
        <v>122</v>
      </c>
      <c r="C64" s="78" t="s">
        <v>182</v>
      </c>
      <c r="D64" s="110" t="s">
        <v>43</v>
      </c>
      <c r="E64" s="73" t="s">
        <v>140</v>
      </c>
      <c r="F64" s="78" t="s">
        <v>56</v>
      </c>
      <c r="G64" s="112" t="s">
        <v>60</v>
      </c>
      <c r="H64" s="16" t="s">
        <v>44</v>
      </c>
      <c r="I64" s="17">
        <v>5</v>
      </c>
      <c r="J64" s="25"/>
      <c r="K64" s="7"/>
      <c r="L64" s="7">
        <f>IF(K64="x",I64,0)</f>
        <v>0</v>
      </c>
      <c r="M64" s="7"/>
      <c r="N64" s="7">
        <f>IF(M64="x",I64,0)</f>
        <v>0</v>
      </c>
      <c r="O64" s="7"/>
      <c r="P64" s="7">
        <f>IF(O64="x",I64,0)</f>
        <v>0</v>
      </c>
      <c r="Q64" s="7"/>
      <c r="R64" s="43">
        <f>IF(Q64="x",I64,0)</f>
        <v>0</v>
      </c>
      <c r="S64" s="67"/>
      <c r="T64" s="43">
        <f>IF(S64="x",K64,0)</f>
        <v>0</v>
      </c>
      <c r="U64" s="39"/>
      <c r="V64" s="39"/>
    </row>
    <row r="65" spans="2:22" ht="22.5" customHeight="1" x14ac:dyDescent="0.45">
      <c r="B65" s="79"/>
      <c r="C65" s="79"/>
      <c r="D65" s="111"/>
      <c r="E65" s="74"/>
      <c r="F65" s="79"/>
      <c r="G65" s="113"/>
      <c r="H65" s="16" t="s">
        <v>45</v>
      </c>
      <c r="I65" s="17">
        <v>0</v>
      </c>
      <c r="J65" s="25"/>
      <c r="K65" s="7"/>
      <c r="L65" s="7">
        <f>IF(K65="x",I65,0)</f>
        <v>0</v>
      </c>
      <c r="M65" s="7"/>
      <c r="N65" s="7">
        <f>IF(M65="x",I65,0)</f>
        <v>0</v>
      </c>
      <c r="O65" s="7"/>
      <c r="P65" s="7">
        <f>IF(O65="x",I65,0)</f>
        <v>0</v>
      </c>
      <c r="Q65" s="7"/>
      <c r="R65" s="43">
        <f>IF(Q65="x",I65,0)</f>
        <v>0</v>
      </c>
      <c r="S65" s="67"/>
      <c r="T65" s="43">
        <f>IF(S65="x",K65,0)</f>
        <v>0</v>
      </c>
      <c r="U65" s="39"/>
      <c r="V65" s="39"/>
    </row>
    <row r="66" spans="2:22" ht="26.25" customHeight="1" x14ac:dyDescent="0.45">
      <c r="B66" s="80" t="s">
        <v>123</v>
      </c>
      <c r="C66" s="80" t="s">
        <v>181</v>
      </c>
      <c r="D66" s="94" t="s">
        <v>62</v>
      </c>
      <c r="E66" s="77" t="s">
        <v>161</v>
      </c>
      <c r="F66" s="77" t="s">
        <v>55</v>
      </c>
      <c r="G66" s="94" t="s">
        <v>73</v>
      </c>
      <c r="H66" s="51" t="s">
        <v>63</v>
      </c>
      <c r="I66" s="52">
        <v>10</v>
      </c>
      <c r="J66" s="25"/>
      <c r="K66" s="47"/>
      <c r="L66" s="47">
        <f>IF(K66="x",I66,0)</f>
        <v>0</v>
      </c>
      <c r="M66" s="47"/>
      <c r="N66" s="47">
        <f>IF(M66="x",I66,0)</f>
        <v>0</v>
      </c>
      <c r="O66" s="47"/>
      <c r="P66" s="47">
        <f>IF(O66="x",I66,0)</f>
        <v>0</v>
      </c>
      <c r="Q66" s="47"/>
      <c r="R66" s="50">
        <f>IF(Q66="x",I66,0)</f>
        <v>0</v>
      </c>
      <c r="S66" s="66"/>
      <c r="T66" s="50">
        <f>IF(S66="x",K66,0)</f>
        <v>0</v>
      </c>
      <c r="U66" s="48"/>
      <c r="V66" s="48"/>
    </row>
    <row r="67" spans="2:22" ht="26.25" customHeight="1" x14ac:dyDescent="0.45">
      <c r="B67" s="81"/>
      <c r="C67" s="81"/>
      <c r="D67" s="95"/>
      <c r="E67" s="77"/>
      <c r="F67" s="77"/>
      <c r="G67" s="95"/>
      <c r="H67" s="51" t="s">
        <v>64</v>
      </c>
      <c r="I67" s="49">
        <v>0</v>
      </c>
      <c r="J67" s="25"/>
      <c r="K67" s="47"/>
      <c r="L67" s="47">
        <f>IF(K67="x",I67,0)</f>
        <v>0</v>
      </c>
      <c r="M67" s="47"/>
      <c r="N67" s="47">
        <f>IF(M67="x",I67,0)</f>
        <v>0</v>
      </c>
      <c r="O67" s="47"/>
      <c r="P67" s="47">
        <f>IF(O67="x",I67,0)</f>
        <v>0</v>
      </c>
      <c r="Q67" s="47"/>
      <c r="R67" s="50">
        <f>IF(Q67="x",I67,0)</f>
        <v>0</v>
      </c>
      <c r="S67" s="66"/>
      <c r="T67" s="50">
        <f>IF(S67="x",K67,0)</f>
        <v>0</v>
      </c>
      <c r="U67" s="48"/>
      <c r="V67" s="48"/>
    </row>
    <row r="68" spans="2:22" s="4" customFormat="1" x14ac:dyDescent="0.45">
      <c r="B68" s="26" t="s">
        <v>36</v>
      </c>
      <c r="C68" s="26" t="s">
        <v>36</v>
      </c>
      <c r="D68" s="27" t="s">
        <v>42</v>
      </c>
      <c r="E68" s="27"/>
      <c r="F68" s="27"/>
      <c r="G68" s="27"/>
      <c r="H68" s="28"/>
      <c r="I68" s="15">
        <f>I64+I66</f>
        <v>15</v>
      </c>
      <c r="J68" s="56"/>
      <c r="K68" s="23">
        <f>SUM(L64:L67)</f>
        <v>0</v>
      </c>
      <c r="L68" s="23"/>
      <c r="M68" s="23">
        <f>SUM(N64:N67)</f>
        <v>0</v>
      </c>
      <c r="N68" s="23"/>
      <c r="O68" s="23">
        <f>SUM(P64:P67)</f>
        <v>0</v>
      </c>
      <c r="P68" s="23"/>
      <c r="Q68" s="23">
        <f>SUM(R64:R67)</f>
        <v>0</v>
      </c>
      <c r="R68" s="41"/>
      <c r="S68" s="23">
        <f>SUM(T64:T67)</f>
        <v>0</v>
      </c>
      <c r="T68" s="41"/>
      <c r="U68" s="23"/>
      <c r="V68" s="23"/>
    </row>
    <row r="69" spans="2:22" x14ac:dyDescent="0.45">
      <c r="J69" s="25"/>
      <c r="U69" s="39"/>
      <c r="V69" s="39"/>
    </row>
    <row r="70" spans="2:22" s="4" customFormat="1" ht="39" x14ac:dyDescent="0.45">
      <c r="B70" s="1"/>
      <c r="C70" s="1"/>
      <c r="D70" s="2" t="s">
        <v>46</v>
      </c>
      <c r="E70" s="2"/>
      <c r="F70" s="3"/>
      <c r="G70" s="2"/>
      <c r="H70" s="1"/>
      <c r="I70" s="8" t="s">
        <v>61</v>
      </c>
      <c r="K70" s="3" t="s">
        <v>157</v>
      </c>
      <c r="L70" s="3" t="s">
        <v>48</v>
      </c>
      <c r="M70" s="3" t="s">
        <v>158</v>
      </c>
      <c r="N70" s="3" t="s">
        <v>48</v>
      </c>
      <c r="O70" s="3" t="s">
        <v>157</v>
      </c>
      <c r="P70" s="3" t="s">
        <v>48</v>
      </c>
      <c r="Q70" s="3" t="s">
        <v>158</v>
      </c>
      <c r="R70" s="3" t="s">
        <v>48</v>
      </c>
      <c r="S70" s="3" t="s">
        <v>157</v>
      </c>
      <c r="T70" s="42"/>
      <c r="U70" s="3" t="s">
        <v>144</v>
      </c>
      <c r="V70" s="3" t="s">
        <v>77</v>
      </c>
    </row>
    <row r="71" spans="2:22" ht="26.25" customHeight="1" x14ac:dyDescent="0.45">
      <c r="B71" s="29"/>
      <c r="C71" s="29"/>
      <c r="D71" s="30" t="s">
        <v>46</v>
      </c>
      <c r="E71" s="30"/>
      <c r="F71" s="30"/>
      <c r="G71" s="30"/>
      <c r="H71" s="29"/>
      <c r="I71" s="31">
        <f>I68+I62+I52+I25</f>
        <v>145</v>
      </c>
      <c r="K71" s="31">
        <f>K68+K62+K52+K25</f>
        <v>0</v>
      </c>
      <c r="L71" s="32"/>
      <c r="M71" s="31">
        <f>M68+M62+M52+M25</f>
        <v>0</v>
      </c>
      <c r="N71" s="32"/>
      <c r="O71" s="31">
        <f>O68+O62+O52+O25</f>
        <v>0</v>
      </c>
      <c r="P71" s="32"/>
      <c r="Q71" s="31">
        <f>Q68+Q62+Q52+Q25</f>
        <v>0</v>
      </c>
      <c r="R71" s="44"/>
      <c r="S71" s="31">
        <f>S68+S62+S52+S25</f>
        <v>0</v>
      </c>
      <c r="T71" s="44"/>
      <c r="U71" s="39"/>
      <c r="V71" s="39"/>
    </row>
    <row r="73" spans="2:22" ht="15" customHeight="1" x14ac:dyDescent="0.45">
      <c r="B73" s="84" t="s">
        <v>196</v>
      </c>
      <c r="C73" s="85"/>
      <c r="D73" s="85"/>
      <c r="E73" s="85"/>
      <c r="F73" s="85"/>
      <c r="G73" s="86"/>
      <c r="I73" s="38" t="s">
        <v>197</v>
      </c>
      <c r="J73" s="39"/>
      <c r="K73" s="40">
        <f>K71/$I$71</f>
        <v>0</v>
      </c>
      <c r="L73" s="36"/>
      <c r="M73" s="40">
        <f>M71/$I$71</f>
        <v>0</v>
      </c>
      <c r="O73" s="40">
        <f>O71/$I$71</f>
        <v>0</v>
      </c>
      <c r="Q73" s="40">
        <f>Q71/$I$71</f>
        <v>0</v>
      </c>
      <c r="S73" s="40">
        <f>S71/$I$71</f>
        <v>0</v>
      </c>
    </row>
    <row r="74" spans="2:22" ht="21" customHeight="1" x14ac:dyDescent="0.45">
      <c r="B74" s="87"/>
      <c r="C74" s="88"/>
      <c r="D74" s="88"/>
      <c r="E74" s="88"/>
      <c r="F74" s="88"/>
      <c r="G74" s="89"/>
      <c r="K74" s="37"/>
      <c r="L74" s="36"/>
      <c r="M74" s="37"/>
    </row>
  </sheetData>
  <mergeCells count="155">
    <mergeCell ref="M2:O2"/>
    <mergeCell ref="Q2:S2"/>
    <mergeCell ref="B64:B65"/>
    <mergeCell ref="D64:D65"/>
    <mergeCell ref="G64:G65"/>
    <mergeCell ref="B58:B61"/>
    <mergeCell ref="D58:D61"/>
    <mergeCell ref="G58:G61"/>
    <mergeCell ref="B54:B55"/>
    <mergeCell ref="D54:D55"/>
    <mergeCell ref="G54:G55"/>
    <mergeCell ref="E54:E55"/>
    <mergeCell ref="E58:E61"/>
    <mergeCell ref="F56:F57"/>
    <mergeCell ref="G56:G57"/>
    <mergeCell ref="B56:B57"/>
    <mergeCell ref="D56:D57"/>
    <mergeCell ref="E56:E57"/>
    <mergeCell ref="G41:G43"/>
    <mergeCell ref="B44:B45"/>
    <mergeCell ref="D44:D45"/>
    <mergeCell ref="G44:G45"/>
    <mergeCell ref="E41:E43"/>
    <mergeCell ref="E44:E45"/>
    <mergeCell ref="F41:F43"/>
    <mergeCell ref="F44:F45"/>
    <mergeCell ref="E35:E36"/>
    <mergeCell ref="E39:E40"/>
    <mergeCell ref="F39:F40"/>
    <mergeCell ref="B39:B40"/>
    <mergeCell ref="D39:D40"/>
    <mergeCell ref="G39:G40"/>
    <mergeCell ref="G31:G34"/>
    <mergeCell ref="B31:B34"/>
    <mergeCell ref="E31:E34"/>
    <mergeCell ref="F31:F34"/>
    <mergeCell ref="B37:B38"/>
    <mergeCell ref="D37:D38"/>
    <mergeCell ref="E37:E38"/>
    <mergeCell ref="F37:F38"/>
    <mergeCell ref="G37:G38"/>
    <mergeCell ref="F35:F36"/>
    <mergeCell ref="G35:G36"/>
    <mergeCell ref="E7:E8"/>
    <mergeCell ref="E9:E10"/>
    <mergeCell ref="G15:G16"/>
    <mergeCell ref="G21:G22"/>
    <mergeCell ref="B27:B30"/>
    <mergeCell ref="D27:D30"/>
    <mergeCell ref="G27:G30"/>
    <mergeCell ref="E27:E30"/>
    <mergeCell ref="F27:F30"/>
    <mergeCell ref="F21:F22"/>
    <mergeCell ref="E21:E22"/>
    <mergeCell ref="B23:B24"/>
    <mergeCell ref="D23:D24"/>
    <mergeCell ref="E23:E24"/>
    <mergeCell ref="F23:F24"/>
    <mergeCell ref="G23:G24"/>
    <mergeCell ref="F11:F12"/>
    <mergeCell ref="G19:G20"/>
    <mergeCell ref="D13:D14"/>
    <mergeCell ref="E13:E14"/>
    <mergeCell ref="F13:F14"/>
    <mergeCell ref="G13:G14"/>
    <mergeCell ref="E17:E18"/>
    <mergeCell ref="B11:B12"/>
    <mergeCell ref="B1:Q1"/>
    <mergeCell ref="B4:B6"/>
    <mergeCell ref="D4:D6"/>
    <mergeCell ref="G4:G6"/>
    <mergeCell ref="B7:B8"/>
    <mergeCell ref="D7:D8"/>
    <mergeCell ref="G7:G8"/>
    <mergeCell ref="B17:B18"/>
    <mergeCell ref="D17:D18"/>
    <mergeCell ref="G17:G18"/>
    <mergeCell ref="B9:B10"/>
    <mergeCell ref="D9:D10"/>
    <mergeCell ref="G9:G10"/>
    <mergeCell ref="F4:F6"/>
    <mergeCell ref="F7:F8"/>
    <mergeCell ref="F9:F10"/>
    <mergeCell ref="F17:F18"/>
    <mergeCell ref="B2:H2"/>
    <mergeCell ref="D11:D12"/>
    <mergeCell ref="E11:E12"/>
    <mergeCell ref="E4:E6"/>
    <mergeCell ref="G11:G12"/>
    <mergeCell ref="B13:B14"/>
    <mergeCell ref="C4:C6"/>
    <mergeCell ref="F50:F51"/>
    <mergeCell ref="B15:B16"/>
    <mergeCell ref="D15:D16"/>
    <mergeCell ref="E15:E16"/>
    <mergeCell ref="F15:F16"/>
    <mergeCell ref="B21:B22"/>
    <mergeCell ref="D21:D22"/>
    <mergeCell ref="D31:D34"/>
    <mergeCell ref="B41:B43"/>
    <mergeCell ref="D41:D43"/>
    <mergeCell ref="B19:B20"/>
    <mergeCell ref="D19:D20"/>
    <mergeCell ref="E19:E20"/>
    <mergeCell ref="F19:F20"/>
    <mergeCell ref="B35:B36"/>
    <mergeCell ref="D35:D36"/>
    <mergeCell ref="C27:C30"/>
    <mergeCell ref="C31:C34"/>
    <mergeCell ref="C35:C36"/>
    <mergeCell ref="C37:C38"/>
    <mergeCell ref="C39:C40"/>
    <mergeCell ref="C41:C43"/>
    <mergeCell ref="C44:C45"/>
    <mergeCell ref="C46:C47"/>
    <mergeCell ref="B73:G74"/>
    <mergeCell ref="G50:G51"/>
    <mergeCell ref="B46:B47"/>
    <mergeCell ref="D46:D47"/>
    <mergeCell ref="E46:E47"/>
    <mergeCell ref="F46:F47"/>
    <mergeCell ref="G46:G47"/>
    <mergeCell ref="B48:B49"/>
    <mergeCell ref="D48:D49"/>
    <mergeCell ref="E48:E49"/>
    <mergeCell ref="F48:F49"/>
    <mergeCell ref="G48:G49"/>
    <mergeCell ref="B66:B67"/>
    <mergeCell ref="D66:D67"/>
    <mergeCell ref="E66:E67"/>
    <mergeCell ref="F66:F67"/>
    <mergeCell ref="G66:G67"/>
    <mergeCell ref="F64:F65"/>
    <mergeCell ref="F54:F55"/>
    <mergeCell ref="F58:F61"/>
    <mergeCell ref="E64:E65"/>
    <mergeCell ref="B50:B51"/>
    <mergeCell ref="D50:D51"/>
    <mergeCell ref="E50:E51"/>
    <mergeCell ref="C48:C49"/>
    <mergeCell ref="C50:C51"/>
    <mergeCell ref="C54:C55"/>
    <mergeCell ref="C56:C57"/>
    <mergeCell ref="C58:C61"/>
    <mergeCell ref="C64:C65"/>
    <mergeCell ref="C66:C67"/>
    <mergeCell ref="C7:C8"/>
    <mergeCell ref="C9:C10"/>
    <mergeCell ref="C11:C12"/>
    <mergeCell ref="C13:C14"/>
    <mergeCell ref="C15:C16"/>
    <mergeCell ref="C17:C18"/>
    <mergeCell ref="C19:C20"/>
    <mergeCell ref="C21:C22"/>
    <mergeCell ref="C23:C24"/>
  </mergeCells>
  <pageMargins left="0.7" right="0.7" top="0.75" bottom="0.75" header="0.3" footer="0.3"/>
  <pageSetup paperSize="9" scale="51" fitToHeight="0" orientation="landscape" r:id="rId1"/>
  <rowBreaks count="2" manualBreakCount="2">
    <brk id="25" max="16383" man="1"/>
    <brk id="52" min="1" max="2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A2C47E-D1A2-4719-BAC8-7C130F66E4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ABBE22-0878-4727-B24F-6504AFAE8D15}">
  <ds:schemaRefs>
    <ds:schemaRef ds:uri="http://schemas.microsoft.com/sharepoint/v3/contenttype/forms"/>
  </ds:schemaRefs>
</ds:datastoreItem>
</file>

<file path=customXml/itemProps3.xml><?xml version="1.0" encoding="utf-8"?>
<ds:datastoreItem xmlns:ds="http://schemas.openxmlformats.org/officeDocument/2006/customXml" ds:itemID="{6D32E632-2A9E-46A6-ACBF-43F39C5D7C91}">
  <ds:schemaRefs>
    <ds:schemaRef ds:uri="46c995e6-7f53-48aa-a5ad-a9d38912b46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d807127-6dfe-4777-9fc9-8a2ccfc388c3"/>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 scoringsmodel</vt:lpstr>
      <vt:lpstr>'KPI scoringsmodel'!Afdrukbereik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Myrna</dc:creator>
  <cp:lastModifiedBy>Myrna Lansink | Inkada Inkoop &amp; Advies</cp:lastModifiedBy>
  <cp:lastPrinted>2022-02-15T08:45:19Z</cp:lastPrinted>
  <dcterms:created xsi:type="dcterms:W3CDTF">2017-12-27T15:21:38Z</dcterms:created>
  <dcterms:modified xsi:type="dcterms:W3CDTF">2022-02-15T08:45:28Z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